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mc:AlternateContent xmlns:mc="http://schemas.openxmlformats.org/markup-compatibility/2006">
    <mc:Choice Requires="x15">
      <x15ac:absPath xmlns:x15ac="http://schemas.microsoft.com/office/spreadsheetml/2010/11/ac" url="\\Jm0026-smb5\健康福祉部\健康福祉部（本庁）\各課専用\薬務課\01 共用\★ 物価高騰等対策\R7-12補正事業\☆08 実績報告\01 実績報告検討\0626 事前周知準備\01 HP掲載用\"/>
    </mc:Choice>
  </mc:AlternateContent>
  <xr:revisionPtr revIDLastSave="0" documentId="13_ncr:1_{BF437D67-BD8C-4E0B-840D-B239A43D9BB2}" xr6:coauthVersionLast="47" xr6:coauthVersionMax="47" xr10:uidLastSave="{00000000-0000-0000-0000-000000000000}"/>
  <bookViews>
    <workbookView xWindow="-120" yWindow="-120" windowWidth="29040" windowHeight="15720"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別紙（2.0％超部分算定シート）（法人単位）" sheetId="123" r:id="rId3"/>
    <sheet name="都道府県リスト" sheetId="62" state="hidden" r:id="rId4"/>
  </sheets>
  <definedNames>
    <definedName name="_xlnm._FilterDatabase" localSheetId="1" hidden="1">'【総額及び平均額】賃上げ支援事業実績報告書（法人単位）'!$A$10:$R$26</definedName>
    <definedName name="_xlnm._FilterDatabase" localSheetId="2" hidden="1">'別紙（2.0％超部分算定シート）（法人単位）'!$A$3:$L$4</definedName>
    <definedName name="_xlnm.Print_Area" localSheetId="1">'【総額及び平均額】賃上げ支援事業実績報告書（法人単位）'!$A$1:$H$31</definedName>
    <definedName name="_xlnm.Print_Area" localSheetId="2">'別紙（2.0％超部分算定シート）（法人単位）'!$A$1:$I$7</definedName>
    <definedName name="_xlnm.Print_Area">#REF!</definedName>
    <definedName name="_xlnm.Print_Titles" localSheetId="1">'【総額及び平均額】賃上げ支援事業実績報告書（法人単位）'!$2:$9</definedName>
    <definedName name="_xlnm.Print_Titles" localSheetId="2">'別紙（2.0％超部分算定シート）（法人単位）'!$1:$2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22" l="1"/>
  <c r="G26" i="122"/>
  <c r="G25" i="122"/>
  <c r="G24" i="122"/>
  <c r="G23" i="122"/>
  <c r="G20" i="122"/>
  <c r="G19" i="122"/>
  <c r="G18" i="122"/>
  <c r="G14" i="122"/>
  <c r="G13" i="122"/>
  <c r="G12" i="122"/>
  <c r="G11" i="122"/>
  <c r="G4" i="122" l="1"/>
  <c r="G6" i="122" s="1"/>
  <c r="G8" i="122" s="1"/>
  <c r="E8" i="122" s="1"/>
  <c r="C29" i="122" s="1"/>
  <c r="C30" i="122" s="1"/>
  <c r="I5" i="123"/>
  <c r="D5" i="123"/>
  <c r="E5" i="123" s="1"/>
  <c r="I4" i="123"/>
  <c r="G15" i="122" s="1"/>
  <c r="D4" i="123"/>
  <c r="E4" i="123" s="1"/>
  <c r="E29" i="122" l="1"/>
  <c r="E30" i="122" s="1"/>
  <c r="E7" i="122"/>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sharedStrings.xml><?xml version="1.0" encoding="utf-8"?>
<sst xmlns="http://schemas.openxmlformats.org/spreadsheetml/2006/main" count="570" uniqueCount="165">
  <si>
    <t>医療機関名</t>
    <rPh sb="0" eb="4">
      <t>イリョウキカン</t>
    </rPh>
    <rPh sb="4" eb="5">
      <t>メイ</t>
    </rPh>
    <phoneticPr fontId="36"/>
  </si>
  <si>
    <t>法人名</t>
    <rPh sb="0" eb="2">
      <t>ホウジン</t>
    </rPh>
    <rPh sb="2" eb="3">
      <t>メイ</t>
    </rPh>
    <phoneticPr fontId="36"/>
  </si>
  <si>
    <t>※都道府県名を選択してください</t>
    <rPh sb="1" eb="5">
      <t>トドウフケン</t>
    </rPh>
    <rPh sb="5" eb="6">
      <t>メイ</t>
    </rPh>
    <rPh sb="7" eb="9">
      <t>センタク</t>
    </rPh>
    <phoneticPr fontId="36"/>
  </si>
  <si>
    <t>01北海道</t>
  </si>
  <si>
    <t>02青森県</t>
    <rPh sb="4" eb="5">
      <t>ケン</t>
    </rPh>
    <phoneticPr fontId="36"/>
  </si>
  <si>
    <t>03岩手県</t>
    <rPh sb="4" eb="5">
      <t>ケン</t>
    </rPh>
    <phoneticPr fontId="36"/>
  </si>
  <si>
    <t>04宮城県</t>
    <phoneticPr fontId="36"/>
  </si>
  <si>
    <t>05秋田県</t>
    <phoneticPr fontId="36"/>
  </si>
  <si>
    <t>06山形県</t>
    <phoneticPr fontId="36"/>
  </si>
  <si>
    <t>07福島県</t>
    <phoneticPr fontId="36"/>
  </si>
  <si>
    <t>08茨城県</t>
    <phoneticPr fontId="36"/>
  </si>
  <si>
    <t>09栃木県</t>
    <phoneticPr fontId="36"/>
  </si>
  <si>
    <t>10群馬県</t>
    <phoneticPr fontId="36"/>
  </si>
  <si>
    <t>11埼玉県</t>
    <phoneticPr fontId="36"/>
  </si>
  <si>
    <t>12千葉県</t>
    <phoneticPr fontId="36"/>
  </si>
  <si>
    <t>13東京都</t>
    <rPh sb="4" eb="5">
      <t>ト</t>
    </rPh>
    <phoneticPr fontId="36"/>
  </si>
  <si>
    <t>14神奈川県</t>
    <phoneticPr fontId="36"/>
  </si>
  <si>
    <t>15新潟県</t>
    <phoneticPr fontId="36"/>
  </si>
  <si>
    <t>16富山県</t>
    <phoneticPr fontId="36"/>
  </si>
  <si>
    <t>17石川県</t>
    <phoneticPr fontId="36"/>
  </si>
  <si>
    <t>18福井県</t>
    <phoneticPr fontId="36"/>
  </si>
  <si>
    <t>19山梨県</t>
    <phoneticPr fontId="36"/>
  </si>
  <si>
    <t>20長野県</t>
    <phoneticPr fontId="36"/>
  </si>
  <si>
    <t>21岐阜県</t>
    <phoneticPr fontId="36"/>
  </si>
  <si>
    <t>22静岡県</t>
    <phoneticPr fontId="36"/>
  </si>
  <si>
    <t>23愛知県</t>
    <phoneticPr fontId="36"/>
  </si>
  <si>
    <t>24三重県</t>
    <phoneticPr fontId="36"/>
  </si>
  <si>
    <t>25滋賀県</t>
    <phoneticPr fontId="36"/>
  </si>
  <si>
    <t>26京都府</t>
    <rPh sb="4" eb="5">
      <t>フ</t>
    </rPh>
    <phoneticPr fontId="36"/>
  </si>
  <si>
    <t>27大阪府</t>
    <rPh sb="4" eb="5">
      <t>フ</t>
    </rPh>
    <phoneticPr fontId="36"/>
  </si>
  <si>
    <t>28兵庫県</t>
    <phoneticPr fontId="36"/>
  </si>
  <si>
    <t>29奈良県</t>
    <phoneticPr fontId="36"/>
  </si>
  <si>
    <t>30和歌山県</t>
    <phoneticPr fontId="36"/>
  </si>
  <si>
    <t>31鳥取県</t>
    <phoneticPr fontId="36"/>
  </si>
  <si>
    <t>32島根県</t>
    <phoneticPr fontId="36"/>
  </si>
  <si>
    <t>33岡山県</t>
    <phoneticPr fontId="36"/>
  </si>
  <si>
    <t>34広島県</t>
    <phoneticPr fontId="36"/>
  </si>
  <si>
    <t>35山口県</t>
    <phoneticPr fontId="36"/>
  </si>
  <si>
    <t>36徳島県</t>
    <phoneticPr fontId="36"/>
  </si>
  <si>
    <t>37香川県</t>
    <phoneticPr fontId="36"/>
  </si>
  <si>
    <t>38愛媛県</t>
    <phoneticPr fontId="36"/>
  </si>
  <si>
    <t>39高知県</t>
    <phoneticPr fontId="36"/>
  </si>
  <si>
    <t>40福岡県</t>
    <phoneticPr fontId="36"/>
  </si>
  <si>
    <t>41佐賀県</t>
    <phoneticPr fontId="36"/>
  </si>
  <si>
    <t>42長崎県</t>
    <phoneticPr fontId="36"/>
  </si>
  <si>
    <t>43熊本県</t>
    <phoneticPr fontId="36"/>
  </si>
  <si>
    <t>44大分県</t>
    <phoneticPr fontId="36"/>
  </si>
  <si>
    <t>45宮崎県</t>
    <phoneticPr fontId="36"/>
  </si>
  <si>
    <t>46鹿児島県</t>
    <phoneticPr fontId="36"/>
  </si>
  <si>
    <t>47沖縄県</t>
    <phoneticPr fontId="36"/>
  </si>
  <si>
    <t>（記載要領）</t>
    <rPh sb="1" eb="3">
      <t>キサイ</t>
    </rPh>
    <rPh sb="3" eb="5">
      <t>ヨウリョウ</t>
    </rPh>
    <phoneticPr fontId="36"/>
  </si>
  <si>
    <t>賃金改善の内容</t>
    <rPh sb="0" eb="2">
      <t>チンギン</t>
    </rPh>
    <rPh sb="2" eb="4">
      <t>カイゼン</t>
    </rPh>
    <rPh sb="5" eb="7">
      <t>ナイヨウ</t>
    </rPh>
    <phoneticPr fontId="35"/>
  </si>
  <si>
    <t>　賃上げ（ベースアップ分）（①対象人数×②月額×③月数）</t>
    <rPh sb="1" eb="3">
      <t>チンア</t>
    </rPh>
    <phoneticPr fontId="36"/>
  </si>
  <si>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5"/>
  </si>
  <si>
    <t>賃金改善の総額</t>
    <phoneticPr fontId="35"/>
  </si>
  <si>
    <t>　特別手当（①対象人数×②月額×③月数）</t>
    <rPh sb="1" eb="3">
      <t>トクベツ</t>
    </rPh>
    <rPh sb="3" eb="5">
      <t>テアテ</t>
    </rPh>
    <rPh sb="7" eb="9">
      <t>タイショウ</t>
    </rPh>
    <rPh sb="9" eb="11">
      <t>ニンズウ</t>
    </rPh>
    <rPh sb="13" eb="15">
      <t>ゲツガク</t>
    </rPh>
    <rPh sb="17" eb="19">
      <t>ゲッスウ</t>
    </rPh>
    <phoneticPr fontId="36"/>
  </si>
  <si>
    <t>　一時金（①対象人数×②支給額）</t>
    <rPh sb="1" eb="4">
      <t>イチジキン</t>
    </rPh>
    <rPh sb="6" eb="8">
      <t>タイショウ</t>
    </rPh>
    <rPh sb="8" eb="10">
      <t>ニンズウ</t>
    </rPh>
    <rPh sb="12" eb="15">
      <t>シキュウガク</t>
    </rPh>
    <phoneticPr fontId="36"/>
  </si>
  <si>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6"/>
  </si>
  <si>
    <t>　賃上げ（ベースアップ分）（（①対象人数×②月額×③月数）÷①対象人数）</t>
    <rPh sb="1" eb="3">
      <t>チンア</t>
    </rPh>
    <phoneticPr fontId="36"/>
  </si>
  <si>
    <t>　一時金（（①対象人数×②支給額）÷①対象人数）</t>
    <rPh sb="1" eb="4">
      <t>イチジキン</t>
    </rPh>
    <rPh sb="7" eb="9">
      <t>タイショウ</t>
    </rPh>
    <rPh sb="9" eb="11">
      <t>ニンズウ</t>
    </rPh>
    <rPh sb="13" eb="16">
      <t>シキュウガク</t>
    </rPh>
    <phoneticPr fontId="36"/>
  </si>
  <si>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5"/>
  </si>
  <si>
    <t>交付確定額</t>
    <rPh sb="0" eb="2">
      <t>コウフ</t>
    </rPh>
    <rPh sb="2" eb="5">
      <t>カクテイガク</t>
    </rPh>
    <phoneticPr fontId="35"/>
  </si>
  <si>
    <t>医師の賃金改善実績の有無（右欄に○・×を記載）</t>
    <rPh sb="0" eb="2">
      <t>イシ</t>
    </rPh>
    <phoneticPr fontId="36"/>
  </si>
  <si>
    <t>歯科医師の賃金改善実績の有無（右欄に○・×を記載）</t>
    <rPh sb="0" eb="4">
      <t>シカイシ</t>
    </rPh>
    <phoneticPr fontId="36"/>
  </si>
  <si>
    <t>薬剤師の賃金改善実績の有無（右欄に○・×を記載）</t>
    <rPh sb="0" eb="3">
      <t>ヤクザイシ</t>
    </rPh>
    <phoneticPr fontId="36"/>
  </si>
  <si>
    <t>保健師の賃金改善実績の有無（右欄に○・×を記載）</t>
    <rPh sb="0" eb="3">
      <t>ホケンシ</t>
    </rPh>
    <phoneticPr fontId="36"/>
  </si>
  <si>
    <t>助産師の賃金改善実績の有無（右欄に○・×を記載）</t>
    <rPh sb="0" eb="3">
      <t>ジョサンシ</t>
    </rPh>
    <phoneticPr fontId="36"/>
  </si>
  <si>
    <t>看護師の賃金改善実績の有無（右欄に○・×を記載）</t>
    <rPh sb="0" eb="3">
      <t>カンゴシ</t>
    </rPh>
    <phoneticPr fontId="36"/>
  </si>
  <si>
    <t>準看護師の賃金改善実績の有無（右欄に○・×を記載）</t>
    <rPh sb="0" eb="4">
      <t>ジュンカンゴシ</t>
    </rPh>
    <phoneticPr fontId="36"/>
  </si>
  <si>
    <t>看護補助者の賃金改善実績の有無（右欄に○・×を記載）</t>
    <rPh sb="0" eb="2">
      <t>カンゴ</t>
    </rPh>
    <rPh sb="2" eb="5">
      <t>ホジョシャ</t>
    </rPh>
    <phoneticPr fontId="36"/>
  </si>
  <si>
    <t>理学療法士の賃金改善実績の有無（右欄に○・×を記載）</t>
    <rPh sb="0" eb="2">
      <t>リガク</t>
    </rPh>
    <rPh sb="2" eb="5">
      <t>リョウホウシ</t>
    </rPh>
    <phoneticPr fontId="36"/>
  </si>
  <si>
    <t>作業療法士の賃金改善実績の有無（右欄に○・×を記載）</t>
    <rPh sb="0" eb="2">
      <t>サギョウ</t>
    </rPh>
    <rPh sb="2" eb="5">
      <t>リョウホウシ</t>
    </rPh>
    <phoneticPr fontId="36"/>
  </si>
  <si>
    <t>視能訓練士の賃金改善実績の有無（右欄に○・×を記載）</t>
    <rPh sb="0" eb="2">
      <t>シノウ</t>
    </rPh>
    <rPh sb="2" eb="5">
      <t>クンレンシ</t>
    </rPh>
    <phoneticPr fontId="36"/>
  </si>
  <si>
    <t>言語聴覚士の賃金改善実績の有無（右欄に○・×を記載）</t>
    <rPh sb="0" eb="2">
      <t>ゲンゴ</t>
    </rPh>
    <rPh sb="2" eb="5">
      <t>チョウカクシ</t>
    </rPh>
    <phoneticPr fontId="36"/>
  </si>
  <si>
    <t>義肢装具士の賃金改善実績の有無（右欄に○・×を記載）</t>
    <rPh sb="0" eb="2">
      <t>ギシ</t>
    </rPh>
    <rPh sb="2" eb="5">
      <t>ソウグシ</t>
    </rPh>
    <phoneticPr fontId="36"/>
  </si>
  <si>
    <t>歯科衛生士の賃金改善実績の有無（右欄に○・×を記載）</t>
    <rPh sb="0" eb="2">
      <t>シカ</t>
    </rPh>
    <rPh sb="2" eb="5">
      <t>エイセイシ</t>
    </rPh>
    <phoneticPr fontId="36"/>
  </si>
  <si>
    <t>歯科技工士の賃金改善実績の有無（右欄に○・×を記載）</t>
    <rPh sb="0" eb="2">
      <t>シカ</t>
    </rPh>
    <rPh sb="2" eb="5">
      <t>ギコウシ</t>
    </rPh>
    <phoneticPr fontId="36"/>
  </si>
  <si>
    <t>歯科業務補助者の賃金改善実績の有無（右欄に○・×を記載）</t>
    <rPh sb="0" eb="2">
      <t>シカ</t>
    </rPh>
    <rPh sb="2" eb="4">
      <t>ギョウム</t>
    </rPh>
    <rPh sb="4" eb="7">
      <t>ホジョシャ</t>
    </rPh>
    <phoneticPr fontId="36"/>
  </si>
  <si>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</si>
  <si>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</si>
  <si>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6"/>
  </si>
  <si>
    <t>衛生検査技師の賃金改善実績の有無（右欄に○・×を記載）</t>
    <rPh sb="0" eb="2">
      <t>エイセイ</t>
    </rPh>
    <rPh sb="2" eb="4">
      <t>ケンサ</t>
    </rPh>
    <rPh sb="4" eb="6">
      <t>ギシ</t>
    </rPh>
    <phoneticPr fontId="36"/>
  </si>
  <si>
    <t>臨床工学技士の賃金改善実績の有無（右欄に○・×を記載）</t>
    <rPh sb="0" eb="2">
      <t>リンショウ</t>
    </rPh>
    <rPh sb="2" eb="4">
      <t>コウガク</t>
    </rPh>
    <rPh sb="4" eb="6">
      <t>ギシ</t>
    </rPh>
    <phoneticPr fontId="36"/>
  </si>
  <si>
    <t>管理栄養士の賃金改善実績の有無（右欄に○・×を記載）</t>
    <rPh sb="0" eb="2">
      <t>カンリ</t>
    </rPh>
    <rPh sb="2" eb="5">
      <t>エイヨウシ</t>
    </rPh>
    <phoneticPr fontId="36"/>
  </si>
  <si>
    <t>栄養士の賃金改善実績の有無（右欄に○・×を記載）</t>
    <rPh sb="0" eb="3">
      <t>エイヨウシ</t>
    </rPh>
    <phoneticPr fontId="36"/>
  </si>
  <si>
    <t>精神保健福祉士の賃金改善実績の有無（右欄に○・×を記載）</t>
    <rPh sb="0" eb="2">
      <t>セイシン</t>
    </rPh>
    <rPh sb="2" eb="4">
      <t>ホケン</t>
    </rPh>
    <rPh sb="4" eb="7">
      <t>フクシシ</t>
    </rPh>
    <phoneticPr fontId="36"/>
  </si>
  <si>
    <t>社会福祉士の賃金改善実績の有無（右欄に○・×を記載）</t>
    <rPh sb="0" eb="2">
      <t>シャカイ</t>
    </rPh>
    <rPh sb="2" eb="5">
      <t>フクシシ</t>
    </rPh>
    <phoneticPr fontId="36"/>
  </si>
  <si>
    <t>介護福祉士の賃金改善実績の有無（右欄に○・×を記載）</t>
    <rPh sb="0" eb="2">
      <t>カイゴ</t>
    </rPh>
    <rPh sb="2" eb="5">
      <t>フクシシ</t>
    </rPh>
    <phoneticPr fontId="36"/>
  </si>
  <si>
    <t>保育士の賃金改善実績の有無（右欄に○・×を記載）</t>
    <rPh sb="0" eb="3">
      <t>ホイクシ</t>
    </rPh>
    <phoneticPr fontId="36"/>
  </si>
  <si>
    <t>救急救命士の賃金改善実績の有無（右欄に○・×を記載）</t>
    <rPh sb="0" eb="2">
      <t>キュウキュウ</t>
    </rPh>
    <rPh sb="2" eb="5">
      <t>キュウメイシ</t>
    </rPh>
    <phoneticPr fontId="36"/>
  </si>
  <si>
    <t>あん摩マッサージ指圧師・はり師・きゆう師の賃金改善実績の有無（右欄に○・×を記載）</t>
    <rPh sb="2" eb="3">
      <t>マ</t>
    </rPh>
    <rPh sb="8" eb="11">
      <t>シアツシ</t>
    </rPh>
    <rPh sb="14" eb="15">
      <t>シ</t>
    </rPh>
    <rPh sb="19" eb="20">
      <t>シ</t>
    </rPh>
    <phoneticPr fontId="36"/>
  </si>
  <si>
    <t>柔道整復師の賃金改善実績の有無（右欄に○・×を記載）</t>
    <rPh sb="0" eb="2">
      <t>ジュウドウ</t>
    </rPh>
    <rPh sb="2" eb="5">
      <t>セイフクシ</t>
    </rPh>
    <phoneticPr fontId="36"/>
  </si>
  <si>
    <t>公認心理師の賃金改善実績の有無（右欄に○・×を記載）</t>
    <rPh sb="0" eb="2">
      <t>コウニン</t>
    </rPh>
    <rPh sb="2" eb="4">
      <t>シンリ</t>
    </rPh>
    <rPh sb="4" eb="5">
      <t>シ</t>
    </rPh>
    <phoneticPr fontId="36"/>
  </si>
  <si>
    <t>診療情報管理士の賃金改善実績の有無（右欄に○・×を記載）</t>
    <rPh sb="0" eb="2">
      <t>シンリョウ</t>
    </rPh>
    <rPh sb="2" eb="4">
      <t>ジョウホウ</t>
    </rPh>
    <rPh sb="4" eb="6">
      <t>カンリ</t>
    </rPh>
    <rPh sb="6" eb="7">
      <t>シ</t>
    </rPh>
    <phoneticPr fontId="36"/>
  </si>
  <si>
    <t>医師事務作業補助者の賃金改善実績の有無（右欄に○・×を記載）</t>
    <rPh sb="0" eb="2">
      <t>イシ</t>
    </rPh>
    <rPh sb="2" eb="4">
      <t>ジム</t>
    </rPh>
    <rPh sb="4" eb="6">
      <t>サギョウ</t>
    </rPh>
    <rPh sb="6" eb="9">
      <t>ホジョシャ</t>
    </rPh>
    <phoneticPr fontId="36"/>
  </si>
  <si>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6"/>
  </si>
  <si>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6"/>
  </si>
  <si>
    <t>１名あたり平均額</t>
    <phoneticPr fontId="35"/>
  </si>
  <si>
    <t>③月数</t>
    <rPh sb="1" eb="3">
      <t>ゲッスウ</t>
    </rPh>
    <phoneticPr fontId="35"/>
  </si>
  <si>
    <t>①対象人数
（常勤換算数）</t>
    <rPh sb="1" eb="3">
      <t>タイショウ</t>
    </rPh>
    <rPh sb="3" eb="5">
      <t>ニンズウ</t>
    </rPh>
    <rPh sb="7" eb="9">
      <t>ジョウキン</t>
    </rPh>
    <rPh sb="9" eb="11">
      <t>カンサン</t>
    </rPh>
    <rPh sb="11" eb="12">
      <t>スウ</t>
    </rPh>
    <phoneticPr fontId="35"/>
  </si>
  <si>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5"/>
  </si>
  <si>
    <t>令和７年度の対象職員のベースアップについて、令和７年３月31日時点の賃金水準と比較して2.0％を上回って実施している場合は、令和７年12月から令和８年５月までの間の当該2.0％を上回る部分</t>
    <phoneticPr fontId="35"/>
  </si>
  <si>
    <t>Ⅲ　令和７年度中の賃金改善割合</t>
    <rPh sb="2" eb="4">
      <t>レイワ</t>
    </rPh>
    <rPh sb="5" eb="7">
      <t>ネンド</t>
    </rPh>
    <rPh sb="7" eb="8">
      <t>チュウ</t>
    </rPh>
    <rPh sb="9" eb="11">
      <t>チンギン</t>
    </rPh>
    <rPh sb="11" eb="13">
      <t>カイゼン</t>
    </rPh>
    <rPh sb="13" eb="15">
      <t>ワリアイ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</si>
  <si>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5"/>
  </si>
  <si>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5"/>
  </si>
  <si>
    <t>Ⅳ　本事業の支給額を充てられる上限月額</t>
    <rPh sb="2" eb="3">
      <t>ホン</t>
    </rPh>
    <rPh sb="3" eb="5">
      <t>ジギョウ</t>
    </rPh>
    <rPh sb="6" eb="9">
      <t>シキュウガク</t>
    </rPh>
    <rPh sb="10" eb="11">
      <t>ア</t>
    </rPh>
    <rPh sb="15" eb="17">
      <t>ジョウゲン</t>
    </rPh>
    <rPh sb="17" eb="19">
      <t>ゲツガク</t>
    </rPh>
    <phoneticPr fontId="35"/>
  </si>
  <si>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5"/>
  </si>
  <si>
    <t>Ⅶ　対象人数
（常勤換算数）</t>
    <rPh sb="2" eb="4">
      <t>タイショウ</t>
    </rPh>
    <rPh sb="4" eb="6">
      <t>ニンズウ</t>
    </rPh>
    <rPh sb="8" eb="10">
      <t>ジョウキン</t>
    </rPh>
    <rPh sb="10" eb="12">
      <t>カンサン</t>
    </rPh>
    <rPh sb="12" eb="13">
      <t>スウ</t>
    </rPh>
    <phoneticPr fontId="35"/>
  </si>
  <si>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5"/>
  </si>
  <si>
    <t>②月額または
月額換算額</t>
    <rPh sb="1" eb="3">
      <t>ゲツガク</t>
    </rPh>
    <rPh sb="7" eb="9">
      <t>ゲツガク</t>
    </rPh>
    <rPh sb="9" eb="11">
      <t>カンサン</t>
    </rPh>
    <rPh sb="11" eb="12">
      <t>ガク</t>
    </rPh>
    <phoneticPr fontId="35"/>
  </si>
  <si>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</si>
  <si>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t>❸－❷：返還額（千円未満切り捨て）</t>
    <rPh sb="4" eb="7">
      <t>ヘンカンガク</t>
    </rPh>
    <rPh sb="8" eb="10">
      <t>センエン</t>
    </rPh>
    <rPh sb="10" eb="12">
      <t>ミマン</t>
    </rPh>
    <rPh sb="12" eb="13">
      <t>キ</t>
    </rPh>
    <rPh sb="14" eb="15">
      <t>ス</t>
    </rPh>
    <phoneticPr fontId="35"/>
  </si>
  <si>
    <t>賃金改善に係る診療報酬及び他の補助金等を受けた場合その額（直接入力）</t>
    <rPh sb="29" eb="31">
      <t>チョクセツ</t>
    </rPh>
    <rPh sb="31" eb="33">
      <t>ニュウリョク</t>
    </rPh>
    <phoneticPr fontId="35"/>
  </si>
  <si>
    <t>❶：賃金改善の総額（自動計算）</t>
    <rPh sb="2" eb="4">
      <t>チンギン</t>
    </rPh>
    <rPh sb="4" eb="6">
      <t>カイゼン</t>
    </rPh>
    <rPh sb="7" eb="9">
      <t>ソウガク</t>
    </rPh>
    <rPh sb="10" eb="12">
      <t>ジドウ</t>
    </rPh>
    <rPh sb="12" eb="14">
      <t>ケイサン</t>
    </rPh>
    <phoneticPr fontId="35"/>
  </si>
  <si>
    <t>賃金改善の総額
（自動計算）</t>
    <rPh sb="9" eb="11">
      <t>ジドウ</t>
    </rPh>
    <rPh sb="11" eb="13">
      <t>ケイサン</t>
    </rPh>
    <phoneticPr fontId="35"/>
  </si>
  <si>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5"/>
  </si>
  <si>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5"/>
  </si>
  <si>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5"/>
  </si>
  <si>
    <t>賃金改善の内容（※）</t>
    <rPh sb="0" eb="2">
      <t>チンギン</t>
    </rPh>
    <rPh sb="2" eb="4">
      <t>カイゼン</t>
    </rPh>
    <rPh sb="5" eb="7">
      <t>ナイヨウ</t>
    </rPh>
    <phoneticPr fontId="35"/>
  </si>
  <si>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5"/>
  </si>
  <si>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5"/>
  </si>
  <si>
    <t>賃金改善（法人全体）の内容</t>
    <rPh sb="0" eb="2">
      <t>チンギン</t>
    </rPh>
    <rPh sb="2" eb="4">
      <t>カイゼン</t>
    </rPh>
    <rPh sb="5" eb="7">
      <t>ホウジン</t>
    </rPh>
    <rPh sb="7" eb="9">
      <t>ゼンタイ</t>
    </rPh>
    <rPh sb="11" eb="13">
      <t>ナイヨウ</t>
    </rPh>
    <phoneticPr fontId="35"/>
  </si>
  <si>
    <t>事務職員の賃金改善の内容</t>
    <rPh sb="0" eb="2">
      <t>ジム</t>
    </rPh>
    <rPh sb="2" eb="4">
      <t>ショクイン</t>
    </rPh>
    <rPh sb="5" eb="7">
      <t>チンギン</t>
    </rPh>
    <rPh sb="7" eb="9">
      <t>カイゼン</t>
    </rPh>
    <rPh sb="10" eb="12">
      <t>ナイヨウ</t>
    </rPh>
    <phoneticPr fontId="35"/>
  </si>
  <si>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5"/>
  </si>
  <si>
    <t>❷≧❸の判定（×は返還あり）</t>
    <rPh sb="4" eb="6">
      <t>ハンテイ</t>
    </rPh>
    <phoneticPr fontId="35"/>
  </si>
  <si>
    <t>②月額または
月額換算額</t>
    <rPh sb="1" eb="3">
      <t>ゲツガク</t>
    </rPh>
    <phoneticPr fontId="35"/>
  </si>
  <si>
    <r>
      <t xml:space="preserve">（別紙）
</t>
    </r>
    <r>
      <rPr>
        <b/>
        <sz val="14"/>
        <color rgb="FFFF0000"/>
        <rFont val="ＭＳ Ｐゴシック"/>
        <family val="3"/>
        <charset val="128"/>
        <scheme val="minor"/>
      </rPr>
      <t>※薬局（法人単位）の報告</t>
    </r>
    <rPh sb="1" eb="3">
      <t>ベッシ</t>
    </rPh>
    <rPh sb="6" eb="8">
      <t>ヤッキョク</t>
    </rPh>
    <rPh sb="9" eb="11">
      <t>ホウジン</t>
    </rPh>
    <rPh sb="11" eb="13">
      <t>タンイ</t>
    </rPh>
    <rPh sb="15" eb="17">
      <t>ホウコク</t>
    </rPh>
    <phoneticPr fontId="3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</si>
  <si>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5"/>
  </si>
  <si>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5"/>
  </si>
  <si>
    <t>　基本給の引き上げ</t>
    <rPh sb="1" eb="4">
      <t>キホンキュウ</t>
    </rPh>
    <rPh sb="5" eb="6">
      <t>ヒ</t>
    </rPh>
    <rPh sb="7" eb="8">
      <t>ア</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</si>
  <si>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</si>
  <si>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　一時金または特別手当</t>
    <rPh sb="1" eb="4">
      <t>イチジキン</t>
    </rPh>
    <rPh sb="7" eb="9">
      <t>トクベツ</t>
    </rPh>
    <rPh sb="9" eb="11">
      <t>テアテ</t>
    </rPh>
    <phoneticPr fontId="36"/>
  </si>
  <si>
    <t>○</t>
    <phoneticPr fontId="35"/>
  </si>
  <si>
    <t>×</t>
    <phoneticPr fontId="35"/>
  </si>
  <si>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5"/>
  </si>
  <si>
    <t>法人名：</t>
    <phoneticPr fontId="36"/>
  </si>
  <si>
    <t>令和７年度京都府医療機関等処遇改善推進事業　実績報告書
（賃金改善報告書）</t>
    <rPh sb="0" eb="2">
      <t>レイワ</t>
    </rPh>
    <rPh sb="3" eb="5">
      <t>ネンド</t>
    </rPh>
    <rPh sb="5" eb="8">
      <t>キョウトフ</t>
    </rPh>
    <rPh sb="8" eb="10">
      <t>イリョウ</t>
    </rPh>
    <rPh sb="10" eb="12">
      <t>キカン</t>
    </rPh>
    <rPh sb="12" eb="13">
      <t>トウ</t>
    </rPh>
    <rPh sb="13" eb="15">
      <t>ショグウ</t>
    </rPh>
    <rPh sb="15" eb="17">
      <t>カイゼン</t>
    </rPh>
    <rPh sb="17" eb="19">
      <t>スイシン</t>
    </rPh>
    <rPh sb="19" eb="21">
      <t>ジギョウ</t>
    </rPh>
    <rPh sb="22" eb="24">
      <t>ジッセキ</t>
    </rPh>
    <rPh sb="24" eb="27">
      <t>ホウコクショ</t>
    </rPh>
    <rPh sb="29" eb="31">
      <t>チンギン</t>
    </rPh>
    <rPh sb="31" eb="33">
      <t>カイゼン</t>
    </rPh>
    <rPh sb="33" eb="36">
      <t>ホウコクショ</t>
    </rPh>
    <phoneticPr fontId="36"/>
  </si>
  <si>
    <t>❸：令和７年度京都府医療機関等処遇改善推進事業の支給額（直接入力）</t>
    <rPh sb="2" eb="4">
      <t>レイワ</t>
    </rPh>
    <rPh sb="5" eb="7">
      <t>ネンド</t>
    </rPh>
    <rPh sb="7" eb="10">
      <t>キョウトフ</t>
    </rPh>
    <rPh sb="10" eb="12">
      <t>イリョウ</t>
    </rPh>
    <rPh sb="12" eb="14">
      <t>キカン</t>
    </rPh>
    <rPh sb="14" eb="15">
      <t>トウ</t>
    </rPh>
    <rPh sb="15" eb="17">
      <t>ショグウ</t>
    </rPh>
    <rPh sb="17" eb="19">
      <t>カイゼン</t>
    </rPh>
    <rPh sb="19" eb="21">
      <t>スイシン</t>
    </rPh>
    <rPh sb="21" eb="23">
      <t>ジギョウ</t>
    </rPh>
    <rPh sb="24" eb="27">
      <t>シキュウガク</t>
    </rPh>
    <rPh sb="28" eb="30">
      <t>チョクセツ</t>
    </rPh>
    <rPh sb="30" eb="32">
      <t>ニュウリョク</t>
    </rPh>
    <phoneticPr fontId="35"/>
  </si>
  <si>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5"/>
  </si>
  <si>
    <t>収支決算</t>
    <rPh sb="0" eb="4">
      <t>シュウシケッサン</t>
    </rPh>
    <phoneticPr fontId="35"/>
  </si>
  <si>
    <t>収入</t>
    <rPh sb="0" eb="2">
      <t>シュウニュウ</t>
    </rPh>
    <phoneticPr fontId="35"/>
  </si>
  <si>
    <t>支出</t>
    <rPh sb="0" eb="2">
      <t>シシュツ</t>
    </rPh>
    <phoneticPr fontId="35"/>
  </si>
  <si>
    <t>補助金収入</t>
  </si>
  <si>
    <t>人件費等</t>
    <rPh sb="0" eb="4">
      <t>ジンケンヒトウ</t>
    </rPh>
    <phoneticPr fontId="35"/>
  </si>
  <si>
    <t>計</t>
  </si>
  <si>
    <t>計</t>
    <rPh sb="0" eb="1">
      <t>ケイ</t>
    </rPh>
    <phoneticPr fontId="35"/>
  </si>
  <si>
    <t>（収入計と支出計は一致させること）</t>
    <phoneticPr fontId="35"/>
  </si>
  <si>
    <t>左側（Ｅ列）：法人の名称を記載してください。（例：株式会社○○）
右側（G列）：❶は賃金改善の総額が転記されます。</t>
    <rPh sb="0" eb="2">
      <t>ヒダリガワ</t>
    </rPh>
    <rPh sb="7" eb="9">
      <t>ホウジン</t>
    </rPh>
    <rPh sb="10" eb="12">
      <t>メイショウ</t>
    </rPh>
    <rPh sb="13" eb="15">
      <t>キサイ</t>
    </rPh>
    <rPh sb="23" eb="24">
      <t>レイ</t>
    </rPh>
    <rPh sb="25" eb="29">
      <t>カブシキガイシャ</t>
    </rPh>
    <rPh sb="33" eb="35">
      <t>ミギガワ</t>
    </rPh>
    <rPh sb="42" eb="44">
      <t>チンギン</t>
    </rPh>
    <rPh sb="44" eb="46">
      <t>カイゼン</t>
    </rPh>
    <rPh sb="47" eb="49">
      <t>ソウガク</t>
    </rPh>
    <rPh sb="50" eb="52">
      <t>テンキ</t>
    </rPh>
    <phoneticPr fontId="35"/>
  </si>
  <si>
    <t>左側（Ｅ列）：令和８年６月１日時点で令和８年度診療報酬改定による見直し後のベースアップ評価料を届け出ることを誓約して支給対象となった施設を有する法人のみ記載してください。
右側（G列）：❶－❷が自動計算されます。</t>
    <rPh sb="58" eb="60">
      <t>シキュウ</t>
    </rPh>
    <rPh sb="60" eb="62">
      <t>タイショウ</t>
    </rPh>
    <rPh sb="66" eb="68">
      <t>シセツ</t>
    </rPh>
    <rPh sb="69" eb="70">
      <t>ユウ</t>
    </rPh>
    <rPh sb="72" eb="74">
      <t>ホウジン</t>
    </rPh>
    <rPh sb="76" eb="78">
      <t>キサイ</t>
    </rPh>
    <rPh sb="86" eb="88">
      <t>ミギガワ</t>
    </rPh>
    <rPh sb="97" eb="99">
      <t>ジドウ</t>
    </rPh>
    <rPh sb="99" eb="101">
      <t>ケイサン</t>
    </rPh>
    <phoneticPr fontId="35"/>
  </si>
  <si>
    <r>
      <t>（第３号様式）（別紙様式２）</t>
    </r>
    <r>
      <rPr>
        <b/>
        <sz val="14"/>
        <color rgb="FFFF0000"/>
        <rFont val="ＭＳ Ｐゴシック"/>
        <family val="3"/>
        <charset val="128"/>
        <scheme val="minor"/>
      </rPr>
      <t>※薬局（法人単位）の報告　</t>
    </r>
    <r>
      <rPr>
        <b/>
        <sz val="14"/>
        <color rgb="FF00B0F0"/>
        <rFont val="ＭＳ Ｐゴシック"/>
        <family val="3"/>
        <charset val="128"/>
        <scheme val="minor"/>
      </rPr>
      <t>←法人で一括申請した場合は法人単位で実績報告を提出してください。</t>
    </r>
    <rPh sb="1" eb="2">
      <t>ダイ</t>
    </rPh>
    <rPh sb="3" eb="4">
      <t>ゴウ</t>
    </rPh>
    <rPh sb="4" eb="6">
      <t>ヨウシキ</t>
    </rPh>
    <rPh sb="15" eb="17">
      <t>ヤッキョク</t>
    </rPh>
    <rPh sb="18" eb="20">
      <t>ホウジン</t>
    </rPh>
    <rPh sb="20" eb="22">
      <t>タンイ</t>
    </rPh>
    <rPh sb="24" eb="26">
      <t>ホウコク</t>
    </rPh>
    <rPh sb="28" eb="30">
      <t>ホウジン</t>
    </rPh>
    <rPh sb="31" eb="33">
      <t>イッカツ</t>
    </rPh>
    <rPh sb="33" eb="35">
      <t>シンセイ</t>
    </rPh>
    <rPh sb="37" eb="39">
      <t>バアイ</t>
    </rPh>
    <rPh sb="40" eb="42">
      <t>ホウジン</t>
    </rPh>
    <rPh sb="42" eb="44">
      <t>タンイ</t>
    </rPh>
    <rPh sb="45" eb="47">
      <t>ジッセキ</t>
    </rPh>
    <rPh sb="47" eb="49">
      <t>ホウコク</t>
    </rPh>
    <rPh sb="50" eb="52">
      <t>テイシュツ</t>
    </rPh>
    <phoneticPr fontId="36"/>
  </si>
  <si>
    <t>実績報告薬局数（直接入力）※本交付申請（交付決定）の薬局数と一致させてください。</t>
    <rPh sb="0" eb="4">
      <t>ジッセキホウコク</t>
    </rPh>
    <rPh sb="4" eb="7">
      <t>ヤッキョクスウ</t>
    </rPh>
    <rPh sb="8" eb="12">
      <t>チョクセツニュウリョク</t>
    </rPh>
    <rPh sb="14" eb="15">
      <t>ホン</t>
    </rPh>
    <rPh sb="15" eb="17">
      <t>コウフ</t>
    </rPh>
    <rPh sb="17" eb="19">
      <t>シンセイ</t>
    </rPh>
    <rPh sb="20" eb="22">
      <t>コウフ</t>
    </rPh>
    <rPh sb="22" eb="24">
      <t>ケッテイ</t>
    </rPh>
    <rPh sb="26" eb="28">
      <t>ヤッキョク</t>
    </rPh>
    <rPh sb="28" eb="29">
      <t>スウ</t>
    </rPh>
    <rPh sb="30" eb="32">
      <t>イッチ</t>
    </rPh>
    <phoneticPr fontId="35"/>
  </si>
  <si>
    <t>左側（Ｅ列）：本事業では、交付申請・交付決定・実績報告を申請単位で一体的に管理しています。当該申請に含まれる全薬局数を記載してください。
右側（G列）：❶に記載された「賃金改善の総額」にベースアップ評価料を活用した金額や本補助金以外の賃上げ補助金を活用した金額が含まれている場合はその金額を記載してください。</t>
    <rPh sb="0" eb="2">
      <t>ヒダリガワ</t>
    </rPh>
    <rPh sb="59" eb="61">
      <t>キサイ</t>
    </rPh>
    <rPh sb="69" eb="71">
      <t>ミギガワ</t>
    </rPh>
    <rPh sb="78" eb="80">
      <t>キサイ</t>
    </rPh>
    <rPh sb="84" eb="86">
      <t>チンギン</t>
    </rPh>
    <rPh sb="86" eb="88">
      <t>カイゼン</t>
    </rPh>
    <rPh sb="89" eb="91">
      <t>ソウガク</t>
    </rPh>
    <rPh sb="99" eb="101">
      <t>ヒョウカ</t>
    </rPh>
    <rPh sb="101" eb="102">
      <t>リョウ</t>
    </rPh>
    <rPh sb="103" eb="105">
      <t>カツヨウ</t>
    </rPh>
    <rPh sb="107" eb="109">
      <t>キンガク</t>
    </rPh>
    <rPh sb="110" eb="111">
      <t>ホン</t>
    </rPh>
    <rPh sb="114" eb="116">
      <t>イガイ</t>
    </rPh>
    <rPh sb="117" eb="119">
      <t>チンア</t>
    </rPh>
    <rPh sb="120" eb="123">
      <t>ホジョキン</t>
    </rPh>
    <rPh sb="124" eb="126">
      <t>カツヨウ</t>
    </rPh>
    <rPh sb="128" eb="130">
      <t>キンガク</t>
    </rPh>
    <rPh sb="131" eb="132">
      <t>フク</t>
    </rPh>
    <rPh sb="137" eb="139">
      <t>バアイ</t>
    </rPh>
    <rPh sb="142" eb="144">
      <t>キンガク</t>
    </rPh>
    <rPh sb="145" eb="147">
      <t>キサイ</t>
    </rPh>
    <phoneticPr fontId="35"/>
  </si>
  <si>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6" eb="38">
      <t>チンギン</t>
    </rPh>
    <rPh sb="38" eb="40">
      <t>カイゼン</t>
    </rPh>
    <rPh sb="40" eb="41">
      <t>マエ</t>
    </rPh>
    <rPh sb="42" eb="44">
      <t>スイジュン</t>
    </rPh>
    <phoneticPr fontId="35"/>
  </si>
  <si>
    <t>補助金を活用して令和７年12月から令和８年５月までの間に基本給の引き上げによる賃金改善を行った額（円単位）を直接入力してください。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</si>
  <si>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補助金を活用して令和７年12月から令和８年５月までの間に毎月決まって支払われる手当の引き上げによる賃金改善を行った額（円単位）を直接入力してください。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</si>
  <si>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t>（補助金を充て、算出可能な場合のみ記載）
　基本給や毎月決まって支払われる手当の引き上げに伴う賞与、時間外手当、法定福利費（事業主負担分のみ）等の増加分に用いた金額（算出が難しいは上記に含めてください。）</t>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6"/>
  </si>
  <si>
    <t>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当該部分を算出できないものの、補助金を充てている場合は上記に含めてください。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10" eb="111">
      <t>ア</t>
    </rPh>
    <rPh sb="115" eb="117">
      <t>バアイ</t>
    </rPh>
    <rPh sb="118" eb="120">
      <t>ジョウキ</t>
    </rPh>
    <rPh sb="121" eb="122">
      <t>フク</t>
    </rPh>
    <phoneticPr fontId="36"/>
  </si>
  <si>
    <t>補助金を活用して令和７年12月分から令和８年３月分までの最大４ヶ月分として支給した一時金または特別手当の金額（円単位）を直接入力してください。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</si>
  <si>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t>令和７年度に2.0％を上回るベースアップをすでに実施していた場合で、令和７年12月から令和８年５月までの間の当該2.0％を上回る部分の補てんに本補助金を充てた場合は、別紙にて算定した金額を右の欄に記載してください</t>
    <rPh sb="11" eb="13">
      <t>ウワマワ</t>
    </rPh>
    <rPh sb="24" eb="26">
      <t>ジッシ</t>
    </rPh>
    <rPh sb="30" eb="32">
      <t>バアイ</t>
    </rPh>
    <rPh sb="67" eb="68">
      <t>ホ</t>
    </rPh>
    <rPh sb="71" eb="72">
      <t>ホン</t>
    </rPh>
    <rPh sb="76" eb="77">
      <t>ア</t>
    </rPh>
    <rPh sb="79" eb="81">
      <t>バアイ</t>
    </rPh>
    <rPh sb="91" eb="93">
      <t>キンガク</t>
    </rPh>
    <rPh sb="94" eb="95">
      <t>ミギ</t>
    </rPh>
    <rPh sb="96" eb="97">
      <t>ラン</t>
    </rPh>
    <rPh sb="98" eb="100">
      <t>キサイ</t>
    </rPh>
    <phoneticPr fontId="35"/>
  </si>
  <si>
    <t>以下、補助金を活用した、個別職種の賃金改善の内容について記載してください。
政策上の必要性から把握するものであり、補助金の交付額には影響しません。職種ごとの賃金改善の総額と法人全体の賃金改善の総額が一致しなくても差し支えありません。</t>
    <rPh sb="0" eb="2">
      <t>イカ</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5"/>
  </si>
  <si>
    <t>交付確定額は処遇改善推進事業の支給額から返還額を除いた額となります。</t>
    <rPh sb="0" eb="2">
      <t>コウフ</t>
    </rPh>
    <rPh sb="2" eb="5">
      <t>カクテイガク</t>
    </rPh>
    <rPh sb="6" eb="12">
      <t>ショグウカイゼンスイシン</t>
    </rPh>
    <rPh sb="12" eb="14">
      <t>ジギョウ</t>
    </rPh>
    <rPh sb="15" eb="18">
      <t>シキュウガク</t>
    </rPh>
    <rPh sb="20" eb="23">
      <t>ヘンカンガク</t>
    </rPh>
    <rPh sb="24" eb="25">
      <t>ノゾ</t>
    </rPh>
    <rPh sb="27" eb="28">
      <t>ガク</t>
    </rPh>
    <phoneticPr fontId="35"/>
  </si>
  <si>
    <t>左側（Ｅ列）：補助金の対象となる補助対象経費が補助金の支給額と同額以上であることを判定します。　
右側（G列）：❸は「処遇改善推進事業」の交付決定通知書から転記してください。</t>
    <rPh sb="0" eb="2">
      <t>ヒダリガワ</t>
    </rPh>
    <rPh sb="11" eb="13">
      <t>タイショウ</t>
    </rPh>
    <rPh sb="16" eb="18">
      <t>ホジョ</t>
    </rPh>
    <rPh sb="18" eb="20">
      <t>タイショウ</t>
    </rPh>
    <rPh sb="20" eb="22">
      <t>ケイヒ</t>
    </rPh>
    <rPh sb="27" eb="30">
      <t>シキュウガク</t>
    </rPh>
    <rPh sb="31" eb="33">
      <t>ドウガク</t>
    </rPh>
    <rPh sb="33" eb="35">
      <t>イジョウ</t>
    </rPh>
    <rPh sb="41" eb="43">
      <t>ハンテイ</t>
    </rPh>
    <rPh sb="49" eb="51">
      <t>ミギガワ</t>
    </rPh>
    <phoneticPr fontId="35"/>
  </si>
  <si>
    <t>○</t>
  </si>
  <si>
    <t>株式会社○○</t>
    <rPh sb="0" eb="4">
      <t>カブシキガイシャ</t>
    </rPh>
    <phoneticPr fontId="35"/>
  </si>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</sst>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0&quot;軒&quot;"/>
    <numFmt numFmtId="182" formatCode="#,##0.0&quot;人&quot;"/>
  </numFmts>
  <fonts count="5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b/>
      <sz val="14"/>
      <color rgb="FF00B0F0"/>
      <name val="ＭＳ Ｐゴシック"/>
      <family val="3"/>
      <charset val="128"/>
      <scheme val="minor"/>
    </font>
    <font>
      <b/>
      <u/>
      <sz val="12"/>
      <name val="ＭＳ ゴシック"/>
      <family val="3"/>
      <charset val="128"/>
    </font>
    <font>
      <b/>
      <sz val="14"/>
      <name val="ＭＳ Ｐゴシック"/>
      <family val="3"/>
      <charset val="128"/>
      <scheme val="minor"/>
    </font>
    <font>
      <sz val="11"/>
      <color rgb="FF00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7" applyNumberFormat="0" applyAlignment="0" applyProtection="0">
      <alignment vertical="center"/>
    </xf>
    <xf numFmtId="0" fontId="22" fillId="27" borderId="0" applyNumberFormat="0" applyBorder="0" applyAlignment="0" applyProtection="0">
      <alignment vertical="center"/>
    </xf>
    <xf numFmtId="0" fontId="18" fillId="28" borderId="8" applyNumberFormat="0" applyFont="0" applyAlignment="0" applyProtection="0">
      <alignment vertical="center"/>
    </xf>
    <xf numFmtId="0" fontId="23" fillId="0" borderId="9" applyNumberFormat="0" applyFill="0" applyAlignment="0" applyProtection="0">
      <alignment vertical="center"/>
    </xf>
    <xf numFmtId="0" fontId="24" fillId="29" borderId="0" applyNumberFormat="0" applyBorder="0" applyAlignment="0" applyProtection="0">
      <alignment vertical="center"/>
    </xf>
    <xf numFmtId="0" fontId="25" fillId="30" borderId="10" applyNumberFormat="0" applyAlignment="0" applyProtection="0">
      <alignment vertical="center"/>
    </xf>
    <xf numFmtId="0" fontId="26" fillId="0" borderId="0" applyNumberFormat="0" applyFill="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30" borderId="15" applyNumberFormat="0" applyAlignment="0" applyProtection="0">
      <alignment vertical="center"/>
    </xf>
    <xf numFmtId="0" fontId="32" fillId="0" borderId="0" applyNumberFormat="0" applyFill="0" applyBorder="0" applyAlignment="0" applyProtection="0">
      <alignment vertical="center"/>
    </xf>
    <xf numFmtId="0" fontId="33" fillId="31" borderId="10" applyNumberFormat="0" applyAlignment="0" applyProtection="0">
      <alignment vertical="center"/>
    </xf>
    <xf numFmtId="0" fontId="34" fillId="32" borderId="0" applyNumberFormat="0" applyBorder="0" applyAlignment="0" applyProtection="0">
      <alignment vertical="center"/>
    </xf>
    <xf numFmtId="0" fontId="17" fillId="0" borderId="0">
      <alignment vertical="center"/>
    </xf>
    <xf numFmtId="0" fontId="16" fillId="0" borderId="0">
      <alignment vertical="center"/>
    </xf>
    <xf numFmtId="0" fontId="38" fillId="0" borderId="0"/>
    <xf numFmtId="38" fontId="38" fillId="0" borderId="0" applyFont="0" applyFill="0" applyBorder="0" applyAlignment="0" applyProtection="0"/>
    <xf numFmtId="0" fontId="40" fillId="0" borderId="0"/>
    <xf numFmtId="38" fontId="40" fillId="0" borderId="0" applyFont="0" applyFill="0" applyBorder="0" applyAlignment="0" applyProtection="0">
      <alignment vertical="center"/>
    </xf>
    <xf numFmtId="0" fontId="18" fillId="0" borderId="0">
      <alignment vertical="center"/>
    </xf>
    <xf numFmtId="0" fontId="18" fillId="0" borderId="0">
      <alignment vertical="center"/>
    </xf>
    <xf numFmtId="0" fontId="39" fillId="0" borderId="0">
      <alignment vertical="center"/>
    </xf>
    <xf numFmtId="38" fontId="18" fillId="0" borderId="0" applyFont="0" applyFill="0" applyBorder="0" applyAlignment="0" applyProtection="0">
      <alignment vertical="center"/>
    </xf>
    <xf numFmtId="0" fontId="41" fillId="0" borderId="0">
      <alignment vertical="center"/>
    </xf>
    <xf numFmtId="0" fontId="15" fillId="0" borderId="0">
      <alignment vertical="center"/>
    </xf>
    <xf numFmtId="38" fontId="15" fillId="0" borderId="0" applyFont="0" applyFill="0" applyBorder="0" applyAlignment="0" applyProtection="0">
      <alignment vertical="center"/>
    </xf>
    <xf numFmtId="0" fontId="41" fillId="0" borderId="0"/>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38" fontId="1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18" fillId="0" borderId="0" applyFont="0" applyFill="0" applyBorder="0" applyAlignment="0" applyProtection="0">
      <alignment vertical="center"/>
    </xf>
    <xf numFmtId="0" fontId="5" fillId="0" borderId="0">
      <alignment vertical="center"/>
    </xf>
    <xf numFmtId="0" fontId="5" fillId="0" borderId="0">
      <alignment vertical="center"/>
    </xf>
  </cellStyleXfs>
  <cellXfs count="86">
    <xf numFmtId="0" fontId="0" fillId="0" borderId="0" xfId="0">
      <alignment vertical="center"/>
    </xf>
    <xf numFmtId="0" fontId="13" fillId="0" borderId="0" xfId="57">
      <alignment vertical="center"/>
    </xf>
    <xf numFmtId="0" fontId="42" fillId="33" borderId="22" xfId="58" applyFont="1" applyFill="1" applyBorder="1">
      <alignment vertical="center"/>
    </xf>
    <xf numFmtId="0" fontId="12" fillId="34" borderId="21" xfId="58" applyFill="1" applyBorder="1">
      <alignment vertical="center"/>
    </xf>
    <xf numFmtId="0" fontId="12" fillId="0" borderId="0" xfId="58">
      <alignment vertical="center"/>
    </xf>
    <xf numFmtId="0" fontId="44" fillId="0" borderId="0" xfId="69" applyFont="1">
      <alignment vertical="center"/>
    </xf>
    <xf numFmtId="0" fontId="7" fillId="0" borderId="0" xfId="69">
      <alignment vertical="center"/>
    </xf>
    <xf numFmtId="0" fontId="7" fillId="0" borderId="0" xfId="69" applyAlignment="1">
      <alignment vertical="center" wrapText="1"/>
    </xf>
    <xf numFmtId="0" fontId="18" fillId="0" borderId="0" xfId="69" applyFont="1" applyAlignment="1">
      <alignment vertical="center" wrapText="1"/>
    </xf>
    <xf numFmtId="0" fontId="30" fillId="37" borderId="5" xfId="69" applyFont="1" applyFill="1" applyBorder="1" applyAlignment="1">
      <alignment vertical="center" wrapText="1"/>
    </xf>
    <xf numFmtId="0" fontId="30" fillId="35" borderId="5" xfId="69" applyFont="1" applyFill="1" applyBorder="1" applyAlignment="1">
      <alignment horizontal="center" vertical="center" wrapText="1"/>
    </xf>
    <xf numFmtId="0" fontId="30" fillId="0" borderId="5" xfId="69" applyFont="1" applyBorder="1" applyAlignment="1">
      <alignment vertical="center" wrapText="1"/>
    </xf>
    <xf numFmtId="0" fontId="44" fillId="0" borderId="0" xfId="69" applyFont="1" applyAlignment="1">
      <alignment horizontal="center" vertical="center"/>
    </xf>
    <xf numFmtId="0" fontId="30" fillId="37" borderId="5" xfId="69" applyFont="1" applyFill="1" applyBorder="1" applyAlignment="1">
      <alignment horizontal="center" vertical="center" wrapText="1"/>
    </xf>
    <xf numFmtId="0" fontId="7" fillId="0" borderId="0" xfId="69" applyAlignment="1">
      <alignment horizontal="center" vertical="center"/>
    </xf>
    <xf numFmtId="0" fontId="0" fillId="0" borderId="0" xfId="69" applyFont="1" applyAlignment="1">
      <alignment vertical="center" wrapText="1"/>
    </xf>
    <xf numFmtId="176" fontId="30" fillId="35" borderId="5" xfId="69" applyNumberFormat="1" applyFont="1" applyFill="1" applyBorder="1" applyAlignment="1">
      <alignment horizontal="center" vertical="center" wrapText="1"/>
    </xf>
    <xf numFmtId="0" fontId="45" fillId="0" borderId="0" xfId="69" applyFont="1" applyProtection="1">
      <alignment vertical="center"/>
      <protection locked="0"/>
    </xf>
    <xf numFmtId="0" fontId="45" fillId="0" borderId="0" xfId="69" applyFont="1" applyAlignment="1" applyProtection="1">
      <alignment horizontal="center" vertical="center"/>
      <protection locked="0"/>
    </xf>
    <xf numFmtId="0" fontId="45" fillId="36" borderId="0" xfId="69" applyFont="1" applyFill="1" applyAlignment="1" applyProtection="1">
      <alignment horizontal="right" vertical="center"/>
      <protection locked="0"/>
    </xf>
    <xf numFmtId="176" fontId="45" fillId="36" borderId="0" xfId="68" applyNumberFormat="1" applyFont="1" applyFill="1" applyAlignment="1" applyProtection="1">
      <alignment horizontal="right" vertical="center"/>
      <protection locked="0"/>
    </xf>
    <xf numFmtId="176" fontId="45" fillId="36" borderId="0" xfId="69" applyNumberFormat="1" applyFont="1" applyFill="1" applyAlignment="1" applyProtection="1">
      <alignment horizontal="right" vertical="center"/>
      <protection locked="0"/>
    </xf>
    <xf numFmtId="0" fontId="30" fillId="36" borderId="3" xfId="69" applyFont="1" applyFill="1" applyBorder="1" applyAlignment="1">
      <alignment vertical="center" wrapText="1"/>
    </xf>
    <xf numFmtId="0" fontId="30" fillId="0" borderId="0" xfId="58" applyFont="1" applyAlignment="1">
      <alignment vertical="center" wrapText="1"/>
    </xf>
    <xf numFmtId="0" fontId="30" fillId="36" borderId="20" xfId="58" applyFont="1" applyFill="1" applyBorder="1" applyAlignment="1">
      <alignment vertical="center" wrapText="1"/>
    </xf>
    <xf numFmtId="0" fontId="30" fillId="36" borderId="18" xfId="58" applyFont="1" applyFill="1" applyBorder="1" applyAlignment="1">
      <alignment vertical="center" wrapText="1"/>
    </xf>
    <xf numFmtId="0" fontId="30" fillId="36" borderId="17" xfId="58" applyFont="1" applyFill="1" applyBorder="1" applyAlignment="1">
      <alignment vertical="center" wrapText="1"/>
    </xf>
    <xf numFmtId="0" fontId="43" fillId="0" borderId="0" xfId="69" applyFont="1" applyAlignment="1" applyProtection="1">
      <alignment horizontal="right" vertical="center"/>
      <protection locked="0"/>
    </xf>
    <xf numFmtId="178" fontId="30" fillId="0" borderId="5" xfId="71" applyNumberFormat="1" applyFont="1" applyBorder="1" applyAlignment="1">
      <alignment horizontal="center" vertical="center" wrapText="1"/>
    </xf>
    <xf numFmtId="176" fontId="30" fillId="0" borderId="5" xfId="71" applyNumberFormat="1" applyFont="1" applyBorder="1" applyAlignment="1">
      <alignment horizontal="center" vertical="center" wrapText="1"/>
    </xf>
    <xf numFmtId="176" fontId="30" fillId="35" borderId="5" xfId="71" applyNumberFormat="1" applyFont="1" applyFill="1" applyBorder="1" applyAlignment="1">
      <alignment horizontal="center" vertical="center" wrapText="1"/>
    </xf>
    <xf numFmtId="177" fontId="30" fillId="35" borderId="5" xfId="71" applyNumberFormat="1" applyFont="1" applyFill="1" applyBorder="1" applyAlignment="1">
      <alignment horizontal="center" vertical="center" wrapText="1"/>
    </xf>
    <xf numFmtId="176" fontId="30" fillId="0" borderId="5" xfId="69" applyNumberFormat="1" applyFont="1" applyBorder="1" applyAlignment="1">
      <alignment horizontal="center" vertical="center" wrapText="1"/>
    </xf>
    <xf numFmtId="0" fontId="6" fillId="0" borderId="0" xfId="69" applyFont="1">
      <alignment vertical="center"/>
    </xf>
    <xf numFmtId="0" fontId="30" fillId="37" borderId="5" xfId="72" applyFont="1" applyFill="1" applyBorder="1" applyAlignment="1">
      <alignment vertical="center" wrapText="1"/>
    </xf>
    <xf numFmtId="0" fontId="30" fillId="37" borderId="5" xfId="72" applyFont="1" applyFill="1" applyBorder="1" applyAlignment="1">
      <alignment horizontal="center" vertical="center" wrapText="1"/>
    </xf>
    <xf numFmtId="0" fontId="5" fillId="0" borderId="0" xfId="72">
      <alignment vertical="center"/>
    </xf>
    <xf numFmtId="176" fontId="30" fillId="0" borderId="23" xfId="69" applyNumberFormat="1" applyFont="1" applyBorder="1" applyAlignment="1">
      <alignment horizontal="center" vertical="center" wrapText="1"/>
    </xf>
    <xf numFmtId="179" fontId="30" fillId="0" borderId="5" xfId="69" applyNumberFormat="1" applyFont="1" applyBorder="1" applyAlignment="1">
      <alignment horizontal="center" vertical="center" wrapText="1"/>
    </xf>
    <xf numFmtId="180" fontId="30" fillId="35" borderId="5" xfId="71" applyNumberFormat="1" applyFont="1" applyFill="1" applyBorder="1" applyAlignment="1">
      <alignment horizontal="center" vertical="center" wrapText="1"/>
    </xf>
    <xf numFmtId="0" fontId="30" fillId="0" borderId="25" xfId="69" applyFont="1" applyBorder="1" applyAlignment="1">
      <alignment vertical="center" wrapText="1"/>
    </xf>
    <xf numFmtId="180" fontId="30" fillId="35" borderId="5" xfId="69" applyNumberFormat="1" applyFont="1" applyFill="1" applyBorder="1" applyAlignment="1">
      <alignment horizontal="center" vertical="center" wrapText="1"/>
    </xf>
    <xf numFmtId="0" fontId="45" fillId="0" borderId="0" xfId="69" applyFont="1">
      <alignment vertical="center"/>
    </xf>
    <xf numFmtId="0" fontId="4" fillId="0" borderId="0" xfId="69" applyFont="1" applyAlignment="1">
      <alignment vertical="center" wrapText="1"/>
    </xf>
    <xf numFmtId="0" fontId="3" fillId="0" borderId="0" xfId="69" applyFont="1" applyAlignment="1">
      <alignment vertical="center" wrapText="1"/>
    </xf>
    <xf numFmtId="0" fontId="44" fillId="0" borderId="0" xfId="69" applyFont="1" applyAlignment="1">
      <alignment vertical="center" wrapText="1"/>
    </xf>
    <xf numFmtId="176" fontId="45" fillId="35" borderId="0" xfId="68" applyNumberFormat="1" applyFont="1" applyFill="1" applyAlignment="1" applyProtection="1">
      <alignment horizontal="right" vertical="center"/>
      <protection locked="0"/>
    </xf>
    <xf numFmtId="0" fontId="30" fillId="0" borderId="5" xfId="69" applyFont="1" applyBorder="1" applyAlignment="1">
      <alignment horizontal="center" vertical="center" wrapText="1"/>
    </xf>
    <xf numFmtId="0" fontId="30" fillId="0" borderId="3" xfId="69" applyFont="1" applyBorder="1" applyAlignment="1">
      <alignment vertical="center" wrapText="1"/>
    </xf>
    <xf numFmtId="0" fontId="2" fillId="0" borderId="0" xfId="69" applyFont="1">
      <alignment vertical="center"/>
    </xf>
    <xf numFmtId="0" fontId="49" fillId="0" borderId="0" xfId="69" applyFont="1" applyProtection="1">
      <alignment vertical="center"/>
      <protection locked="0"/>
    </xf>
    <xf numFmtId="0" fontId="49" fillId="0" borderId="0" xfId="69" applyFont="1" applyAlignment="1" applyProtection="1">
      <alignment horizontal="center" vertical="center"/>
      <protection locked="0"/>
    </xf>
    <xf numFmtId="0" fontId="49" fillId="35" borderId="0" xfId="69" applyFont="1" applyFill="1" applyAlignment="1" applyProtection="1">
      <alignment horizontal="right" vertical="center"/>
      <protection locked="0"/>
    </xf>
    <xf numFmtId="0" fontId="49" fillId="0" borderId="0" xfId="69" applyFont="1">
      <alignment vertical="center"/>
    </xf>
    <xf numFmtId="181" fontId="49" fillId="35" borderId="0" xfId="69" applyNumberFormat="1" applyFont="1" applyFill="1" applyAlignment="1" applyProtection="1">
      <alignment horizontal="right" vertical="center"/>
      <protection locked="0"/>
    </xf>
    <xf numFmtId="0" fontId="1" fillId="0" borderId="0" xfId="69" applyFont="1" applyAlignment="1">
      <alignment horizontal="right" vertical="center"/>
    </xf>
    <xf numFmtId="0" fontId="1" fillId="0" borderId="5" xfId="69" applyFont="1" applyBorder="1" applyAlignment="1">
      <alignment horizontal="center" vertical="center"/>
    </xf>
    <xf numFmtId="0" fontId="51" fillId="0" borderId="5" xfId="0" applyFont="1" applyBorder="1" applyAlignment="1">
      <alignment horizontal="center" vertical="center"/>
    </xf>
    <xf numFmtId="176" fontId="1" fillId="0" borderId="5" xfId="69" applyNumberFormat="1" applyFont="1" applyBorder="1" applyAlignment="1">
      <alignment vertical="center" shrinkToFit="1"/>
    </xf>
    <xf numFmtId="0" fontId="1" fillId="0" borderId="0" xfId="69" applyFont="1" applyAlignment="1">
      <alignment horizontal="left" vertical="center"/>
    </xf>
    <xf numFmtId="0" fontId="18" fillId="0" borderId="0" xfId="72" applyFont="1" applyAlignment="1">
      <alignment vertical="center" wrapText="1"/>
    </xf>
    <xf numFmtId="182" fontId="30" fillId="35" borderId="5" xfId="69" applyNumberFormat="1" applyFont="1" applyFill="1" applyBorder="1" applyAlignment="1">
      <alignment horizontal="center" vertical="center" wrapText="1"/>
    </xf>
    <xf numFmtId="0" fontId="1" fillId="0" borderId="5" xfId="69" applyFont="1" applyBorder="1" applyAlignment="1">
      <alignment horizontal="center" vertical="center"/>
    </xf>
    <xf numFmtId="0" fontId="30" fillId="37" borderId="3" xfId="72" applyFont="1" applyFill="1" applyBorder="1" applyAlignment="1">
      <alignment horizontal="center" vertical="center" wrapText="1"/>
    </xf>
    <xf numFmtId="0" fontId="30" fillId="37" borderId="2" xfId="72" applyFont="1" applyFill="1" applyBorder="1" applyAlignment="1">
      <alignment horizontal="center" vertical="center" wrapText="1"/>
    </xf>
    <xf numFmtId="0" fontId="47" fillId="0" borderId="3" xfId="69" applyFont="1" applyBorder="1" applyAlignment="1">
      <alignment horizontal="center" vertical="center" wrapText="1"/>
    </xf>
    <xf numFmtId="0" fontId="47" fillId="0" borderId="1" xfId="69" applyFont="1" applyBorder="1" applyAlignment="1">
      <alignment horizontal="center" vertical="center" wrapText="1"/>
    </xf>
    <xf numFmtId="0" fontId="47" fillId="0" borderId="2" xfId="69" applyFont="1" applyBorder="1" applyAlignment="1">
      <alignment horizontal="center" vertical="center" wrapText="1"/>
    </xf>
    <xf numFmtId="0" fontId="50" fillId="0" borderId="0" xfId="69" applyFont="1" applyAlignment="1">
      <alignment horizontal="center" vertical="center" wrapText="1"/>
    </xf>
    <xf numFmtId="0" fontId="50" fillId="0" borderId="0" xfId="69" applyFont="1" applyAlignment="1">
      <alignment horizontal="center" vertical="center"/>
    </xf>
    <xf numFmtId="0" fontId="30" fillId="0" borderId="3" xfId="69" applyFont="1" applyBorder="1" applyAlignment="1">
      <alignment horizontal="center" vertical="center" wrapText="1"/>
    </xf>
    <xf numFmtId="0" fontId="30" fillId="0" borderId="2" xfId="69" applyFont="1" applyBorder="1" applyAlignment="1">
      <alignment horizontal="center" vertical="center" wrapText="1"/>
    </xf>
    <xf numFmtId="0" fontId="30" fillId="0" borderId="24" xfId="69" applyFont="1" applyBorder="1" applyAlignment="1">
      <alignment horizontal="center" vertical="center" wrapText="1"/>
    </xf>
    <xf numFmtId="0" fontId="30" fillId="0" borderId="25" xfId="69" applyFont="1" applyBorder="1" applyAlignment="1">
      <alignment horizontal="center" vertical="center" wrapText="1"/>
    </xf>
    <xf numFmtId="0" fontId="30" fillId="0" borderId="1" xfId="69" applyFont="1" applyBorder="1" applyAlignment="1">
      <alignment horizontal="center" vertical="center" wrapText="1"/>
    </xf>
    <xf numFmtId="0" fontId="49" fillId="0" borderId="0" xfId="69" applyFont="1" applyAlignment="1" applyProtection="1">
      <alignment horizontal="left" vertical="center" wrapText="1"/>
      <protection locked="0"/>
    </xf>
    <xf numFmtId="0" fontId="12" fillId="0" borderId="19" xfId="58" applyBorder="1" applyAlignment="1">
      <alignment horizontal="center" vertical="center"/>
    </xf>
    <xf numFmtId="0" fontId="12" fillId="0" borderId="16" xfId="58" applyBorder="1" applyAlignment="1">
      <alignment horizontal="center" vertical="center"/>
    </xf>
    <xf numFmtId="0" fontId="37" fillId="0" borderId="6" xfId="69" applyFont="1" applyBorder="1" applyAlignment="1">
      <alignment horizontal="left" vertical="center" wrapText="1"/>
    </xf>
    <xf numFmtId="0" fontId="37" fillId="0" borderId="6" xfId="69" applyFont="1" applyBorder="1" applyAlignment="1">
      <alignment horizontal="left" vertical="center"/>
    </xf>
    <xf numFmtId="0" fontId="30" fillId="37" borderId="4" xfId="69" applyFont="1" applyFill="1" applyBorder="1" applyAlignment="1">
      <alignment horizontal="center" vertical="center" wrapText="1"/>
    </xf>
    <xf numFmtId="0" fontId="30" fillId="37" borderId="26" xfId="69" applyFont="1" applyFill="1" applyBorder="1" applyAlignment="1">
      <alignment horizontal="center" vertical="center" wrapText="1"/>
    </xf>
    <xf numFmtId="178" fontId="30" fillId="0" borderId="24" xfId="71" applyNumberFormat="1" applyFont="1" applyBorder="1" applyAlignment="1">
      <alignment horizontal="center" vertical="center" wrapText="1"/>
    </xf>
    <xf numFmtId="178" fontId="30" fillId="0" borderId="25" xfId="71" applyNumberFormat="1" applyFont="1" applyBorder="1" applyAlignment="1">
      <alignment horizontal="center" vertical="center" wrapText="1"/>
    </xf>
    <xf numFmtId="0" fontId="3" fillId="0" borderId="27" xfId="69" applyFont="1" applyBorder="1" applyAlignment="1">
      <alignment horizontal="left" vertical="center" wrapText="1"/>
    </xf>
    <xf numFmtId="0" fontId="3" fillId="0" borderId="27" xfId="69" applyFont="1" applyBorder="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8">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25215</xdr:colOff>
      <xdr:row>9</xdr:row>
      <xdr:rowOff>368673</xdr:rowOff>
    </xdr:from>
    <xdr:to>
      <xdr:col>5</xdr:col>
      <xdr:colOff>5472396</xdr:colOff>
      <xdr:row>14</xdr:row>
      <xdr:rowOff>54908</xdr:rowOff>
    </xdr:to>
    <xdr:sp macro="" textlink="">
      <xdr:nvSpPr>
        <xdr:cNvPr id="2" name="四角形: 角を丸くする 1">
          <a:extLst>
            <a:ext uri="{FF2B5EF4-FFF2-40B4-BE49-F238E27FC236}">
              <a16:creationId xmlns:a16="http://schemas.microsoft.com/office/drawing/2014/main" id="{85245416-0CCB-4860-ABA6-FCBEB385E011}"/>
            </a:ext>
          </a:extLst>
        </xdr:cNvPr>
        <xdr:cNvSpPr/>
      </xdr:nvSpPr>
      <xdr:spPr bwMode="auto">
        <a:xfrm>
          <a:off x="8102415" y="5093073"/>
          <a:ext cx="5447181" cy="3429560"/>
        </a:xfrm>
        <a:prstGeom prst="roundRect">
          <a:avLst/>
        </a:prstGeom>
        <a:solidFill>
          <a:schemeClr val="accent1">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b="1">
              <a:latin typeface="ＭＳ ゴシック" panose="020B0609070205080204" pitchFamily="49" charset="-128"/>
              <a:ea typeface="ＭＳ ゴシック" panose="020B0609070205080204" pitchFamily="49" charset="-128"/>
            </a:rPr>
            <a:t>対象人数（</a:t>
          </a:r>
          <a:r>
            <a:rPr kumimoji="1" lang="en-US" altLang="ja-JP" sz="1100" b="1">
              <a:latin typeface="ＭＳ ゴシック" panose="020B0609070205080204" pitchFamily="49" charset="-128"/>
              <a:ea typeface="ＭＳ ゴシック" panose="020B0609070205080204" pitchFamily="49" charset="-128"/>
            </a:rPr>
            <a:t>10</a:t>
          </a:r>
          <a:r>
            <a:rPr kumimoji="1" lang="ja-JP" altLang="en-US" sz="1100" b="1">
              <a:latin typeface="ＭＳ ゴシック" panose="020B0609070205080204" pitchFamily="49" charset="-128"/>
              <a:ea typeface="ＭＳ ゴシック" panose="020B0609070205080204" pitchFamily="49" charset="-128"/>
            </a:rPr>
            <a:t>名）で以下の賃金改善を行った場合の具体例</a:t>
          </a:r>
          <a:endParaRPr kumimoji="1" lang="en-US" altLang="ja-JP" sz="1100" b="1">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薬剤師（８名）</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基本給　　：</a:t>
          </a:r>
          <a:r>
            <a:rPr kumimoji="1" lang="en-US" altLang="ja-JP" sz="1100">
              <a:latin typeface="ＭＳ ゴシック" panose="020B0609070205080204" pitchFamily="49" charset="-128"/>
              <a:ea typeface="ＭＳ ゴシック" panose="020B0609070205080204" pitchFamily="49" charset="-128"/>
            </a:rPr>
            <a:t>5,500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月増額　２か月（令和８年４～５月）</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特別手当：</a:t>
          </a:r>
          <a:r>
            <a:rPr kumimoji="1" lang="en-US" altLang="ja-JP" sz="1100">
              <a:latin typeface="ＭＳ ゴシック" panose="020B0609070205080204" pitchFamily="49" charset="-128"/>
              <a:ea typeface="ＭＳ ゴシック" panose="020B0609070205080204" pitchFamily="49" charset="-128"/>
            </a:rPr>
            <a:t>21,000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5,250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４か月分）（令和７年</a:t>
          </a:r>
          <a:r>
            <a:rPr kumimoji="1" lang="en-US" altLang="ja-JP" sz="1100">
              <a:latin typeface="ＭＳ ゴシック" panose="020B0609070205080204" pitchFamily="49" charset="-128"/>
              <a:ea typeface="ＭＳ ゴシック" panose="020B0609070205080204" pitchFamily="49" charset="-128"/>
            </a:rPr>
            <a:t>12</a:t>
          </a:r>
          <a:r>
            <a:rPr kumimoji="1" lang="ja-JP" altLang="en-US" sz="1100">
              <a:latin typeface="ＭＳ ゴシック" panose="020B0609070205080204" pitchFamily="49" charset="-128"/>
              <a:ea typeface="ＭＳ ゴシック" panose="020B0609070205080204" pitchFamily="49" charset="-128"/>
            </a:rPr>
            <a:t>月～令和８年３月）</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事務職員（２名）</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effectLst/>
              <a:latin typeface="+mn-lt"/>
              <a:ea typeface="+mn-ea"/>
              <a:cs typeface="+mn-cs"/>
            </a:rPr>
            <a:t>基本給　</a:t>
          </a:r>
          <a:r>
            <a:rPr kumimoji="1" lang="ja-JP" altLang="ja-JP" sz="1100">
              <a:effectLst/>
              <a:latin typeface="ＭＳ ゴシック" panose="020B0609070205080204" pitchFamily="49" charset="-128"/>
              <a:ea typeface="ＭＳ ゴシック" panose="020B0609070205080204" pitchFamily="49" charset="-128"/>
              <a:cs typeface="+mn-cs"/>
            </a:rPr>
            <a:t>：</a:t>
          </a:r>
          <a:r>
            <a:rPr kumimoji="1" lang="en-US" altLang="ja-JP" sz="1100">
              <a:effectLst/>
              <a:latin typeface="ＭＳ ゴシック" panose="020B0609070205080204" pitchFamily="49" charset="-128"/>
              <a:ea typeface="ＭＳ ゴシック" panose="020B0609070205080204" pitchFamily="49" charset="-128"/>
              <a:cs typeface="+mn-cs"/>
            </a:rPr>
            <a:t>3,000</a:t>
          </a:r>
          <a:r>
            <a:rPr kumimoji="1" lang="ja-JP" altLang="ja-JP" sz="1100">
              <a:effectLst/>
              <a:latin typeface="ＭＳ ゴシック" panose="020B0609070205080204" pitchFamily="49" charset="-128"/>
              <a:ea typeface="ＭＳ ゴシック" panose="020B0609070205080204" pitchFamily="49" charset="-128"/>
              <a:cs typeface="+mn-cs"/>
            </a:rPr>
            <a:t>円</a:t>
          </a:r>
          <a:r>
            <a:rPr kumimoji="1" lang="en-US" altLang="ja-JP" sz="1100">
              <a:effectLst/>
              <a:latin typeface="ＭＳ ゴシック" panose="020B0609070205080204" pitchFamily="49" charset="-128"/>
              <a:ea typeface="ＭＳ ゴシック" panose="020B0609070205080204" pitchFamily="49" charset="-128"/>
              <a:cs typeface="+mn-cs"/>
            </a:rPr>
            <a:t>/</a:t>
          </a:r>
          <a:r>
            <a:rPr kumimoji="1" lang="ja-JP" altLang="en-US" sz="1100">
              <a:effectLst/>
              <a:latin typeface="ＭＳ ゴシック" panose="020B0609070205080204" pitchFamily="49" charset="-128"/>
              <a:ea typeface="ＭＳ ゴシック" panose="020B0609070205080204" pitchFamily="49" charset="-128"/>
              <a:cs typeface="+mn-cs"/>
            </a:rPr>
            <a:t>月</a:t>
          </a:r>
          <a:r>
            <a:rPr kumimoji="1" lang="ja-JP" altLang="ja-JP" sz="1100">
              <a:effectLst/>
              <a:latin typeface="ＭＳ ゴシック" panose="020B0609070205080204" pitchFamily="49" charset="-128"/>
              <a:ea typeface="ＭＳ ゴシック" panose="020B0609070205080204" pitchFamily="49" charset="-128"/>
              <a:cs typeface="+mn-cs"/>
            </a:rPr>
            <a:t>増額　２か月（令和８年４～５月）</a:t>
          </a:r>
          <a:endParaRPr lang="ja-JP" altLang="ja-JP" sz="1100">
            <a:effectLst/>
            <a:latin typeface="ＭＳ ゴシック" panose="020B0609070205080204" pitchFamily="49" charset="-128"/>
            <a:ea typeface="ＭＳ ゴシック" panose="020B0609070205080204" pitchFamily="49" charset="-128"/>
          </a:endParaRPr>
        </a:p>
        <a:p>
          <a:r>
            <a:rPr kumimoji="1" lang="ja-JP" altLang="ja-JP" sz="1100">
              <a:effectLst/>
              <a:latin typeface="ＭＳ ゴシック" panose="020B0609070205080204" pitchFamily="49" charset="-128"/>
              <a:ea typeface="ＭＳ ゴシック" panose="020B0609070205080204" pitchFamily="49" charset="-128"/>
              <a:cs typeface="+mn-cs"/>
            </a:rPr>
            <a:t>特別手当：</a:t>
          </a:r>
          <a:r>
            <a:rPr kumimoji="1" lang="en-US" altLang="ja-JP" sz="1100">
              <a:effectLst/>
              <a:latin typeface="ＭＳ ゴシック" panose="020B0609070205080204" pitchFamily="49" charset="-128"/>
              <a:ea typeface="ＭＳ ゴシック" panose="020B0609070205080204" pitchFamily="49" charset="-128"/>
              <a:cs typeface="+mn-cs"/>
            </a:rPr>
            <a:t>12,000</a:t>
          </a:r>
          <a:r>
            <a:rPr kumimoji="1" lang="ja-JP" altLang="ja-JP" sz="1100">
              <a:effectLst/>
              <a:latin typeface="ＭＳ ゴシック" panose="020B0609070205080204" pitchFamily="49" charset="-128"/>
              <a:ea typeface="ＭＳ ゴシック" panose="020B0609070205080204" pitchFamily="49" charset="-128"/>
              <a:cs typeface="+mn-cs"/>
            </a:rPr>
            <a:t>円</a:t>
          </a:r>
          <a:r>
            <a:rPr kumimoji="1" lang="ja-JP" altLang="en-US" sz="1100">
              <a:effectLst/>
              <a:latin typeface="ＭＳ ゴシック" panose="020B0609070205080204" pitchFamily="49" charset="-128"/>
              <a:ea typeface="ＭＳ ゴシック" panose="020B0609070205080204" pitchFamily="49" charset="-128"/>
              <a:cs typeface="+mn-cs"/>
            </a:rPr>
            <a:t>（</a:t>
          </a:r>
          <a:r>
            <a:rPr kumimoji="1" lang="en-US" altLang="ja-JP" sz="1100">
              <a:effectLst/>
              <a:latin typeface="ＭＳ ゴシック" panose="020B0609070205080204" pitchFamily="49" charset="-128"/>
              <a:ea typeface="ＭＳ ゴシック" panose="020B0609070205080204" pitchFamily="49" charset="-128"/>
              <a:cs typeface="+mn-cs"/>
            </a:rPr>
            <a:t>3,000</a:t>
          </a:r>
          <a:r>
            <a:rPr kumimoji="1" lang="ja-JP" altLang="en-US" sz="1100">
              <a:effectLst/>
              <a:latin typeface="ＭＳ ゴシック" panose="020B0609070205080204" pitchFamily="49" charset="-128"/>
              <a:ea typeface="ＭＳ ゴシック" panose="020B0609070205080204" pitchFamily="49" charset="-128"/>
              <a:cs typeface="+mn-cs"/>
            </a:rPr>
            <a:t>円</a:t>
          </a:r>
          <a:r>
            <a:rPr kumimoji="1" lang="en-US" altLang="ja-JP" sz="1100">
              <a:effectLst/>
              <a:latin typeface="ＭＳ ゴシック" panose="020B0609070205080204" pitchFamily="49" charset="-128"/>
              <a:ea typeface="ＭＳ ゴシック" panose="020B0609070205080204" pitchFamily="49" charset="-128"/>
              <a:cs typeface="+mn-cs"/>
            </a:rPr>
            <a:t>×</a:t>
          </a:r>
          <a:r>
            <a:rPr kumimoji="1" lang="ja-JP" altLang="ja-JP" sz="1100">
              <a:effectLst/>
              <a:latin typeface="ＭＳ ゴシック" panose="020B0609070205080204" pitchFamily="49" charset="-128"/>
              <a:ea typeface="ＭＳ ゴシック" panose="020B0609070205080204" pitchFamily="49" charset="-128"/>
              <a:cs typeface="+mn-cs"/>
            </a:rPr>
            <a:t>４か月分</a:t>
          </a:r>
          <a:r>
            <a:rPr kumimoji="1" lang="ja-JP" altLang="en-US" sz="1100">
              <a:effectLst/>
              <a:latin typeface="ＭＳ ゴシック" panose="020B0609070205080204" pitchFamily="49" charset="-128"/>
              <a:ea typeface="ＭＳ ゴシック" panose="020B0609070205080204" pitchFamily="49" charset="-128"/>
              <a:cs typeface="+mn-cs"/>
            </a:rPr>
            <a:t>）</a:t>
          </a:r>
          <a:r>
            <a:rPr kumimoji="1" lang="ja-JP" altLang="ja-JP" sz="1100">
              <a:effectLst/>
              <a:latin typeface="ＭＳ ゴシック" panose="020B0609070205080204" pitchFamily="49" charset="-128"/>
              <a:ea typeface="ＭＳ ゴシック" panose="020B0609070205080204" pitchFamily="49" charset="-128"/>
              <a:cs typeface="+mn-cs"/>
            </a:rPr>
            <a:t>（令和７年</a:t>
          </a:r>
          <a:r>
            <a:rPr kumimoji="1" lang="en-US" altLang="ja-JP" sz="1100">
              <a:effectLst/>
              <a:latin typeface="ＭＳ ゴシック" panose="020B0609070205080204" pitchFamily="49" charset="-128"/>
              <a:ea typeface="ＭＳ ゴシック" panose="020B0609070205080204" pitchFamily="49" charset="-128"/>
              <a:cs typeface="+mn-cs"/>
            </a:rPr>
            <a:t>12</a:t>
          </a:r>
          <a:r>
            <a:rPr kumimoji="1" lang="ja-JP" altLang="ja-JP" sz="1100">
              <a:effectLst/>
              <a:latin typeface="ＭＳ ゴシック" panose="020B0609070205080204" pitchFamily="49" charset="-128"/>
              <a:ea typeface="ＭＳ ゴシック" panose="020B0609070205080204" pitchFamily="49" charset="-128"/>
              <a:cs typeface="+mn-cs"/>
            </a:rPr>
            <a:t>月～令和</a:t>
          </a:r>
          <a:r>
            <a:rPr kumimoji="1" lang="ja-JP" altLang="en-US" sz="1100">
              <a:effectLst/>
              <a:latin typeface="ＭＳ ゴシック" panose="020B0609070205080204" pitchFamily="49" charset="-128"/>
              <a:ea typeface="ＭＳ ゴシック" panose="020B0609070205080204" pitchFamily="49" charset="-128"/>
              <a:cs typeface="+mn-cs"/>
            </a:rPr>
            <a:t>８</a:t>
          </a:r>
          <a:r>
            <a:rPr kumimoji="1" lang="ja-JP" altLang="ja-JP" sz="1100">
              <a:effectLst/>
              <a:latin typeface="ＭＳ ゴシック" panose="020B0609070205080204" pitchFamily="49" charset="-128"/>
              <a:ea typeface="ＭＳ ゴシック" panose="020B0609070205080204" pitchFamily="49" charset="-128"/>
              <a:cs typeface="+mn-cs"/>
            </a:rPr>
            <a:t>年</a:t>
          </a:r>
          <a:r>
            <a:rPr kumimoji="1" lang="ja-JP" altLang="en-US" sz="1100">
              <a:effectLst/>
              <a:latin typeface="ＭＳ ゴシック" panose="020B0609070205080204" pitchFamily="49" charset="-128"/>
              <a:ea typeface="ＭＳ ゴシック" panose="020B0609070205080204" pitchFamily="49" charset="-128"/>
              <a:cs typeface="+mn-cs"/>
            </a:rPr>
            <a:t>３</a:t>
          </a:r>
          <a:r>
            <a:rPr kumimoji="1" lang="ja-JP" altLang="ja-JP" sz="1100">
              <a:effectLst/>
              <a:latin typeface="ＭＳ ゴシック" panose="020B0609070205080204" pitchFamily="49" charset="-128"/>
              <a:ea typeface="ＭＳ ゴシック" panose="020B0609070205080204" pitchFamily="49" charset="-128"/>
              <a:cs typeface="+mn-cs"/>
            </a:rPr>
            <a:t>月）</a:t>
          </a:r>
          <a:endParaRPr lang="ja-JP" altLang="ja-JP" sz="1100">
            <a:effectLst/>
            <a:latin typeface="ＭＳ ゴシック" panose="020B0609070205080204" pitchFamily="49" charset="-128"/>
            <a:ea typeface="ＭＳ ゴシック" panose="020B0609070205080204" pitchFamily="49" charset="-128"/>
          </a:endParaRPr>
        </a:p>
        <a:p>
          <a:pPr algn="l"/>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b="1" i="0">
              <a:latin typeface="ＭＳ ゴシック" panose="020B0609070205080204" pitchFamily="49" charset="-128"/>
              <a:ea typeface="ＭＳ ゴシック" panose="020B0609070205080204" pitchFamily="49" charset="-128"/>
            </a:rPr>
            <a:t>報告書入力内容</a:t>
          </a:r>
          <a:endParaRPr kumimoji="1" lang="en-US" altLang="ja-JP" sz="1100" b="1" i="0">
            <a:latin typeface="ＭＳ ゴシック" panose="020B0609070205080204" pitchFamily="49" charset="-128"/>
            <a:ea typeface="ＭＳ ゴシック" panose="020B0609070205080204" pitchFamily="49" charset="-128"/>
          </a:endParaRPr>
        </a:p>
        <a:p>
          <a:pPr algn="l"/>
          <a:r>
            <a:rPr kumimoji="1" lang="ja-JP" altLang="en-US" sz="1100" b="1">
              <a:latin typeface="ＭＳ ゴシック" panose="020B0609070205080204" pitchFamily="49" charset="-128"/>
              <a:ea typeface="ＭＳ ゴシック" panose="020B0609070205080204" pitchFamily="49" charset="-128"/>
            </a:rPr>
            <a:t>基本給　　：</a:t>
          </a:r>
          <a:r>
            <a:rPr kumimoji="1" lang="en-US" altLang="ja-JP" sz="1100" b="1">
              <a:latin typeface="ＭＳ ゴシック" panose="020B0609070205080204" pitchFamily="49" charset="-128"/>
              <a:ea typeface="ＭＳ ゴシック" panose="020B0609070205080204" pitchFamily="49" charset="-128"/>
            </a:rPr>
            <a:t>5,000</a:t>
          </a:r>
          <a:r>
            <a:rPr kumimoji="1" lang="ja-JP" altLang="en-US" sz="1100" b="1">
              <a:latin typeface="ＭＳ ゴシック" panose="020B0609070205080204" pitchFamily="49" charset="-128"/>
              <a:ea typeface="ＭＳ ゴシック" panose="020B0609070205080204" pitchFamily="49" charset="-128"/>
            </a:rPr>
            <a:t>円</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5,500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×8</a:t>
          </a:r>
          <a:r>
            <a:rPr kumimoji="1" lang="ja-JP" altLang="en-US" sz="1100">
              <a:latin typeface="ＭＳ ゴシック" panose="020B0609070205080204" pitchFamily="49" charset="-128"/>
              <a:ea typeface="ＭＳ ゴシック" panose="020B0609070205080204" pitchFamily="49" charset="-128"/>
            </a:rPr>
            <a:t>名）＋（</a:t>
          </a:r>
          <a:r>
            <a:rPr kumimoji="1" lang="en-US" altLang="ja-JP" sz="1100">
              <a:latin typeface="ＭＳ ゴシック" panose="020B0609070205080204" pitchFamily="49" charset="-128"/>
              <a:ea typeface="ＭＳ ゴシック" panose="020B0609070205080204" pitchFamily="49" charset="-128"/>
            </a:rPr>
            <a:t>3,000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名）｝</a:t>
          </a:r>
          <a:r>
            <a:rPr kumimoji="1" lang="en-US" altLang="ja-JP" sz="1100">
              <a:latin typeface="ＭＳ ゴシック" panose="020B0609070205080204" pitchFamily="49" charset="-128"/>
              <a:ea typeface="ＭＳ ゴシック" panose="020B0609070205080204" pitchFamily="49" charset="-128"/>
            </a:rPr>
            <a:t>÷10</a:t>
          </a:r>
          <a:r>
            <a:rPr kumimoji="1" lang="ja-JP" altLang="en-US" sz="1100">
              <a:latin typeface="ＭＳ ゴシック" panose="020B0609070205080204" pitchFamily="49" charset="-128"/>
              <a:ea typeface="ＭＳ ゴシック" panose="020B0609070205080204" pitchFamily="49" charset="-128"/>
            </a:rPr>
            <a:t>名</a:t>
          </a:r>
          <a:endParaRPr kumimoji="1" lang="en-US" altLang="ja-JP" sz="1100">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latin typeface="ＭＳ ゴシック" panose="020B0609070205080204" pitchFamily="49" charset="-128"/>
              <a:ea typeface="ＭＳ ゴシック" panose="020B0609070205080204" pitchFamily="49" charset="-128"/>
            </a:rPr>
            <a:t>特別手当：</a:t>
          </a:r>
          <a:r>
            <a:rPr kumimoji="1" lang="en-US" altLang="ja-JP" sz="1100" b="1">
              <a:latin typeface="ＭＳ ゴシック" panose="020B0609070205080204" pitchFamily="49" charset="-128"/>
              <a:ea typeface="ＭＳ ゴシック" panose="020B0609070205080204" pitchFamily="49" charset="-128"/>
            </a:rPr>
            <a:t>4,800</a:t>
          </a:r>
          <a:r>
            <a:rPr kumimoji="1" lang="ja-JP" altLang="en-US" sz="1100" b="1">
              <a:latin typeface="ＭＳ ゴシック" panose="020B0609070205080204" pitchFamily="49" charset="-128"/>
              <a:ea typeface="ＭＳ ゴシック" panose="020B0609070205080204" pitchFamily="49" charset="-128"/>
            </a:rPr>
            <a:t>円</a:t>
          </a:r>
          <a:endParaRPr lang="ja-JP" altLang="ja-JP" sz="1100">
            <a:effectLst/>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　　　　　｛（</a:t>
          </a:r>
          <a:r>
            <a:rPr kumimoji="1" lang="en-US" altLang="ja-JP" sz="1100">
              <a:latin typeface="ＭＳ ゴシック" panose="020B0609070205080204" pitchFamily="49" charset="-128"/>
              <a:ea typeface="ＭＳ ゴシック" panose="020B0609070205080204" pitchFamily="49" charset="-128"/>
            </a:rPr>
            <a:t>21,000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×8</a:t>
          </a:r>
          <a:r>
            <a:rPr kumimoji="1" lang="ja-JP" altLang="en-US" sz="1100">
              <a:latin typeface="ＭＳ ゴシック" panose="020B0609070205080204" pitchFamily="49" charset="-128"/>
              <a:ea typeface="ＭＳ ゴシック" panose="020B0609070205080204" pitchFamily="49" charset="-128"/>
            </a:rPr>
            <a:t>名）＋（</a:t>
          </a:r>
          <a:r>
            <a:rPr kumimoji="1" lang="en-US" altLang="ja-JP" sz="1100">
              <a:latin typeface="ＭＳ ゴシック" panose="020B0609070205080204" pitchFamily="49" charset="-128"/>
              <a:ea typeface="ＭＳ ゴシック" panose="020B0609070205080204" pitchFamily="49" charset="-128"/>
            </a:rPr>
            <a:t>12,000</a:t>
          </a:r>
          <a:r>
            <a:rPr kumimoji="1" lang="ja-JP" altLang="en-US" sz="1100">
              <a:latin typeface="ＭＳ ゴシック" panose="020B0609070205080204" pitchFamily="49" charset="-128"/>
              <a:ea typeface="ＭＳ ゴシック" panose="020B0609070205080204" pitchFamily="49" charset="-128"/>
            </a:rPr>
            <a:t>円</a:t>
          </a:r>
          <a:r>
            <a:rPr kumimoji="1" lang="en-US" altLang="ja-JP" sz="1100">
              <a:latin typeface="ＭＳ ゴシック" panose="020B0609070205080204" pitchFamily="49" charset="-128"/>
              <a:ea typeface="ＭＳ ゴシック" panose="020B0609070205080204" pitchFamily="49" charset="-128"/>
            </a:rPr>
            <a:t>×2</a:t>
          </a:r>
          <a:r>
            <a:rPr kumimoji="1" lang="ja-JP" altLang="en-US" sz="1100">
              <a:latin typeface="ＭＳ ゴシック" panose="020B0609070205080204" pitchFamily="49" charset="-128"/>
              <a:ea typeface="ＭＳ ゴシック" panose="020B0609070205080204" pitchFamily="49" charset="-128"/>
            </a:rPr>
            <a:t>名）｝</a:t>
          </a:r>
          <a:r>
            <a:rPr kumimoji="1" lang="en-US" altLang="ja-JP" sz="1100">
              <a:latin typeface="ＭＳ ゴシック" panose="020B0609070205080204" pitchFamily="49" charset="-128"/>
              <a:ea typeface="ＭＳ ゴシック" panose="020B0609070205080204" pitchFamily="49" charset="-128"/>
            </a:rPr>
            <a:t>÷10</a:t>
          </a:r>
          <a:r>
            <a:rPr kumimoji="1" lang="ja-JP" altLang="en-US" sz="1100">
              <a:latin typeface="ＭＳ ゴシック" panose="020B0609070205080204" pitchFamily="49" charset="-128"/>
              <a:ea typeface="ＭＳ ゴシック" panose="020B0609070205080204" pitchFamily="49" charset="-128"/>
            </a:rPr>
            <a:t>名</a:t>
          </a:r>
          <a:r>
            <a:rPr kumimoji="1" lang="en-US" altLang="ja-JP" sz="1100">
              <a:latin typeface="ＭＳ ゴシック" panose="020B0609070205080204" pitchFamily="49" charset="-128"/>
              <a:ea typeface="ＭＳ ゴシック" panose="020B0609070205080204" pitchFamily="49" charset="-128"/>
            </a:rPr>
            <a:t>÷4</a:t>
          </a:r>
          <a:r>
            <a:rPr kumimoji="1" lang="ja-JP" altLang="en-US" sz="1100">
              <a:latin typeface="ＭＳ ゴシック" panose="020B0609070205080204" pitchFamily="49" charset="-128"/>
              <a:ea typeface="ＭＳ ゴシック" panose="020B0609070205080204" pitchFamily="49" charset="-128"/>
            </a:rPr>
            <a:t>カ月</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en-US" altLang="ja-JP" sz="1400"/>
        </a:p>
      </xdr:txBody>
    </xdr:sp>
    <xdr:clientData/>
  </xdr:twoCellAnchor>
  <xdr:twoCellAnchor>
    <xdr:from>
      <xdr:col>1</xdr:col>
      <xdr:colOff>963706</xdr:colOff>
      <xdr:row>14</xdr:row>
      <xdr:rowOff>112059</xdr:rowOff>
    </xdr:from>
    <xdr:to>
      <xdr:col>4</xdr:col>
      <xdr:colOff>963706</xdr:colOff>
      <xdr:row>14</xdr:row>
      <xdr:rowOff>896471</xdr:rowOff>
    </xdr:to>
    <xdr:sp macro="" textlink="">
      <xdr:nvSpPr>
        <xdr:cNvPr id="3" name="四角形: 角を丸くする 2">
          <a:extLst>
            <a:ext uri="{FF2B5EF4-FFF2-40B4-BE49-F238E27FC236}">
              <a16:creationId xmlns:a16="http://schemas.microsoft.com/office/drawing/2014/main" id="{A9FE6CB0-3468-402B-8244-1143FA67B465}"/>
            </a:ext>
          </a:extLst>
        </xdr:cNvPr>
        <xdr:cNvSpPr/>
      </xdr:nvSpPr>
      <xdr:spPr bwMode="auto">
        <a:xfrm>
          <a:off x="4538382" y="7608794"/>
          <a:ext cx="3462618" cy="784412"/>
        </a:xfrm>
        <a:prstGeom prst="roundRect">
          <a:avLst/>
        </a:prstGeom>
        <a:solidFill>
          <a:schemeClr val="accent1">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400" b="1"/>
            <a:t>別紙（</a:t>
          </a:r>
          <a:r>
            <a:rPr kumimoji="1" lang="en-US" altLang="ja-JP" sz="1400" b="1"/>
            <a:t>2</a:t>
          </a:r>
          <a:r>
            <a:rPr kumimoji="1" lang="ja-JP" altLang="en-US" sz="1400" b="1"/>
            <a:t>％超部分）が自動反映されます。</a:t>
          </a:r>
          <a:endParaRPr kumimoji="1" lang="en-US" altLang="ja-JP" sz="1400" b="1"/>
        </a:p>
        <a:p>
          <a:pPr algn="l"/>
          <a:r>
            <a:rPr kumimoji="1" lang="ja-JP" altLang="en-US" sz="1400" b="1"/>
            <a:t>入力不要の場合は、０円表示となります。</a:t>
          </a:r>
          <a:endParaRPr kumimoji="1" lang="en-US" altLang="ja-JP" sz="1400" b="1"/>
        </a:p>
      </xdr:txBody>
    </xdr:sp>
    <xdr:clientData/>
  </xdr:twoCellAnchor>
  <xdr:twoCellAnchor>
    <xdr:from>
      <xdr:col>4</xdr:col>
      <xdr:colOff>1367119</xdr:colOff>
      <xdr:row>14</xdr:row>
      <xdr:rowOff>705971</xdr:rowOff>
    </xdr:from>
    <xdr:to>
      <xdr:col>6</xdr:col>
      <xdr:colOff>204519</xdr:colOff>
      <xdr:row>14</xdr:row>
      <xdr:rowOff>881672</xdr:rowOff>
    </xdr:to>
    <xdr:sp macro="" textlink="">
      <xdr:nvSpPr>
        <xdr:cNvPr id="4" name="矢印: 右 3">
          <a:extLst>
            <a:ext uri="{FF2B5EF4-FFF2-40B4-BE49-F238E27FC236}">
              <a16:creationId xmlns:a16="http://schemas.microsoft.com/office/drawing/2014/main" id="{EC4DD11B-2388-421D-A891-67F6D30A48C8}"/>
            </a:ext>
          </a:extLst>
        </xdr:cNvPr>
        <xdr:cNvSpPr/>
      </xdr:nvSpPr>
      <xdr:spPr bwMode="auto">
        <a:xfrm flipV="1">
          <a:off x="8404413" y="8202706"/>
          <a:ext cx="6692724" cy="175701"/>
        </a:xfrm>
        <a:prstGeom prst="rightArrow">
          <a:avLst/>
        </a:prstGeom>
        <a:solidFill>
          <a:schemeClr val="tx2">
            <a:lumMod val="60000"/>
            <a:lumOff val="40000"/>
          </a:schemeClr>
        </a:solidFill>
        <a:ln w="9525" cap="flat" cmpd="sng" algn="ctr">
          <a:solidFill>
            <a:schemeClr val="tx2"/>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156882</xdr:colOff>
      <xdr:row>17</xdr:row>
      <xdr:rowOff>22412</xdr:rowOff>
    </xdr:from>
    <xdr:to>
      <xdr:col>6</xdr:col>
      <xdr:colOff>22413</xdr:colOff>
      <xdr:row>20</xdr:row>
      <xdr:rowOff>336177</xdr:rowOff>
    </xdr:to>
    <xdr:sp macro="" textlink="">
      <xdr:nvSpPr>
        <xdr:cNvPr id="5" name="四角形: 角を丸くする 4">
          <a:extLst>
            <a:ext uri="{FF2B5EF4-FFF2-40B4-BE49-F238E27FC236}">
              <a16:creationId xmlns:a16="http://schemas.microsoft.com/office/drawing/2014/main" id="{543DBCC5-775C-4390-B9A2-C1965B5B7F33}"/>
            </a:ext>
          </a:extLst>
        </xdr:cNvPr>
        <xdr:cNvSpPr/>
      </xdr:nvSpPr>
      <xdr:spPr bwMode="auto">
        <a:xfrm>
          <a:off x="8964706" y="10074088"/>
          <a:ext cx="5950325" cy="2286001"/>
        </a:xfrm>
        <a:prstGeom prst="roundRect">
          <a:avLst/>
        </a:prstGeom>
        <a:solidFill>
          <a:schemeClr val="accent1">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b="1">
              <a:latin typeface="ＭＳ ゴシック" panose="020B0609070205080204" pitchFamily="49" charset="-128"/>
              <a:ea typeface="ＭＳ ゴシック" panose="020B0609070205080204" pitchFamily="49" charset="-128"/>
            </a:rPr>
            <a:t>具体例</a:t>
          </a:r>
          <a:endParaRPr kumimoji="1" lang="en-US" altLang="ja-JP" sz="1200" b="1">
            <a:latin typeface="ＭＳ ゴシック" panose="020B0609070205080204" pitchFamily="49" charset="-128"/>
            <a:ea typeface="ＭＳ ゴシック" panose="020B0609070205080204" pitchFamily="49" charset="-128"/>
          </a:endParaRPr>
        </a:p>
        <a:p>
          <a:pPr algn="l"/>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薬剤師（８名）</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基本給　：</a:t>
          </a:r>
          <a:r>
            <a:rPr kumimoji="1" lang="en-US" altLang="ja-JP" sz="1200" b="1">
              <a:latin typeface="ＭＳ ゴシック" panose="020B0609070205080204" pitchFamily="49" charset="-128"/>
              <a:ea typeface="ＭＳ ゴシック" panose="020B0609070205080204" pitchFamily="49" charset="-128"/>
            </a:rPr>
            <a:t>5,500</a:t>
          </a:r>
          <a:r>
            <a:rPr kumimoji="1" lang="ja-JP" altLang="en-US" sz="1200" b="1">
              <a:latin typeface="ＭＳ ゴシック" panose="020B0609070205080204" pitchFamily="49" charset="-128"/>
              <a:ea typeface="ＭＳ ゴシック" panose="020B0609070205080204" pitchFamily="49" charset="-128"/>
            </a:rPr>
            <a:t>円</a:t>
          </a:r>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月増額　（令和８年４～５月）２カ月</a:t>
          </a:r>
          <a:endParaRPr kumimoji="1" lang="en-US" altLang="ja-JP" sz="1200" b="1">
            <a:latin typeface="ＭＳ ゴシック" panose="020B0609070205080204" pitchFamily="49" charset="-128"/>
            <a:ea typeface="ＭＳ ゴシック" panose="020B0609070205080204" pitchFamily="49" charset="-128"/>
          </a:endParaRPr>
        </a:p>
        <a:p>
          <a:pPr algn="l"/>
          <a:r>
            <a:rPr kumimoji="1" lang="ja-JP" altLang="en-US" sz="1200" b="1">
              <a:latin typeface="ＭＳ ゴシック" panose="020B0609070205080204" pitchFamily="49" charset="-128"/>
              <a:ea typeface="ＭＳ ゴシック" panose="020B0609070205080204" pitchFamily="49" charset="-128"/>
            </a:rPr>
            <a:t>特別手当：</a:t>
          </a:r>
          <a:r>
            <a:rPr kumimoji="1" lang="en-US" altLang="ja-JP" sz="1200" b="1">
              <a:latin typeface="ＭＳ ゴシック" panose="020B0609070205080204" pitchFamily="49" charset="-128"/>
              <a:ea typeface="ＭＳ ゴシック" panose="020B0609070205080204" pitchFamily="49" charset="-128"/>
            </a:rPr>
            <a:t>21,000</a:t>
          </a:r>
          <a:r>
            <a:rPr kumimoji="1" lang="ja-JP" altLang="en-US" sz="1200" b="1">
              <a:latin typeface="ＭＳ ゴシック" panose="020B0609070205080204" pitchFamily="49" charset="-128"/>
              <a:ea typeface="ＭＳ ゴシック" panose="020B0609070205080204" pitchFamily="49" charset="-128"/>
            </a:rPr>
            <a:t>円（</a:t>
          </a:r>
          <a:r>
            <a:rPr kumimoji="1" lang="en-US" altLang="ja-JP" sz="1200" b="1">
              <a:latin typeface="ＭＳ ゴシック" panose="020B0609070205080204" pitchFamily="49" charset="-128"/>
              <a:ea typeface="ＭＳ ゴシック" panose="020B0609070205080204" pitchFamily="49" charset="-128"/>
            </a:rPr>
            <a:t>5,250</a:t>
          </a:r>
          <a:r>
            <a:rPr kumimoji="1" lang="ja-JP" altLang="en-US" sz="1200" b="1">
              <a:latin typeface="ＭＳ ゴシック" panose="020B0609070205080204" pitchFamily="49" charset="-128"/>
              <a:ea typeface="ＭＳ ゴシック" panose="020B0609070205080204" pitchFamily="49" charset="-128"/>
            </a:rPr>
            <a:t>円</a:t>
          </a:r>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４か月分）（令和７年</a:t>
          </a:r>
          <a:r>
            <a:rPr kumimoji="1" lang="en-US" altLang="ja-JP" sz="1200" b="1">
              <a:latin typeface="ＭＳ ゴシック" panose="020B0609070205080204" pitchFamily="49" charset="-128"/>
              <a:ea typeface="ＭＳ ゴシック" panose="020B0609070205080204" pitchFamily="49" charset="-128"/>
            </a:rPr>
            <a:t>12</a:t>
          </a:r>
          <a:r>
            <a:rPr kumimoji="1" lang="ja-JP" altLang="en-US" sz="1200" b="1">
              <a:latin typeface="ＭＳ ゴシック" panose="020B0609070205080204" pitchFamily="49" charset="-128"/>
              <a:ea typeface="ＭＳ ゴシック" panose="020B0609070205080204" pitchFamily="49" charset="-128"/>
            </a:rPr>
            <a:t>月～令和８年３月）</a:t>
          </a:r>
        </a:p>
        <a:p>
          <a:pPr algn="l"/>
          <a:endParaRPr kumimoji="1" lang="en-US" altLang="ja-JP" sz="1200" b="1">
            <a:latin typeface="ＭＳ ゴシック" panose="020B0609070205080204" pitchFamily="49" charset="-128"/>
            <a:ea typeface="ＭＳ ゴシック" panose="020B0609070205080204" pitchFamily="49" charset="-128"/>
          </a:endParaRPr>
        </a:p>
        <a:p>
          <a:pPr algn="l"/>
          <a:endParaRPr kumimoji="1" lang="en-US" altLang="ja-JP" sz="1200">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100853</xdr:colOff>
      <xdr:row>22</xdr:row>
      <xdr:rowOff>112059</xdr:rowOff>
    </xdr:from>
    <xdr:to>
      <xdr:col>5</xdr:col>
      <xdr:colOff>6051178</xdr:colOff>
      <xdr:row>25</xdr:row>
      <xdr:rowOff>437031</xdr:rowOff>
    </xdr:to>
    <xdr:sp macro="" textlink="">
      <xdr:nvSpPr>
        <xdr:cNvPr id="6" name="四角形: 角を丸くする 5">
          <a:extLst>
            <a:ext uri="{FF2B5EF4-FFF2-40B4-BE49-F238E27FC236}">
              <a16:creationId xmlns:a16="http://schemas.microsoft.com/office/drawing/2014/main" id="{2BD05E91-B891-4DB9-A738-C70404F2F5CA}"/>
            </a:ext>
          </a:extLst>
        </xdr:cNvPr>
        <xdr:cNvSpPr/>
      </xdr:nvSpPr>
      <xdr:spPr bwMode="auto">
        <a:xfrm>
          <a:off x="8908677" y="13469471"/>
          <a:ext cx="5950325" cy="2286001"/>
        </a:xfrm>
        <a:prstGeom prst="roundRect">
          <a:avLst/>
        </a:prstGeom>
        <a:solidFill>
          <a:schemeClr val="accent1">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200" b="1">
              <a:latin typeface="ＭＳ ゴシック" panose="020B0609070205080204" pitchFamily="49" charset="-128"/>
              <a:ea typeface="ＭＳ ゴシック" panose="020B0609070205080204" pitchFamily="49" charset="-128"/>
            </a:rPr>
            <a:t>具体例</a:t>
          </a:r>
          <a:endParaRPr kumimoji="1" lang="en-US" altLang="ja-JP" sz="1200" b="1">
            <a:latin typeface="ＭＳ ゴシック" panose="020B0609070205080204" pitchFamily="49" charset="-128"/>
            <a:ea typeface="ＭＳ ゴシック" panose="020B0609070205080204" pitchFamily="49" charset="-128"/>
          </a:endParaRPr>
        </a:p>
        <a:p>
          <a:pPr algn="l"/>
          <a:endParaRPr kumimoji="1" lang="en-US" altLang="ja-JP" sz="1200" b="1">
            <a:latin typeface="ＭＳ ゴシック" panose="020B0609070205080204" pitchFamily="49" charset="-128"/>
            <a:ea typeface="ＭＳ ゴシック" panose="020B0609070205080204" pitchFamily="49" charset="-128"/>
          </a:endParaRPr>
        </a:p>
        <a:p>
          <a:r>
            <a:rPr kumimoji="1" lang="ja-JP" altLang="ja-JP" sz="1200" b="1">
              <a:effectLst/>
              <a:latin typeface="+mn-ea"/>
              <a:ea typeface="+mn-ea"/>
              <a:cs typeface="+mn-cs"/>
            </a:rPr>
            <a:t>事務職員（２名）</a:t>
          </a:r>
          <a:endParaRPr lang="ja-JP" altLang="ja-JP" sz="1200" b="1">
            <a:effectLst/>
            <a:latin typeface="+mn-ea"/>
            <a:ea typeface="+mn-ea"/>
          </a:endParaRPr>
        </a:p>
        <a:p>
          <a:r>
            <a:rPr kumimoji="1" lang="ja-JP" altLang="en-US" sz="1200" b="1">
              <a:effectLst/>
              <a:latin typeface="+mn-ea"/>
              <a:ea typeface="+mn-ea"/>
              <a:cs typeface="+mn-cs"/>
            </a:rPr>
            <a:t>基本給　</a:t>
          </a:r>
          <a:r>
            <a:rPr kumimoji="1" lang="ja-JP" altLang="ja-JP" sz="1200" b="1">
              <a:effectLst/>
              <a:latin typeface="+mn-ea"/>
              <a:ea typeface="+mn-ea"/>
              <a:cs typeface="+mn-cs"/>
            </a:rPr>
            <a:t>：</a:t>
          </a:r>
          <a:r>
            <a:rPr kumimoji="1" lang="en-US" altLang="ja-JP" sz="1200" b="1">
              <a:effectLst/>
              <a:latin typeface="+mn-ea"/>
              <a:ea typeface="+mn-ea"/>
              <a:cs typeface="+mn-cs"/>
            </a:rPr>
            <a:t>3,000</a:t>
          </a:r>
          <a:r>
            <a:rPr kumimoji="1" lang="ja-JP" altLang="ja-JP" sz="1200" b="1">
              <a:effectLst/>
              <a:latin typeface="+mn-ea"/>
              <a:ea typeface="+mn-ea"/>
              <a:cs typeface="+mn-cs"/>
            </a:rPr>
            <a:t>円</a:t>
          </a:r>
          <a:r>
            <a:rPr kumimoji="1" lang="en-US" altLang="ja-JP" sz="1200" b="1">
              <a:effectLst/>
              <a:latin typeface="+mn-ea"/>
              <a:ea typeface="+mn-ea"/>
              <a:cs typeface="+mn-cs"/>
            </a:rPr>
            <a:t>/</a:t>
          </a:r>
          <a:r>
            <a:rPr kumimoji="1" lang="ja-JP" altLang="en-US" sz="1200" b="1">
              <a:effectLst/>
              <a:latin typeface="+mn-ea"/>
              <a:ea typeface="+mn-ea"/>
              <a:cs typeface="+mn-cs"/>
            </a:rPr>
            <a:t>月増額　</a:t>
          </a:r>
          <a:r>
            <a:rPr kumimoji="1" lang="ja-JP" altLang="ja-JP" sz="1200" b="1">
              <a:effectLst/>
              <a:latin typeface="+mn-ea"/>
              <a:ea typeface="+mn-ea"/>
              <a:cs typeface="+mn-cs"/>
            </a:rPr>
            <a:t>（令和８年４～５月）</a:t>
          </a:r>
          <a:r>
            <a:rPr kumimoji="1" lang="ja-JP" altLang="en-US" sz="1200" b="1">
              <a:effectLst/>
              <a:latin typeface="+mn-ea"/>
              <a:ea typeface="+mn-ea"/>
              <a:cs typeface="+mn-cs"/>
            </a:rPr>
            <a:t>２か月</a:t>
          </a:r>
          <a:endParaRPr lang="ja-JP" altLang="ja-JP" sz="1200" b="1">
            <a:effectLst/>
            <a:latin typeface="+mn-ea"/>
            <a:ea typeface="+mn-ea"/>
          </a:endParaRPr>
        </a:p>
        <a:p>
          <a:r>
            <a:rPr kumimoji="1" lang="ja-JP" altLang="ja-JP" sz="1200" b="1">
              <a:effectLst/>
              <a:latin typeface="+mn-ea"/>
              <a:ea typeface="+mn-ea"/>
              <a:cs typeface="+mn-cs"/>
            </a:rPr>
            <a:t>特別手当：</a:t>
          </a:r>
          <a:r>
            <a:rPr kumimoji="1" lang="en-US" altLang="ja-JP" sz="1200" b="1">
              <a:effectLst/>
              <a:latin typeface="+mn-ea"/>
              <a:ea typeface="+mn-ea"/>
              <a:cs typeface="+mn-cs"/>
            </a:rPr>
            <a:t>12,000</a:t>
          </a:r>
          <a:r>
            <a:rPr kumimoji="1" lang="ja-JP" altLang="en-US" sz="1200" b="1">
              <a:effectLst/>
              <a:latin typeface="+mn-ea"/>
              <a:ea typeface="+mn-ea"/>
              <a:cs typeface="+mn-cs"/>
            </a:rPr>
            <a:t>円（</a:t>
          </a:r>
          <a:r>
            <a:rPr kumimoji="1" lang="en-US" altLang="ja-JP" sz="1200" b="1">
              <a:effectLst/>
              <a:latin typeface="+mn-ea"/>
              <a:ea typeface="+mn-ea"/>
              <a:cs typeface="+mn-cs"/>
            </a:rPr>
            <a:t>3,000</a:t>
          </a:r>
          <a:r>
            <a:rPr kumimoji="1" lang="ja-JP" altLang="en-US" sz="1200" b="1">
              <a:effectLst/>
              <a:latin typeface="+mn-ea"/>
              <a:ea typeface="+mn-ea"/>
              <a:cs typeface="+mn-cs"/>
            </a:rPr>
            <a:t>円</a:t>
          </a:r>
          <a:r>
            <a:rPr kumimoji="1" lang="en-US" altLang="ja-JP" sz="1200" b="1">
              <a:effectLst/>
              <a:latin typeface="+mn-ea"/>
              <a:ea typeface="+mn-ea"/>
              <a:cs typeface="+mn-cs"/>
            </a:rPr>
            <a:t>×</a:t>
          </a:r>
          <a:r>
            <a:rPr kumimoji="1" lang="ja-JP" altLang="en-US" sz="1200" b="1">
              <a:effectLst/>
              <a:latin typeface="+mn-ea"/>
              <a:ea typeface="+mn-ea"/>
              <a:cs typeface="+mn-cs"/>
            </a:rPr>
            <a:t>４か月分）（令和７年</a:t>
          </a:r>
          <a:r>
            <a:rPr kumimoji="1" lang="en-US" altLang="ja-JP" sz="1200" b="1">
              <a:effectLst/>
              <a:latin typeface="+mn-ea"/>
              <a:ea typeface="+mn-ea"/>
              <a:cs typeface="+mn-cs"/>
            </a:rPr>
            <a:t>12</a:t>
          </a:r>
          <a:r>
            <a:rPr kumimoji="1" lang="ja-JP" altLang="en-US" sz="1200" b="1">
              <a:effectLst/>
              <a:latin typeface="+mn-ea"/>
              <a:ea typeface="+mn-ea"/>
              <a:cs typeface="+mn-cs"/>
            </a:rPr>
            <a:t>月～令和８年３月）</a:t>
          </a:r>
        </a:p>
        <a:p>
          <a:endParaRPr lang="ja-JP" altLang="ja-JP" sz="1200" b="1">
            <a:effectLst/>
            <a:latin typeface="+mn-ea"/>
            <a:ea typeface="+mn-ea"/>
          </a:endParaRPr>
        </a:p>
        <a:p>
          <a:pPr algn="l"/>
          <a:endParaRPr kumimoji="1" lang="en-US" altLang="ja-JP" sz="1200">
            <a:latin typeface="+mn-ea"/>
            <a:ea typeface="+mn-ea"/>
          </a:endParaRPr>
        </a:p>
        <a:p>
          <a:pPr algn="l"/>
          <a:endParaRPr kumimoji="1" lang="en-US" altLang="ja-JP" sz="1400"/>
        </a:p>
      </xdr:txBody>
    </xdr:sp>
    <xdr:clientData/>
  </xdr:twoCellAnchor>
  <xdr:oneCellAnchor>
    <xdr:from>
      <xdr:col>5</xdr:col>
      <xdr:colOff>5143499</xdr:colOff>
      <xdr:row>1</xdr:row>
      <xdr:rowOff>44824</xdr:rowOff>
    </xdr:from>
    <xdr:ext cx="2319618" cy="825932"/>
    <xdr:sp macro="" textlink="">
      <xdr:nvSpPr>
        <xdr:cNvPr id="7" name="テキスト ボックス 6">
          <a:extLst>
            <a:ext uri="{FF2B5EF4-FFF2-40B4-BE49-F238E27FC236}">
              <a16:creationId xmlns:a16="http://schemas.microsoft.com/office/drawing/2014/main" id="{3B32C1DC-D3B6-4959-9F14-FFFB88F436DC}"/>
            </a:ext>
          </a:extLst>
        </xdr:cNvPr>
        <xdr:cNvSpPr txBox="1"/>
      </xdr:nvSpPr>
      <xdr:spPr>
        <a:xfrm>
          <a:off x="13951323" y="44824"/>
          <a:ext cx="2319618" cy="825932"/>
        </a:xfrm>
        <a:prstGeom prst="rect">
          <a:avLst/>
        </a:prstGeom>
        <a:solidFill>
          <a:schemeClr val="accent5">
            <a:lumMod val="20000"/>
            <a:lumOff val="80000"/>
          </a:schemeClr>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4400" b="0" cap="none" spc="0">
              <a:ln w="0"/>
              <a:solidFill>
                <a:schemeClr val="accent1"/>
              </a:solidFill>
              <a:effectLst>
                <a:outerShdw blurRad="38100" dist="25400" dir="5400000" algn="ctr" rotWithShape="0">
                  <a:srgbClr val="6E747A">
                    <a:alpha val="43000"/>
                  </a:srgbClr>
                </a:outerShdw>
              </a:effectLst>
            </a:rPr>
            <a:t>記載例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1075765</xdr:colOff>
      <xdr:row>4</xdr:row>
      <xdr:rowOff>1143000</xdr:rowOff>
    </xdr:from>
    <xdr:to>
      <xdr:col>6</xdr:col>
      <xdr:colOff>840441</xdr:colOff>
      <xdr:row>6</xdr:row>
      <xdr:rowOff>1</xdr:rowOff>
    </xdr:to>
    <xdr:sp macro="" textlink="">
      <xdr:nvSpPr>
        <xdr:cNvPr id="2" name="四角形: 角を丸くする 1">
          <a:extLst>
            <a:ext uri="{FF2B5EF4-FFF2-40B4-BE49-F238E27FC236}">
              <a16:creationId xmlns:a16="http://schemas.microsoft.com/office/drawing/2014/main" id="{19D7875B-5A01-43BB-AE8D-168FD70F00BC}"/>
            </a:ext>
          </a:extLst>
        </xdr:cNvPr>
        <xdr:cNvSpPr/>
      </xdr:nvSpPr>
      <xdr:spPr bwMode="auto">
        <a:xfrm>
          <a:off x="6275294" y="4594412"/>
          <a:ext cx="3328147" cy="1187824"/>
        </a:xfrm>
        <a:prstGeom prst="roundRect">
          <a:avLst/>
        </a:prstGeom>
        <a:solidFill>
          <a:schemeClr val="tx2">
            <a:lumMod val="60000"/>
            <a:lumOff val="40000"/>
          </a:schemeClr>
        </a:solidFill>
        <a:ln>
          <a:solidFill>
            <a:schemeClr val="accent1"/>
          </a:solidFill>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wrap="square" lIns="18288" tIns="0" rIns="0" bIns="0" rtlCol="0" anchor="ctr" upright="1"/>
        <a:lstStyle/>
        <a:p>
          <a:pPr algn="ctr"/>
          <a:r>
            <a:rPr kumimoji="1" lang="ja-JP" altLang="en-US" sz="1800">
              <a:solidFill>
                <a:schemeClr val="bg1"/>
              </a:solidFill>
            </a:rPr>
            <a:t>該当が無い場合は入力不要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4" t="s">
        <v>97</v>
      </c>
      <c r="D1" s="22" t="s">
        <v>62</v>
      </c>
      <c r="E1" s="9" t="s">
        <v>51</v>
      </c>
      <c r="F1" s="11" t="s">
        <v>58</v>
      </c>
      <c r="G1" s="11" t="s">
        <v>57</v>
      </c>
      <c r="H1" s="11" t="s">
        <v>59</v>
      </c>
      <c r="I1" s="11" t="s">
        <v>101</v>
      </c>
      <c r="J1" s="22" t="s">
        <v>63</v>
      </c>
      <c r="K1" s="9" t="s">
        <v>51</v>
      </c>
      <c r="L1" s="11" t="s">
        <v>58</v>
      </c>
      <c r="M1" s="11" t="s">
        <v>57</v>
      </c>
      <c r="N1" s="11" t="s">
        <v>59</v>
      </c>
      <c r="O1" s="11" t="s">
        <v>101</v>
      </c>
      <c r="P1" s="22" t="s">
        <v>64</v>
      </c>
      <c r="Q1" s="9" t="s">
        <v>51</v>
      </c>
      <c r="R1" s="11" t="s">
        <v>58</v>
      </c>
      <c r="S1" s="11" t="s">
        <v>57</v>
      </c>
      <c r="T1" s="11" t="s">
        <v>59</v>
      </c>
      <c r="U1" s="11" t="s">
        <v>101</v>
      </c>
      <c r="V1" s="22" t="s">
        <v>65</v>
      </c>
      <c r="W1" s="9" t="s">
        <v>51</v>
      </c>
      <c r="X1" s="11" t="s">
        <v>58</v>
      </c>
      <c r="Y1" s="11" t="s">
        <v>57</v>
      </c>
      <c r="Z1" s="11" t="s">
        <v>59</v>
      </c>
      <c r="AA1" s="11" t="s">
        <v>101</v>
      </c>
      <c r="AB1" s="22" t="s">
        <v>66</v>
      </c>
      <c r="AC1" s="9" t="s">
        <v>51</v>
      </c>
      <c r="AD1" s="11" t="s">
        <v>58</v>
      </c>
      <c r="AE1" s="11" t="s">
        <v>57</v>
      </c>
      <c r="AF1" s="11" t="s">
        <v>59</v>
      </c>
      <c r="AG1" s="11" t="s">
        <v>101</v>
      </c>
      <c r="AH1" s="22" t="s">
        <v>67</v>
      </c>
      <c r="AI1" s="9" t="s">
        <v>51</v>
      </c>
      <c r="AJ1" s="11" t="s">
        <v>58</v>
      </c>
      <c r="AK1" s="11" t="s">
        <v>57</v>
      </c>
      <c r="AL1" s="11" t="s">
        <v>59</v>
      </c>
      <c r="AM1" s="11" t="s">
        <v>101</v>
      </c>
      <c r="AN1" s="22" t="s">
        <v>68</v>
      </c>
      <c r="AO1" s="9" t="s">
        <v>51</v>
      </c>
      <c r="AP1" s="11" t="s">
        <v>58</v>
      </c>
      <c r="AQ1" s="11" t="s">
        <v>57</v>
      </c>
      <c r="AR1" s="11" t="s">
        <v>59</v>
      </c>
      <c r="AS1" s="11" t="s">
        <v>101</v>
      </c>
      <c r="AT1" s="22" t="s">
        <v>69</v>
      </c>
      <c r="AU1" s="9" t="s">
        <v>51</v>
      </c>
      <c r="AV1" s="11" t="s">
        <v>58</v>
      </c>
      <c r="AW1" s="11" t="s">
        <v>57</v>
      </c>
      <c r="AX1" s="11" t="s">
        <v>59</v>
      </c>
      <c r="AY1" s="11" t="s">
        <v>101</v>
      </c>
      <c r="AZ1" s="22" t="s">
        <v>70</v>
      </c>
      <c r="BA1" s="9" t="s">
        <v>51</v>
      </c>
      <c r="BB1" s="11" t="s">
        <v>58</v>
      </c>
      <c r="BC1" s="11" t="s">
        <v>57</v>
      </c>
      <c r="BD1" s="11" t="s">
        <v>59</v>
      </c>
      <c r="BE1" s="11" t="s">
        <v>101</v>
      </c>
      <c r="BF1" s="22" t="s">
        <v>71</v>
      </c>
      <c r="BG1" s="9" t="s">
        <v>51</v>
      </c>
      <c r="BH1" s="11" t="s">
        <v>58</v>
      </c>
      <c r="BI1" s="11" t="s">
        <v>57</v>
      </c>
      <c r="BJ1" s="11" t="s">
        <v>59</v>
      </c>
      <c r="BK1" s="11" t="s">
        <v>101</v>
      </c>
      <c r="BL1" s="22" t="s">
        <v>72</v>
      </c>
      <c r="BM1" s="9" t="s">
        <v>51</v>
      </c>
      <c r="BN1" s="11" t="s">
        <v>58</v>
      </c>
      <c r="BO1" s="11" t="s">
        <v>57</v>
      </c>
      <c r="BP1" s="11" t="s">
        <v>59</v>
      </c>
      <c r="BQ1" s="11" t="s">
        <v>101</v>
      </c>
      <c r="BR1" s="22" t="s">
        <v>73</v>
      </c>
      <c r="BS1" s="9" t="s">
        <v>51</v>
      </c>
      <c r="BT1" s="11" t="s">
        <v>58</v>
      </c>
      <c r="BU1" s="11" t="s">
        <v>57</v>
      </c>
      <c r="BV1" s="11" t="s">
        <v>59</v>
      </c>
      <c r="BW1" s="11" t="s">
        <v>101</v>
      </c>
      <c r="BX1" s="22" t="s">
        <v>74</v>
      </c>
      <c r="BY1" s="9" t="s">
        <v>51</v>
      </c>
      <c r="BZ1" s="11" t="s">
        <v>58</v>
      </c>
      <c r="CA1" s="11" t="s">
        <v>57</v>
      </c>
      <c r="CB1" s="11" t="s">
        <v>59</v>
      </c>
      <c r="CC1" s="11" t="s">
        <v>101</v>
      </c>
      <c r="CD1" s="22" t="s">
        <v>75</v>
      </c>
      <c r="CE1" s="9" t="s">
        <v>51</v>
      </c>
      <c r="CF1" s="11" t="s">
        <v>58</v>
      </c>
      <c r="CG1" s="11" t="s">
        <v>57</v>
      </c>
      <c r="CH1" s="11" t="s">
        <v>59</v>
      </c>
      <c r="CI1" s="11" t="s">
        <v>101</v>
      </c>
      <c r="CJ1" s="22" t="s">
        <v>76</v>
      </c>
      <c r="CK1" s="9" t="s">
        <v>51</v>
      </c>
      <c r="CL1" s="11" t="s">
        <v>58</v>
      </c>
      <c r="CM1" s="11" t="s">
        <v>57</v>
      </c>
      <c r="CN1" s="11" t="s">
        <v>59</v>
      </c>
      <c r="CO1" s="11" t="s">
        <v>101</v>
      </c>
      <c r="CP1" s="22" t="s">
        <v>77</v>
      </c>
      <c r="CQ1" s="9" t="s">
        <v>51</v>
      </c>
      <c r="CR1" s="11" t="s">
        <v>58</v>
      </c>
      <c r="CS1" s="11" t="s">
        <v>57</v>
      </c>
      <c r="CT1" s="11" t="s">
        <v>59</v>
      </c>
      <c r="CU1" s="11" t="s">
        <v>101</v>
      </c>
      <c r="CV1" s="22" t="s">
        <v>78</v>
      </c>
      <c r="CW1" s="9" t="s">
        <v>51</v>
      </c>
      <c r="CX1" s="11" t="s">
        <v>58</v>
      </c>
      <c r="CY1" s="11" t="s">
        <v>57</v>
      </c>
      <c r="CZ1" s="11" t="s">
        <v>59</v>
      </c>
      <c r="DA1" s="11" t="s">
        <v>101</v>
      </c>
      <c r="DB1" s="22" t="s">
        <v>79</v>
      </c>
      <c r="DC1" s="9" t="s">
        <v>51</v>
      </c>
      <c r="DD1" s="11" t="s">
        <v>58</v>
      </c>
      <c r="DE1" s="11" t="s">
        <v>57</v>
      </c>
      <c r="DF1" s="11" t="s">
        <v>59</v>
      </c>
      <c r="DG1" s="11" t="s">
        <v>101</v>
      </c>
      <c r="DH1" s="22" t="s">
        <v>80</v>
      </c>
      <c r="DI1" s="9" t="s">
        <v>51</v>
      </c>
      <c r="DJ1" s="11" t="s">
        <v>58</v>
      </c>
      <c r="DK1" s="11" t="s">
        <v>57</v>
      </c>
      <c r="DL1" s="11" t="s">
        <v>59</v>
      </c>
      <c r="DM1" s="11" t="s">
        <v>101</v>
      </c>
      <c r="DN1" s="22" t="s">
        <v>81</v>
      </c>
      <c r="DO1" s="9" t="s">
        <v>51</v>
      </c>
      <c r="DP1" s="11" t="s">
        <v>58</v>
      </c>
      <c r="DQ1" s="11" t="s">
        <v>57</v>
      </c>
      <c r="DR1" s="11" t="s">
        <v>59</v>
      </c>
      <c r="DS1" s="11" t="s">
        <v>60</v>
      </c>
      <c r="DT1" s="22" t="s">
        <v>82</v>
      </c>
      <c r="DU1" s="9" t="s">
        <v>51</v>
      </c>
      <c r="DV1" s="11" t="s">
        <v>58</v>
      </c>
      <c r="DW1" s="11" t="s">
        <v>57</v>
      </c>
      <c r="DX1" s="11" t="s">
        <v>59</v>
      </c>
      <c r="DY1" s="11" t="s">
        <v>60</v>
      </c>
      <c r="DZ1" s="22" t="s">
        <v>83</v>
      </c>
      <c r="EA1" s="9" t="s">
        <v>51</v>
      </c>
      <c r="EB1" s="11" t="s">
        <v>58</v>
      </c>
      <c r="EC1" s="11" t="s">
        <v>57</v>
      </c>
      <c r="ED1" s="11" t="s">
        <v>59</v>
      </c>
      <c r="EE1" s="11" t="s">
        <v>60</v>
      </c>
      <c r="EF1" s="22" t="s">
        <v>84</v>
      </c>
      <c r="EG1" s="9" t="s">
        <v>51</v>
      </c>
      <c r="EH1" s="11" t="s">
        <v>58</v>
      </c>
      <c r="EI1" s="11" t="s">
        <v>57</v>
      </c>
      <c r="EJ1" s="11" t="s">
        <v>59</v>
      </c>
      <c r="EK1" s="11" t="s">
        <v>60</v>
      </c>
      <c r="EL1" s="22" t="s">
        <v>85</v>
      </c>
      <c r="EM1" s="9" t="s">
        <v>51</v>
      </c>
      <c r="EN1" s="11" t="s">
        <v>58</v>
      </c>
      <c r="EO1" s="11" t="s">
        <v>57</v>
      </c>
      <c r="EP1" s="11" t="s">
        <v>59</v>
      </c>
      <c r="EQ1" s="11" t="s">
        <v>60</v>
      </c>
      <c r="ER1" s="22" t="s">
        <v>86</v>
      </c>
      <c r="ES1" s="9" t="s">
        <v>51</v>
      </c>
      <c r="ET1" s="11" t="s">
        <v>58</v>
      </c>
      <c r="EU1" s="11" t="s">
        <v>57</v>
      </c>
      <c r="EV1" s="11" t="s">
        <v>59</v>
      </c>
      <c r="EW1" s="11" t="s">
        <v>60</v>
      </c>
      <c r="EX1" s="22" t="s">
        <v>87</v>
      </c>
      <c r="EY1" s="9" t="s">
        <v>51</v>
      </c>
      <c r="EZ1" s="11" t="s">
        <v>58</v>
      </c>
      <c r="FA1" s="11" t="s">
        <v>57</v>
      </c>
      <c r="FB1" s="11" t="s">
        <v>59</v>
      </c>
      <c r="FC1" s="11" t="s">
        <v>60</v>
      </c>
      <c r="FD1" s="22" t="s">
        <v>88</v>
      </c>
      <c r="FE1" s="9" t="s">
        <v>51</v>
      </c>
      <c r="FF1" s="11" t="s">
        <v>58</v>
      </c>
      <c r="FG1" s="11" t="s">
        <v>57</v>
      </c>
      <c r="FH1" s="11" t="s">
        <v>59</v>
      </c>
      <c r="FI1" s="11" t="s">
        <v>60</v>
      </c>
      <c r="FJ1" s="22" t="s">
        <v>89</v>
      </c>
      <c r="FK1" s="9" t="s">
        <v>51</v>
      </c>
      <c r="FL1" s="11" t="s">
        <v>58</v>
      </c>
      <c r="FM1" s="11" t="s">
        <v>57</v>
      </c>
      <c r="FN1" s="11" t="s">
        <v>59</v>
      </c>
      <c r="FO1" s="11" t="s">
        <v>60</v>
      </c>
      <c r="FP1" s="22" t="s">
        <v>90</v>
      </c>
      <c r="FQ1" s="9" t="s">
        <v>51</v>
      </c>
      <c r="FR1" s="11" t="s">
        <v>58</v>
      </c>
      <c r="FS1" s="11" t="s">
        <v>57</v>
      </c>
      <c r="FT1" s="11" t="s">
        <v>59</v>
      </c>
      <c r="FU1" s="11" t="s">
        <v>60</v>
      </c>
      <c r="FV1" s="22" t="s">
        <v>91</v>
      </c>
      <c r="FW1" s="9" t="s">
        <v>51</v>
      </c>
      <c r="FX1" s="11" t="s">
        <v>58</v>
      </c>
      <c r="FY1" s="11" t="s">
        <v>57</v>
      </c>
      <c r="FZ1" s="11" t="s">
        <v>59</v>
      </c>
      <c r="GA1" s="11" t="s">
        <v>60</v>
      </c>
      <c r="GB1" s="22" t="s">
        <v>92</v>
      </c>
      <c r="GC1" s="9" t="s">
        <v>51</v>
      </c>
      <c r="GD1" s="11" t="s">
        <v>58</v>
      </c>
      <c r="GE1" s="11" t="s">
        <v>57</v>
      </c>
      <c r="GF1" s="11" t="s">
        <v>59</v>
      </c>
      <c r="GG1" s="11" t="s">
        <v>60</v>
      </c>
      <c r="GH1" s="22" t="s">
        <v>93</v>
      </c>
      <c r="GI1" s="9" t="s">
        <v>51</v>
      </c>
      <c r="GJ1" s="11" t="s">
        <v>58</v>
      </c>
      <c r="GK1" s="11" t="s">
        <v>57</v>
      </c>
      <c r="GL1" s="11" t="s">
        <v>59</v>
      </c>
      <c r="GM1" s="11" t="s">
        <v>60</v>
      </c>
      <c r="GN1" s="22" t="s">
        <v>94</v>
      </c>
      <c r="GO1" s="9" t="s">
        <v>51</v>
      </c>
      <c r="GP1" s="11" t="s">
        <v>58</v>
      </c>
      <c r="GQ1" s="11" t="s">
        <v>57</v>
      </c>
      <c r="GR1" s="11" t="s">
        <v>59</v>
      </c>
      <c r="GS1" s="11" t="s">
        <v>60</v>
      </c>
      <c r="GT1" s="22" t="s">
        <v>95</v>
      </c>
      <c r="GU1" s="9" t="s">
        <v>51</v>
      </c>
      <c r="GV1" s="11" t="s">
        <v>58</v>
      </c>
      <c r="GW1" s="11" t="s">
        <v>57</v>
      </c>
      <c r="GX1" s="11" t="s">
        <v>59</v>
      </c>
      <c r="GY1" s="11" t="s">
        <v>60</v>
      </c>
      <c r="GZ1" s="22" t="s">
        <v>96</v>
      </c>
      <c r="HA1" s="9" t="s">
        <v>51</v>
      </c>
      <c r="HB1" s="11" t="s">
        <v>58</v>
      </c>
      <c r="HC1" s="11" t="s">
        <v>57</v>
      </c>
      <c r="HD1" s="11" t="s">
        <v>59</v>
      </c>
      <c r="HE1" s="11" t="s">
        <v>60</v>
      </c>
      <c r="HF1" s="23" t="s">
        <v>54</v>
      </c>
      <c r="HG1" s="22" t="s">
        <v>62</v>
      </c>
      <c r="HH1" s="9" t="s">
        <v>51</v>
      </c>
      <c r="HI1" s="11" t="s">
        <v>52</v>
      </c>
      <c r="HJ1" s="11" t="s">
        <v>55</v>
      </c>
      <c r="HK1" s="11" t="s">
        <v>56</v>
      </c>
      <c r="HL1" s="11" t="s">
        <v>53</v>
      </c>
      <c r="HM1" s="22" t="s">
        <v>63</v>
      </c>
      <c r="HN1" s="9" t="s">
        <v>51</v>
      </c>
      <c r="HO1" s="11" t="s">
        <v>52</v>
      </c>
      <c r="HP1" s="11" t="s">
        <v>55</v>
      </c>
      <c r="HQ1" s="11" t="s">
        <v>56</v>
      </c>
      <c r="HR1" s="11" t="s">
        <v>53</v>
      </c>
      <c r="HS1" s="22" t="s">
        <v>64</v>
      </c>
      <c r="HT1" s="9" t="s">
        <v>51</v>
      </c>
      <c r="HU1" s="11" t="s">
        <v>52</v>
      </c>
      <c r="HV1" s="11" t="s">
        <v>55</v>
      </c>
      <c r="HW1" s="11" t="s">
        <v>56</v>
      </c>
      <c r="HX1" s="11" t="s">
        <v>53</v>
      </c>
      <c r="HY1" s="22" t="s">
        <v>65</v>
      </c>
      <c r="HZ1" s="9" t="s">
        <v>51</v>
      </c>
      <c r="IA1" s="11" t="s">
        <v>52</v>
      </c>
      <c r="IB1" s="11" t="s">
        <v>55</v>
      </c>
      <c r="IC1" s="11" t="s">
        <v>56</v>
      </c>
      <c r="ID1" s="11" t="s">
        <v>53</v>
      </c>
      <c r="IE1" s="22" t="s">
        <v>66</v>
      </c>
      <c r="IF1" s="9" t="s">
        <v>51</v>
      </c>
      <c r="IG1" s="11" t="s">
        <v>52</v>
      </c>
      <c r="IH1" s="11" t="s">
        <v>55</v>
      </c>
      <c r="II1" s="11" t="s">
        <v>56</v>
      </c>
      <c r="IJ1" s="11" t="s">
        <v>53</v>
      </c>
      <c r="IK1" s="22" t="s">
        <v>67</v>
      </c>
      <c r="IL1" s="9" t="s">
        <v>51</v>
      </c>
      <c r="IM1" s="11" t="s">
        <v>52</v>
      </c>
      <c r="IN1" s="11" t="s">
        <v>55</v>
      </c>
      <c r="IO1" s="11" t="s">
        <v>56</v>
      </c>
      <c r="IP1" s="11" t="s">
        <v>53</v>
      </c>
      <c r="IQ1" s="22" t="s">
        <v>68</v>
      </c>
      <c r="IR1" s="9" t="s">
        <v>51</v>
      </c>
      <c r="IS1" s="11" t="s">
        <v>52</v>
      </c>
      <c r="IT1" s="11" t="s">
        <v>55</v>
      </c>
      <c r="IU1" s="11" t="s">
        <v>56</v>
      </c>
      <c r="IV1" s="11" t="s">
        <v>53</v>
      </c>
      <c r="IW1" s="22" t="s">
        <v>69</v>
      </c>
      <c r="IX1" s="9" t="s">
        <v>51</v>
      </c>
      <c r="IY1" s="11" t="s">
        <v>52</v>
      </c>
      <c r="IZ1" s="11" t="s">
        <v>55</v>
      </c>
      <c r="JA1" s="11" t="s">
        <v>56</v>
      </c>
      <c r="JB1" s="11" t="s">
        <v>53</v>
      </c>
      <c r="JC1" s="22" t="s">
        <v>70</v>
      </c>
      <c r="JD1" s="9" t="s">
        <v>51</v>
      </c>
      <c r="JE1" s="11" t="s">
        <v>52</v>
      </c>
      <c r="JF1" s="11" t="s">
        <v>55</v>
      </c>
      <c r="JG1" s="11" t="s">
        <v>56</v>
      </c>
      <c r="JH1" s="11" t="s">
        <v>53</v>
      </c>
      <c r="JI1" s="22" t="s">
        <v>71</v>
      </c>
      <c r="JJ1" s="9" t="s">
        <v>51</v>
      </c>
      <c r="JK1" s="11" t="s">
        <v>52</v>
      </c>
      <c r="JL1" s="11" t="s">
        <v>55</v>
      </c>
      <c r="JM1" s="11" t="s">
        <v>56</v>
      </c>
      <c r="JN1" s="11" t="s">
        <v>53</v>
      </c>
      <c r="JO1" s="22" t="s">
        <v>72</v>
      </c>
      <c r="JP1" s="9" t="s">
        <v>51</v>
      </c>
      <c r="JQ1" s="11" t="s">
        <v>52</v>
      </c>
      <c r="JR1" s="11" t="s">
        <v>55</v>
      </c>
      <c r="JS1" s="11" t="s">
        <v>56</v>
      </c>
      <c r="JT1" s="11" t="s">
        <v>53</v>
      </c>
      <c r="JU1" s="22" t="s">
        <v>73</v>
      </c>
      <c r="JV1" s="9" t="s">
        <v>51</v>
      </c>
      <c r="JW1" s="11" t="s">
        <v>52</v>
      </c>
      <c r="JX1" s="11" t="s">
        <v>55</v>
      </c>
      <c r="JY1" s="11" t="s">
        <v>56</v>
      </c>
      <c r="JZ1" s="11" t="s">
        <v>53</v>
      </c>
      <c r="KA1" s="22" t="s">
        <v>74</v>
      </c>
      <c r="KB1" s="9" t="s">
        <v>51</v>
      </c>
      <c r="KC1" s="11" t="s">
        <v>52</v>
      </c>
      <c r="KD1" s="11" t="s">
        <v>55</v>
      </c>
      <c r="KE1" s="11" t="s">
        <v>56</v>
      </c>
      <c r="KF1" s="11" t="s">
        <v>53</v>
      </c>
      <c r="KG1" s="22" t="s">
        <v>75</v>
      </c>
      <c r="KH1" s="9" t="s">
        <v>51</v>
      </c>
      <c r="KI1" s="11" t="s">
        <v>52</v>
      </c>
      <c r="KJ1" s="11" t="s">
        <v>55</v>
      </c>
      <c r="KK1" s="11" t="s">
        <v>56</v>
      </c>
      <c r="KL1" s="11" t="s">
        <v>53</v>
      </c>
      <c r="KM1" s="22" t="s">
        <v>76</v>
      </c>
      <c r="KN1" s="9" t="s">
        <v>51</v>
      </c>
      <c r="KO1" s="11" t="s">
        <v>52</v>
      </c>
      <c r="KP1" s="11" t="s">
        <v>55</v>
      </c>
      <c r="KQ1" s="11" t="s">
        <v>56</v>
      </c>
      <c r="KR1" s="11" t="s">
        <v>53</v>
      </c>
      <c r="KS1" s="22" t="s">
        <v>77</v>
      </c>
      <c r="KT1" s="9" t="s">
        <v>51</v>
      </c>
      <c r="KU1" s="11" t="s">
        <v>52</v>
      </c>
      <c r="KV1" s="11" t="s">
        <v>55</v>
      </c>
      <c r="KW1" s="11" t="s">
        <v>56</v>
      </c>
      <c r="KX1" s="11" t="s">
        <v>53</v>
      </c>
      <c r="KY1" s="22" t="s">
        <v>78</v>
      </c>
      <c r="KZ1" s="9" t="s">
        <v>51</v>
      </c>
      <c r="LA1" s="11" t="s">
        <v>52</v>
      </c>
      <c r="LB1" s="11" t="s">
        <v>55</v>
      </c>
      <c r="LC1" s="11" t="s">
        <v>56</v>
      </c>
      <c r="LD1" s="11" t="s">
        <v>53</v>
      </c>
      <c r="LE1" s="22" t="s">
        <v>79</v>
      </c>
      <c r="LF1" s="9" t="s">
        <v>51</v>
      </c>
      <c r="LG1" s="11" t="s">
        <v>52</v>
      </c>
      <c r="LH1" s="11" t="s">
        <v>55</v>
      </c>
      <c r="LI1" s="11" t="s">
        <v>56</v>
      </c>
      <c r="LJ1" s="11" t="s">
        <v>53</v>
      </c>
      <c r="LK1" s="22" t="s">
        <v>80</v>
      </c>
      <c r="LL1" s="9" t="s">
        <v>51</v>
      </c>
      <c r="LM1" s="11" t="s">
        <v>52</v>
      </c>
      <c r="LN1" s="11" t="s">
        <v>55</v>
      </c>
      <c r="LO1" s="11" t="s">
        <v>56</v>
      </c>
      <c r="LP1" s="11" t="s">
        <v>53</v>
      </c>
      <c r="LQ1" s="22" t="s">
        <v>81</v>
      </c>
      <c r="LR1" s="9" t="s">
        <v>51</v>
      </c>
      <c r="LS1" s="11" t="s">
        <v>52</v>
      </c>
      <c r="LT1" s="11" t="s">
        <v>55</v>
      </c>
      <c r="LU1" s="11" t="s">
        <v>56</v>
      </c>
      <c r="LV1" s="11" t="s">
        <v>53</v>
      </c>
      <c r="LW1" s="22" t="s">
        <v>82</v>
      </c>
      <c r="LX1" s="9" t="s">
        <v>51</v>
      </c>
      <c r="LY1" s="11" t="s">
        <v>52</v>
      </c>
      <c r="LZ1" s="11" t="s">
        <v>55</v>
      </c>
      <c r="MA1" s="11" t="s">
        <v>56</v>
      </c>
      <c r="MB1" s="11" t="s">
        <v>53</v>
      </c>
      <c r="MC1" s="22" t="s">
        <v>83</v>
      </c>
      <c r="MD1" s="9" t="s">
        <v>51</v>
      </c>
      <c r="ME1" s="11" t="s">
        <v>52</v>
      </c>
      <c r="MF1" s="11" t="s">
        <v>55</v>
      </c>
      <c r="MG1" s="11" t="s">
        <v>56</v>
      </c>
      <c r="MH1" s="11" t="s">
        <v>53</v>
      </c>
      <c r="MI1" s="22" t="s">
        <v>84</v>
      </c>
      <c r="MJ1" s="9" t="s">
        <v>51</v>
      </c>
      <c r="MK1" s="11" t="s">
        <v>52</v>
      </c>
      <c r="ML1" s="11" t="s">
        <v>55</v>
      </c>
      <c r="MM1" s="11" t="s">
        <v>56</v>
      </c>
      <c r="MN1" s="11" t="s">
        <v>53</v>
      </c>
      <c r="MO1" s="22" t="s">
        <v>85</v>
      </c>
      <c r="MP1" s="9" t="s">
        <v>51</v>
      </c>
      <c r="MQ1" s="11" t="s">
        <v>52</v>
      </c>
      <c r="MR1" s="11" t="s">
        <v>55</v>
      </c>
      <c r="MS1" s="11" t="s">
        <v>56</v>
      </c>
      <c r="MT1" s="11" t="s">
        <v>53</v>
      </c>
      <c r="MU1" s="22" t="s">
        <v>86</v>
      </c>
      <c r="MV1" s="9" t="s">
        <v>51</v>
      </c>
      <c r="MW1" s="11" t="s">
        <v>52</v>
      </c>
      <c r="MX1" s="11" t="s">
        <v>55</v>
      </c>
      <c r="MY1" s="11" t="s">
        <v>56</v>
      </c>
      <c r="MZ1" s="11" t="s">
        <v>53</v>
      </c>
      <c r="NA1" s="22" t="s">
        <v>87</v>
      </c>
      <c r="NB1" s="9" t="s">
        <v>51</v>
      </c>
      <c r="NC1" s="11" t="s">
        <v>52</v>
      </c>
      <c r="ND1" s="11" t="s">
        <v>55</v>
      </c>
      <c r="NE1" s="11" t="s">
        <v>56</v>
      </c>
      <c r="NF1" s="11" t="s">
        <v>53</v>
      </c>
      <c r="NG1" s="22" t="s">
        <v>88</v>
      </c>
      <c r="NH1" s="9" t="s">
        <v>51</v>
      </c>
      <c r="NI1" s="11" t="s">
        <v>52</v>
      </c>
      <c r="NJ1" s="11" t="s">
        <v>55</v>
      </c>
      <c r="NK1" s="11" t="s">
        <v>56</v>
      </c>
      <c r="NL1" s="11" t="s">
        <v>53</v>
      </c>
      <c r="NM1" s="22" t="s">
        <v>89</v>
      </c>
      <c r="NN1" s="9" t="s">
        <v>51</v>
      </c>
      <c r="NO1" s="11" t="s">
        <v>52</v>
      </c>
      <c r="NP1" s="11" t="s">
        <v>55</v>
      </c>
      <c r="NQ1" s="11" t="s">
        <v>56</v>
      </c>
      <c r="NR1" s="11" t="s">
        <v>53</v>
      </c>
      <c r="NS1" s="22" t="s">
        <v>90</v>
      </c>
      <c r="NT1" s="9" t="s">
        <v>51</v>
      </c>
      <c r="NU1" s="11" t="s">
        <v>52</v>
      </c>
      <c r="NV1" s="11" t="s">
        <v>55</v>
      </c>
      <c r="NW1" s="11" t="s">
        <v>56</v>
      </c>
      <c r="NX1" s="11" t="s">
        <v>53</v>
      </c>
      <c r="NY1" s="22" t="s">
        <v>91</v>
      </c>
      <c r="NZ1" s="9" t="s">
        <v>51</v>
      </c>
      <c r="OA1" s="11" t="s">
        <v>52</v>
      </c>
      <c r="OB1" s="11" t="s">
        <v>55</v>
      </c>
      <c r="OC1" s="11" t="s">
        <v>56</v>
      </c>
      <c r="OD1" s="11" t="s">
        <v>53</v>
      </c>
      <c r="OE1" s="22" t="s">
        <v>92</v>
      </c>
      <c r="OF1" s="9" t="s">
        <v>51</v>
      </c>
      <c r="OG1" s="11" t="s">
        <v>52</v>
      </c>
      <c r="OH1" s="11" t="s">
        <v>55</v>
      </c>
      <c r="OI1" s="11" t="s">
        <v>56</v>
      </c>
      <c r="OJ1" s="11" t="s">
        <v>53</v>
      </c>
      <c r="OK1" s="22" t="s">
        <v>93</v>
      </c>
      <c r="OL1" s="9" t="s">
        <v>51</v>
      </c>
      <c r="OM1" s="11" t="s">
        <v>52</v>
      </c>
      <c r="ON1" s="11" t="s">
        <v>55</v>
      </c>
      <c r="OO1" s="11" t="s">
        <v>56</v>
      </c>
      <c r="OP1" s="11" t="s">
        <v>53</v>
      </c>
      <c r="OQ1" s="22" t="s">
        <v>94</v>
      </c>
      <c r="OR1" s="9" t="s">
        <v>51</v>
      </c>
      <c r="OS1" s="11" t="s">
        <v>52</v>
      </c>
      <c r="OT1" s="11" t="s">
        <v>55</v>
      </c>
      <c r="OU1" s="11" t="s">
        <v>56</v>
      </c>
      <c r="OV1" s="11" t="s">
        <v>53</v>
      </c>
      <c r="OW1" s="22" t="s">
        <v>95</v>
      </c>
      <c r="OX1" s="9" t="s">
        <v>51</v>
      </c>
      <c r="OY1" s="11" t="s">
        <v>52</v>
      </c>
      <c r="OZ1" s="11" t="s">
        <v>55</v>
      </c>
      <c r="PA1" s="11" t="s">
        <v>56</v>
      </c>
      <c r="PB1" s="11" t="s">
        <v>53</v>
      </c>
      <c r="PC1" s="22" t="s">
        <v>96</v>
      </c>
      <c r="PD1" s="9" t="s">
        <v>51</v>
      </c>
      <c r="PE1" s="11" t="s">
        <v>52</v>
      </c>
      <c r="PF1" s="11" t="s">
        <v>55</v>
      </c>
      <c r="PG1" s="11" t="s">
        <v>56</v>
      </c>
      <c r="PH1" s="11" t="s">
        <v>53</v>
      </c>
    </row>
    <row r="2" spans="1:424">
      <c r="A2" s="76" t="e">
        <f>#REF!</f>
        <v>#REF!</v>
      </c>
      <c r="B2" s="76" t="e">
        <f>#REF!</f>
        <v>#REF!</v>
      </c>
      <c r="C2" s="25"/>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23"/>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77"/>
      <c r="B3" s="77"/>
      <c r="C3" s="26"/>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5"/>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7" priority="74">
      <formula>#REF!="×"</formula>
    </cfRule>
  </conditionalFormatting>
  <conditionalFormatting sqref="HB1:HE1">
    <cfRule type="expression" dxfId="16" priority="73">
      <formula>#REF!="×"</formula>
    </cfRule>
  </conditionalFormatting>
  <conditionalFormatting sqref="HI1:HL1">
    <cfRule type="expression" dxfId="15" priority="2">
      <formula>#REF!="×"</formula>
    </cfRule>
  </conditionalFormatting>
  <conditionalFormatting sqref="PE1:PH1">
    <cfRule type="expression" dxfId="14"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sheetPr>
  <dimension ref="A1:N31"/>
  <sheetViews>
    <sheetView tabSelected="1" view="pageBreakPreview" zoomScale="85" zoomScaleNormal="85" zoomScaleSheetLayoutView="85" workbookViewId="0">
      <selection activeCell="G7" sqref="G7"/>
    </sheetView>
  </sheetViews>
  <sheetFormatPr defaultColWidth="9" defaultRowHeight="13.5"/>
  <cols>
    <col min="1" max="1" width="46.875" style="6" customWidth="1"/>
    <col min="2" max="4" width="15.125" style="14" customWidth="1"/>
    <col min="5" max="5" width="23.25" style="14" customWidth="1"/>
    <col min="6" max="6" width="79.875" style="6" customWidth="1"/>
    <col min="7" max="7" width="20.375" style="6" customWidth="1"/>
    <col min="8" max="8" width="115.375" style="7" customWidth="1"/>
    <col min="9" max="9" width="14.625" style="6" customWidth="1"/>
    <col min="10" max="10" width="28.25" style="6" customWidth="1"/>
    <col min="11" max="14" width="14.625" style="6" customWidth="1"/>
    <col min="15" max="15" width="18.875" style="6" customWidth="1"/>
    <col min="16" max="16" width="9" style="6"/>
    <col min="17" max="23" width="9" style="6" customWidth="1"/>
    <col min="24" max="16384" width="9" style="6"/>
  </cols>
  <sheetData>
    <row r="1" spans="1:14" ht="45" customHeight="1"/>
    <row r="2" spans="1:14" ht="25.5" customHeight="1">
      <c r="A2" s="5" t="s">
        <v>149</v>
      </c>
      <c r="B2" s="12"/>
      <c r="C2" s="12"/>
      <c r="D2" s="12"/>
      <c r="E2" s="12"/>
      <c r="F2" s="5"/>
      <c r="G2" s="27"/>
    </row>
    <row r="3" spans="1:14" ht="46.5" customHeight="1">
      <c r="A3" s="68" t="s">
        <v>136</v>
      </c>
      <c r="B3" s="69"/>
      <c r="C3" s="69"/>
      <c r="D3" s="69"/>
      <c r="E3" s="69"/>
      <c r="F3" s="69"/>
      <c r="G3" s="69"/>
      <c r="H3" s="43" t="s">
        <v>50</v>
      </c>
    </row>
    <row r="4" spans="1:14" ht="41.25" customHeight="1">
      <c r="A4" s="50" t="s">
        <v>135</v>
      </c>
      <c r="B4" s="51"/>
      <c r="C4" s="51"/>
      <c r="D4" s="51"/>
      <c r="E4" s="52" t="s">
        <v>163</v>
      </c>
      <c r="F4" s="50" t="s">
        <v>113</v>
      </c>
      <c r="G4" s="20">
        <f>SUM($G$11:$G$15)</f>
        <v>292000</v>
      </c>
      <c r="H4" s="8" t="s">
        <v>147</v>
      </c>
    </row>
    <row r="5" spans="1:14" ht="59.25" customHeight="1">
      <c r="A5" s="50" t="s">
        <v>150</v>
      </c>
      <c r="B5" s="51"/>
      <c r="C5" s="51"/>
      <c r="D5" s="51"/>
      <c r="E5" s="54">
        <v>2</v>
      </c>
      <c r="F5" s="53" t="s">
        <v>112</v>
      </c>
      <c r="G5" s="46">
        <v>0</v>
      </c>
      <c r="H5" s="8" t="s">
        <v>151</v>
      </c>
    </row>
    <row r="6" spans="1:14" ht="45.75" customHeight="1">
      <c r="A6" s="75" t="s">
        <v>138</v>
      </c>
      <c r="B6" s="75"/>
      <c r="C6" s="75"/>
      <c r="D6" s="75"/>
      <c r="E6" s="19" t="s">
        <v>162</v>
      </c>
      <c r="F6" s="42" t="s">
        <v>123</v>
      </c>
      <c r="G6" s="20">
        <f>ROUNDDOWN(G4-G5,-3)</f>
        <v>292000</v>
      </c>
      <c r="H6" s="8" t="s">
        <v>148</v>
      </c>
      <c r="I6" s="49" t="s">
        <v>132</v>
      </c>
      <c r="J6" s="49" t="s">
        <v>133</v>
      </c>
    </row>
    <row r="7" spans="1:14" ht="41.25" customHeight="1">
      <c r="A7" s="17" t="s">
        <v>124</v>
      </c>
      <c r="B7" s="18"/>
      <c r="C7" s="18"/>
      <c r="D7" s="18"/>
      <c r="E7" s="20" t="str">
        <f>IF(G6&gt;=G7,"○","×")</f>
        <v>○</v>
      </c>
      <c r="F7" s="50" t="s">
        <v>137</v>
      </c>
      <c r="G7" s="46">
        <v>290000</v>
      </c>
      <c r="H7" s="8" t="s">
        <v>161</v>
      </c>
    </row>
    <row r="8" spans="1:14" ht="26.25" customHeight="1">
      <c r="A8" s="17" t="s">
        <v>61</v>
      </c>
      <c r="B8" s="18"/>
      <c r="C8" s="18"/>
      <c r="D8" s="18"/>
      <c r="E8" s="21">
        <f>G7-G8</f>
        <v>290000</v>
      </c>
      <c r="F8" s="17" t="s">
        <v>111</v>
      </c>
      <c r="G8" s="20">
        <f>IF(ROUNDDOWN(G7-G6,-3)&lt;=0,0,ROUNDDOWN(G7-G6,-3))</f>
        <v>0</v>
      </c>
      <c r="H8" s="8" t="s">
        <v>160</v>
      </c>
    </row>
    <row r="9" spans="1:14" ht="41.25" customHeight="1">
      <c r="A9" s="47" t="s">
        <v>127</v>
      </c>
      <c r="B9" s="70" t="s">
        <v>128</v>
      </c>
      <c r="C9" s="74"/>
      <c r="D9" s="74"/>
      <c r="E9" s="71"/>
      <c r="F9" s="70" t="s">
        <v>54</v>
      </c>
      <c r="G9" s="71"/>
      <c r="H9" s="8"/>
    </row>
    <row r="10" spans="1:14" s="36" customFormat="1" ht="66" customHeight="1">
      <c r="A10" s="34" t="s">
        <v>121</v>
      </c>
      <c r="B10" s="35" t="s">
        <v>99</v>
      </c>
      <c r="C10" s="35" t="s">
        <v>109</v>
      </c>
      <c r="D10" s="35" t="s">
        <v>98</v>
      </c>
      <c r="E10" s="35" t="s">
        <v>152</v>
      </c>
      <c r="F10" s="63" t="s">
        <v>114</v>
      </c>
      <c r="G10" s="64"/>
      <c r="H10" s="60" t="s">
        <v>100</v>
      </c>
    </row>
    <row r="11" spans="1:14" ht="50.25" customHeight="1">
      <c r="A11" s="11" t="s">
        <v>129</v>
      </c>
      <c r="B11" s="61">
        <v>10</v>
      </c>
      <c r="C11" s="16">
        <v>5000</v>
      </c>
      <c r="D11" s="41">
        <v>2</v>
      </c>
      <c r="E11" s="16">
        <v>5000</v>
      </c>
      <c r="F11" s="11"/>
      <c r="G11" s="32">
        <f>B11*C11*D11</f>
        <v>100000</v>
      </c>
      <c r="H11" s="8" t="s">
        <v>153</v>
      </c>
    </row>
    <row r="12" spans="1:14" ht="57" customHeight="1">
      <c r="A12" s="11" t="s">
        <v>130</v>
      </c>
      <c r="B12" s="61"/>
      <c r="C12" s="16"/>
      <c r="D12" s="41"/>
      <c r="E12" s="16"/>
      <c r="F12" s="11"/>
      <c r="G12" s="32">
        <f t="shared" ref="G12:G14" si="0">B12*C12*D12</f>
        <v>0</v>
      </c>
      <c r="H12" s="8" t="s">
        <v>154</v>
      </c>
    </row>
    <row r="13" spans="1:14" ht="80.25" customHeight="1">
      <c r="A13" s="11" t="s">
        <v>155</v>
      </c>
      <c r="B13" s="61"/>
      <c r="C13" s="16"/>
      <c r="D13" s="41"/>
      <c r="E13" s="40"/>
      <c r="F13" s="11"/>
      <c r="G13" s="32">
        <f t="shared" si="0"/>
        <v>0</v>
      </c>
      <c r="H13" s="8" t="s">
        <v>156</v>
      </c>
    </row>
    <row r="14" spans="1:14" ht="41.25" customHeight="1">
      <c r="A14" s="11" t="s">
        <v>131</v>
      </c>
      <c r="B14" s="61">
        <v>10</v>
      </c>
      <c r="C14" s="16">
        <v>4800</v>
      </c>
      <c r="D14" s="38">
        <v>4</v>
      </c>
      <c r="E14" s="37"/>
      <c r="F14" s="11"/>
      <c r="G14" s="32">
        <f t="shared" si="0"/>
        <v>192000</v>
      </c>
      <c r="H14" s="8" t="s">
        <v>157</v>
      </c>
      <c r="I14" s="33">
        <v>1</v>
      </c>
      <c r="J14" s="33">
        <v>2</v>
      </c>
      <c r="K14" s="33">
        <v>3</v>
      </c>
      <c r="L14" s="33">
        <v>4</v>
      </c>
      <c r="M14" s="33"/>
      <c r="N14" s="33"/>
    </row>
    <row r="15" spans="1:14" ht="73.5" customHeight="1">
      <c r="A15" s="72"/>
      <c r="B15" s="73"/>
      <c r="C15" s="73"/>
      <c r="D15" s="73"/>
      <c r="E15" s="73"/>
      <c r="F15" s="48" t="s">
        <v>158</v>
      </c>
      <c r="G15" s="16">
        <f>'別紙（2.0％超部分算定シート）（法人単位）'!I4+'別紙（2.0％超部分算定シート）（法人単位）'!I5+'別紙（2.0％超部分算定シート）（法人単位）'!I6</f>
        <v>0</v>
      </c>
      <c r="H15" s="8" t="s">
        <v>164</v>
      </c>
    </row>
    <row r="16" spans="1:14" ht="55.5" customHeight="1">
      <c r="A16" s="65" t="s">
        <v>159</v>
      </c>
      <c r="B16" s="66"/>
      <c r="C16" s="66"/>
      <c r="D16" s="66"/>
      <c r="E16" s="66"/>
      <c r="F16" s="66"/>
      <c r="G16" s="67"/>
      <c r="H16" s="8"/>
    </row>
    <row r="17" spans="1:14" s="36" customFormat="1" ht="72.75" customHeight="1">
      <c r="A17" s="34" t="s">
        <v>134</v>
      </c>
      <c r="B17" s="35" t="s">
        <v>99</v>
      </c>
      <c r="C17" s="35" t="s">
        <v>125</v>
      </c>
      <c r="D17" s="35" t="s">
        <v>98</v>
      </c>
      <c r="E17" s="35" t="s">
        <v>152</v>
      </c>
      <c r="F17" s="63" t="s">
        <v>114</v>
      </c>
      <c r="G17" s="64"/>
      <c r="H17" s="60" t="s">
        <v>100</v>
      </c>
    </row>
    <row r="18" spans="1:14" ht="36" customHeight="1">
      <c r="A18" s="11" t="s">
        <v>129</v>
      </c>
      <c r="B18" s="61">
        <v>8</v>
      </c>
      <c r="C18" s="16">
        <v>5500</v>
      </c>
      <c r="D18" s="41">
        <v>2</v>
      </c>
      <c r="E18" s="16">
        <v>5500</v>
      </c>
      <c r="F18" s="11"/>
      <c r="G18" s="32">
        <f>B18*C18*D18</f>
        <v>88000</v>
      </c>
      <c r="H18" s="8" t="s">
        <v>153</v>
      </c>
    </row>
    <row r="19" spans="1:14" ht="39" customHeight="1">
      <c r="A19" s="11" t="s">
        <v>130</v>
      </c>
      <c r="B19" s="61"/>
      <c r="C19" s="16"/>
      <c r="D19" s="41"/>
      <c r="E19" s="16"/>
      <c r="F19" s="11"/>
      <c r="G19" s="32">
        <f t="shared" ref="G19:G20" si="1">B19*C19*D19</f>
        <v>0</v>
      </c>
      <c r="H19" s="8" t="s">
        <v>154</v>
      </c>
    </row>
    <row r="20" spans="1:14" ht="80.25" customHeight="1">
      <c r="A20" s="11" t="s">
        <v>155</v>
      </c>
      <c r="B20" s="61"/>
      <c r="C20" s="16"/>
      <c r="D20" s="41"/>
      <c r="E20" s="40"/>
      <c r="F20" s="11"/>
      <c r="G20" s="32">
        <f t="shared" si="1"/>
        <v>0</v>
      </c>
      <c r="H20" s="8" t="s">
        <v>156</v>
      </c>
    </row>
    <row r="21" spans="1:14" ht="33" customHeight="1">
      <c r="A21" s="11" t="s">
        <v>131</v>
      </c>
      <c r="B21" s="61">
        <v>8</v>
      </c>
      <c r="C21" s="16">
        <v>5250</v>
      </c>
      <c r="D21" s="38">
        <v>4</v>
      </c>
      <c r="E21" s="37"/>
      <c r="F21" s="11"/>
      <c r="G21" s="32">
        <f>B21*C21*D21</f>
        <v>168000</v>
      </c>
      <c r="H21" s="8" t="s">
        <v>157</v>
      </c>
      <c r="I21" s="33">
        <v>1</v>
      </c>
      <c r="J21" s="33">
        <v>2</v>
      </c>
      <c r="K21" s="33">
        <v>3</v>
      </c>
      <c r="L21" s="33">
        <v>4</v>
      </c>
      <c r="M21" s="33"/>
      <c r="N21" s="33"/>
    </row>
    <row r="22" spans="1:14" s="36" customFormat="1" ht="72.75" customHeight="1">
      <c r="A22" s="34" t="s">
        <v>122</v>
      </c>
      <c r="B22" s="35" t="s">
        <v>99</v>
      </c>
      <c r="C22" s="35" t="s">
        <v>125</v>
      </c>
      <c r="D22" s="35" t="s">
        <v>98</v>
      </c>
      <c r="E22" s="35" t="s">
        <v>152</v>
      </c>
      <c r="F22" s="63" t="s">
        <v>114</v>
      </c>
      <c r="G22" s="64"/>
      <c r="H22" s="60" t="s">
        <v>100</v>
      </c>
    </row>
    <row r="23" spans="1:14" ht="33.75" customHeight="1">
      <c r="A23" s="11" t="s">
        <v>129</v>
      </c>
      <c r="B23" s="61">
        <v>2</v>
      </c>
      <c r="C23" s="16">
        <v>3000</v>
      </c>
      <c r="D23" s="41">
        <v>2</v>
      </c>
      <c r="E23" s="16">
        <v>3000</v>
      </c>
      <c r="F23" s="11"/>
      <c r="G23" s="32">
        <f>B23*C23*D23</f>
        <v>12000</v>
      </c>
      <c r="H23" s="8" t="s">
        <v>153</v>
      </c>
    </row>
    <row r="24" spans="1:14" ht="40.5" customHeight="1">
      <c r="A24" s="11" t="s">
        <v>130</v>
      </c>
      <c r="B24" s="61"/>
      <c r="C24" s="16"/>
      <c r="D24" s="41"/>
      <c r="E24" s="16"/>
      <c r="F24" s="11"/>
      <c r="G24" s="32">
        <f t="shared" ref="G24:G26" si="2">B24*C24*D24</f>
        <v>0</v>
      </c>
      <c r="H24" s="8" t="s">
        <v>154</v>
      </c>
    </row>
    <row r="25" spans="1:14" ht="80.25" customHeight="1">
      <c r="A25" s="11" t="s">
        <v>155</v>
      </c>
      <c r="B25" s="61"/>
      <c r="C25" s="16"/>
      <c r="D25" s="41"/>
      <c r="E25" s="40"/>
      <c r="F25" s="11"/>
      <c r="G25" s="32">
        <f t="shared" si="2"/>
        <v>0</v>
      </c>
      <c r="H25" s="8" t="s">
        <v>156</v>
      </c>
    </row>
    <row r="26" spans="1:14" ht="36.75" customHeight="1">
      <c r="A26" s="11" t="s">
        <v>131</v>
      </c>
      <c r="B26" s="61">
        <v>2</v>
      </c>
      <c r="C26" s="16">
        <v>3000</v>
      </c>
      <c r="D26" s="38">
        <v>4</v>
      </c>
      <c r="E26" s="37"/>
      <c r="F26" s="11"/>
      <c r="G26" s="32">
        <f t="shared" si="2"/>
        <v>24000</v>
      </c>
      <c r="H26" s="8" t="s">
        <v>157</v>
      </c>
      <c r="I26" s="33">
        <v>1</v>
      </c>
      <c r="J26" s="33">
        <v>2</v>
      </c>
      <c r="K26" s="33">
        <v>3</v>
      </c>
      <c r="L26" s="33">
        <v>4</v>
      </c>
      <c r="M26" s="33"/>
      <c r="N26" s="33"/>
    </row>
    <row r="28" spans="1:14">
      <c r="A28" s="55" t="s">
        <v>139</v>
      </c>
      <c r="B28" s="62" t="s">
        <v>140</v>
      </c>
      <c r="C28" s="62"/>
      <c r="D28" s="62" t="s">
        <v>141</v>
      </c>
      <c r="E28" s="62"/>
    </row>
    <row r="29" spans="1:14">
      <c r="B29" s="57" t="s">
        <v>142</v>
      </c>
      <c r="C29" s="58">
        <f>E8</f>
        <v>290000</v>
      </c>
      <c r="D29" s="56" t="s">
        <v>143</v>
      </c>
      <c r="E29" s="58">
        <f>C29</f>
        <v>290000</v>
      </c>
    </row>
    <row r="30" spans="1:14">
      <c r="B30" s="57" t="s">
        <v>144</v>
      </c>
      <c r="C30" s="58">
        <f>C29</f>
        <v>290000</v>
      </c>
      <c r="D30" s="56" t="s">
        <v>145</v>
      </c>
      <c r="E30" s="58">
        <f>E29</f>
        <v>290000</v>
      </c>
    </row>
    <row r="31" spans="1:14">
      <c r="B31" s="59" t="s">
        <v>146</v>
      </c>
    </row>
  </sheetData>
  <mergeCells count="11">
    <mergeCell ref="A3:G3"/>
    <mergeCell ref="F9:G9"/>
    <mergeCell ref="A15:E15"/>
    <mergeCell ref="B9:E9"/>
    <mergeCell ref="F10:G10"/>
    <mergeCell ref="A6:D6"/>
    <mergeCell ref="B28:C28"/>
    <mergeCell ref="D28:E28"/>
    <mergeCell ref="F17:G17"/>
    <mergeCell ref="F22:G22"/>
    <mergeCell ref="A16:G16"/>
  </mergeCells>
  <phoneticPr fontId="35"/>
  <conditionalFormatting sqref="A11:A16">
    <cfRule type="expression" dxfId="13" priority="9">
      <formula>#REF!="×"</formula>
    </cfRule>
  </conditionalFormatting>
  <conditionalFormatting sqref="A18:A21">
    <cfRule type="expression" dxfId="12" priority="8">
      <formula>#REF!="×"</formula>
    </cfRule>
  </conditionalFormatting>
  <conditionalFormatting sqref="A23:A26">
    <cfRule type="expression" dxfId="11" priority="7">
      <formula>#REF!="×"</formula>
    </cfRule>
  </conditionalFormatting>
  <conditionalFormatting sqref="B11:E12">
    <cfRule type="expression" dxfId="10" priority="6">
      <formula>#REF!="×"</formula>
    </cfRule>
  </conditionalFormatting>
  <conditionalFormatting sqref="B18:E19">
    <cfRule type="expression" dxfId="9" priority="4">
      <formula>#REF!="×"</formula>
    </cfRule>
  </conditionalFormatting>
  <conditionalFormatting sqref="B23:E24">
    <cfRule type="expression" dxfId="8" priority="2">
      <formula>#REF!="×"</formula>
    </cfRule>
  </conditionalFormatting>
  <conditionalFormatting sqref="B21:F21">
    <cfRule type="expression" dxfId="7" priority="3">
      <formula>#REF!="×"</formula>
    </cfRule>
  </conditionalFormatting>
  <conditionalFormatting sqref="B26:F26">
    <cfRule type="expression" dxfId="6" priority="1">
      <formula>#REF!="×"</formula>
    </cfRule>
  </conditionalFormatting>
  <conditionalFormatting sqref="B14:G14">
    <cfRule type="expression" dxfId="5" priority="5">
      <formula>#REF!="×"</formula>
    </cfRule>
  </conditionalFormatting>
  <conditionalFormatting sqref="F15">
    <cfRule type="expression" dxfId="4" priority="10">
      <formula>#REF!="×"</formula>
    </cfRule>
  </conditionalFormatting>
  <conditionalFormatting sqref="F11:G13 G11:G15 B13:D13 F18:F20 B20:D20 F23:F25 B25:D25">
    <cfRule type="expression" dxfId="3" priority="61">
      <formula>#REF!="×"</formula>
    </cfRule>
  </conditionalFormatting>
  <conditionalFormatting sqref="G18:G21">
    <cfRule type="expression" dxfId="2" priority="15">
      <formula>#REF!="×"</formula>
    </cfRule>
  </conditionalFormatting>
  <conditionalFormatting sqref="G23:G26">
    <cfRule type="expression" dxfId="1" priority="14">
      <formula>#REF!="×"</formula>
    </cfRule>
  </conditionalFormatting>
  <dataValidations count="2">
    <dataValidation type="list" allowBlank="1" showInputMessage="1" showErrorMessage="1" sqref="D21 D26 D14" xr:uid="{96BEE6F5-EBD7-41E2-AE72-44B3D1FE2909}">
      <formula1>$I$14:$N$14</formula1>
    </dataValidation>
    <dataValidation type="list" allowBlank="1" showInputMessage="1" showErrorMessage="1" sqref="E6" xr:uid="{C0B90A4A-3EDF-4005-9702-B7092F152808}">
      <formula1>$I$6:$J$6</formula1>
    </dataValidation>
  </dataValidations>
  <printOptions horizontalCentered="1"/>
  <pageMargins left="0.25" right="0.25" top="0.75" bottom="0.75" header="0.3" footer="0.3"/>
  <pageSetup paperSize="9" scale="40" fitToWidth="0" fitToHeight="0" orientation="landscape" r:id="rId1"/>
  <rowBreaks count="2" manualBreakCount="2">
    <brk id="15" max="7" man="1"/>
    <brk id="31"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FFFF00"/>
    <pageSetUpPr fitToPage="1"/>
  </sheetPr>
  <dimension ref="A1:J9"/>
  <sheetViews>
    <sheetView view="pageBreakPreview" zoomScale="85" zoomScaleNormal="130" zoomScaleSheetLayoutView="85" workbookViewId="0">
      <selection activeCell="B6" sqref="B6:H6"/>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45" t="s">
        <v>126</v>
      </c>
      <c r="B1" s="78" t="s">
        <v>120</v>
      </c>
      <c r="C1" s="79"/>
      <c r="D1" s="79"/>
      <c r="E1" s="79"/>
      <c r="F1" s="79"/>
      <c r="G1" s="79"/>
      <c r="H1" s="79"/>
      <c r="I1" s="27"/>
    </row>
    <row r="2" spans="1:10" ht="41.25" customHeight="1">
      <c r="A2" s="70" t="s">
        <v>110</v>
      </c>
      <c r="B2" s="74"/>
      <c r="C2" s="74"/>
      <c r="D2" s="74"/>
      <c r="E2" s="74"/>
      <c r="F2" s="74"/>
      <c r="G2" s="74"/>
      <c r="H2" s="74"/>
      <c r="I2" s="80" t="s">
        <v>54</v>
      </c>
      <c r="J2" s="8"/>
    </row>
    <row r="3" spans="1:10" ht="72.75" customHeight="1">
      <c r="A3" s="9" t="s">
        <v>118</v>
      </c>
      <c r="B3" s="13" t="s">
        <v>103</v>
      </c>
      <c r="C3" s="13" t="s">
        <v>104</v>
      </c>
      <c r="D3" s="13" t="s">
        <v>102</v>
      </c>
      <c r="E3" s="13" t="s">
        <v>105</v>
      </c>
      <c r="F3" s="13" t="s">
        <v>106</v>
      </c>
      <c r="G3" s="13" t="s">
        <v>108</v>
      </c>
      <c r="H3" s="13" t="s">
        <v>107</v>
      </c>
      <c r="I3" s="81"/>
      <c r="J3" s="15" t="s">
        <v>100</v>
      </c>
    </row>
    <row r="4" spans="1:10" ht="84.75" customHeight="1">
      <c r="A4" s="11" t="s">
        <v>115</v>
      </c>
      <c r="B4" s="16">
        <v>0</v>
      </c>
      <c r="C4" s="16">
        <v>0</v>
      </c>
      <c r="D4" s="28" t="e">
        <f>C4/B4</f>
        <v>#DIV/0!</v>
      </c>
      <c r="E4" s="29" t="e">
        <f>(D4-0.02)*B4</f>
        <v>#DIV/0!</v>
      </c>
      <c r="F4" s="30">
        <v>0</v>
      </c>
      <c r="G4" s="39">
        <v>0</v>
      </c>
      <c r="H4" s="31">
        <v>0</v>
      </c>
      <c r="I4" s="32">
        <f>F4*G4*H4</f>
        <v>0</v>
      </c>
      <c r="J4" s="15"/>
    </row>
    <row r="5" spans="1:10" ht="93.75" customHeight="1">
      <c r="A5" s="11" t="s">
        <v>116</v>
      </c>
      <c r="B5" s="16">
        <v>0</v>
      </c>
      <c r="C5" s="16">
        <v>0</v>
      </c>
      <c r="D5" s="28" t="e">
        <f>C5/B5</f>
        <v>#DIV/0!</v>
      </c>
      <c r="E5" s="29" t="e">
        <f>(D5-0.02)*B5</f>
        <v>#DIV/0!</v>
      </c>
      <c r="F5" s="30">
        <v>0</v>
      </c>
      <c r="G5" s="39">
        <v>0</v>
      </c>
      <c r="H5" s="31">
        <v>0</v>
      </c>
      <c r="I5" s="32">
        <f>F5*G5*H5</f>
        <v>0</v>
      </c>
      <c r="J5" s="15"/>
    </row>
    <row r="6" spans="1:10" ht="90" customHeight="1">
      <c r="A6" s="11" t="s">
        <v>117</v>
      </c>
      <c r="B6" s="82"/>
      <c r="C6" s="83"/>
      <c r="D6" s="83"/>
      <c r="E6" s="83"/>
      <c r="F6" s="83"/>
      <c r="G6" s="83"/>
      <c r="H6" s="83"/>
      <c r="I6" s="32">
        <v>0</v>
      </c>
      <c r="J6" s="15"/>
    </row>
    <row r="7" spans="1:10" ht="60.75" customHeight="1">
      <c r="A7" s="84" t="s">
        <v>119</v>
      </c>
      <c r="B7" s="85"/>
      <c r="C7" s="85"/>
      <c r="D7" s="85"/>
      <c r="E7" s="85"/>
      <c r="F7" s="85"/>
      <c r="G7" s="85"/>
      <c r="H7" s="85"/>
      <c r="I7" s="85"/>
    </row>
    <row r="9" spans="1:10">
      <c r="A9" s="44"/>
    </row>
  </sheetData>
  <mergeCells count="5">
    <mergeCell ref="B1:H1"/>
    <mergeCell ref="A2:H2"/>
    <mergeCell ref="I2:I3"/>
    <mergeCell ref="B6:H6"/>
    <mergeCell ref="A7:I7"/>
  </mergeCells>
  <phoneticPr fontId="35"/>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【参考】集計用シート（賃上げ支援事業）</vt:lpstr>
      <vt:lpstr>【総額及び平均額】賃上げ支援事業実績報告書（法人単位）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岡　日美子</cp:lastModifiedBy>
  <cp:revision>2</cp:revision>
  <cp:lastPrinted>2026-06-25T08:41:01Z</cp:lastPrinted>
  <dcterms:created xsi:type="dcterms:W3CDTF">2017-10-26T07:12:00Z</dcterms:created>
  <dcterms:modified xsi:type="dcterms:W3CDTF">2026-07-22T04:30:57Z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