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/>
  <mc:AlternateContent xmlns:mc="http://schemas.openxmlformats.org/markup-compatibility/2006">
    <mc:Choice Requires="x15">
      <x15ac:absPath xmlns:x15ac="http://schemas.microsoft.com/office/spreadsheetml/2010/11/ac" url="\\Jm0026-smb5\健康福祉部\健康福祉部（本庁）\各課専用\薬務課\01 共用\★ 物価高騰等対策\R7-12補正事業\R080220 HP掲載用ページ（処遇分）\HP用\"/>
    </mc:Choice>
  </mc:AlternateContent>
  <xr:revisionPtr revIDLastSave="0" documentId="13_ncr:1_{76B1468A-83B1-4710-8048-73E5813D1E53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【薬局】【総額及び平均額】賃上げ支援事業実績報告" sheetId="120" r:id="rId1"/>
    <sheet name="【薬局】別紙（2.0％超部分算定シート）" sheetId="121" r:id="rId2"/>
    <sheet name="都道府県リスト" sheetId="62" state="hidden" r:id="rId3"/>
  </sheets>
  <definedNames>
    <definedName name="_xlnm._FilterDatabase" localSheetId="0" hidden="1">【薬局】【総額及び平均額】賃上げ支援事業実績報告!$A$10:$O$20</definedName>
    <definedName name="_xlnm._FilterDatabase" localSheetId="1" hidden="1">'【薬局】別紙（2.0％超部分算定シート）'!$A$4:$O$8</definedName>
    <definedName name="_xlnm.Print_Area" localSheetId="0">【薬局】【総額及び平均額】賃上げ支援事業実績報告!$A$1:$L$36</definedName>
    <definedName name="_xlnm.Print_Area" localSheetId="1">'【薬局】別紙（2.0％超部分算定シート）'!$A$1:$L$8</definedName>
    <definedName name="_xlnm.Print_Area">#REF!</definedName>
    <definedName name="_xlnm.Print_Titles" localSheetId="0">【薬局】【総額及び平均額】賃上げ支援事業実績報告!$1:$8</definedName>
    <definedName name="_xlnm.Print_Titles" localSheetId="1">'【薬局】別紙（2.0％超部分算定シート）'!$1:$2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20" l="1"/>
  <c r="J19" i="120"/>
  <c r="I19" i="120"/>
  <c r="G19" i="120"/>
  <c r="F19" i="120" s="1"/>
  <c r="K13" i="120"/>
  <c r="J13" i="120"/>
  <c r="I13" i="120"/>
  <c r="G13" i="120"/>
  <c r="F13" i="120" s="1"/>
  <c r="L19" i="120" l="1"/>
  <c r="L13" i="120"/>
  <c r="E20" i="120" l="1"/>
  <c r="E14" i="120"/>
  <c r="A6" i="121"/>
  <c r="A3" i="121"/>
  <c r="L8" i="121"/>
  <c r="L20" i="120" s="1"/>
  <c r="K8" i="121"/>
  <c r="G20" i="120" s="1"/>
  <c r="J8" i="121"/>
  <c r="F20" i="120" s="1"/>
  <c r="D8" i="121"/>
  <c r="E8" i="121" s="1"/>
  <c r="L5" i="121"/>
  <c r="L14" i="120" s="1"/>
  <c r="K5" i="121"/>
  <c r="G14" i="120" s="1"/>
  <c r="J5" i="121"/>
  <c r="F14" i="120" s="1"/>
  <c r="D5" i="121"/>
  <c r="E5" i="121" s="1"/>
  <c r="K18" i="120"/>
  <c r="J18" i="120"/>
  <c r="I18" i="120"/>
  <c r="G18" i="120"/>
  <c r="F18" i="120"/>
  <c r="K17" i="120"/>
  <c r="J17" i="120"/>
  <c r="I17" i="120"/>
  <c r="G17" i="120"/>
  <c r="F17" i="120"/>
  <c r="L15" i="120"/>
  <c r="H15" i="120"/>
  <c r="K12" i="120"/>
  <c r="J12" i="120"/>
  <c r="I12" i="120"/>
  <c r="G12" i="120"/>
  <c r="F12" i="120"/>
  <c r="K11" i="120"/>
  <c r="J11" i="120"/>
  <c r="I11" i="120"/>
  <c r="G11" i="120"/>
  <c r="F11" i="120"/>
  <c r="L9" i="120"/>
  <c r="H9" i="120"/>
  <c r="G5" i="120" l="1"/>
  <c r="L11" i="120"/>
  <c r="L18" i="120"/>
  <c r="L12" i="120"/>
  <c r="L17" i="120"/>
  <c r="L3" i="120" l="1"/>
  <c r="L6" i="120" s="1"/>
  <c r="L7" i="120" s="1"/>
  <c r="D25" i="120" s="1"/>
  <c r="G25" i="120" l="1"/>
  <c r="G26" i="120" s="1"/>
  <c r="D26" i="120"/>
  <c r="L5" i="120"/>
</calcChain>
</file>

<file path=xl/sharedStrings.xml><?xml version="1.0" encoding="utf-8"?>
<sst xmlns="http://schemas.openxmlformats.org/spreadsheetml/2006/main" count="172" uniqueCount="108">
  <si>
    <t>※都道府県名を選択してください</t>
    <rPh sb="1" eb="5">
      <t>トドウフケン</t>
    </rPh>
    <rPh sb="5" eb="6">
      <t>メイ</t>
    </rPh>
    <rPh sb="7" eb="9">
      <t>センタク</t>
    </rPh>
    <phoneticPr fontId="34"/>
  </si>
  <si>
    <t>01北海道</t>
  </si>
  <si>
    <t>02青森県</t>
    <rPh sb="4" eb="5">
      <t>ケン</t>
    </rPh>
    <phoneticPr fontId="34"/>
  </si>
  <si>
    <t>03岩手県</t>
    <rPh sb="4" eb="5">
      <t>ケン</t>
    </rPh>
    <phoneticPr fontId="34"/>
  </si>
  <si>
    <t>04宮城県</t>
    <phoneticPr fontId="34"/>
  </si>
  <si>
    <t>05秋田県</t>
    <phoneticPr fontId="34"/>
  </si>
  <si>
    <t>06山形県</t>
    <phoneticPr fontId="34"/>
  </si>
  <si>
    <t>07福島県</t>
    <phoneticPr fontId="34"/>
  </si>
  <si>
    <t>08茨城県</t>
    <phoneticPr fontId="34"/>
  </si>
  <si>
    <t>09栃木県</t>
    <phoneticPr fontId="34"/>
  </si>
  <si>
    <t>10群馬県</t>
    <phoneticPr fontId="34"/>
  </si>
  <si>
    <t>11埼玉県</t>
    <phoneticPr fontId="34"/>
  </si>
  <si>
    <t>12千葉県</t>
    <phoneticPr fontId="34"/>
  </si>
  <si>
    <t>13東京都</t>
    <rPh sb="4" eb="5">
      <t>ト</t>
    </rPh>
    <phoneticPr fontId="34"/>
  </si>
  <si>
    <t>14神奈川県</t>
    <phoneticPr fontId="34"/>
  </si>
  <si>
    <t>15新潟県</t>
    <phoneticPr fontId="34"/>
  </si>
  <si>
    <t>16富山県</t>
    <phoneticPr fontId="34"/>
  </si>
  <si>
    <t>17石川県</t>
    <phoneticPr fontId="34"/>
  </si>
  <si>
    <t>18福井県</t>
    <phoneticPr fontId="34"/>
  </si>
  <si>
    <t>19山梨県</t>
    <phoneticPr fontId="34"/>
  </si>
  <si>
    <t>20長野県</t>
    <phoneticPr fontId="34"/>
  </si>
  <si>
    <t>21岐阜県</t>
    <phoneticPr fontId="34"/>
  </si>
  <si>
    <t>22静岡県</t>
    <phoneticPr fontId="34"/>
  </si>
  <si>
    <t>23愛知県</t>
    <phoneticPr fontId="34"/>
  </si>
  <si>
    <t>24三重県</t>
    <phoneticPr fontId="34"/>
  </si>
  <si>
    <t>25滋賀県</t>
    <phoneticPr fontId="34"/>
  </si>
  <si>
    <t>26京都府</t>
    <rPh sb="4" eb="5">
      <t>フ</t>
    </rPh>
    <phoneticPr fontId="34"/>
  </si>
  <si>
    <t>27大阪府</t>
    <rPh sb="4" eb="5">
      <t>フ</t>
    </rPh>
    <phoneticPr fontId="34"/>
  </si>
  <si>
    <t>28兵庫県</t>
    <phoneticPr fontId="34"/>
  </si>
  <si>
    <t>29奈良県</t>
    <phoneticPr fontId="34"/>
  </si>
  <si>
    <t>30和歌山県</t>
    <phoneticPr fontId="34"/>
  </si>
  <si>
    <t>31鳥取県</t>
    <phoneticPr fontId="34"/>
  </si>
  <si>
    <t>32島根県</t>
    <phoneticPr fontId="34"/>
  </si>
  <si>
    <t>33岡山県</t>
    <phoneticPr fontId="34"/>
  </si>
  <si>
    <t>34広島県</t>
    <phoneticPr fontId="34"/>
  </si>
  <si>
    <t>35山口県</t>
    <phoneticPr fontId="34"/>
  </si>
  <si>
    <t>36徳島県</t>
    <phoneticPr fontId="34"/>
  </si>
  <si>
    <t>37香川県</t>
    <phoneticPr fontId="34"/>
  </si>
  <si>
    <t>38愛媛県</t>
    <phoneticPr fontId="34"/>
  </si>
  <si>
    <t>39高知県</t>
    <phoneticPr fontId="34"/>
  </si>
  <si>
    <t>40福岡県</t>
    <phoneticPr fontId="34"/>
  </si>
  <si>
    <t>41佐賀県</t>
    <phoneticPr fontId="34"/>
  </si>
  <si>
    <t>42長崎県</t>
    <phoneticPr fontId="34"/>
  </si>
  <si>
    <t>43熊本県</t>
    <phoneticPr fontId="34"/>
  </si>
  <si>
    <t>44大分県</t>
    <phoneticPr fontId="34"/>
  </si>
  <si>
    <t>45宮崎県</t>
    <phoneticPr fontId="34"/>
  </si>
  <si>
    <t>46鹿児島県</t>
    <phoneticPr fontId="34"/>
  </si>
  <si>
    <t>47沖縄県</t>
    <phoneticPr fontId="34"/>
  </si>
  <si>
    <t>×</t>
    <phoneticPr fontId="34"/>
  </si>
  <si>
    <t>開設者：</t>
    <rPh sb="0" eb="3">
      <t>カイセツシャ</t>
    </rPh>
    <phoneticPr fontId="34"/>
  </si>
  <si>
    <t>（記載要領）</t>
    <rPh sb="1" eb="3">
      <t>キサイ</t>
    </rPh>
    <rPh sb="3" eb="5">
      <t>ヨウリョウ</t>
    </rPh>
    <phoneticPr fontId="34"/>
  </si>
  <si>
    <t>○</t>
    <phoneticPr fontId="34"/>
  </si>
  <si>
    <t>賃金改善の内容</t>
    <rPh sb="0" eb="2">
      <t>チンギン</t>
    </rPh>
    <rPh sb="2" eb="4">
      <t>カイゼン</t>
    </rPh>
    <rPh sb="5" eb="7">
      <t>ナイヨウ</t>
    </rPh>
    <phoneticPr fontId="33"/>
  </si>
  <si>
    <t>給付金を活用して令和７年12月から令和８年３月までの間の賃金改善の実績の有無（○・×）を記載してください。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4"/>
  </si>
  <si>
    <t>給付金を活用して令和７年12月から令和８年３月までの間のベースアップによる賃金改善額（円単位）を直接入力してください。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4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</si>
  <si>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4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</si>
  <si>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4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</si>
  <si>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4"/>
  </si>
  <si>
    <t>　賃上げ（ベースアップ分）（①対象人数×②月額×③月数）</t>
    <rPh sb="1" eb="3">
      <t>チンア</t>
    </rPh>
    <phoneticPr fontId="34"/>
  </si>
  <si>
    <t>賃金改善の総額</t>
    <phoneticPr fontId="33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</si>
  <si>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4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</si>
  <si>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4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</si>
  <si>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4"/>
  </si>
  <si>
    <t>　賃上げ（ベースアップ分）（（①対象人数×②月額×③月数）÷①対象人数）</t>
    <rPh sb="1" eb="3">
      <t>チンア</t>
    </rPh>
    <phoneticPr fontId="34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</si>
  <si>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4"/>
  </si>
  <si>
    <t>賃金改善の総額</t>
    <rPh sb="0" eb="2">
      <t>チンギン</t>
    </rPh>
    <rPh sb="2" eb="4">
      <t>カイゼン</t>
    </rPh>
    <rPh sb="5" eb="7">
      <t>ソウガク</t>
    </rPh>
    <phoneticPr fontId="34"/>
  </si>
  <si>
    <t>❶≧❷の判定</t>
    <rPh sb="4" eb="6">
      <t>ハンテイ</t>
    </rPh>
    <phoneticPr fontId="33"/>
  </si>
  <si>
    <t>❶：賃金改善の総額</t>
    <rPh sb="2" eb="4">
      <t>チンギン</t>
    </rPh>
    <rPh sb="4" eb="6">
      <t>カイゼン</t>
    </rPh>
    <rPh sb="7" eb="9">
      <t>ソウガク</t>
    </rPh>
    <phoneticPr fontId="33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</si>
  <si>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3"/>
  </si>
  <si>
    <t>交付確定額</t>
    <rPh sb="0" eb="2">
      <t>コウフ</t>
    </rPh>
    <rPh sb="2" eb="5">
      <t>カクテイガク</t>
    </rPh>
    <phoneticPr fontId="33"/>
  </si>
  <si>
    <t>③月数</t>
    <rPh sb="1" eb="3">
      <t>ゲッスウ</t>
    </rPh>
    <phoneticPr fontId="33"/>
  </si>
  <si>
    <t>○</t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</si>
  <si>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3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</si>
  <si>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3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</si>
  <si>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3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</si>
  <si>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3"/>
  </si>
  <si>
    <t>1名あたり平均額（月額）</t>
    <rPh sb="1" eb="2">
      <t>メイ</t>
    </rPh>
    <rPh sb="5" eb="8">
      <t>ヘイキンガク</t>
    </rPh>
    <rPh sb="9" eb="11">
      <t>ゲツガク</t>
    </rPh>
    <phoneticPr fontId="33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</si>
  <si>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</si>
  <si>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3"/>
  </si>
  <si>
    <t>別紙で算定してください。</t>
    <rPh sb="0" eb="2">
      <t>ベッシ</t>
    </rPh>
    <rPh sb="3" eb="5">
      <t>サンテイ</t>
    </rPh>
    <phoneticPr fontId="33"/>
  </si>
  <si>
    <t>【2.0超部分算定シート】</t>
    <phoneticPr fontId="33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</si>
  <si>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4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</si>
  <si>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3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</si>
  <si>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3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</si>
  <si>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3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</si>
  <si>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3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</si>
  <si>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3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</si>
  <si>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3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</si>
  <si>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3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</si>
  <si>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</si>
  <si>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</si>
  <si>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3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</si>
  <si>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3"/>
  </si>
  <si>
    <t>対象職員の賃金改善実績の有無（右欄に○・×を記載）</t>
    <rPh sb="0" eb="2">
      <t>タイショウ</t>
    </rPh>
    <rPh sb="2" eb="4">
      <t>ショクイン</t>
    </rPh>
    <phoneticPr fontId="34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</si>
  <si>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3"/>
  </si>
  <si>
    <t>（職種内訳）○○の賃金改善実績の有無（右欄に○・×を記載）</t>
    <rPh sb="1" eb="3">
      <t>ショクシュ</t>
    </rPh>
    <rPh sb="3" eb="5">
      <t>ウチワケ</t>
    </rPh>
    <phoneticPr fontId="34"/>
  </si>
  <si>
    <t>薬局の名称：</t>
    <rPh sb="0" eb="2">
      <t>ヤッキョク</t>
    </rPh>
    <rPh sb="3" eb="5">
      <t>メイショウ</t>
    </rPh>
    <phoneticPr fontId="34"/>
  </si>
  <si>
    <t>【収支決算】</t>
    <rPh sb="1" eb="3">
      <t>シュウシ</t>
    </rPh>
    <rPh sb="3" eb="5">
      <t>ケッサン</t>
    </rPh>
    <phoneticPr fontId="34"/>
  </si>
  <si>
    <t>収入</t>
    <rPh sb="0" eb="2">
      <t>シュウニュウ</t>
    </rPh>
    <phoneticPr fontId="34"/>
  </si>
  <si>
    <t>支出</t>
    <rPh sb="0" eb="2">
      <t>シシュツ</t>
    </rPh>
    <phoneticPr fontId="34"/>
  </si>
  <si>
    <t>補助金収入</t>
    <rPh sb="0" eb="3">
      <t>ホジョキン</t>
    </rPh>
    <rPh sb="3" eb="5">
      <t>シュウニュウ</t>
    </rPh>
    <phoneticPr fontId="34"/>
  </si>
  <si>
    <t>人件費等</t>
    <rPh sb="0" eb="3">
      <t>ジンケンヒ</t>
    </rPh>
    <rPh sb="3" eb="4">
      <t>トウ</t>
    </rPh>
    <phoneticPr fontId="34"/>
  </si>
  <si>
    <t>計</t>
    <rPh sb="0" eb="1">
      <t>ケイ</t>
    </rPh>
    <phoneticPr fontId="34"/>
  </si>
  <si>
    <t>（収入計と支出計は一致させること）</t>
    <rPh sb="1" eb="3">
      <t>シュウニュウ</t>
    </rPh>
    <rPh sb="3" eb="4">
      <t>ケイ</t>
    </rPh>
    <rPh sb="5" eb="7">
      <t>シシュツ</t>
    </rPh>
    <rPh sb="7" eb="8">
      <t>ケイ</t>
    </rPh>
    <rPh sb="9" eb="11">
      <t>イッチ</t>
    </rPh>
    <phoneticPr fontId="34"/>
  </si>
  <si>
    <t>令和７年度京都府医療機関等処遇改善推進事業　実績報告書
（賃金改善報告書）</t>
    <rPh sb="0" eb="2">
      <t>レイワ</t>
    </rPh>
    <rPh sb="3" eb="5">
      <t>ネンド</t>
    </rPh>
    <rPh sb="5" eb="8">
      <t>キョウトフ</t>
    </rPh>
    <rPh sb="8" eb="10">
      <t>イリョウ</t>
    </rPh>
    <rPh sb="10" eb="12">
      <t>キカン</t>
    </rPh>
    <rPh sb="12" eb="13">
      <t>トウ</t>
    </rPh>
    <rPh sb="13" eb="15">
      <t>ショグウ</t>
    </rPh>
    <rPh sb="15" eb="17">
      <t>カイゼン</t>
    </rPh>
    <rPh sb="17" eb="19">
      <t>スイシン</t>
    </rPh>
    <rPh sb="19" eb="21">
      <t>ジギョウ</t>
    </rPh>
    <rPh sb="22" eb="24">
      <t>ジッセキ</t>
    </rPh>
    <rPh sb="24" eb="27">
      <t>ホウコクショ</t>
    </rPh>
    <rPh sb="29" eb="31">
      <t>チンギン</t>
    </rPh>
    <rPh sb="31" eb="33">
      <t>カイゼン</t>
    </rPh>
    <rPh sb="33" eb="36">
      <t>ホウコクショ</t>
    </rPh>
    <phoneticPr fontId="34"/>
  </si>
  <si>
    <t>❷：令和７年度京都府医療機関等処遇改善推進事業の支給額</t>
    <rPh sb="2" eb="4">
      <t>レイワ</t>
    </rPh>
    <rPh sb="5" eb="7">
      <t>ネンド</t>
    </rPh>
    <rPh sb="7" eb="10">
      <t>キョウトフ</t>
    </rPh>
    <rPh sb="10" eb="12">
      <t>イリョウ</t>
    </rPh>
    <rPh sb="12" eb="14">
      <t>キカン</t>
    </rPh>
    <rPh sb="14" eb="15">
      <t>トウ</t>
    </rPh>
    <rPh sb="15" eb="17">
      <t>ショグウ</t>
    </rPh>
    <rPh sb="17" eb="19">
      <t>カイゼン</t>
    </rPh>
    <rPh sb="19" eb="21">
      <t>スイシン</t>
    </rPh>
    <rPh sb="21" eb="23">
      <t>ジギョウ</t>
    </rPh>
    <rPh sb="24" eb="27">
      <t>シキュウガク</t>
    </rPh>
    <phoneticPr fontId="33"/>
  </si>
  <si>
    <t>別記第２号様式（薬局）</t>
    <rPh sb="8" eb="10">
      <t>ヤッキョク</t>
    </rPh>
    <phoneticPr fontId="34"/>
  </si>
  <si>
    <t>別紙様式（薬局）</t>
    <rPh sb="5" eb="7">
      <t>ヤッキョク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</si>
</sst>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6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8" borderId="7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6" fillId="0" borderId="0"/>
    <xf numFmtId="38" fontId="36" fillId="0" borderId="0" applyFont="0" applyFill="0" applyBorder="0" applyAlignment="0" applyProtection="0"/>
    <xf numFmtId="0" fontId="38" fillId="0" borderId="0"/>
    <xf numFmtId="38" fontId="3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9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1" fillId="0" borderId="0" xfId="57">
      <alignment vertical="center"/>
    </xf>
    <xf numFmtId="176" fontId="42" fillId="34" borderId="0" xfId="68" applyNumberFormat="1" applyFont="1" applyFill="1" applyAlignment="1" applyProtection="1">
      <alignment horizontal="right" vertical="center"/>
      <protection locked="0"/>
    </xf>
    <xf numFmtId="0" fontId="28" fillId="34" borderId="3" xfId="69" applyFont="1" applyFill="1" applyBorder="1" applyAlignment="1">
      <alignment vertical="center" wrapText="1"/>
    </xf>
    <xf numFmtId="0" fontId="28" fillId="34" borderId="3" xfId="71" applyFont="1" applyFill="1" applyBorder="1" applyAlignment="1">
      <alignment vertical="center" wrapText="1"/>
    </xf>
    <xf numFmtId="0" fontId="41" fillId="0" borderId="0" xfId="73" applyFont="1">
      <alignment vertical="center"/>
    </xf>
    <xf numFmtId="0" fontId="41" fillId="0" borderId="0" xfId="73" applyFont="1" applyAlignment="1">
      <alignment horizontal="center" vertical="center"/>
    </xf>
    <xf numFmtId="0" fontId="3" fillId="0" borderId="0" xfId="73">
      <alignment vertical="center"/>
    </xf>
    <xf numFmtId="0" fontId="3" fillId="0" borderId="0" xfId="73" applyAlignment="1">
      <alignment horizontal="center" vertical="center"/>
    </xf>
    <xf numFmtId="0" fontId="40" fillId="0" borderId="0" xfId="73" applyFont="1" applyProtection="1">
      <alignment vertical="center"/>
      <protection locked="0"/>
    </xf>
    <xf numFmtId="0" fontId="3" fillId="0" borderId="0" xfId="73" applyAlignment="1">
      <alignment vertical="center" wrapText="1"/>
    </xf>
    <xf numFmtId="0" fontId="42" fillId="0" borderId="0" xfId="73" applyFont="1" applyProtection="1">
      <alignment vertical="center"/>
      <protection locked="0"/>
    </xf>
    <xf numFmtId="0" fontId="42" fillId="0" borderId="0" xfId="73" applyFont="1" applyAlignment="1" applyProtection="1">
      <alignment horizontal="center" vertical="center"/>
      <protection locked="0"/>
    </xf>
    <xf numFmtId="0" fontId="42" fillId="34" borderId="0" xfId="73" applyFont="1" applyFill="1" applyAlignment="1" applyProtection="1">
      <alignment horizontal="right" vertical="center"/>
      <protection locked="0"/>
    </xf>
    <xf numFmtId="176" fontId="42" fillId="34" borderId="0" xfId="73" applyNumberFormat="1" applyFont="1" applyFill="1" applyAlignment="1" applyProtection="1">
      <alignment horizontal="right" vertical="center"/>
      <protection locked="0"/>
    </xf>
    <xf numFmtId="0" fontId="16" fillId="0" borderId="0" xfId="73" applyFont="1" applyAlignment="1">
      <alignment vertical="center" wrapText="1"/>
    </xf>
    <xf numFmtId="0" fontId="28" fillId="34" borderId="3" xfId="73" applyFont="1" applyFill="1" applyBorder="1" applyAlignment="1">
      <alignment vertical="center" wrapText="1"/>
    </xf>
    <xf numFmtId="0" fontId="28" fillId="34" borderId="1" xfId="73" applyFont="1" applyFill="1" applyBorder="1" applyAlignment="1">
      <alignment horizontal="center" vertical="center" wrapText="1"/>
    </xf>
    <xf numFmtId="0" fontId="28" fillId="34" borderId="2" xfId="73" applyFont="1" applyFill="1" applyBorder="1" applyAlignment="1">
      <alignment horizontal="center" vertical="center" wrapText="1"/>
    </xf>
    <xf numFmtId="0" fontId="28" fillId="33" borderId="4" xfId="73" applyFont="1" applyFill="1" applyBorder="1" applyAlignment="1">
      <alignment horizontal="center" vertical="center" wrapText="1"/>
    </xf>
    <xf numFmtId="0" fontId="28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8" fillId="35" borderId="4" xfId="73" applyFont="1" applyFill="1" applyBorder="1" applyAlignment="1">
      <alignment vertical="center" wrapText="1"/>
    </xf>
    <xf numFmtId="0" fontId="28" fillId="35" borderId="4" xfId="73" applyFont="1" applyFill="1" applyBorder="1" applyAlignment="1">
      <alignment horizontal="center" vertical="center" wrapText="1"/>
    </xf>
    <xf numFmtId="0" fontId="28" fillId="0" borderId="4" xfId="73" applyFont="1" applyBorder="1" applyAlignment="1">
      <alignment vertical="center" wrapText="1"/>
    </xf>
    <xf numFmtId="177" fontId="28" fillId="33" borderId="4" xfId="73" applyNumberFormat="1" applyFont="1" applyFill="1" applyBorder="1" applyAlignment="1">
      <alignment horizontal="center" vertical="center" wrapText="1"/>
    </xf>
    <xf numFmtId="176" fontId="28" fillId="33" borderId="4" xfId="73" applyNumberFormat="1" applyFont="1" applyFill="1" applyBorder="1" applyAlignment="1">
      <alignment horizontal="center" vertical="center" wrapText="1"/>
    </xf>
    <xf numFmtId="178" fontId="28" fillId="33" borderId="4" xfId="73" applyNumberFormat="1" applyFont="1" applyFill="1" applyBorder="1" applyAlignment="1">
      <alignment horizontal="center" vertical="center" wrapText="1"/>
    </xf>
    <xf numFmtId="176" fontId="28" fillId="0" borderId="4" xfId="73" applyNumberFormat="1" applyFont="1" applyBorder="1" applyAlignment="1">
      <alignment horizontal="center" vertical="center" wrapText="1"/>
    </xf>
    <xf numFmtId="177" fontId="28" fillId="0" borderId="4" xfId="73" applyNumberFormat="1" applyFont="1" applyBorder="1" applyAlignment="1">
      <alignment horizontal="center" vertical="center" wrapText="1"/>
    </xf>
    <xf numFmtId="178" fontId="28" fillId="0" borderId="4" xfId="73" applyNumberFormat="1" applyFont="1" applyBorder="1" applyAlignment="1">
      <alignment horizontal="center" vertical="center" wrapText="1"/>
    </xf>
    <xf numFmtId="0" fontId="28" fillId="0" borderId="2" xfId="73" applyFont="1" applyBorder="1" applyAlignment="1">
      <alignment horizontal="center" vertical="center" wrapText="1"/>
    </xf>
    <xf numFmtId="0" fontId="40" fillId="0" borderId="0" xfId="73" applyFont="1" applyAlignment="1" applyProtection="1">
      <alignment horizontal="right" vertical="center"/>
      <protection locked="0"/>
    </xf>
    <xf numFmtId="0" fontId="28" fillId="34" borderId="1" xfId="73" applyFont="1" applyFill="1" applyBorder="1" applyAlignment="1">
      <alignment vertical="center" wrapText="1"/>
    </xf>
    <xf numFmtId="0" fontId="28" fillId="34" borderId="2" xfId="73" applyFont="1" applyFill="1" applyBorder="1" applyAlignment="1">
      <alignment vertical="center" wrapText="1"/>
    </xf>
    <xf numFmtId="180" fontId="28" fillId="0" borderId="4" xfId="72" applyNumberFormat="1" applyFont="1" applyBorder="1" applyAlignment="1">
      <alignment horizontal="center" vertical="center" wrapText="1"/>
    </xf>
    <xf numFmtId="176" fontId="28" fillId="0" borderId="4" xfId="72" applyNumberFormat="1" applyFont="1" applyBorder="1" applyAlignment="1">
      <alignment horizontal="center" vertical="center" wrapText="1"/>
    </xf>
    <xf numFmtId="0" fontId="42" fillId="34" borderId="0" xfId="73" applyFont="1" applyFill="1" applyAlignment="1">
      <alignment horizontal="right" vertical="center"/>
    </xf>
    <xf numFmtId="176" fontId="42" fillId="0" borderId="0" xfId="73" applyNumberFormat="1" applyFont="1" applyAlignment="1" applyProtection="1">
      <alignment horizontal="right" vertical="center"/>
      <protection locked="0"/>
    </xf>
    <xf numFmtId="0" fontId="28" fillId="0" borderId="4" xfId="69" applyFont="1" applyBorder="1" applyAlignment="1">
      <alignment vertical="center" wrapText="1"/>
    </xf>
    <xf numFmtId="179" fontId="28" fillId="0" borderId="4" xfId="69" applyNumberFormat="1" applyFont="1" applyBorder="1" applyAlignment="1">
      <alignment horizontal="center" vertical="center" wrapText="1"/>
    </xf>
    <xf numFmtId="0" fontId="28" fillId="0" borderId="4" xfId="69" applyFont="1" applyBorder="1" applyAlignment="1">
      <alignment horizontal="center" vertical="center" wrapText="1"/>
    </xf>
    <xf numFmtId="176" fontId="28" fillId="0" borderId="4" xfId="69" applyNumberFormat="1" applyFont="1" applyBorder="1" applyAlignment="1">
      <alignment horizontal="center" vertical="center" wrapText="1"/>
    </xf>
    <xf numFmtId="177" fontId="28" fillId="0" borderId="4" xfId="69" applyNumberFormat="1" applyFont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2" fillId="0" borderId="0" xfId="69" applyFont="1">
      <alignment vertical="center"/>
    </xf>
    <xf numFmtId="0" fontId="5" fillId="0" borderId="0" xfId="69">
      <alignment vertical="center"/>
    </xf>
    <xf numFmtId="0" fontId="43" fillId="0" borderId="0" xfId="74" applyFont="1" applyProtection="1">
      <alignment vertical="center"/>
      <protection locked="0"/>
    </xf>
    <xf numFmtId="0" fontId="44" fillId="0" borderId="0" xfId="74" applyFont="1" applyProtection="1">
      <alignment vertical="center"/>
      <protection locked="0"/>
    </xf>
    <xf numFmtId="0" fontId="43" fillId="0" borderId="4" xfId="74" applyFont="1" applyBorder="1" applyAlignment="1" applyProtection="1">
      <alignment vertical="center" shrinkToFit="1"/>
      <protection locked="0"/>
    </xf>
    <xf numFmtId="0" fontId="43" fillId="0" borderId="4" xfId="74" applyFont="1" applyBorder="1" applyAlignment="1" applyProtection="1">
      <alignment horizontal="center" vertical="center"/>
      <protection locked="0"/>
    </xf>
    <xf numFmtId="176" fontId="43" fillId="0" borderId="4" xfId="74" applyNumberFormat="1" applyFont="1" applyBorder="1" applyProtection="1">
      <alignment vertical="center"/>
      <protection locked="0"/>
    </xf>
    <xf numFmtId="0" fontId="43" fillId="0" borderId="0" xfId="74" applyFont="1" applyAlignment="1" applyProtection="1">
      <alignment horizontal="center" vertical="center"/>
      <protection locked="0"/>
    </xf>
    <xf numFmtId="176" fontId="43" fillId="0" borderId="0" xfId="74" applyNumberFormat="1" applyFont="1" applyProtection="1">
      <alignment vertical="center"/>
      <protection locked="0"/>
    </xf>
    <xf numFmtId="0" fontId="45" fillId="0" borderId="0" xfId="74" applyFont="1" applyAlignment="1" applyProtection="1">
      <alignment horizontal="left" vertical="center"/>
      <protection locked="0"/>
    </xf>
    <xf numFmtId="0" fontId="43" fillId="0" borderId="15" xfId="74" applyFont="1" applyBorder="1" applyAlignment="1" applyProtection="1">
      <alignment horizontal="center" vertical="center"/>
      <protection locked="0"/>
    </xf>
    <xf numFmtId="176" fontId="43" fillId="0" borderId="15" xfId="74" applyNumberFormat="1" applyFont="1" applyBorder="1" applyAlignment="1" applyProtection="1">
      <alignment horizontal="right" vertical="center"/>
      <protection locked="0"/>
    </xf>
    <xf numFmtId="0" fontId="43" fillId="0" borderId="4" xfId="74" applyFont="1" applyBorder="1" applyAlignment="1" applyProtection="1">
      <alignment horizontal="center" vertical="center"/>
      <protection locked="0"/>
    </xf>
    <xf numFmtId="0" fontId="1" fillId="0" borderId="4" xfId="74" applyBorder="1" applyAlignment="1">
      <alignment horizontal="center" vertical="center"/>
    </xf>
    <xf numFmtId="176" fontId="43" fillId="0" borderId="3" xfId="74" applyNumberFormat="1" applyFont="1" applyBorder="1" applyProtection="1">
      <alignment vertical="center"/>
      <protection locked="0"/>
    </xf>
    <xf numFmtId="176" fontId="43" fillId="0" borderId="2" xfId="74" applyNumberFormat="1" applyFont="1" applyBorder="1" applyProtection="1">
      <alignment vertical="center"/>
      <protection locked="0"/>
    </xf>
    <xf numFmtId="176" fontId="43" fillId="0" borderId="4" xfId="74" applyNumberFormat="1" applyFont="1" applyBorder="1" applyProtection="1">
      <alignment vertical="center"/>
      <protection locked="0"/>
    </xf>
    <xf numFmtId="0" fontId="43" fillId="0" borderId="4" xfId="74" applyFont="1" applyBorder="1" applyProtection="1">
      <alignment vertical="center"/>
      <protection locked="0"/>
    </xf>
    <xf numFmtId="0" fontId="28" fillId="0" borderId="3" xfId="73" applyFont="1" applyBorder="1" applyAlignment="1">
      <alignment horizontal="left" vertical="center" wrapText="1"/>
    </xf>
    <xf numFmtId="0" fontId="28" fillId="0" borderId="1" xfId="73" applyFont="1" applyBorder="1" applyAlignment="1">
      <alignment horizontal="left" vertical="center" wrapText="1"/>
    </xf>
    <xf numFmtId="0" fontId="28" fillId="0" borderId="2" xfId="73" applyFont="1" applyBorder="1" applyAlignment="1">
      <alignment horizontal="left" vertical="center" wrapText="1"/>
    </xf>
    <xf numFmtId="0" fontId="41" fillId="0" borderId="0" xfId="73" applyFont="1" applyAlignment="1">
      <alignment horizontal="center" vertical="center" wrapText="1"/>
    </xf>
    <xf numFmtId="0" fontId="41" fillId="0" borderId="0" xfId="73" applyFont="1" applyAlignment="1">
      <alignment horizontal="center" vertical="center"/>
    </xf>
    <xf numFmtId="0" fontId="28" fillId="0" borderId="4" xfId="73" applyFont="1" applyBorder="1" applyAlignment="1">
      <alignment horizontal="center" vertical="center" wrapText="1"/>
    </xf>
    <xf numFmtId="0" fontId="35" fillId="0" borderId="5" xfId="73" applyFont="1" applyBorder="1" applyAlignment="1">
      <alignment horizontal="center" vertical="center"/>
    </xf>
    <xf numFmtId="0" fontId="28" fillId="0" borderId="3" xfId="73" applyFont="1" applyBorder="1" applyAlignment="1">
      <alignment horizontal="center" vertical="center" wrapText="1"/>
    </xf>
    <xf numFmtId="0" fontId="28" fillId="0" borderId="1" xfId="73" applyFont="1" applyBorder="1" applyAlignment="1">
      <alignment horizontal="center" vertical="center" wrapText="1"/>
    </xf>
    <xf numFmtId="0" fontId="28" fillId="0" borderId="2" xfId="73" applyFont="1" applyBorder="1" applyAlignment="1">
      <alignment horizontal="center" vertical="center" wrapText="1"/>
    </xf>
  </cellXfs>
  <cellStyles count="7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桁区切り 9" xfId="75" xr:uid="{7E38B892-A01A-4A03-AC4E-A974EA517889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15" xfId="74" xr:uid="{4C37169C-53B4-44CA-BB91-1785B28C6ABE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317500</xdr:colOff>
      <xdr:row>15</xdr:row>
      <xdr:rowOff>635000</xdr:rowOff>
    </xdr:from>
    <xdr:to>
      <xdr:col>7</xdr:col>
      <xdr:colOff>2724680</xdr:colOff>
      <xdr:row>19</xdr:row>
      <xdr:rowOff>166158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C00A00A-4A29-4957-B791-9AAE4F44A8E0}"/>
            </a:ext>
          </a:extLst>
        </xdr:cNvPr>
        <xdr:cNvSpPr/>
      </xdr:nvSpPr>
      <xdr:spPr bwMode="auto">
        <a:xfrm>
          <a:off x="8374063" y="7924271"/>
          <a:ext cx="6045200" cy="2044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4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/>
            <a:t>報告対象職種は調整中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9AF0-3D36-4FA1-B61B-3295AEEE8639}">
  <sheetPr>
    <tabColor theme="6"/>
    <pageSetUpPr fitToPage="1"/>
  </sheetPr>
  <dimension ref="A1:S28"/>
  <sheetViews>
    <sheetView tabSelected="1" view="pageBreakPreview" zoomScale="85" zoomScaleNormal="100" zoomScaleSheetLayoutView="85" workbookViewId="0">
      <selection activeCell="D12" sqref="D12"/>
    </sheetView>
  </sheetViews>
  <sheetFormatPr defaultColWidth="9" defaultRowHeight="13.5"/>
  <cols>
    <col min="1" max="1" width="37.875" style="7" customWidth="1"/>
    <col min="2" max="4" width="15.125" style="8" customWidth="1"/>
    <col min="5" max="5" width="22.5" style="8" customWidth="1"/>
    <col min="6" max="6" width="18.25" style="8" customWidth="1"/>
    <col min="7" max="7" width="29.5" style="7" customWidth="1"/>
    <col min="8" max="8" width="36.875" style="7" customWidth="1"/>
    <col min="9" max="11" width="15.125" style="8" customWidth="1"/>
    <col min="12" max="12" width="42.125" style="7" customWidth="1"/>
    <col min="13" max="13" width="187.25" style="10" customWidth="1"/>
    <col min="14" max="19" width="14.625" style="7" customWidth="1"/>
    <col min="20" max="20" width="18.875" style="7" customWidth="1"/>
    <col min="21" max="21" width="9" style="7"/>
    <col min="22" max="28" width="9" style="7" customWidth="1"/>
    <col min="29" max="16384" width="9" style="7"/>
  </cols>
  <sheetData>
    <row r="1" spans="1:19" ht="25.5" customHeight="1">
      <c r="A1" s="5" t="s">
        <v>106</v>
      </c>
      <c r="B1" s="6"/>
      <c r="C1" s="6"/>
      <c r="D1" s="6"/>
      <c r="E1" s="6"/>
      <c r="F1" s="6"/>
      <c r="H1" s="5"/>
      <c r="J1" s="9"/>
      <c r="K1" s="9"/>
      <c r="L1" s="32"/>
    </row>
    <row r="2" spans="1:19" ht="46.5" customHeight="1">
      <c r="A2" s="66" t="s">
        <v>104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0" t="s">
        <v>50</v>
      </c>
    </row>
    <row r="3" spans="1:19" ht="26.25" customHeight="1">
      <c r="A3" s="11" t="s">
        <v>49</v>
      </c>
      <c r="B3" s="12"/>
      <c r="C3" s="12"/>
      <c r="D3" s="12"/>
      <c r="E3" s="12"/>
      <c r="F3" s="12"/>
      <c r="G3" s="13"/>
      <c r="H3" s="11" t="s">
        <v>67</v>
      </c>
      <c r="I3" s="12"/>
      <c r="J3" s="12"/>
      <c r="K3" s="12"/>
      <c r="L3" s="2">
        <f>SUM($L$11:$L$14,$L$17:$L$20)</f>
        <v>0</v>
      </c>
    </row>
    <row r="4" spans="1:19" ht="26.25" customHeight="1">
      <c r="A4" s="11" t="s">
        <v>96</v>
      </c>
      <c r="B4" s="12"/>
      <c r="C4" s="12"/>
      <c r="D4" s="12"/>
      <c r="E4" s="12"/>
      <c r="F4" s="12"/>
      <c r="G4" s="13"/>
      <c r="H4" s="11" t="s">
        <v>105</v>
      </c>
      <c r="I4" s="12"/>
      <c r="J4" s="12"/>
      <c r="K4" s="12"/>
      <c r="L4" s="2"/>
    </row>
    <row r="5" spans="1:19" ht="26.25" customHeight="1">
      <c r="A5" s="11" t="s">
        <v>72</v>
      </c>
      <c r="B5" s="12"/>
      <c r="C5" s="12"/>
      <c r="D5" s="12"/>
      <c r="E5" s="12"/>
      <c r="F5" s="12"/>
      <c r="G5" s="13" t="str">
        <f>IF(COUNTIF($F$9:$F$20,"×"),"×","○")</f>
        <v>○</v>
      </c>
      <c r="H5" s="11" t="s">
        <v>66</v>
      </c>
      <c r="I5" s="12"/>
      <c r="J5" s="12"/>
      <c r="K5" s="12"/>
      <c r="L5" s="2" t="str">
        <f>IF(L3&gt;=L4,"○","×")</f>
        <v>○</v>
      </c>
    </row>
    <row r="6" spans="1:19" ht="26.25" customHeight="1">
      <c r="A6" s="11" t="s">
        <v>92</v>
      </c>
      <c r="B6" s="12"/>
      <c r="C6" s="12"/>
      <c r="D6" s="12"/>
      <c r="E6" s="12"/>
      <c r="F6" s="12"/>
      <c r="G6" s="37" t="s">
        <v>71</v>
      </c>
      <c r="H6" s="11" t="s">
        <v>68</v>
      </c>
      <c r="I6" s="12"/>
      <c r="J6" s="12"/>
      <c r="K6" s="12"/>
      <c r="L6" s="2">
        <f>IF(ROUNDDOWN(L4-L3,-3)&lt;=0,0,ROUNDDOWN(L4-L3,-3))</f>
        <v>0</v>
      </c>
      <c r="N6" s="7" t="s">
        <v>51</v>
      </c>
      <c r="O6" s="7" t="s">
        <v>48</v>
      </c>
    </row>
    <row r="7" spans="1:19" ht="26.25" customHeight="1">
      <c r="A7" s="11"/>
      <c r="B7" s="12"/>
      <c r="C7" s="12"/>
      <c r="D7" s="12"/>
      <c r="E7" s="12"/>
      <c r="F7" s="12"/>
      <c r="G7" s="38"/>
      <c r="H7" s="11" t="s">
        <v>69</v>
      </c>
      <c r="I7" s="12"/>
      <c r="J7" s="12"/>
      <c r="K7" s="12"/>
      <c r="L7" s="14">
        <f>L4-L6</f>
        <v>0</v>
      </c>
      <c r="N7" s="7" t="s">
        <v>51</v>
      </c>
      <c r="O7" s="7" t="s">
        <v>48</v>
      </c>
    </row>
    <row r="8" spans="1:19" ht="41.25" customHeight="1">
      <c r="A8" s="68" t="s">
        <v>57</v>
      </c>
      <c r="B8" s="68"/>
      <c r="C8" s="68"/>
      <c r="D8" s="68"/>
      <c r="E8" s="68"/>
      <c r="F8" s="68"/>
      <c r="G8" s="68"/>
      <c r="H8" s="68" t="s">
        <v>65</v>
      </c>
      <c r="I8" s="68"/>
      <c r="J8" s="68"/>
      <c r="K8" s="68"/>
      <c r="L8" s="68"/>
      <c r="M8" s="15"/>
    </row>
    <row r="9" spans="1:19" ht="30.75" customHeight="1">
      <c r="A9" s="4" t="s">
        <v>93</v>
      </c>
      <c r="B9" s="17"/>
      <c r="C9" s="17"/>
      <c r="D9" s="17"/>
      <c r="E9" s="17"/>
      <c r="F9" s="18"/>
      <c r="G9" s="19"/>
      <c r="H9" s="16" t="str">
        <f>A9</f>
        <v>対象職員の賃金改善実績の有無（右欄に○・×を記載）</v>
      </c>
      <c r="I9" s="17"/>
      <c r="J9" s="17"/>
      <c r="K9" s="18"/>
      <c r="L9" s="20">
        <f>G9</f>
        <v>0</v>
      </c>
      <c r="M9" s="21" t="s">
        <v>53</v>
      </c>
      <c r="N9" s="7" t="s">
        <v>51</v>
      </c>
      <c r="O9" s="7" t="s">
        <v>48</v>
      </c>
    </row>
    <row r="10" spans="1:19" ht="72.75" customHeight="1">
      <c r="A10" s="22" t="s">
        <v>52</v>
      </c>
      <c r="B10" s="23" t="s">
        <v>73</v>
      </c>
      <c r="C10" s="23" t="s">
        <v>94</v>
      </c>
      <c r="D10" s="23" t="s">
        <v>70</v>
      </c>
      <c r="E10" s="23" t="s">
        <v>74</v>
      </c>
      <c r="F10" s="23" t="s">
        <v>75</v>
      </c>
      <c r="G10" s="23" t="s">
        <v>76</v>
      </c>
      <c r="H10" s="22" t="s">
        <v>52</v>
      </c>
      <c r="I10" s="23" t="s">
        <v>73</v>
      </c>
      <c r="J10" s="23" t="s">
        <v>94</v>
      </c>
      <c r="K10" s="23" t="s">
        <v>70</v>
      </c>
      <c r="L10" s="23" t="s">
        <v>59</v>
      </c>
      <c r="M10" s="21" t="s">
        <v>77</v>
      </c>
    </row>
    <row r="11" spans="1:19" ht="41.25" customHeight="1">
      <c r="A11" s="24" t="s">
        <v>63</v>
      </c>
      <c r="B11" s="25"/>
      <c r="C11" s="26"/>
      <c r="D11" s="27"/>
      <c r="E11" s="26"/>
      <c r="F11" s="20" t="str">
        <f>IF(E11&gt;=C11,"○","×")</f>
        <v>○</v>
      </c>
      <c r="G11" s="28" t="e">
        <f>((B11*C11*D11)/B11)/D11</f>
        <v>#DIV/0!</v>
      </c>
      <c r="H11" s="24" t="s">
        <v>58</v>
      </c>
      <c r="I11" s="29">
        <f t="shared" ref="I11:K13" si="0">B11</f>
        <v>0</v>
      </c>
      <c r="J11" s="28">
        <f t="shared" si="0"/>
        <v>0</v>
      </c>
      <c r="K11" s="30">
        <f t="shared" si="0"/>
        <v>0</v>
      </c>
      <c r="L11" s="28">
        <f>I11*J11*K11</f>
        <v>0</v>
      </c>
      <c r="M11" s="21" t="s">
        <v>54</v>
      </c>
    </row>
    <row r="12" spans="1:19" ht="41.25" customHeight="1">
      <c r="A12" s="24" t="s">
        <v>62</v>
      </c>
      <c r="B12" s="25"/>
      <c r="C12" s="26"/>
      <c r="D12" s="27"/>
      <c r="E12" s="26"/>
      <c r="F12" s="20" t="str">
        <f>IF(E12&gt;=C12,"○","×")</f>
        <v>○</v>
      </c>
      <c r="G12" s="28" t="e">
        <f>((B12*C12*D12)/B12)/D12</f>
        <v>#DIV/0!</v>
      </c>
      <c r="H12" s="24" t="s">
        <v>60</v>
      </c>
      <c r="I12" s="29">
        <f t="shared" si="0"/>
        <v>0</v>
      </c>
      <c r="J12" s="28">
        <f t="shared" si="0"/>
        <v>0</v>
      </c>
      <c r="K12" s="30">
        <f t="shared" si="0"/>
        <v>0</v>
      </c>
      <c r="L12" s="28">
        <f>I12*J12*K12</f>
        <v>0</v>
      </c>
      <c r="M12" s="21" t="s">
        <v>55</v>
      </c>
    </row>
    <row r="13" spans="1:19" s="46" customFormat="1" ht="41.25" customHeight="1">
      <c r="A13" s="39" t="s">
        <v>64</v>
      </c>
      <c r="B13" s="25"/>
      <c r="C13" s="26"/>
      <c r="D13" s="40"/>
      <c r="E13" s="26"/>
      <c r="F13" s="41" t="e">
        <f>IF(E13&gt;=G13,"○","×")</f>
        <v>#DIV/0!</v>
      </c>
      <c r="G13" s="42" t="e">
        <f>(B13*C13)/B13/D13</f>
        <v>#DIV/0!</v>
      </c>
      <c r="H13" s="39" t="s">
        <v>61</v>
      </c>
      <c r="I13" s="43">
        <f t="shared" si="0"/>
        <v>0</v>
      </c>
      <c r="J13" s="42">
        <f t="shared" si="0"/>
        <v>0</v>
      </c>
      <c r="K13" s="40">
        <f t="shared" si="0"/>
        <v>0</v>
      </c>
      <c r="L13" s="42">
        <f>I13*J13</f>
        <v>0</v>
      </c>
      <c r="M13" s="44" t="s">
        <v>56</v>
      </c>
      <c r="N13" s="45">
        <v>1</v>
      </c>
      <c r="O13" s="45">
        <v>2</v>
      </c>
      <c r="P13" s="45">
        <v>3</v>
      </c>
      <c r="Q13" s="45">
        <v>4</v>
      </c>
      <c r="R13" s="45">
        <v>5</v>
      </c>
      <c r="S13" s="45">
        <v>6</v>
      </c>
    </row>
    <row r="14" spans="1:19" ht="73.5" customHeight="1">
      <c r="A14" s="63" t="s">
        <v>78</v>
      </c>
      <c r="B14" s="64"/>
      <c r="C14" s="64"/>
      <c r="D14" s="64"/>
      <c r="E14" s="28">
        <f>'【薬局】別紙（2.0％超部分算定シート）'!I5</f>
        <v>0</v>
      </c>
      <c r="F14" s="31" t="str">
        <f>'【薬局】別紙（2.0％超部分算定シート）'!J5</f>
        <v>○</v>
      </c>
      <c r="G14" s="28" t="e">
        <f>'【薬局】別紙（2.0％超部分算定シート）'!K5</f>
        <v>#DIV/0!</v>
      </c>
      <c r="H14" s="63" t="s">
        <v>78</v>
      </c>
      <c r="I14" s="64"/>
      <c r="J14" s="64"/>
      <c r="K14" s="64"/>
      <c r="L14" s="28">
        <f>'【薬局】別紙（2.0％超部分算定シート）'!L5</f>
        <v>0</v>
      </c>
      <c r="M14" s="21" t="s">
        <v>79</v>
      </c>
    </row>
    <row r="15" spans="1:19" ht="27" customHeight="1">
      <c r="A15" s="3" t="s">
        <v>95</v>
      </c>
      <c r="B15" s="17"/>
      <c r="C15" s="17"/>
      <c r="D15" s="17"/>
      <c r="E15" s="17"/>
      <c r="F15" s="18"/>
      <c r="G15" s="19"/>
      <c r="H15" s="16" t="str">
        <f>A15</f>
        <v>（職種内訳）○○の賃金改善実績の有無（右欄に○・×を記載）</v>
      </c>
      <c r="I15" s="17"/>
      <c r="J15" s="17"/>
      <c r="K15" s="18"/>
      <c r="L15" s="20">
        <f>G15</f>
        <v>0</v>
      </c>
      <c r="M15" s="15" t="s">
        <v>53</v>
      </c>
      <c r="N15" s="7" t="s">
        <v>51</v>
      </c>
      <c r="O15" s="7" t="s">
        <v>48</v>
      </c>
    </row>
    <row r="16" spans="1:19" ht="72.75" customHeight="1">
      <c r="A16" s="22" t="s">
        <v>52</v>
      </c>
      <c r="B16" s="23" t="s">
        <v>73</v>
      </c>
      <c r="C16" s="23" t="s">
        <v>94</v>
      </c>
      <c r="D16" s="23" t="s">
        <v>70</v>
      </c>
      <c r="E16" s="23" t="s">
        <v>74</v>
      </c>
      <c r="F16" s="23" t="s">
        <v>75</v>
      </c>
      <c r="G16" s="23" t="s">
        <v>76</v>
      </c>
      <c r="H16" s="22" t="s">
        <v>52</v>
      </c>
      <c r="I16" s="23" t="s">
        <v>73</v>
      </c>
      <c r="J16" s="23" t="s">
        <v>94</v>
      </c>
      <c r="K16" s="23" t="s">
        <v>70</v>
      </c>
      <c r="L16" s="23" t="s">
        <v>59</v>
      </c>
      <c r="M16" s="21" t="s">
        <v>77</v>
      </c>
    </row>
    <row r="17" spans="1:19" ht="41.25" customHeight="1">
      <c r="A17" s="24" t="s">
        <v>63</v>
      </c>
      <c r="B17" s="25"/>
      <c r="C17" s="26"/>
      <c r="D17" s="27"/>
      <c r="E17" s="26"/>
      <c r="F17" s="20" t="str">
        <f>IF(E17&gt;=C17,"○","×")</f>
        <v>○</v>
      </c>
      <c r="G17" s="28" t="e">
        <f>((B17*C17*D17)/B17)/D17</f>
        <v>#DIV/0!</v>
      </c>
      <c r="H17" s="24" t="s">
        <v>58</v>
      </c>
      <c r="I17" s="29">
        <f t="shared" ref="I17:K19" si="1">B17</f>
        <v>0</v>
      </c>
      <c r="J17" s="28">
        <f t="shared" si="1"/>
        <v>0</v>
      </c>
      <c r="K17" s="30">
        <f t="shared" si="1"/>
        <v>0</v>
      </c>
      <c r="L17" s="28">
        <f>I17*J17*K17</f>
        <v>0</v>
      </c>
      <c r="M17" s="21" t="s">
        <v>54</v>
      </c>
    </row>
    <row r="18" spans="1:19" ht="41.25" customHeight="1">
      <c r="A18" s="24" t="s">
        <v>62</v>
      </c>
      <c r="B18" s="25"/>
      <c r="C18" s="26"/>
      <c r="D18" s="27"/>
      <c r="E18" s="26"/>
      <c r="F18" s="20" t="str">
        <f>IF(E18&gt;=C18,"○","×")</f>
        <v>○</v>
      </c>
      <c r="G18" s="28" t="e">
        <f>((B18*C18*D18)/B18)/D18</f>
        <v>#DIV/0!</v>
      </c>
      <c r="H18" s="24" t="s">
        <v>60</v>
      </c>
      <c r="I18" s="29">
        <f t="shared" si="1"/>
        <v>0</v>
      </c>
      <c r="J18" s="28">
        <f t="shared" si="1"/>
        <v>0</v>
      </c>
      <c r="K18" s="30">
        <f t="shared" si="1"/>
        <v>0</v>
      </c>
      <c r="L18" s="28">
        <f>I18*J18*K18</f>
        <v>0</v>
      </c>
      <c r="M18" s="21" t="s">
        <v>55</v>
      </c>
    </row>
    <row r="19" spans="1:19" s="46" customFormat="1" ht="41.25" customHeight="1">
      <c r="A19" s="39" t="s">
        <v>64</v>
      </c>
      <c r="B19" s="25"/>
      <c r="C19" s="26"/>
      <c r="D19" s="40"/>
      <c r="E19" s="26"/>
      <c r="F19" s="41" t="e">
        <f>IF(E19&gt;=G19,"○","×")</f>
        <v>#DIV/0!</v>
      </c>
      <c r="G19" s="42" t="e">
        <f>(B19*C19)/B19/D19</f>
        <v>#DIV/0!</v>
      </c>
      <c r="H19" s="39" t="s">
        <v>61</v>
      </c>
      <c r="I19" s="43">
        <f t="shared" si="1"/>
        <v>0</v>
      </c>
      <c r="J19" s="42">
        <f t="shared" si="1"/>
        <v>0</v>
      </c>
      <c r="K19" s="40">
        <f t="shared" si="1"/>
        <v>0</v>
      </c>
      <c r="L19" s="42">
        <f>I19*J19</f>
        <v>0</v>
      </c>
      <c r="M19" s="44" t="s">
        <v>56</v>
      </c>
      <c r="N19" s="45">
        <v>1</v>
      </c>
      <c r="O19" s="45">
        <v>2</v>
      </c>
      <c r="P19" s="45">
        <v>3</v>
      </c>
      <c r="Q19" s="45">
        <v>4</v>
      </c>
      <c r="R19" s="45">
        <v>5</v>
      </c>
      <c r="S19" s="45">
        <v>6</v>
      </c>
    </row>
    <row r="20" spans="1:19" ht="73.150000000000006" customHeight="1">
      <c r="A20" s="63" t="s">
        <v>78</v>
      </c>
      <c r="B20" s="64"/>
      <c r="C20" s="64"/>
      <c r="D20" s="65"/>
      <c r="E20" s="28">
        <f>'【薬局】別紙（2.0％超部分算定シート）'!I8</f>
        <v>0</v>
      </c>
      <c r="F20" s="31" t="str">
        <f>'【薬局】別紙（2.0％超部分算定シート）'!J8</f>
        <v>○</v>
      </c>
      <c r="G20" s="28" t="e">
        <f>'【薬局】別紙（2.0％超部分算定シート）'!K8</f>
        <v>#DIV/0!</v>
      </c>
      <c r="H20" s="63" t="s">
        <v>78</v>
      </c>
      <c r="I20" s="64"/>
      <c r="J20" s="64"/>
      <c r="K20" s="65"/>
      <c r="L20" s="28">
        <f>'【薬局】別紙（2.0％超部分算定シート）'!L8</f>
        <v>0</v>
      </c>
      <c r="M20" s="21" t="s">
        <v>79</v>
      </c>
    </row>
    <row r="23" spans="1:19" ht="14.25">
      <c r="B23" s="48" t="s">
        <v>97</v>
      </c>
      <c r="C23" s="47"/>
      <c r="D23" s="47"/>
      <c r="E23" s="47"/>
      <c r="F23" s="47"/>
      <c r="G23" s="47"/>
      <c r="H23" s="47"/>
      <c r="I23" s="47"/>
      <c r="J23" s="47"/>
      <c r="K23" s="47"/>
    </row>
    <row r="24" spans="1:19" ht="14.25">
      <c r="B24" s="47"/>
      <c r="C24" s="57" t="s">
        <v>98</v>
      </c>
      <c r="D24" s="58"/>
      <c r="E24" s="58"/>
      <c r="F24" s="57" t="s">
        <v>99</v>
      </c>
      <c r="G24" s="58"/>
      <c r="H24" s="47"/>
      <c r="I24" s="47"/>
      <c r="J24" s="47"/>
      <c r="K24" s="47"/>
    </row>
    <row r="25" spans="1:19" ht="14.25">
      <c r="B25" s="47"/>
      <c r="C25" s="49" t="s">
        <v>100</v>
      </c>
      <c r="D25" s="59">
        <f>L7</f>
        <v>0</v>
      </c>
      <c r="E25" s="60"/>
      <c r="F25" s="55" t="s">
        <v>101</v>
      </c>
      <c r="G25" s="56">
        <f>D25</f>
        <v>0</v>
      </c>
      <c r="H25" s="47"/>
      <c r="I25" s="47"/>
      <c r="J25" s="47"/>
      <c r="K25" s="47"/>
    </row>
    <row r="26" spans="1:19" ht="14.25">
      <c r="B26" s="47"/>
      <c r="C26" s="50" t="s">
        <v>102</v>
      </c>
      <c r="D26" s="61">
        <f>SUM(D25:E25)</f>
        <v>0</v>
      </c>
      <c r="E26" s="62"/>
      <c r="F26" s="50" t="s">
        <v>102</v>
      </c>
      <c r="G26" s="51">
        <f>SUM(G25)</f>
        <v>0</v>
      </c>
      <c r="H26" s="47"/>
      <c r="I26" s="47"/>
      <c r="J26" s="47"/>
      <c r="K26" s="47"/>
    </row>
    <row r="27" spans="1:19" ht="14.25">
      <c r="B27" s="47"/>
      <c r="C27" s="54" t="s">
        <v>103</v>
      </c>
      <c r="D27" s="53"/>
      <c r="E27" s="47"/>
      <c r="F27" s="52"/>
      <c r="G27" s="53"/>
      <c r="H27" s="47"/>
      <c r="I27" s="47"/>
      <c r="J27" s="47"/>
      <c r="K27" s="47"/>
    </row>
    <row r="28" spans="1:19" ht="14.25">
      <c r="B28" s="47"/>
      <c r="C28" s="54"/>
      <c r="D28" s="53"/>
      <c r="E28" s="47"/>
      <c r="F28" s="52"/>
      <c r="G28" s="53"/>
      <c r="H28" s="47"/>
      <c r="I28" s="47"/>
      <c r="J28" s="47"/>
      <c r="K28" s="47"/>
    </row>
  </sheetData>
  <mergeCells count="11">
    <mergeCell ref="H20:K20"/>
    <mergeCell ref="A2:L2"/>
    <mergeCell ref="A8:G8"/>
    <mergeCell ref="H8:L8"/>
    <mergeCell ref="A14:D14"/>
    <mergeCell ref="H14:K14"/>
    <mergeCell ref="C24:E24"/>
    <mergeCell ref="F24:G24"/>
    <mergeCell ref="D25:E25"/>
    <mergeCell ref="D26:E26"/>
    <mergeCell ref="A20:D20"/>
  </mergeCells>
  <phoneticPr fontId="33"/>
  <conditionalFormatting sqref="A11:A14">
    <cfRule type="expression" dxfId="15" priority="54">
      <formula>$G$2="×"</formula>
    </cfRule>
  </conditionalFormatting>
  <conditionalFormatting sqref="A17:A20">
    <cfRule type="expression" dxfId="14" priority="53">
      <formula>$G$2="×"</formula>
    </cfRule>
  </conditionalFormatting>
  <conditionalFormatting sqref="B11:C13">
    <cfRule type="expression" dxfId="13" priority="33">
      <formula>#REF!="×"</formula>
    </cfRule>
  </conditionalFormatting>
  <conditionalFormatting sqref="B17:C19">
    <cfRule type="expression" dxfId="12" priority="6">
      <formula>#REF!="×"</formula>
    </cfRule>
  </conditionalFormatting>
  <conditionalFormatting sqref="B11:L13">
    <cfRule type="expression" dxfId="11" priority="32">
      <formula>$G$2="×"</formula>
    </cfRule>
  </conditionalFormatting>
  <conditionalFormatting sqref="B17:L19">
    <cfRule type="expression" dxfId="10" priority="2">
      <formula>$G$2="×"</formula>
    </cfRule>
  </conditionalFormatting>
  <conditionalFormatting sqref="D11:D12">
    <cfRule type="expression" dxfId="9" priority="39">
      <formula>#REF!="×"</formula>
    </cfRule>
  </conditionalFormatting>
  <conditionalFormatting sqref="D17:D18">
    <cfRule type="expression" dxfId="8" priority="4">
      <formula>#REF!="×"</formula>
    </cfRule>
  </conditionalFormatting>
  <conditionalFormatting sqref="E11:E13">
    <cfRule type="expression" dxfId="7" priority="31">
      <formula>#REF!="×"</formula>
    </cfRule>
  </conditionalFormatting>
  <conditionalFormatting sqref="E17:E19">
    <cfRule type="expression" dxfId="6" priority="1">
      <formula>#REF!="×"</formula>
    </cfRule>
  </conditionalFormatting>
  <conditionalFormatting sqref="G14:H14 L14 G20:H20 L20">
    <cfRule type="expression" dxfId="5" priority="59">
      <formula>$G$2="×"</formula>
    </cfRule>
  </conditionalFormatting>
  <dataValidations count="9">
    <dataValidation type="list" allowBlank="1" showInputMessage="1" showErrorMessage="1" prompt="プルダウンにて選択してください。" sqref="G6 G9 G15" xr:uid="{79EDF276-F7C2-4FAC-9F2C-C9F3818958DB}">
      <formula1>$N$6:$O$6</formula1>
    </dataValidation>
    <dataValidation type="list" allowBlank="1" showInputMessage="1" showErrorMessage="1" prompt="プルダウンにて選択してください。" sqref="D19 D13" xr:uid="{214874D9-EA04-4B92-ABC0-364EF3B179B8}">
      <formula1>$N$13:$S$13</formula1>
    </dataValidation>
    <dataValidation allowBlank="1" showInputMessage="1" showErrorMessage="1" prompt="自動入力されます。（記載不要）" sqref="G5 L5" xr:uid="{7832D743-0959-417C-B697-52621307D4DA}"/>
    <dataValidation allowBlank="1" showInputMessage="1" showErrorMessage="1" prompt="法人名を記載してください。（例：医療法人〇〇）_x000a_※個人の場合は記載不要です。" sqref="G3" xr:uid="{F8FBB1DD-5A1A-42E6-97A4-00EB605116CD}"/>
    <dataValidation allowBlank="1" showInputMessage="1" showErrorMessage="1" prompt="薬局の名称を記載してください。（例：〇〇薬局）" sqref="G4" xr:uid="{9E38CE34-AB95-4ABB-8C29-82D7D00EA1DF}"/>
    <dataValidation allowBlank="1" showInputMessage="1" showErrorMessage="1" prompt="自動計算されます（入力不要）" sqref="L3" xr:uid="{A3996085-0EFF-4547-9043-10655CACF3A2}"/>
    <dataValidation allowBlank="1" showInputMessage="1" showErrorMessage="1" prompt="支給額を記載してください。" sqref="L4" xr:uid="{B0B23B6F-7F76-4AB4-A8AE-1EBAEC88481C}"/>
    <dataValidation allowBlank="1" showInputMessage="1" showErrorMessage="1" prompt="自動計算されます。（入力不要）" sqref="L6:L7" xr:uid="{ED71A6FA-293E-4527-9F9A-F80A9B5C0ED2}"/>
    <dataValidation allowBlank="1" showInputMessage="1" showErrorMessage="1" prompt="入力してください。" sqref="B11:E12 B13:C13 E13 B17:E18 B19:C19 E19" xr:uid="{2628886B-CCC9-4524-9B48-3E2CB034C814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309A-075B-4283-B7AF-E1A28131A227}">
  <sheetPr>
    <tabColor theme="6"/>
    <pageSetUpPr fitToPage="1"/>
  </sheetPr>
  <dimension ref="A1:O8"/>
  <sheetViews>
    <sheetView view="pageBreakPreview" zoomScale="70" zoomScaleNormal="100" zoomScaleSheetLayoutView="70" workbookViewId="0">
      <selection activeCell="B8" sqref="B8:C8"/>
    </sheetView>
  </sheetViews>
  <sheetFormatPr defaultColWidth="9" defaultRowHeight="13.5"/>
  <cols>
    <col min="1" max="1" width="37.875" style="7" customWidth="1"/>
    <col min="2" max="5" width="15.125" style="8" customWidth="1"/>
    <col min="6" max="6" width="16.5" style="8" customWidth="1"/>
    <col min="7" max="7" width="24.25" style="8" customWidth="1"/>
    <col min="8" max="8" width="19.75" style="8" customWidth="1"/>
    <col min="9" max="9" width="22.125" style="8" customWidth="1"/>
    <col min="10" max="11" width="18.25" style="8" customWidth="1"/>
    <col min="12" max="12" width="42.125" style="7" customWidth="1"/>
    <col min="13" max="13" width="187.25" style="10" customWidth="1"/>
    <col min="14" max="19" width="14.625" style="7" customWidth="1"/>
    <col min="20" max="20" width="18.875" style="7" customWidth="1"/>
    <col min="21" max="21" width="9" style="7"/>
    <col min="22" max="28" width="9" style="7" customWidth="1"/>
    <col min="29" max="16384" width="9" style="7"/>
  </cols>
  <sheetData>
    <row r="1" spans="1:15" ht="51" customHeight="1">
      <c r="A1" s="5" t="s">
        <v>107</v>
      </c>
      <c r="B1" s="69" t="s">
        <v>80</v>
      </c>
      <c r="C1" s="69"/>
      <c r="D1" s="69"/>
      <c r="E1" s="69"/>
      <c r="F1" s="69"/>
      <c r="G1" s="69"/>
      <c r="H1" s="69"/>
      <c r="I1" s="69"/>
      <c r="J1" s="69"/>
      <c r="K1" s="69"/>
      <c r="L1" s="32"/>
    </row>
    <row r="2" spans="1:15" ht="41.25" customHeight="1">
      <c r="A2" s="70" t="s">
        <v>57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20" t="s">
        <v>59</v>
      </c>
      <c r="M2" s="15"/>
    </row>
    <row r="3" spans="1:15" ht="33" customHeight="1">
      <c r="A3" s="16" t="str">
        <f>【薬局】【総額及び平均額】賃上げ支援事業実績報告!A9</f>
        <v>対象職員の賃金改善実績の有無（右欄に○・×を記載）</v>
      </c>
      <c r="B3" s="33"/>
      <c r="C3" s="33"/>
      <c r="D3" s="33"/>
      <c r="E3" s="33"/>
      <c r="F3" s="33"/>
      <c r="G3" s="33"/>
      <c r="H3" s="33"/>
      <c r="I3" s="33"/>
      <c r="J3" s="33"/>
      <c r="K3" s="34"/>
      <c r="L3" s="19"/>
      <c r="M3" s="21" t="s">
        <v>81</v>
      </c>
      <c r="N3" s="7" t="s">
        <v>51</v>
      </c>
      <c r="O3" s="7" t="s">
        <v>48</v>
      </c>
    </row>
    <row r="4" spans="1:15" ht="72.75" customHeight="1">
      <c r="A4" s="22" t="s">
        <v>52</v>
      </c>
      <c r="B4" s="23" t="s">
        <v>82</v>
      </c>
      <c r="C4" s="23" t="s">
        <v>83</v>
      </c>
      <c r="D4" s="23" t="s">
        <v>84</v>
      </c>
      <c r="E4" s="23" t="s">
        <v>85</v>
      </c>
      <c r="F4" s="23" t="s">
        <v>86</v>
      </c>
      <c r="G4" s="23" t="s">
        <v>87</v>
      </c>
      <c r="H4" s="23" t="s">
        <v>88</v>
      </c>
      <c r="I4" s="23" t="s">
        <v>74</v>
      </c>
      <c r="J4" s="23" t="s">
        <v>89</v>
      </c>
      <c r="K4" s="23" t="s">
        <v>76</v>
      </c>
      <c r="L4" s="23" t="s">
        <v>59</v>
      </c>
      <c r="M4" s="21" t="s">
        <v>77</v>
      </c>
    </row>
    <row r="5" spans="1:15" ht="84.75" customHeight="1">
      <c r="A5" s="24" t="s">
        <v>90</v>
      </c>
      <c r="B5" s="26"/>
      <c r="C5" s="26"/>
      <c r="D5" s="35" t="e">
        <f>C5/B5</f>
        <v>#DIV/0!</v>
      </c>
      <c r="E5" s="36" t="e">
        <f>(D5-0.02)*B5</f>
        <v>#DIV/0!</v>
      </c>
      <c r="F5" s="27"/>
      <c r="G5" s="27"/>
      <c r="H5" s="25"/>
      <c r="I5" s="26"/>
      <c r="J5" s="20" t="str">
        <f>IF(I5&gt;=C5,"○","×")</f>
        <v>○</v>
      </c>
      <c r="K5" s="28" t="e">
        <f>((F5*G5*H5)/H5)/G5</f>
        <v>#DIV/0!</v>
      </c>
      <c r="L5" s="28">
        <f>F5*G5*H5</f>
        <v>0</v>
      </c>
      <c r="M5" s="21" t="s">
        <v>91</v>
      </c>
    </row>
    <row r="6" spans="1:15" ht="27" customHeight="1">
      <c r="A6" s="16" t="str">
        <f>【薬局】【総額及び平均額】賃上げ支援事業実績報告!A15</f>
        <v>（職種内訳）○○の賃金改善実績の有無（右欄に○・×を記載）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9"/>
      <c r="M6" s="21" t="s">
        <v>81</v>
      </c>
      <c r="N6" s="7" t="s">
        <v>51</v>
      </c>
      <c r="O6" s="7" t="s">
        <v>48</v>
      </c>
    </row>
    <row r="7" spans="1:15" ht="63" customHeight="1">
      <c r="A7" s="22" t="s">
        <v>52</v>
      </c>
      <c r="B7" s="23" t="s">
        <v>82</v>
      </c>
      <c r="C7" s="23" t="s">
        <v>83</v>
      </c>
      <c r="D7" s="23" t="s">
        <v>84</v>
      </c>
      <c r="E7" s="23" t="s">
        <v>85</v>
      </c>
      <c r="F7" s="23" t="s">
        <v>86</v>
      </c>
      <c r="G7" s="23" t="s">
        <v>87</v>
      </c>
      <c r="H7" s="23" t="s">
        <v>88</v>
      </c>
      <c r="I7" s="23" t="s">
        <v>74</v>
      </c>
      <c r="J7" s="23" t="s">
        <v>89</v>
      </c>
      <c r="K7" s="23" t="s">
        <v>76</v>
      </c>
      <c r="L7" s="23" t="s">
        <v>59</v>
      </c>
      <c r="M7" s="15"/>
    </row>
    <row r="8" spans="1:15" ht="84.75" customHeight="1">
      <c r="A8" s="24" t="s">
        <v>90</v>
      </c>
      <c r="B8" s="26"/>
      <c r="C8" s="26"/>
      <c r="D8" s="35" t="e">
        <f>C8/B8</f>
        <v>#DIV/0!</v>
      </c>
      <c r="E8" s="36" t="e">
        <f>(D8-0.02)*B8</f>
        <v>#DIV/0!</v>
      </c>
      <c r="F8" s="27"/>
      <c r="G8" s="27"/>
      <c r="H8" s="25"/>
      <c r="I8" s="26"/>
      <c r="J8" s="20" t="str">
        <f>IF(I8&gt;=C8,"○","×")</f>
        <v>○</v>
      </c>
      <c r="K8" s="28" t="e">
        <f>((F8*G8*H8)/H8)/G8</f>
        <v>#DIV/0!</v>
      </c>
      <c r="L8" s="28">
        <f>F8*G8*H8</f>
        <v>0</v>
      </c>
      <c r="M8" s="21" t="s">
        <v>91</v>
      </c>
    </row>
  </sheetData>
  <mergeCells count="2">
    <mergeCell ref="B1:K1"/>
    <mergeCell ref="A2:K2"/>
  </mergeCells>
  <phoneticPr fontId="33"/>
  <conditionalFormatting sqref="A5:J5">
    <cfRule type="expression" dxfId="4" priority="7">
      <formula>#REF!="×"</formula>
    </cfRule>
  </conditionalFormatting>
  <conditionalFormatting sqref="A8:J8">
    <cfRule type="expression" dxfId="3" priority="1">
      <formula>#REF!="×"</formula>
    </cfRule>
  </conditionalFormatting>
  <conditionalFormatting sqref="K5">
    <cfRule type="expression" dxfId="2" priority="14">
      <formula>$G$2="×"</formula>
    </cfRule>
  </conditionalFormatting>
  <conditionalFormatting sqref="K8">
    <cfRule type="expression" dxfId="1" priority="13">
      <formula>$G$2="×"</formula>
    </cfRule>
  </conditionalFormatting>
  <conditionalFormatting sqref="L5 L8">
    <cfRule type="expression" dxfId="0" priority="15">
      <formula>#REF!="×"</formula>
    </cfRule>
  </conditionalFormatting>
  <dataValidations count="2">
    <dataValidation type="list" allowBlank="1" showInputMessage="1" showErrorMessage="1" prompt="プルダウンにて選択してください。" sqref="L3 L6" xr:uid="{88950F34-C9E2-4BA7-BFD8-4C3AD755B6EC}">
      <formula1>N3:O3</formula1>
    </dataValidation>
    <dataValidation allowBlank="1" showInputMessage="1" showErrorMessage="1" prompt="入力してください。" sqref="B5:C5 F5:I5 B8:C8 F8:I8" xr:uid="{78542F05-7958-4706-8240-60892590A555}"/>
  </dataValidations>
  <printOptions horizontalCentered="1"/>
  <pageMargins left="0.70866141732283472" right="0.70866141732283472" top="0.74803149606299213" bottom="0.55118110236220474" header="0.31496062992125984" footer="0.31496062992125984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【薬局】【総額及び平均額】賃上げ支援事業実績報告</vt:lpstr>
      <vt:lpstr>【薬局】別紙（2.0％超部分算定シート）</vt:lpstr>
      <vt:lpstr>都道府県リスト</vt:lpstr>
      <vt:lpstr>【薬局】【総額及び平均額】賃上げ支援事業実績報告!Print_Area</vt:lpstr>
      <vt:lpstr>'【薬局】別紙（2.0％超部分算定シート）'!Print_Area</vt:lpstr>
      <vt:lpstr>【薬局】【総額及び平均額】賃上げ支援事業実績報告!Print_Titles</vt:lpstr>
      <vt:lpstr>'【薬局】別紙（2.0％超部分算定シート）'!Print_Titles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岡　日美子</cp:lastModifiedBy>
  <cp:revision>2</cp:revision>
  <cp:lastPrinted>2026-01-27T05:12:39Z</cp:lastPrinted>
  <dcterms:created xsi:type="dcterms:W3CDTF">2017-10-26T07:12:00Z</dcterms:created>
  <dcterms:modified xsi:type="dcterms:W3CDTF">2026-02-27T08:17:20Z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