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1025"/>
  </bookViews>
  <sheets>
    <sheet name="11-6" sheetId="4" r:id="rId1"/>
    <sheet name="点検用" sheetId="5" r:id="rId2"/>
  </sheets>
  <definedNames>
    <definedName name="_xlnm._FilterDatabase" localSheetId="0" hidden="1">'11-6'!$A$1:$L$41</definedName>
    <definedName name="_xlnm._FilterDatabase" localSheetId="1" hidden="1">点検用!$A$1:$L$41</definedName>
    <definedName name="_xlnm.Print_Area" localSheetId="0">'11-6'!$A$1:$L$42</definedName>
    <definedName name="_xlnm.Print_Area" localSheetId="1">点検用!$A$1:$T$41</definedName>
  </definedNames>
  <calcPr calcId="145621"/>
</workbook>
</file>

<file path=xl/calcChain.xml><?xml version="1.0" encoding="utf-8"?>
<calcChain xmlns="http://schemas.openxmlformats.org/spreadsheetml/2006/main">
  <c r="R7" i="5" l="1"/>
  <c r="S7" i="5"/>
  <c r="N7" i="5"/>
  <c r="O7" i="5"/>
  <c r="P7" i="5"/>
  <c r="Q7" i="5"/>
  <c r="R8" i="5"/>
  <c r="N8" i="5"/>
  <c r="O8" i="5"/>
  <c r="P8" i="5"/>
  <c r="Q8" i="5"/>
  <c r="R9" i="5"/>
  <c r="S9" i="5"/>
  <c r="N9" i="5"/>
  <c r="O9" i="5"/>
  <c r="P9" i="5"/>
  <c r="Q9" i="5"/>
  <c r="R10" i="5"/>
  <c r="N10" i="5"/>
  <c r="O10" i="5"/>
  <c r="P10" i="5"/>
  <c r="Q10" i="5"/>
  <c r="R25" i="5"/>
  <c r="R26" i="5"/>
  <c r="S26" i="5"/>
  <c r="R27" i="5"/>
  <c r="R28" i="5"/>
  <c r="R29" i="5"/>
  <c r="R30" i="5"/>
  <c r="S30" i="5"/>
  <c r="R31" i="5"/>
  <c r="R32" i="5"/>
  <c r="R33" i="5"/>
  <c r="R34" i="5"/>
  <c r="S34" i="5"/>
  <c r="R35" i="5"/>
  <c r="R36" i="5"/>
  <c r="R37" i="5"/>
  <c r="S37" i="5"/>
  <c r="P37" i="5"/>
  <c r="Q37" i="5"/>
  <c r="N37" i="5"/>
  <c r="P36" i="5"/>
  <c r="N36" i="5"/>
  <c r="P35" i="5"/>
  <c r="Q35" i="5"/>
  <c r="N35" i="5"/>
  <c r="P34" i="5"/>
  <c r="N34" i="5"/>
  <c r="O34" i="5"/>
  <c r="P33" i="5"/>
  <c r="Q33" i="5"/>
  <c r="N33" i="5"/>
  <c r="P32" i="5"/>
  <c r="N32" i="5"/>
  <c r="O32" i="5"/>
  <c r="P31" i="5"/>
  <c r="Q31" i="5"/>
  <c r="N31" i="5"/>
  <c r="O31" i="5"/>
  <c r="P30" i="5"/>
  <c r="N30" i="5"/>
  <c r="O30" i="5"/>
  <c r="P29" i="5"/>
  <c r="Q29" i="5"/>
  <c r="N29" i="5"/>
  <c r="P28" i="5"/>
  <c r="N28" i="5"/>
  <c r="P27" i="5"/>
  <c r="Q27" i="5"/>
  <c r="N27" i="5"/>
  <c r="P26" i="5"/>
  <c r="N26" i="5"/>
  <c r="O26" i="5"/>
  <c r="K39" i="5"/>
  <c r="K40" i="5"/>
  <c r="J39" i="5"/>
  <c r="I39" i="5"/>
  <c r="H39" i="5"/>
  <c r="H40" i="5"/>
  <c r="C39" i="5"/>
  <c r="C40" i="5"/>
  <c r="S10" i="5"/>
  <c r="S8" i="5"/>
  <c r="O37" i="5"/>
  <c r="O36" i="5"/>
  <c r="O35" i="5"/>
  <c r="O33" i="5"/>
  <c r="O29" i="5"/>
  <c r="O28" i="5"/>
  <c r="O27" i="5"/>
  <c r="J40" i="5"/>
  <c r="I40" i="5"/>
  <c r="P25" i="5"/>
  <c r="Q25" i="5"/>
  <c r="N25" i="5"/>
  <c r="O25" i="5"/>
  <c r="P24" i="5"/>
  <c r="Q24" i="5"/>
  <c r="N24" i="5"/>
  <c r="O24" i="5"/>
  <c r="R24" i="5"/>
  <c r="P23" i="5"/>
  <c r="Q23" i="5"/>
  <c r="N23" i="5"/>
  <c r="O23" i="5"/>
  <c r="R23" i="5"/>
  <c r="P22" i="5"/>
  <c r="Q22" i="5"/>
  <c r="N22" i="5"/>
  <c r="O22" i="5"/>
  <c r="R22" i="5"/>
  <c r="P21" i="5"/>
  <c r="N21" i="5"/>
  <c r="O21" i="5"/>
  <c r="R21" i="5"/>
  <c r="Q21" i="5"/>
  <c r="P20" i="5"/>
  <c r="Q20" i="5"/>
  <c r="N20" i="5"/>
  <c r="O20" i="5"/>
  <c r="R20" i="5"/>
  <c r="P19" i="5"/>
  <c r="Q19" i="5"/>
  <c r="N19" i="5"/>
  <c r="O19" i="5"/>
  <c r="R19" i="5"/>
  <c r="P18" i="5"/>
  <c r="Q18" i="5"/>
  <c r="N18" i="5"/>
  <c r="O18" i="5"/>
  <c r="R18" i="5"/>
  <c r="P17" i="5"/>
  <c r="N17" i="5"/>
  <c r="O17" i="5"/>
  <c r="R17" i="5"/>
  <c r="Q17" i="5"/>
  <c r="P16" i="5"/>
  <c r="Q16" i="5"/>
  <c r="N16" i="5"/>
  <c r="O16" i="5"/>
  <c r="R16" i="5"/>
  <c r="P15" i="5"/>
  <c r="Q15" i="5"/>
  <c r="N15" i="5"/>
  <c r="O15" i="5"/>
  <c r="R15" i="5"/>
  <c r="P14" i="5"/>
  <c r="Q14" i="5"/>
  <c r="N14" i="5"/>
  <c r="O14" i="5"/>
  <c r="R14" i="5"/>
  <c r="P13" i="5"/>
  <c r="Q13" i="5"/>
  <c r="N13" i="5"/>
  <c r="O13" i="5"/>
  <c r="R13" i="5"/>
  <c r="P12" i="5"/>
  <c r="Q12" i="5"/>
  <c r="N12" i="5"/>
  <c r="O12" i="5"/>
  <c r="R12" i="5"/>
  <c r="S12" i="5"/>
  <c r="P11" i="5"/>
  <c r="Q11" i="5"/>
  <c r="N11" i="5"/>
  <c r="O11" i="5"/>
  <c r="R11" i="5"/>
  <c r="S36" i="5"/>
  <c r="S35" i="5"/>
  <c r="S33" i="5"/>
  <c r="S32" i="5"/>
  <c r="S31" i="5"/>
  <c r="S29" i="5"/>
  <c r="S28" i="5"/>
  <c r="S27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1" i="5"/>
  <c r="G39" i="5"/>
  <c r="G40" i="5"/>
  <c r="F39" i="5"/>
  <c r="F40" i="5"/>
  <c r="E39" i="5"/>
  <c r="E40" i="5"/>
  <c r="D39" i="5"/>
  <c r="D40" i="5"/>
  <c r="Q36" i="5"/>
  <c r="Q34" i="5"/>
  <c r="Q32" i="5"/>
  <c r="Q30" i="5"/>
  <c r="Q28" i="5"/>
  <c r="Q26" i="5"/>
</calcChain>
</file>

<file path=xl/sharedStrings.xml><?xml version="1.0" encoding="utf-8"?>
<sst xmlns="http://schemas.openxmlformats.org/spreadsheetml/2006/main" count="197" uniqueCount="59">
  <si>
    <t>管内人口</t>
  </si>
  <si>
    <t>（Ａ）</t>
  </si>
  <si>
    <t>（Ｂ）</t>
  </si>
  <si>
    <t>人</t>
  </si>
  <si>
    <t>％</t>
  </si>
  <si>
    <t>11-6 水道の普及状況</t>
  </si>
  <si>
    <t>各年度末現在</t>
  </si>
  <si>
    <t>水道の普及状況</t>
  </si>
  <si>
    <t>内訳</t>
  </si>
  <si>
    <t>上水道</t>
  </si>
  <si>
    <t>簡易水道</t>
  </si>
  <si>
    <t>専用水道</t>
  </si>
  <si>
    <t>（B/A×100)</t>
  </si>
  <si>
    <t>京都市</t>
  </si>
  <si>
    <t>京田辺市</t>
  </si>
  <si>
    <t>京丹後市</t>
  </si>
  <si>
    <t>南丹市</t>
  </si>
  <si>
    <t>木津川市</t>
  </si>
  <si>
    <t>乙訓郡</t>
  </si>
  <si>
    <t>久世郡</t>
  </si>
  <si>
    <t>綴喜郡</t>
  </si>
  <si>
    <t>相楽郡</t>
  </si>
  <si>
    <t>船井郡</t>
  </si>
  <si>
    <t>京丹波町</t>
  </si>
  <si>
    <t>与謝郡</t>
  </si>
  <si>
    <t>与謝野町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</si>
  <si>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</si>
  <si>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</si>
  <si>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</si>
  <si>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</si>
  <si>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</si>
  <si>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</si>
  <si>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</si>
  <si>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</si>
  <si>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</si>
  <si>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</si>
  <si>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</si>
  <si>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</si>
  <si>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</si>
  <si>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</si>
  <si>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</si>
  <si>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</si>
  <si>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</si>
  <si>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</si>
  <si>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伊根町</t>
  </si>
  <si>
    <t>普及率</t>
  </si>
  <si>
    <t>施設数</t>
  </si>
  <si>
    <t>給水人口</t>
  </si>
  <si>
    <t>年計</t>
    <rPh sb="0" eb="1">
      <t>ネン</t>
    </rPh>
    <rPh sb="1" eb="2">
      <t>ケイ</t>
    </rPh>
    <phoneticPr fontId="6"/>
  </si>
  <si>
    <t>給水人口</t>
    <rPh sb="0" eb="2">
      <t>キュウスイ</t>
    </rPh>
    <rPh sb="2" eb="4">
      <t>ジンコウ</t>
    </rPh>
    <phoneticPr fontId="6"/>
  </si>
  <si>
    <t>注１　管内人口は市町村からの報告による。</t>
    <phoneticPr fontId="6"/>
  </si>
  <si>
    <t>施設</t>
    <rPh sb="0" eb="2">
      <t>シセツ</t>
    </rPh>
    <phoneticPr fontId="6"/>
  </si>
  <si>
    <t>施設</t>
    <phoneticPr fontId="6"/>
  </si>
  <si>
    <t>資料：府公営企画課</t>
    <phoneticPr fontId="6"/>
  </si>
  <si>
    <t>　２　上水道で施設があり、給水人口が「－」のものは、設置が認可されているが、給水を開始していないもの。</t>
    <rPh sb="3" eb="6">
      <t>ジョウスイドウ</t>
    </rPh>
    <rPh sb="7" eb="9">
      <t>シセツ</t>
    </rPh>
    <rPh sb="13" eb="15">
      <t>キュウスイ</t>
    </rPh>
    <rPh sb="15" eb="17">
      <t>ジンコウ</t>
    </rPh>
    <rPh sb="26" eb="28">
      <t>セッチ</t>
    </rPh>
    <rPh sb="29" eb="31">
      <t>ニンカ</t>
    </rPh>
    <rPh sb="38" eb="40">
      <t>キュウスイ</t>
    </rPh>
    <rPh sb="41" eb="43">
      <t>カイシ</t>
    </rPh>
    <phoneticPr fontId="6"/>
  </si>
  <si>
    <t>　　　簡易水道で施設数が「－」で給水人口が記入されているものは、上水道への統合が認可されているが、現在も給水を続けているもの。</t>
    <phoneticPr fontId="6"/>
  </si>
  <si>
    <t>　　　専用水道で施設があり、給水人口が「－」のものは、学校や病院、宿泊施設やレジャー等で施設所在地に居住者がいないもの。</t>
    <phoneticPr fontId="6"/>
  </si>
  <si>
    <t>平成23年度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</si>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</sst>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"/>
    <numFmt numFmtId="177" formatCode="#,##0_ "/>
    <numFmt numFmtId="178" formatCode="#,##0;&quot;△&quot;#,##0;&quot;　　　‐&quot;"/>
  </numFmts>
  <fonts count="15">
    <font>
      <sz val="11"/>
      <color indexed="64"/>
      <name val="ＭＳ ゴシック"/>
      <family val="3"/>
      <charset val="128"/>
    </font>
    <font>
      <sz val="14"/>
      <color indexed="64"/>
      <name val="ＭＳ 明朝"/>
      <family val="1"/>
      <charset val="128"/>
    </font>
    <font>
      <b/>
      <sz val="14"/>
      <color indexed="64"/>
      <name val="ＭＳ Ｐゴシック"/>
      <family val="3"/>
      <charset val="128"/>
    </font>
    <font>
      <sz val="9"/>
      <color indexed="64"/>
      <name val="ＭＳ 明朝"/>
      <family val="1"/>
      <charset val="128"/>
    </font>
    <font>
      <sz val="11"/>
      <color indexed="64"/>
      <name val="ＭＳ 明朝"/>
      <family val="1"/>
      <charset val="128"/>
    </font>
    <font>
      <b/>
      <sz val="11"/>
      <color indexed="64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HGSｺﾞｼｯｸM"/>
      <family val="3"/>
      <charset val="128"/>
    </font>
    <font>
      <b/>
      <sz val="11"/>
      <color indexed="6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3" fontId="5" fillId="0" borderId="0" xfId="0" applyNumberFormat="1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3" fontId="4" fillId="2" borderId="12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3" fontId="5" fillId="2" borderId="11" xfId="0" applyNumberFormat="1" applyFont="1" applyFill="1" applyBorder="1">
      <alignment vertical="center"/>
    </xf>
    <xf numFmtId="3" fontId="5" fillId="2" borderId="12" xfId="0" applyNumberFormat="1" applyFont="1" applyFill="1" applyBorder="1">
      <alignment vertical="center"/>
    </xf>
    <xf numFmtId="0" fontId="5" fillId="0" borderId="15" xfId="0" applyFont="1" applyBorder="1">
      <alignment vertical="center"/>
    </xf>
    <xf numFmtId="3" fontId="5" fillId="2" borderId="16" xfId="0" applyNumberFormat="1" applyFont="1" applyFill="1" applyBorder="1">
      <alignment vertical="center"/>
    </xf>
    <xf numFmtId="3" fontId="5" fillId="2" borderId="0" xfId="0" applyNumberFormat="1" applyFont="1" applyFill="1" applyBorder="1">
      <alignment vertical="center"/>
    </xf>
    <xf numFmtId="0" fontId="5" fillId="0" borderId="17" xfId="0" applyFont="1" applyBorder="1">
      <alignment vertical="center"/>
    </xf>
    <xf numFmtId="3" fontId="5" fillId="2" borderId="13" xfId="0" applyNumberFormat="1" applyFont="1" applyFill="1" applyBorder="1">
      <alignment vertical="center"/>
    </xf>
    <xf numFmtId="3" fontId="5" fillId="2" borderId="14" xfId="0" applyNumberFormat="1" applyFont="1" applyFill="1" applyBorder="1">
      <alignment vertical="center"/>
    </xf>
    <xf numFmtId="0" fontId="5" fillId="0" borderId="18" xfId="0" applyFont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177" fontId="0" fillId="0" borderId="0" xfId="0" applyNumberFormat="1" applyBorder="1" applyAlignment="1"/>
    <xf numFmtId="178" fontId="11" fillId="0" borderId="0" xfId="1" applyNumberFormat="1" applyFont="1" applyFill="1" applyBorder="1" applyAlignment="1">
      <alignment vertical="center"/>
    </xf>
    <xf numFmtId="0" fontId="1" fillId="0" borderId="0" xfId="0" applyFont="1" applyBorder="1">
      <alignment vertical="center"/>
    </xf>
    <xf numFmtId="176" fontId="7" fillId="0" borderId="14" xfId="0" applyNumberFormat="1" applyFont="1" applyFill="1" applyBorder="1" applyAlignment="1">
      <alignment horizontal="right" vertical="center"/>
    </xf>
    <xf numFmtId="3" fontId="7" fillId="0" borderId="16" xfId="1" applyNumberFormat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7" fillId="0" borderId="19" xfId="1" applyNumberFormat="1" applyFont="1" applyFill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176" fontId="5" fillId="2" borderId="13" xfId="0" applyNumberFormat="1" applyFont="1" applyFill="1" applyBorder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>
      <alignment vertical="center"/>
    </xf>
    <xf numFmtId="3" fontId="7" fillId="0" borderId="0" xfId="0" applyNumberFormat="1" applyFont="1" applyFill="1" applyBorder="1">
      <alignment vertical="center"/>
    </xf>
    <xf numFmtId="3" fontId="13" fillId="0" borderId="13" xfId="0" applyNumberFormat="1" applyFont="1" applyFill="1" applyBorder="1">
      <alignment vertical="center"/>
    </xf>
    <xf numFmtId="3" fontId="13" fillId="0" borderId="14" xfId="0" applyNumberFormat="1" applyFont="1" applyFill="1" applyBorder="1">
      <alignment vertical="center"/>
    </xf>
    <xf numFmtId="176" fontId="14" fillId="0" borderId="14" xfId="0" applyNumberFormat="1" applyFont="1" applyFill="1" applyBorder="1" applyAlignment="1">
      <alignment horizontal="right" vertical="center"/>
    </xf>
    <xf numFmtId="3" fontId="8" fillId="0" borderId="13" xfId="0" applyNumberFormat="1" applyFont="1" applyFill="1" applyBorder="1">
      <alignment vertical="center"/>
    </xf>
    <xf numFmtId="3" fontId="8" fillId="0" borderId="14" xfId="0" applyNumberFormat="1" applyFont="1" applyFill="1" applyBorder="1">
      <alignment vertical="center"/>
    </xf>
    <xf numFmtId="176" fontId="8" fillId="0" borderId="14" xfId="0" applyNumberFormat="1" applyFont="1" applyFill="1" applyBorder="1" applyAlignment="1">
      <alignment horizontal="right" vertical="center"/>
    </xf>
    <xf numFmtId="3" fontId="7" fillId="0" borderId="16" xfId="0" applyNumberFormat="1" applyFont="1" applyFill="1" applyBorder="1">
      <alignment vertical="center"/>
    </xf>
    <xf numFmtId="3" fontId="13" fillId="2" borderId="14" xfId="0" applyNumberFormat="1" applyFont="1" applyFill="1" applyBorder="1">
      <alignment vertical="center"/>
    </xf>
    <xf numFmtId="3" fontId="4" fillId="2" borderId="0" xfId="0" applyNumberFormat="1" applyFont="1" applyFill="1" applyBorder="1" applyAlignment="1">
      <alignment horizontal="right" vertical="center"/>
    </xf>
    <xf numFmtId="3" fontId="8" fillId="2" borderId="14" xfId="0" applyNumberFormat="1" applyFont="1" applyFill="1" applyBorder="1">
      <alignment vertical="center"/>
    </xf>
    <xf numFmtId="0" fontId="5" fillId="0" borderId="14" xfId="0" quotePrefix="1" applyFont="1" applyBorder="1" applyAlignment="1">
      <alignment horizontal="center" vertical="center"/>
    </xf>
    <xf numFmtId="0" fontId="5" fillId="0" borderId="18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2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14" xfId="0" quotePrefix="1" applyFont="1" applyBorder="1" applyAlignment="1">
      <alignment horizontal="center" vertical="center"/>
    </xf>
    <xf numFmtId="0" fontId="12" fillId="0" borderId="18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 fitToPage="1"/>
  </sheetPr>
  <dimension ref="A1:N42"/>
  <sheetViews>
    <sheetView tabSelected="1" showOutlineSymbols="0" zoomScaleNormal="100" workbookViewId="0">
      <selection sqref="A1:L1"/>
    </sheetView>
  </sheetViews>
  <sheetFormatPr defaultColWidth="10.875" defaultRowHeight="18" customHeight="1"/>
  <cols>
    <col min="1" max="1" width="10.875" style="1" customWidth="1"/>
    <col min="2" max="2" width="11.625" style="1" bestFit="1" customWidth="1"/>
    <col min="3" max="3" width="13.375" style="1" customWidth="1"/>
    <col min="4" max="4" width="8.375" style="1" customWidth="1"/>
    <col min="5" max="5" width="13.375" style="1" customWidth="1"/>
    <col min="6" max="6" width="8.375" style="1" customWidth="1"/>
    <col min="7" max="7" width="13.375" style="1" customWidth="1"/>
    <col min="8" max="8" width="8.375" style="1" customWidth="1"/>
    <col min="9" max="9" width="10.875" style="1" customWidth="1"/>
    <col min="10" max="11" width="8.375" style="1" customWidth="1"/>
    <col min="12" max="16384" width="10.875" style="1"/>
  </cols>
  <sheetData>
    <row r="1" spans="1:14" ht="18" customHeight="1">
      <c r="A1" s="74" t="s">
        <v>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4" s="2" customFormat="1" ht="14.1" customHeight="1" thickBot="1">
      <c r="A2" s="2" t="s">
        <v>6</v>
      </c>
    </row>
    <row r="3" spans="1:14" s="3" customFormat="1" ht="18" customHeight="1" thickTop="1">
      <c r="A3" s="75" t="s">
        <v>7</v>
      </c>
      <c r="B3" s="76"/>
      <c r="C3" s="99" t="s">
        <v>0</v>
      </c>
      <c r="D3" s="83" t="s">
        <v>46</v>
      </c>
      <c r="E3" s="83" t="s">
        <v>47</v>
      </c>
      <c r="F3" s="94" t="s">
        <v>8</v>
      </c>
      <c r="G3" s="95"/>
      <c r="H3" s="95"/>
      <c r="I3" s="95"/>
      <c r="J3" s="95"/>
      <c r="K3" s="96"/>
      <c r="L3" s="92" t="s">
        <v>45</v>
      </c>
    </row>
    <row r="4" spans="1:14" s="3" customFormat="1" ht="18" customHeight="1">
      <c r="A4" s="77"/>
      <c r="B4" s="78"/>
      <c r="C4" s="100"/>
      <c r="D4" s="84"/>
      <c r="E4" s="84"/>
      <c r="F4" s="97" t="s">
        <v>9</v>
      </c>
      <c r="G4" s="98"/>
      <c r="H4" s="97" t="s">
        <v>10</v>
      </c>
      <c r="I4" s="98"/>
      <c r="J4" s="97" t="s">
        <v>11</v>
      </c>
      <c r="K4" s="98"/>
      <c r="L4" s="93"/>
    </row>
    <row r="5" spans="1:14" s="3" customFormat="1" ht="18" customHeight="1">
      <c r="A5" s="77"/>
      <c r="B5" s="78"/>
      <c r="C5" s="10" t="s">
        <v>1</v>
      </c>
      <c r="D5" s="84"/>
      <c r="E5" s="15" t="s">
        <v>2</v>
      </c>
      <c r="F5" s="16" t="s">
        <v>46</v>
      </c>
      <c r="G5" s="16" t="s">
        <v>47</v>
      </c>
      <c r="H5" s="16" t="s">
        <v>46</v>
      </c>
      <c r="I5" s="16" t="s">
        <v>47</v>
      </c>
      <c r="J5" s="16" t="s">
        <v>46</v>
      </c>
      <c r="K5" s="16" t="s">
        <v>47</v>
      </c>
      <c r="L5" s="17" t="s">
        <v>12</v>
      </c>
    </row>
    <row r="6" spans="1:14" s="2" customFormat="1" ht="14.1" customHeight="1">
      <c r="A6" s="18"/>
      <c r="B6" s="19"/>
      <c r="C6" s="20" t="s">
        <v>3</v>
      </c>
      <c r="D6" s="20" t="s">
        <v>52</v>
      </c>
      <c r="E6" s="20" t="s">
        <v>3</v>
      </c>
      <c r="F6" s="20" t="s">
        <v>52</v>
      </c>
      <c r="G6" s="20" t="s">
        <v>3</v>
      </c>
      <c r="H6" s="20" t="s">
        <v>52</v>
      </c>
      <c r="I6" s="20" t="s">
        <v>3</v>
      </c>
      <c r="J6" s="20" t="s">
        <v>51</v>
      </c>
      <c r="K6" s="20" t="s">
        <v>3</v>
      </c>
      <c r="L6" s="20" t="s">
        <v>4</v>
      </c>
    </row>
    <row r="7" spans="1:14" s="4" customFormat="1" ht="18" customHeight="1">
      <c r="A7" s="85" t="s">
        <v>57</v>
      </c>
      <c r="B7" s="86"/>
      <c r="C7" s="23">
        <v>2629766</v>
      </c>
      <c r="D7" s="23">
        <v>302</v>
      </c>
      <c r="E7" s="23">
        <v>2619668</v>
      </c>
      <c r="F7" s="23">
        <v>26</v>
      </c>
      <c r="G7" s="23">
        <v>2477882</v>
      </c>
      <c r="H7" s="23">
        <v>128</v>
      </c>
      <c r="I7" s="23">
        <v>138741</v>
      </c>
      <c r="J7" s="58">
        <v>148</v>
      </c>
      <c r="K7" s="23">
        <v>3045</v>
      </c>
      <c r="L7" s="25">
        <v>99.6</v>
      </c>
      <c r="M7" s="9"/>
      <c r="N7" s="9"/>
    </row>
    <row r="8" spans="1:14" s="5" customFormat="1" ht="18" customHeight="1">
      <c r="A8" s="89">
        <v>24</v>
      </c>
      <c r="B8" s="73"/>
      <c r="C8" s="59">
        <v>2621887</v>
      </c>
      <c r="D8" s="59">
        <v>298</v>
      </c>
      <c r="E8" s="59">
        <v>2612551</v>
      </c>
      <c r="F8" s="59">
        <v>24</v>
      </c>
      <c r="G8" s="59">
        <v>2473640</v>
      </c>
      <c r="H8" s="59">
        <v>123</v>
      </c>
      <c r="I8" s="59">
        <v>136736</v>
      </c>
      <c r="J8" s="59">
        <v>151</v>
      </c>
      <c r="K8" s="59">
        <v>2175</v>
      </c>
      <c r="L8" s="25">
        <v>99.6</v>
      </c>
      <c r="M8" s="9"/>
      <c r="N8" s="9"/>
    </row>
    <row r="9" spans="1:14" s="4" customFormat="1" ht="18" customHeight="1">
      <c r="A9" s="87">
        <v>25</v>
      </c>
      <c r="B9" s="91"/>
      <c r="C9" s="59">
        <v>2616481</v>
      </c>
      <c r="D9" s="59">
        <v>292</v>
      </c>
      <c r="E9" s="59">
        <v>2607838</v>
      </c>
      <c r="F9" s="59">
        <v>24</v>
      </c>
      <c r="G9" s="59">
        <v>2474480</v>
      </c>
      <c r="H9" s="59">
        <v>117</v>
      </c>
      <c r="I9" s="59">
        <v>131834</v>
      </c>
      <c r="J9" s="59">
        <v>151</v>
      </c>
      <c r="K9" s="59">
        <v>1524</v>
      </c>
      <c r="L9" s="25">
        <v>99.7</v>
      </c>
      <c r="M9" s="9"/>
      <c r="N9" s="9"/>
    </row>
    <row r="10" spans="1:14" s="5" customFormat="1" ht="18" customHeight="1">
      <c r="A10" s="87">
        <v>26</v>
      </c>
      <c r="B10" s="88"/>
      <c r="C10" s="66">
        <v>2608995</v>
      </c>
      <c r="D10" s="59">
        <v>290</v>
      </c>
      <c r="E10" s="59">
        <v>2600957</v>
      </c>
      <c r="F10" s="59">
        <v>24</v>
      </c>
      <c r="G10" s="59">
        <v>2471765</v>
      </c>
      <c r="H10" s="59">
        <v>117</v>
      </c>
      <c r="I10" s="59">
        <v>128385</v>
      </c>
      <c r="J10" s="59">
        <v>149</v>
      </c>
      <c r="K10" s="59">
        <v>807</v>
      </c>
      <c r="L10" s="25">
        <v>99.7</v>
      </c>
      <c r="M10" s="9"/>
      <c r="N10" s="9"/>
    </row>
    <row r="11" spans="1:14" s="5" customFormat="1" ht="18" customHeight="1">
      <c r="A11" s="70">
        <v>27</v>
      </c>
      <c r="B11" s="71"/>
      <c r="C11" s="63">
        <v>2607933</v>
      </c>
      <c r="D11" s="69">
        <v>283</v>
      </c>
      <c r="E11" s="64">
        <v>2599802</v>
      </c>
      <c r="F11" s="64">
        <v>24</v>
      </c>
      <c r="G11" s="64">
        <v>2474648</v>
      </c>
      <c r="H11" s="64">
        <v>116</v>
      </c>
      <c r="I11" s="64">
        <v>123942</v>
      </c>
      <c r="J11" s="64">
        <v>143</v>
      </c>
      <c r="K11" s="64">
        <v>1212</v>
      </c>
      <c r="L11" s="65">
        <v>99.7</v>
      </c>
      <c r="M11" s="9"/>
      <c r="N11" s="9"/>
    </row>
    <row r="12" spans="1:14" s="5" customFormat="1" ht="18" customHeight="1">
      <c r="A12" s="90" t="s">
        <v>13</v>
      </c>
      <c r="B12" s="81"/>
      <c r="C12" s="51">
        <v>1471737</v>
      </c>
      <c r="D12" s="21">
        <v>120</v>
      </c>
      <c r="E12" s="46">
        <v>1469112</v>
      </c>
      <c r="F12" s="21">
        <v>1</v>
      </c>
      <c r="G12" s="21">
        <v>1459487</v>
      </c>
      <c r="H12" s="21">
        <v>14</v>
      </c>
      <c r="I12" s="21">
        <v>9625</v>
      </c>
      <c r="J12" s="21">
        <v>105</v>
      </c>
      <c r="K12" s="21" t="s">
        <v>58</v>
      </c>
      <c r="L12" s="25">
        <v>99.821639328222361</v>
      </c>
      <c r="M12" s="9"/>
      <c r="N12" s="9"/>
    </row>
    <row r="13" spans="1:14" s="5" customFormat="1" ht="18" customHeight="1">
      <c r="A13" s="72" t="s">
        <v>26</v>
      </c>
      <c r="B13" s="73"/>
      <c r="C13" s="52">
        <v>79534</v>
      </c>
      <c r="D13" s="21">
        <v>12</v>
      </c>
      <c r="E13" s="47">
        <v>79214</v>
      </c>
      <c r="F13" s="48">
        <v>1</v>
      </c>
      <c r="G13" s="48">
        <v>66134</v>
      </c>
      <c r="H13" s="48">
        <v>11</v>
      </c>
      <c r="I13" s="48">
        <v>13080</v>
      </c>
      <c r="J13" s="48">
        <v>0</v>
      </c>
      <c r="K13" s="21" t="s">
        <v>58</v>
      </c>
      <c r="L13" s="25">
        <v>99.59765634822844</v>
      </c>
      <c r="M13" s="9"/>
      <c r="N13" s="9"/>
    </row>
    <row r="14" spans="1:14" s="5" customFormat="1" ht="18" customHeight="1">
      <c r="A14" s="72" t="s">
        <v>27</v>
      </c>
      <c r="B14" s="73"/>
      <c r="C14" s="52">
        <v>85121</v>
      </c>
      <c r="D14" s="21">
        <v>13</v>
      </c>
      <c r="E14" s="47">
        <v>84772</v>
      </c>
      <c r="F14" s="48">
        <v>1</v>
      </c>
      <c r="G14" s="48">
        <v>80550</v>
      </c>
      <c r="H14" s="48">
        <v>11</v>
      </c>
      <c r="I14" s="48">
        <v>4222</v>
      </c>
      <c r="J14" s="48">
        <v>1</v>
      </c>
      <c r="K14" s="21" t="s">
        <v>58</v>
      </c>
      <c r="L14" s="25">
        <v>99.589995418286918</v>
      </c>
      <c r="M14" s="9"/>
      <c r="N14" s="9"/>
    </row>
    <row r="15" spans="1:14" s="5" customFormat="1" ht="18" customHeight="1">
      <c r="A15" s="72" t="s">
        <v>28</v>
      </c>
      <c r="B15" s="73"/>
      <c r="C15" s="52">
        <v>33509</v>
      </c>
      <c r="D15" s="21">
        <v>9</v>
      </c>
      <c r="E15" s="46">
        <v>32760</v>
      </c>
      <c r="F15" s="48">
        <v>1</v>
      </c>
      <c r="G15" s="48">
        <v>27688</v>
      </c>
      <c r="H15" s="48">
        <v>7</v>
      </c>
      <c r="I15" s="48">
        <v>5072</v>
      </c>
      <c r="J15" s="48">
        <v>1</v>
      </c>
      <c r="K15" s="21" t="s">
        <v>58</v>
      </c>
      <c r="L15" s="25">
        <v>97.764779611447665</v>
      </c>
      <c r="M15" s="9"/>
      <c r="N15" s="9"/>
    </row>
    <row r="16" spans="1:14" ht="17.25">
      <c r="A16" s="72" t="s">
        <v>29</v>
      </c>
      <c r="B16" s="73"/>
      <c r="C16" s="52">
        <v>184064</v>
      </c>
      <c r="D16" s="21">
        <v>12</v>
      </c>
      <c r="E16" s="47">
        <v>184064</v>
      </c>
      <c r="F16" s="48">
        <v>1</v>
      </c>
      <c r="G16" s="48">
        <v>183444</v>
      </c>
      <c r="H16" s="48" t="s">
        <v>58</v>
      </c>
      <c r="I16" s="48">
        <v>0</v>
      </c>
      <c r="J16" s="48">
        <v>11</v>
      </c>
      <c r="K16" s="21">
        <v>620</v>
      </c>
      <c r="L16" s="25">
        <v>100</v>
      </c>
      <c r="M16" s="9"/>
      <c r="N16" s="9"/>
    </row>
    <row r="17" spans="1:14" s="5" customFormat="1" ht="18" customHeight="1">
      <c r="A17" s="72" t="s">
        <v>30</v>
      </c>
      <c r="B17" s="73"/>
      <c r="C17" s="52">
        <v>18969</v>
      </c>
      <c r="D17" s="21">
        <v>14</v>
      </c>
      <c r="E17" s="47">
        <v>18844</v>
      </c>
      <c r="F17" s="48">
        <v>1</v>
      </c>
      <c r="G17" s="48">
        <v>13968</v>
      </c>
      <c r="H17" s="48">
        <v>11</v>
      </c>
      <c r="I17" s="48">
        <v>4873</v>
      </c>
      <c r="J17" s="48">
        <v>2</v>
      </c>
      <c r="K17" s="48">
        <v>3</v>
      </c>
      <c r="L17" s="25">
        <v>99.341030101744948</v>
      </c>
      <c r="M17" s="9"/>
      <c r="N17" s="9"/>
    </row>
    <row r="18" spans="1:14" s="5" customFormat="1" ht="18" customHeight="1">
      <c r="A18" s="72" t="s">
        <v>31</v>
      </c>
      <c r="B18" s="73"/>
      <c r="C18" s="52">
        <v>90694</v>
      </c>
      <c r="D18" s="21">
        <v>8</v>
      </c>
      <c r="E18" s="46">
        <v>88774</v>
      </c>
      <c r="F18" s="48">
        <v>1</v>
      </c>
      <c r="G18" s="48">
        <v>81938</v>
      </c>
      <c r="H18" s="48">
        <v>5</v>
      </c>
      <c r="I18" s="48">
        <v>6836</v>
      </c>
      <c r="J18" s="48">
        <v>2</v>
      </c>
      <c r="K18" s="48" t="s">
        <v>58</v>
      </c>
      <c r="L18" s="25">
        <v>97.882991157077655</v>
      </c>
      <c r="M18" s="9"/>
      <c r="N18" s="9"/>
    </row>
    <row r="19" spans="1:14" s="5" customFormat="1" ht="18" customHeight="1">
      <c r="A19" s="72" t="s">
        <v>32</v>
      </c>
      <c r="B19" s="73"/>
      <c r="C19" s="52">
        <v>76591</v>
      </c>
      <c r="D19" s="21">
        <v>3</v>
      </c>
      <c r="E19" s="47">
        <v>76447</v>
      </c>
      <c r="F19" s="48">
        <v>1</v>
      </c>
      <c r="G19" s="48">
        <v>76117</v>
      </c>
      <c r="H19" s="48" t="s">
        <v>58</v>
      </c>
      <c r="I19" s="48">
        <v>0</v>
      </c>
      <c r="J19" s="48">
        <v>2</v>
      </c>
      <c r="K19" s="48">
        <v>330</v>
      </c>
      <c r="L19" s="25">
        <v>99.811988353723024</v>
      </c>
      <c r="M19" s="9"/>
      <c r="N19" s="9"/>
    </row>
    <row r="20" spans="1:14" s="5" customFormat="1" ht="18" customHeight="1">
      <c r="A20" s="72" t="s">
        <v>33</v>
      </c>
      <c r="B20" s="73"/>
      <c r="C20" s="52">
        <v>55226</v>
      </c>
      <c r="D20" s="21">
        <v>3</v>
      </c>
      <c r="E20" s="47">
        <v>55226</v>
      </c>
      <c r="F20" s="48">
        <v>1</v>
      </c>
      <c r="G20" s="48">
        <v>55226</v>
      </c>
      <c r="H20" s="48" t="s">
        <v>58</v>
      </c>
      <c r="I20" s="48">
        <v>0</v>
      </c>
      <c r="J20" s="48">
        <v>2</v>
      </c>
      <c r="K20" s="48" t="s">
        <v>58</v>
      </c>
      <c r="L20" s="25">
        <v>100</v>
      </c>
      <c r="M20" s="9"/>
      <c r="N20" s="9"/>
    </row>
    <row r="21" spans="1:14" s="5" customFormat="1" ht="18" customHeight="1">
      <c r="A21" s="72" t="s">
        <v>34</v>
      </c>
      <c r="B21" s="73"/>
      <c r="C21" s="52">
        <v>79940</v>
      </c>
      <c r="D21" s="21">
        <v>5</v>
      </c>
      <c r="E21" s="46">
        <v>79940</v>
      </c>
      <c r="F21" s="48">
        <v>1</v>
      </c>
      <c r="G21" s="48">
        <v>79940</v>
      </c>
      <c r="H21" s="48" t="s">
        <v>58</v>
      </c>
      <c r="I21" s="48">
        <v>0</v>
      </c>
      <c r="J21" s="48">
        <v>4</v>
      </c>
      <c r="K21" s="48" t="s">
        <v>58</v>
      </c>
      <c r="L21" s="25">
        <v>100</v>
      </c>
      <c r="M21" s="9"/>
      <c r="N21" s="9"/>
    </row>
    <row r="22" spans="1:14" s="5" customFormat="1" ht="18" customHeight="1">
      <c r="A22" s="72" t="s">
        <v>35</v>
      </c>
      <c r="B22" s="73"/>
      <c r="C22" s="52">
        <v>72505</v>
      </c>
      <c r="D22" s="21">
        <v>1</v>
      </c>
      <c r="E22" s="47">
        <v>72440</v>
      </c>
      <c r="F22" s="48">
        <v>1</v>
      </c>
      <c r="G22" s="48">
        <v>72440</v>
      </c>
      <c r="H22" s="48" t="s">
        <v>58</v>
      </c>
      <c r="I22" s="48">
        <v>0</v>
      </c>
      <c r="J22" s="48">
        <v>0</v>
      </c>
      <c r="K22" s="48" t="s">
        <v>58</v>
      </c>
      <c r="L22" s="25">
        <v>99.91035101027515</v>
      </c>
      <c r="M22" s="9"/>
      <c r="N22" s="9"/>
    </row>
    <row r="23" spans="1:14" s="5" customFormat="1" ht="18" customHeight="1">
      <c r="A23" s="72" t="s">
        <v>14</v>
      </c>
      <c r="B23" s="73"/>
      <c r="C23" s="52">
        <v>67085</v>
      </c>
      <c r="D23" s="21">
        <v>2</v>
      </c>
      <c r="E23" s="47">
        <v>66778</v>
      </c>
      <c r="F23" s="48">
        <v>1</v>
      </c>
      <c r="G23" s="48">
        <v>66754</v>
      </c>
      <c r="H23" s="48" t="s">
        <v>58</v>
      </c>
      <c r="I23" s="48">
        <v>0</v>
      </c>
      <c r="J23" s="48">
        <v>1</v>
      </c>
      <c r="K23" s="48">
        <v>24</v>
      </c>
      <c r="L23" s="25">
        <v>99.542371618096453</v>
      </c>
      <c r="M23" s="9"/>
      <c r="N23" s="9"/>
    </row>
    <row r="24" spans="1:14" s="5" customFormat="1" ht="18" customHeight="1">
      <c r="A24" s="72" t="s">
        <v>15</v>
      </c>
      <c r="B24" s="73"/>
      <c r="C24" s="52">
        <v>54531</v>
      </c>
      <c r="D24" s="21">
        <v>29</v>
      </c>
      <c r="E24" s="47">
        <v>54090</v>
      </c>
      <c r="F24" s="48">
        <v>1</v>
      </c>
      <c r="G24" s="48">
        <v>30383</v>
      </c>
      <c r="H24" s="48">
        <v>25</v>
      </c>
      <c r="I24" s="48">
        <v>23631</v>
      </c>
      <c r="J24" s="48">
        <v>3</v>
      </c>
      <c r="K24" s="48">
        <v>76</v>
      </c>
      <c r="L24" s="25">
        <v>99.191285690708042</v>
      </c>
      <c r="M24" s="9"/>
      <c r="N24" s="9"/>
    </row>
    <row r="25" spans="1:14" s="5" customFormat="1" ht="18" customHeight="1">
      <c r="A25" s="72" t="s">
        <v>16</v>
      </c>
      <c r="B25" s="73"/>
      <c r="C25" s="52">
        <v>32748</v>
      </c>
      <c r="D25" s="21">
        <v>15</v>
      </c>
      <c r="E25" s="47">
        <v>32600</v>
      </c>
      <c r="F25" s="48">
        <v>2</v>
      </c>
      <c r="G25" s="48">
        <v>19352</v>
      </c>
      <c r="H25" s="48">
        <v>12</v>
      </c>
      <c r="I25" s="48">
        <v>13225</v>
      </c>
      <c r="J25" s="48">
        <v>1</v>
      </c>
      <c r="K25" s="48">
        <v>23</v>
      </c>
      <c r="L25" s="25">
        <v>99.548064003908635</v>
      </c>
      <c r="M25" s="9"/>
      <c r="N25" s="9"/>
    </row>
    <row r="26" spans="1:14" s="5" customFormat="1" ht="18" customHeight="1">
      <c r="A26" s="72" t="s">
        <v>17</v>
      </c>
      <c r="B26" s="73"/>
      <c r="C26" s="45">
        <v>74561</v>
      </c>
      <c r="D26" s="21">
        <v>3</v>
      </c>
      <c r="E26" s="47">
        <v>74561</v>
      </c>
      <c r="F26" s="48">
        <v>1</v>
      </c>
      <c r="G26" s="48">
        <v>72901</v>
      </c>
      <c r="H26" s="48" t="s">
        <v>58</v>
      </c>
      <c r="I26" s="48">
        <v>1591</v>
      </c>
      <c r="J26" s="48">
        <v>2</v>
      </c>
      <c r="K26" s="48">
        <v>69</v>
      </c>
      <c r="L26" s="25">
        <v>100</v>
      </c>
      <c r="M26" s="9"/>
      <c r="N26" s="9"/>
    </row>
    <row r="27" spans="1:14" s="5" customFormat="1" ht="18" customHeight="1">
      <c r="A27" s="7" t="s">
        <v>18</v>
      </c>
      <c r="B27" s="11" t="s">
        <v>36</v>
      </c>
      <c r="C27" s="52">
        <v>15122</v>
      </c>
      <c r="D27" s="21">
        <v>1</v>
      </c>
      <c r="E27" s="47">
        <v>15122</v>
      </c>
      <c r="F27" s="48">
        <v>1</v>
      </c>
      <c r="G27" s="48">
        <v>15122</v>
      </c>
      <c r="H27" s="48" t="s">
        <v>58</v>
      </c>
      <c r="I27" s="48">
        <v>0</v>
      </c>
      <c r="J27" s="48">
        <v>0</v>
      </c>
      <c r="K27" s="48" t="s">
        <v>58</v>
      </c>
      <c r="L27" s="25">
        <v>100</v>
      </c>
      <c r="M27" s="9"/>
      <c r="N27" s="9"/>
    </row>
    <row r="28" spans="1:14" s="5" customFormat="1" ht="18" customHeight="1">
      <c r="A28" s="8" t="s">
        <v>19</v>
      </c>
      <c r="B28" s="12" t="s">
        <v>37</v>
      </c>
      <c r="C28" s="45">
        <v>15756</v>
      </c>
      <c r="D28" s="21">
        <v>2</v>
      </c>
      <c r="E28" s="46">
        <v>15742</v>
      </c>
      <c r="F28" s="48">
        <v>1</v>
      </c>
      <c r="G28" s="48">
        <v>15742</v>
      </c>
      <c r="H28" s="48" t="s">
        <v>58</v>
      </c>
      <c r="I28" s="48">
        <v>0</v>
      </c>
      <c r="J28" s="48">
        <v>1</v>
      </c>
      <c r="K28" s="48" t="s">
        <v>58</v>
      </c>
      <c r="L28" s="25">
        <v>99.911144960649906</v>
      </c>
      <c r="M28" s="9"/>
      <c r="N28" s="9"/>
    </row>
    <row r="29" spans="1:14" s="5" customFormat="1" ht="18" customHeight="1">
      <c r="A29" s="81" t="s">
        <v>20</v>
      </c>
      <c r="B29" s="13" t="s">
        <v>38</v>
      </c>
      <c r="C29" s="45">
        <v>7732</v>
      </c>
      <c r="D29" s="21">
        <v>2</v>
      </c>
      <c r="E29" s="47">
        <v>7674</v>
      </c>
      <c r="F29" s="48">
        <v>1</v>
      </c>
      <c r="G29" s="48">
        <v>5441</v>
      </c>
      <c r="H29" s="48">
        <v>1</v>
      </c>
      <c r="I29" s="48">
        <v>2233</v>
      </c>
      <c r="J29" s="48">
        <v>0</v>
      </c>
      <c r="K29" s="48" t="s">
        <v>58</v>
      </c>
      <c r="L29" s="25">
        <v>99.249870667356447</v>
      </c>
      <c r="M29" s="9"/>
      <c r="N29" s="9"/>
    </row>
    <row r="30" spans="1:14" s="5" customFormat="1" ht="18" customHeight="1">
      <c r="A30" s="82"/>
      <c r="B30" s="14" t="s">
        <v>39</v>
      </c>
      <c r="C30" s="45">
        <v>9271</v>
      </c>
      <c r="D30" s="21">
        <v>1</v>
      </c>
      <c r="E30" s="47">
        <v>9112</v>
      </c>
      <c r="F30" s="48">
        <v>1</v>
      </c>
      <c r="G30" s="48">
        <v>9112</v>
      </c>
      <c r="H30" s="48" t="s">
        <v>58</v>
      </c>
      <c r="I30" s="48">
        <v>0</v>
      </c>
      <c r="J30" s="48">
        <v>0</v>
      </c>
      <c r="K30" s="48" t="s">
        <v>58</v>
      </c>
      <c r="L30" s="25">
        <v>98.284974652141088</v>
      </c>
      <c r="M30" s="9"/>
      <c r="N30" s="9"/>
    </row>
    <row r="31" spans="1:14" s="5" customFormat="1" ht="18" customHeight="1">
      <c r="A31" s="73" t="s">
        <v>21</v>
      </c>
      <c r="B31" s="12" t="s">
        <v>40</v>
      </c>
      <c r="C31" s="52">
        <v>1330</v>
      </c>
      <c r="D31" s="21">
        <v>3</v>
      </c>
      <c r="E31" s="47">
        <v>1313</v>
      </c>
      <c r="F31" s="48" t="s">
        <v>58</v>
      </c>
      <c r="G31" s="48">
        <v>0</v>
      </c>
      <c r="H31" s="48">
        <v>3</v>
      </c>
      <c r="I31" s="48">
        <v>1313</v>
      </c>
      <c r="J31" s="48">
        <v>0</v>
      </c>
      <c r="K31" s="48" t="s">
        <v>58</v>
      </c>
      <c r="L31" s="25">
        <v>98.721804511278194</v>
      </c>
      <c r="M31" s="9"/>
      <c r="N31" s="9"/>
    </row>
    <row r="32" spans="1:14" s="5" customFormat="1" ht="18" customHeight="1">
      <c r="A32" s="73"/>
      <c r="B32" s="12" t="s">
        <v>41</v>
      </c>
      <c r="C32" s="52">
        <v>3908</v>
      </c>
      <c r="D32" s="21">
        <v>3</v>
      </c>
      <c r="E32" s="47">
        <v>3901</v>
      </c>
      <c r="F32" s="48" t="s">
        <v>58</v>
      </c>
      <c r="G32" s="48">
        <v>0</v>
      </c>
      <c r="H32" s="48">
        <v>3</v>
      </c>
      <c r="I32" s="48">
        <v>3901</v>
      </c>
      <c r="J32" s="48">
        <v>0</v>
      </c>
      <c r="K32" s="48" t="s">
        <v>58</v>
      </c>
      <c r="L32" s="25">
        <v>99.820880245649946</v>
      </c>
      <c r="M32" s="9"/>
      <c r="N32" s="9"/>
    </row>
    <row r="33" spans="1:14" s="5" customFormat="1" ht="18" customHeight="1">
      <c r="A33" s="73"/>
      <c r="B33" s="12" t="s">
        <v>42</v>
      </c>
      <c r="C33" s="52">
        <v>37521</v>
      </c>
      <c r="D33" s="68">
        <v>2</v>
      </c>
      <c r="E33" s="47">
        <v>37422</v>
      </c>
      <c r="F33" s="48">
        <v>1</v>
      </c>
      <c r="G33" s="48">
        <v>37352</v>
      </c>
      <c r="H33" s="48" t="s">
        <v>58</v>
      </c>
      <c r="I33" s="48">
        <v>70</v>
      </c>
      <c r="J33" s="48">
        <v>1</v>
      </c>
      <c r="K33" s="48" t="s">
        <v>58</v>
      </c>
      <c r="L33" s="25">
        <v>99.736147757255935</v>
      </c>
      <c r="M33" s="9"/>
      <c r="N33" s="9"/>
    </row>
    <row r="34" spans="1:14" s="5" customFormat="1" ht="18" customHeight="1">
      <c r="A34" s="82"/>
      <c r="B34" s="14" t="s">
        <v>43</v>
      </c>
      <c r="C34" s="52">
        <v>2631</v>
      </c>
      <c r="D34" s="21">
        <v>4</v>
      </c>
      <c r="E34" s="47">
        <v>2414</v>
      </c>
      <c r="F34" s="48" t="s">
        <v>58</v>
      </c>
      <c r="G34" s="48">
        <v>0</v>
      </c>
      <c r="H34" s="48">
        <v>2</v>
      </c>
      <c r="I34" s="48">
        <v>2347</v>
      </c>
      <c r="J34" s="48">
        <v>2</v>
      </c>
      <c r="K34" s="48">
        <v>67</v>
      </c>
      <c r="L34" s="25">
        <v>91.752185480805778</v>
      </c>
      <c r="M34" s="9"/>
      <c r="N34" s="9"/>
    </row>
    <row r="35" spans="1:14" s="5" customFormat="1" ht="18" customHeight="1">
      <c r="A35" s="7" t="s">
        <v>22</v>
      </c>
      <c r="B35" s="11" t="s">
        <v>23</v>
      </c>
      <c r="C35" s="52">
        <v>14231</v>
      </c>
      <c r="D35" s="21">
        <v>2</v>
      </c>
      <c r="E35" s="47">
        <v>14037</v>
      </c>
      <c r="F35" s="48">
        <v>1</v>
      </c>
      <c r="G35" s="48">
        <v>0</v>
      </c>
      <c r="H35" s="48">
        <v>1</v>
      </c>
      <c r="I35" s="48">
        <v>14037</v>
      </c>
      <c r="J35" s="48">
        <v>0</v>
      </c>
      <c r="K35" s="48" t="s">
        <v>58</v>
      </c>
      <c r="L35" s="25">
        <v>98.636778863045464</v>
      </c>
      <c r="M35" s="9"/>
      <c r="N35" s="9"/>
    </row>
    <row r="36" spans="1:14" s="5" customFormat="1" ht="18" customHeight="1" thickBot="1">
      <c r="A36" s="79" t="s">
        <v>24</v>
      </c>
      <c r="B36" s="12" t="s">
        <v>44</v>
      </c>
      <c r="C36" s="52">
        <v>2075</v>
      </c>
      <c r="D36" s="21">
        <v>6</v>
      </c>
      <c r="E36" s="46">
        <v>1935</v>
      </c>
      <c r="F36" s="48" t="s">
        <v>58</v>
      </c>
      <c r="G36" s="48">
        <v>0</v>
      </c>
      <c r="H36" s="48">
        <v>4</v>
      </c>
      <c r="I36" s="48">
        <v>1935</v>
      </c>
      <c r="J36" s="48">
        <v>2</v>
      </c>
      <c r="K36" s="48" t="s">
        <v>58</v>
      </c>
      <c r="L36" s="25">
        <v>93.253012048192772</v>
      </c>
      <c r="M36" s="9"/>
      <c r="N36" s="9"/>
    </row>
    <row r="37" spans="1:14" s="5" customFormat="1" ht="18" customHeight="1" thickTop="1">
      <c r="A37" s="80"/>
      <c r="B37" s="14" t="s">
        <v>25</v>
      </c>
      <c r="C37" s="53">
        <v>21541</v>
      </c>
      <c r="D37" s="50">
        <v>8</v>
      </c>
      <c r="E37" s="49">
        <v>21508</v>
      </c>
      <c r="F37" s="50">
        <v>2</v>
      </c>
      <c r="G37" s="50">
        <v>5557</v>
      </c>
      <c r="H37" s="50">
        <v>6</v>
      </c>
      <c r="I37" s="50">
        <v>15951</v>
      </c>
      <c r="J37" s="50">
        <v>0</v>
      </c>
      <c r="K37" s="50" t="s">
        <v>58</v>
      </c>
      <c r="L37" s="44">
        <v>99.846803769555734</v>
      </c>
      <c r="M37" s="9"/>
      <c r="N37" s="9"/>
    </row>
    <row r="38" spans="1:14" s="5" customFormat="1" ht="14.25" customHeight="1">
      <c r="A38" s="57" t="s">
        <v>50</v>
      </c>
      <c r="D38" s="41"/>
      <c r="E38" s="42"/>
      <c r="F38" s="22"/>
      <c r="I38" s="6"/>
      <c r="L38" s="25"/>
    </row>
    <row r="39" spans="1:14" s="5" customFormat="1" ht="14.25" customHeight="1">
      <c r="A39" s="57" t="s">
        <v>54</v>
      </c>
      <c r="D39" s="41"/>
      <c r="E39" s="42"/>
      <c r="F39" s="22"/>
      <c r="I39" s="6"/>
    </row>
    <row r="40" spans="1:14" s="5" customFormat="1" ht="14.25" customHeight="1">
      <c r="A40" s="57" t="s">
        <v>55</v>
      </c>
      <c r="D40" s="41"/>
      <c r="E40" s="42"/>
      <c r="F40" s="22"/>
    </row>
    <row r="41" spans="1:14" ht="14.25" customHeight="1">
      <c r="A41" s="57" t="s">
        <v>56</v>
      </c>
      <c r="B41" s="5"/>
      <c r="C41" s="5"/>
      <c r="D41" s="41"/>
      <c r="E41" s="42"/>
      <c r="F41" s="43"/>
      <c r="G41" s="5"/>
      <c r="H41" s="5"/>
      <c r="I41" s="5"/>
      <c r="J41" s="5"/>
      <c r="K41" s="5"/>
      <c r="L41" s="5"/>
    </row>
    <row r="42" spans="1:14" ht="18" customHeight="1">
      <c r="A42" s="5" t="s">
        <v>53</v>
      </c>
      <c r="D42" s="41"/>
      <c r="E42" s="42"/>
      <c r="F42" s="43"/>
    </row>
  </sheetData>
  <mergeCells count="33">
    <mergeCell ref="A10:B10"/>
    <mergeCell ref="A8:B8"/>
    <mergeCell ref="A12:B12"/>
    <mergeCell ref="A9:B9"/>
    <mergeCell ref="L3:L4"/>
    <mergeCell ref="F3:K3"/>
    <mergeCell ref="F4:G4"/>
    <mergeCell ref="H4:I4"/>
    <mergeCell ref="J4:K4"/>
    <mergeCell ref="C3:C4"/>
    <mergeCell ref="D3:D5"/>
    <mergeCell ref="A36:A37"/>
    <mergeCell ref="A23:B23"/>
    <mergeCell ref="A29:A30"/>
    <mergeCell ref="A31:A34"/>
    <mergeCell ref="A26:B26"/>
    <mergeCell ref="A25:B25"/>
    <mergeCell ref="A11:B11"/>
    <mergeCell ref="A21:B21"/>
    <mergeCell ref="A24:B24"/>
    <mergeCell ref="A22:B22"/>
    <mergeCell ref="A1:L1"/>
    <mergeCell ref="A15:B15"/>
    <mergeCell ref="A3:B5"/>
    <mergeCell ref="A18:B18"/>
    <mergeCell ref="A13:B13"/>
    <mergeCell ref="A14:B14"/>
    <mergeCell ref="A16:B16"/>
    <mergeCell ref="A17:B17"/>
    <mergeCell ref="A19:B19"/>
    <mergeCell ref="A20:B20"/>
    <mergeCell ref="E3:E4"/>
    <mergeCell ref="A7:B7"/>
  </mergeCells>
  <phoneticPr fontId="6"/>
  <printOptions horizontalCentered="1" verticalCentered="1"/>
  <pageMargins left="0.23622047244094491" right="0.23622047244094491" top="0.9055118110236221" bottom="0.47244094488188981" header="0.51181102362204722" footer="0"/>
  <pageSetup paperSize="9" scale="74" orientation="landscape" verticalDpi="196" r:id="rId1"/>
  <headerFooter alignWithMargins="0">
    <oddFooter>&amp;L&amp;"ＭＳ 明朝,標準"&amp;10&amp;Z&amp;F&amp;D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41"/>
  <sheetViews>
    <sheetView showGridLines="0" showRowColHeaders="0" showOutlineSymbols="0" zoomScaleNormal="100" workbookViewId="0">
      <selection activeCell="C33" sqref="C33"/>
    </sheetView>
  </sheetViews>
  <sheetFormatPr defaultColWidth="10.875" defaultRowHeight="18" customHeight="1"/>
  <cols>
    <col min="1" max="1" width="10.875" style="1" customWidth="1"/>
    <col min="2" max="2" width="11.625" style="1" bestFit="1" customWidth="1"/>
    <col min="3" max="3" width="13.375" style="1" customWidth="1"/>
    <col min="4" max="4" width="8.375" style="1" customWidth="1"/>
    <col min="5" max="5" width="13.375" style="1" customWidth="1"/>
    <col min="6" max="6" width="8.375" style="1" customWidth="1"/>
    <col min="7" max="7" width="13.375" style="1" customWidth="1"/>
    <col min="8" max="8" width="8.375" style="1" customWidth="1"/>
    <col min="9" max="9" width="10.875" style="1" customWidth="1"/>
    <col min="10" max="11" width="8.375" style="1" customWidth="1"/>
    <col min="12" max="12" width="10.875" style="1"/>
    <col min="13" max="13" width="4.125" style="1" customWidth="1"/>
    <col min="14" max="14" width="7.75" style="1" customWidth="1"/>
    <col min="15" max="15" width="4.875" style="1" customWidth="1"/>
    <col min="16" max="16" width="10.875" style="1"/>
    <col min="17" max="17" width="3.875" style="1" customWidth="1"/>
    <col min="18" max="18" width="10.875" style="1"/>
    <col min="19" max="19" width="5.625" style="1" customWidth="1"/>
    <col min="20" max="16384" width="10.875" style="1"/>
  </cols>
  <sheetData>
    <row r="1" spans="1:19" ht="18" customHeight="1">
      <c r="A1" s="74" t="s">
        <v>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9" s="2" customFormat="1" ht="14.1" customHeight="1" thickBot="1">
      <c r="A2" s="2" t="s">
        <v>6</v>
      </c>
    </row>
    <row r="3" spans="1:19" s="3" customFormat="1" ht="18" customHeight="1" thickTop="1">
      <c r="A3" s="75" t="s">
        <v>7</v>
      </c>
      <c r="B3" s="76"/>
      <c r="C3" s="99" t="s">
        <v>0</v>
      </c>
      <c r="D3" s="83" t="s">
        <v>46</v>
      </c>
      <c r="E3" s="83" t="s">
        <v>47</v>
      </c>
      <c r="F3" s="94" t="s">
        <v>8</v>
      </c>
      <c r="G3" s="95"/>
      <c r="H3" s="95"/>
      <c r="I3" s="95"/>
      <c r="J3" s="95"/>
      <c r="K3" s="96"/>
      <c r="L3" s="92" t="s">
        <v>45</v>
      </c>
      <c r="N3" s="103" t="s">
        <v>46</v>
      </c>
      <c r="O3" s="104"/>
      <c r="P3" s="103" t="s">
        <v>49</v>
      </c>
      <c r="Q3" s="104"/>
      <c r="R3" s="103" t="s">
        <v>45</v>
      </c>
      <c r="S3" s="104"/>
    </row>
    <row r="4" spans="1:19" s="3" customFormat="1" ht="18" customHeight="1">
      <c r="A4" s="77"/>
      <c r="B4" s="78"/>
      <c r="C4" s="100"/>
      <c r="D4" s="84"/>
      <c r="E4" s="84"/>
      <c r="F4" s="97" t="s">
        <v>9</v>
      </c>
      <c r="G4" s="98"/>
      <c r="H4" s="97" t="s">
        <v>10</v>
      </c>
      <c r="I4" s="98"/>
      <c r="J4" s="97" t="s">
        <v>11</v>
      </c>
      <c r="K4" s="98"/>
      <c r="L4" s="93"/>
      <c r="N4" s="107"/>
      <c r="O4" s="108"/>
      <c r="P4" s="107"/>
      <c r="Q4" s="108"/>
      <c r="R4" s="107"/>
      <c r="S4" s="108"/>
    </row>
    <row r="5" spans="1:19" s="3" customFormat="1" ht="18" customHeight="1">
      <c r="A5" s="77"/>
      <c r="B5" s="78"/>
      <c r="C5" s="10" t="s">
        <v>1</v>
      </c>
      <c r="D5" s="84"/>
      <c r="E5" s="15" t="s">
        <v>2</v>
      </c>
      <c r="F5" s="16" t="s">
        <v>46</v>
      </c>
      <c r="G5" s="16" t="s">
        <v>47</v>
      </c>
      <c r="H5" s="16" t="s">
        <v>46</v>
      </c>
      <c r="I5" s="16" t="s">
        <v>47</v>
      </c>
      <c r="J5" s="16" t="s">
        <v>46</v>
      </c>
      <c r="K5" s="16" t="s">
        <v>47</v>
      </c>
      <c r="L5" s="17" t="s">
        <v>12</v>
      </c>
      <c r="N5" s="107"/>
      <c r="O5" s="108"/>
      <c r="P5" s="107"/>
      <c r="Q5" s="108"/>
      <c r="R5" s="107"/>
      <c r="S5" s="108"/>
    </row>
    <row r="6" spans="1:19" s="2" customFormat="1" ht="14.1" customHeight="1">
      <c r="A6" s="18"/>
      <c r="B6" s="19"/>
      <c r="C6" s="20" t="s">
        <v>3</v>
      </c>
      <c r="D6" s="20"/>
      <c r="E6" s="20" t="s">
        <v>3</v>
      </c>
      <c r="F6" s="20"/>
      <c r="G6" s="20" t="s">
        <v>3</v>
      </c>
      <c r="H6" s="20"/>
      <c r="I6" s="20" t="s">
        <v>3</v>
      </c>
      <c r="J6" s="20"/>
      <c r="K6" s="20" t="s">
        <v>3</v>
      </c>
      <c r="L6" s="20" t="s">
        <v>4</v>
      </c>
      <c r="N6" s="105"/>
      <c r="O6" s="106"/>
      <c r="P6" s="105"/>
      <c r="Q6" s="106"/>
      <c r="R6" s="105"/>
      <c r="S6" s="106"/>
    </row>
    <row r="7" spans="1:19" s="4" customFormat="1" ht="18" customHeight="1">
      <c r="A7" s="85" t="s">
        <v>57</v>
      </c>
      <c r="B7" s="86"/>
      <c r="C7" s="21">
        <v>2629766</v>
      </c>
      <c r="D7" s="21">
        <v>302</v>
      </c>
      <c r="E7" s="21">
        <v>2619668</v>
      </c>
      <c r="F7" s="21">
        <v>26</v>
      </c>
      <c r="G7" s="21">
        <v>2477882</v>
      </c>
      <c r="H7" s="21">
        <v>128</v>
      </c>
      <c r="I7" s="21">
        <v>138741</v>
      </c>
      <c r="J7" s="22">
        <v>148</v>
      </c>
      <c r="K7" s="21">
        <v>3045</v>
      </c>
      <c r="L7" s="24">
        <v>99.6</v>
      </c>
      <c r="M7" s="9"/>
      <c r="N7" s="30">
        <f>SUM(F7,H7,J7)</f>
        <v>302</v>
      </c>
      <c r="O7" s="32" t="str">
        <f>IF(D7=N7,"ok","不一致")</f>
        <v>ok</v>
      </c>
      <c r="P7" s="31">
        <f>SUM(G7,I7,K7)</f>
        <v>2619668</v>
      </c>
      <c r="Q7" s="32" t="str">
        <f>IF(E7=P7,"ok","不一致")</f>
        <v>ok</v>
      </c>
      <c r="R7" s="39">
        <f>ROUND(E7/C7*100,1)</f>
        <v>99.6</v>
      </c>
      <c r="S7" s="32" t="str">
        <f>IF(L7=R7,"ok ","不一致")</f>
        <v xml:space="preserve">ok </v>
      </c>
    </row>
    <row r="8" spans="1:19" s="4" customFormat="1" ht="18" customHeight="1">
      <c r="A8" s="89">
        <v>24</v>
      </c>
      <c r="B8" s="73"/>
      <c r="C8" s="23">
        <v>2621887</v>
      </c>
      <c r="D8" s="23">
        <v>298</v>
      </c>
      <c r="E8" s="23">
        <v>2612551</v>
      </c>
      <c r="F8" s="23">
        <v>24</v>
      </c>
      <c r="G8" s="23">
        <v>2473640</v>
      </c>
      <c r="H8" s="23">
        <v>123</v>
      </c>
      <c r="I8" s="23">
        <v>136736</v>
      </c>
      <c r="J8" s="58">
        <v>151</v>
      </c>
      <c r="K8" s="23">
        <v>2175</v>
      </c>
      <c r="L8" s="25">
        <v>99.6</v>
      </c>
      <c r="M8" s="9"/>
      <c r="N8" s="33">
        <f t="shared" ref="N8:N37" si="0">SUM(F8,H8,J8)</f>
        <v>298</v>
      </c>
      <c r="O8" s="35" t="str">
        <f t="shared" ref="O8:O37" si="1">IF(D8=N8,"ok","不一致")</f>
        <v>ok</v>
      </c>
      <c r="P8" s="34">
        <f t="shared" ref="P8:P37" si="2">SUM(G8,I8,K8)</f>
        <v>2612551</v>
      </c>
      <c r="Q8" s="35" t="str">
        <f t="shared" ref="Q8:Q37" si="3">IF(E8=P8,"ok","不一致")</f>
        <v>ok</v>
      </c>
      <c r="R8" s="40">
        <f t="shared" ref="R8:R36" si="4">ROUND(E8/C8*100,1)</f>
        <v>99.6</v>
      </c>
      <c r="S8" s="35" t="str">
        <f t="shared" ref="S8:S36" si="5">IF(L8=R8,"ok ","不一致")</f>
        <v xml:space="preserve">ok </v>
      </c>
    </row>
    <row r="9" spans="1:19" s="5" customFormat="1" ht="18" customHeight="1">
      <c r="A9" s="89">
        <v>25</v>
      </c>
      <c r="B9" s="73"/>
      <c r="C9" s="59">
        <v>2616481</v>
      </c>
      <c r="D9" s="59">
        <v>292</v>
      </c>
      <c r="E9" s="59">
        <v>2607838</v>
      </c>
      <c r="F9" s="59">
        <v>24</v>
      </c>
      <c r="G9" s="59">
        <v>2474480</v>
      </c>
      <c r="H9" s="59">
        <v>117</v>
      </c>
      <c r="I9" s="59">
        <v>131834</v>
      </c>
      <c r="J9" s="59">
        <v>151</v>
      </c>
      <c r="K9" s="59">
        <v>1524</v>
      </c>
      <c r="L9" s="25">
        <v>99.7</v>
      </c>
      <c r="M9" s="9"/>
      <c r="N9" s="33">
        <f t="shared" si="0"/>
        <v>292</v>
      </c>
      <c r="O9" s="35" t="str">
        <f t="shared" si="1"/>
        <v>ok</v>
      </c>
      <c r="P9" s="34">
        <f t="shared" si="2"/>
        <v>2607838</v>
      </c>
      <c r="Q9" s="35" t="str">
        <f t="shared" si="3"/>
        <v>ok</v>
      </c>
      <c r="R9" s="40">
        <f t="shared" si="4"/>
        <v>99.7</v>
      </c>
      <c r="S9" s="35" t="str">
        <f t="shared" si="5"/>
        <v xml:space="preserve">ok </v>
      </c>
    </row>
    <row r="10" spans="1:19" s="4" customFormat="1" ht="18" customHeight="1">
      <c r="A10" s="87">
        <v>26</v>
      </c>
      <c r="B10" s="91"/>
      <c r="C10" s="59">
        <v>2608995</v>
      </c>
      <c r="D10" s="59">
        <v>290</v>
      </c>
      <c r="E10" s="59">
        <v>2600957</v>
      </c>
      <c r="F10" s="59">
        <v>24</v>
      </c>
      <c r="G10" s="59">
        <v>2471765</v>
      </c>
      <c r="H10" s="59">
        <v>117</v>
      </c>
      <c r="I10" s="59">
        <v>128385</v>
      </c>
      <c r="J10" s="59">
        <v>149</v>
      </c>
      <c r="K10" s="59">
        <v>807</v>
      </c>
      <c r="L10" s="25">
        <v>99.7</v>
      </c>
      <c r="M10" s="9"/>
      <c r="N10" s="33">
        <f t="shared" si="0"/>
        <v>290</v>
      </c>
      <c r="O10" s="35" t="str">
        <f t="shared" si="1"/>
        <v>ok</v>
      </c>
      <c r="P10" s="34">
        <f t="shared" si="2"/>
        <v>2600957</v>
      </c>
      <c r="Q10" s="35" t="str">
        <f t="shared" si="3"/>
        <v>ok</v>
      </c>
      <c r="R10" s="40">
        <f t="shared" si="4"/>
        <v>99.7</v>
      </c>
      <c r="S10" s="35" t="str">
        <f t="shared" si="5"/>
        <v xml:space="preserve">ok </v>
      </c>
    </row>
    <row r="11" spans="1:19" s="5" customFormat="1" ht="18" customHeight="1">
      <c r="A11" s="101">
        <v>27</v>
      </c>
      <c r="B11" s="102"/>
      <c r="C11" s="60">
        <v>2607933</v>
      </c>
      <c r="D11" s="67">
        <v>283</v>
      </c>
      <c r="E11" s="61">
        <v>2599802</v>
      </c>
      <c r="F11" s="61">
        <v>24</v>
      </c>
      <c r="G11" s="61">
        <v>2474648</v>
      </c>
      <c r="H11" s="61">
        <v>116</v>
      </c>
      <c r="I11" s="61">
        <v>123942</v>
      </c>
      <c r="J11" s="61">
        <v>143</v>
      </c>
      <c r="K11" s="61">
        <v>1212</v>
      </c>
      <c r="L11" s="62">
        <v>99.7</v>
      </c>
      <c r="M11" s="9"/>
      <c r="N11" s="33">
        <f t="shared" si="0"/>
        <v>283</v>
      </c>
      <c r="O11" s="35" t="str">
        <f t="shared" si="1"/>
        <v>ok</v>
      </c>
      <c r="P11" s="34">
        <f t="shared" si="2"/>
        <v>2599802</v>
      </c>
      <c r="Q11" s="35" t="str">
        <f t="shared" si="3"/>
        <v>ok</v>
      </c>
      <c r="R11" s="40">
        <f t="shared" si="4"/>
        <v>99.7</v>
      </c>
      <c r="S11" s="35" t="str">
        <f t="shared" si="5"/>
        <v xml:space="preserve">ok </v>
      </c>
    </row>
    <row r="12" spans="1:19" s="5" customFormat="1" ht="18" customHeight="1">
      <c r="A12" s="90" t="s">
        <v>13</v>
      </c>
      <c r="B12" s="81"/>
      <c r="C12" s="51">
        <v>1471737</v>
      </c>
      <c r="D12" s="21">
        <v>120</v>
      </c>
      <c r="E12" s="46">
        <v>1469112</v>
      </c>
      <c r="F12" s="21">
        <v>1</v>
      </c>
      <c r="G12" s="21">
        <v>1459487</v>
      </c>
      <c r="H12" s="21">
        <v>14</v>
      </c>
      <c r="I12" s="21">
        <v>9625</v>
      </c>
      <c r="J12" s="21">
        <v>105</v>
      </c>
      <c r="K12" s="21" t="s">
        <v>58</v>
      </c>
      <c r="L12" s="25">
        <v>99.821639328222361</v>
      </c>
      <c r="M12" s="9"/>
      <c r="N12" s="33">
        <f t="shared" si="0"/>
        <v>120</v>
      </c>
      <c r="O12" s="35" t="str">
        <f t="shared" si="1"/>
        <v>ok</v>
      </c>
      <c r="P12" s="34">
        <f t="shared" si="2"/>
        <v>1469112</v>
      </c>
      <c r="Q12" s="35" t="str">
        <f t="shared" si="3"/>
        <v>ok</v>
      </c>
      <c r="R12" s="40">
        <f t="shared" si="4"/>
        <v>99.8</v>
      </c>
      <c r="S12" s="35" t="str">
        <f t="shared" si="5"/>
        <v>不一致</v>
      </c>
    </row>
    <row r="13" spans="1:19" s="5" customFormat="1" ht="18" customHeight="1">
      <c r="A13" s="72" t="s">
        <v>26</v>
      </c>
      <c r="B13" s="73"/>
      <c r="C13" s="52">
        <v>79534</v>
      </c>
      <c r="D13" s="21">
        <v>12</v>
      </c>
      <c r="E13" s="47">
        <v>79214</v>
      </c>
      <c r="F13" s="48">
        <v>1</v>
      </c>
      <c r="G13" s="48">
        <v>66134</v>
      </c>
      <c r="H13" s="48">
        <v>11</v>
      </c>
      <c r="I13" s="48">
        <v>13080</v>
      </c>
      <c r="J13" s="48">
        <v>0</v>
      </c>
      <c r="K13" s="21" t="s">
        <v>58</v>
      </c>
      <c r="L13" s="25">
        <v>99.59765634822844</v>
      </c>
      <c r="M13" s="9"/>
      <c r="N13" s="33">
        <f t="shared" si="0"/>
        <v>12</v>
      </c>
      <c r="O13" s="35" t="str">
        <f t="shared" si="1"/>
        <v>ok</v>
      </c>
      <c r="P13" s="34">
        <f t="shared" si="2"/>
        <v>79214</v>
      </c>
      <c r="Q13" s="35" t="str">
        <f t="shared" si="3"/>
        <v>ok</v>
      </c>
      <c r="R13" s="40">
        <f t="shared" si="4"/>
        <v>99.6</v>
      </c>
      <c r="S13" s="35" t="str">
        <f t="shared" si="5"/>
        <v>不一致</v>
      </c>
    </row>
    <row r="14" spans="1:19" s="5" customFormat="1" ht="18" customHeight="1">
      <c r="A14" s="72" t="s">
        <v>27</v>
      </c>
      <c r="B14" s="73"/>
      <c r="C14" s="52">
        <v>85121</v>
      </c>
      <c r="D14" s="21">
        <v>13</v>
      </c>
      <c r="E14" s="47">
        <v>84772</v>
      </c>
      <c r="F14" s="48">
        <v>1</v>
      </c>
      <c r="G14" s="48">
        <v>80550</v>
      </c>
      <c r="H14" s="48">
        <v>11</v>
      </c>
      <c r="I14" s="48">
        <v>4222</v>
      </c>
      <c r="J14" s="48">
        <v>1</v>
      </c>
      <c r="K14" s="21" t="s">
        <v>58</v>
      </c>
      <c r="L14" s="25">
        <v>99.589995418286918</v>
      </c>
      <c r="M14" s="9"/>
      <c r="N14" s="33">
        <f t="shared" si="0"/>
        <v>13</v>
      </c>
      <c r="O14" s="35" t="str">
        <f t="shared" si="1"/>
        <v>ok</v>
      </c>
      <c r="P14" s="34">
        <f t="shared" si="2"/>
        <v>84772</v>
      </c>
      <c r="Q14" s="35" t="str">
        <f t="shared" si="3"/>
        <v>ok</v>
      </c>
      <c r="R14" s="40">
        <f t="shared" si="4"/>
        <v>99.6</v>
      </c>
      <c r="S14" s="35" t="str">
        <f t="shared" si="5"/>
        <v>不一致</v>
      </c>
    </row>
    <row r="15" spans="1:19" s="5" customFormat="1" ht="18" customHeight="1">
      <c r="A15" s="72" t="s">
        <v>28</v>
      </c>
      <c r="B15" s="73"/>
      <c r="C15" s="52">
        <v>33509</v>
      </c>
      <c r="D15" s="21">
        <v>9</v>
      </c>
      <c r="E15" s="46">
        <v>32760</v>
      </c>
      <c r="F15" s="48">
        <v>1</v>
      </c>
      <c r="G15" s="48">
        <v>27688</v>
      </c>
      <c r="H15" s="48">
        <v>7</v>
      </c>
      <c r="I15" s="48">
        <v>5072</v>
      </c>
      <c r="J15" s="48">
        <v>1</v>
      </c>
      <c r="K15" s="21" t="s">
        <v>58</v>
      </c>
      <c r="L15" s="25">
        <v>97.764779611447665</v>
      </c>
      <c r="M15" s="9"/>
      <c r="N15" s="33">
        <f t="shared" si="0"/>
        <v>9</v>
      </c>
      <c r="O15" s="35" t="str">
        <f t="shared" si="1"/>
        <v>ok</v>
      </c>
      <c r="P15" s="34">
        <f t="shared" si="2"/>
        <v>32760</v>
      </c>
      <c r="Q15" s="35" t="str">
        <f t="shared" si="3"/>
        <v>ok</v>
      </c>
      <c r="R15" s="40">
        <f t="shared" si="4"/>
        <v>97.8</v>
      </c>
      <c r="S15" s="35" t="str">
        <f t="shared" si="5"/>
        <v>不一致</v>
      </c>
    </row>
    <row r="16" spans="1:19" ht="17.25">
      <c r="A16" s="72" t="s">
        <v>29</v>
      </c>
      <c r="B16" s="73"/>
      <c r="C16" s="52">
        <v>184064</v>
      </c>
      <c r="D16" s="21">
        <v>12</v>
      </c>
      <c r="E16" s="47">
        <v>184064</v>
      </c>
      <c r="F16" s="48">
        <v>1</v>
      </c>
      <c r="G16" s="48">
        <v>183444</v>
      </c>
      <c r="H16" s="48" t="s">
        <v>58</v>
      </c>
      <c r="I16" s="48">
        <v>0</v>
      </c>
      <c r="J16" s="48">
        <v>11</v>
      </c>
      <c r="K16" s="21">
        <v>620</v>
      </c>
      <c r="L16" s="25">
        <v>100</v>
      </c>
      <c r="M16" s="9"/>
      <c r="N16" s="33">
        <f t="shared" si="0"/>
        <v>12</v>
      </c>
      <c r="O16" s="35" t="str">
        <f t="shared" si="1"/>
        <v>ok</v>
      </c>
      <c r="P16" s="34">
        <f t="shared" si="2"/>
        <v>184064</v>
      </c>
      <c r="Q16" s="35" t="str">
        <f t="shared" si="3"/>
        <v>ok</v>
      </c>
      <c r="R16" s="40">
        <f t="shared" si="4"/>
        <v>100</v>
      </c>
      <c r="S16" s="35" t="str">
        <f t="shared" si="5"/>
        <v xml:space="preserve">ok </v>
      </c>
    </row>
    <row r="17" spans="1:19" s="5" customFormat="1" ht="18" customHeight="1">
      <c r="A17" s="72" t="s">
        <v>30</v>
      </c>
      <c r="B17" s="73"/>
      <c r="C17" s="52">
        <v>18969</v>
      </c>
      <c r="D17" s="21">
        <v>14</v>
      </c>
      <c r="E17" s="47">
        <v>18844</v>
      </c>
      <c r="F17" s="48">
        <v>1</v>
      </c>
      <c r="G17" s="48">
        <v>13968</v>
      </c>
      <c r="H17" s="48">
        <v>11</v>
      </c>
      <c r="I17" s="48">
        <v>4873</v>
      </c>
      <c r="J17" s="48">
        <v>2</v>
      </c>
      <c r="K17" s="48">
        <v>3</v>
      </c>
      <c r="L17" s="25">
        <v>99.341030101744948</v>
      </c>
      <c r="M17" s="9"/>
      <c r="N17" s="33">
        <f t="shared" si="0"/>
        <v>14</v>
      </c>
      <c r="O17" s="35" t="str">
        <f t="shared" si="1"/>
        <v>ok</v>
      </c>
      <c r="P17" s="34">
        <f t="shared" si="2"/>
        <v>18844</v>
      </c>
      <c r="Q17" s="35" t="str">
        <f t="shared" si="3"/>
        <v>ok</v>
      </c>
      <c r="R17" s="40">
        <f t="shared" si="4"/>
        <v>99.3</v>
      </c>
      <c r="S17" s="35" t="str">
        <f t="shared" si="5"/>
        <v>不一致</v>
      </c>
    </row>
    <row r="18" spans="1:19" s="5" customFormat="1" ht="18" customHeight="1">
      <c r="A18" s="72" t="s">
        <v>31</v>
      </c>
      <c r="B18" s="73"/>
      <c r="C18" s="52">
        <v>90694</v>
      </c>
      <c r="D18" s="21">
        <v>8</v>
      </c>
      <c r="E18" s="46">
        <v>88774</v>
      </c>
      <c r="F18" s="48">
        <v>1</v>
      </c>
      <c r="G18" s="48">
        <v>81938</v>
      </c>
      <c r="H18" s="48">
        <v>5</v>
      </c>
      <c r="I18" s="48">
        <v>6836</v>
      </c>
      <c r="J18" s="48">
        <v>2</v>
      </c>
      <c r="K18" s="48" t="s">
        <v>58</v>
      </c>
      <c r="L18" s="25">
        <v>97.882991157077655</v>
      </c>
      <c r="M18" s="9"/>
      <c r="N18" s="33">
        <f t="shared" si="0"/>
        <v>8</v>
      </c>
      <c r="O18" s="35" t="str">
        <f t="shared" si="1"/>
        <v>ok</v>
      </c>
      <c r="P18" s="34">
        <f t="shared" si="2"/>
        <v>88774</v>
      </c>
      <c r="Q18" s="35" t="str">
        <f t="shared" si="3"/>
        <v>ok</v>
      </c>
      <c r="R18" s="40">
        <f t="shared" si="4"/>
        <v>97.9</v>
      </c>
      <c r="S18" s="35" t="str">
        <f t="shared" si="5"/>
        <v>不一致</v>
      </c>
    </row>
    <row r="19" spans="1:19" s="5" customFormat="1" ht="18" customHeight="1">
      <c r="A19" s="72" t="s">
        <v>32</v>
      </c>
      <c r="B19" s="73"/>
      <c r="C19" s="52">
        <v>76591</v>
      </c>
      <c r="D19" s="21">
        <v>3</v>
      </c>
      <c r="E19" s="47">
        <v>76447</v>
      </c>
      <c r="F19" s="48">
        <v>1</v>
      </c>
      <c r="G19" s="48">
        <v>76117</v>
      </c>
      <c r="H19" s="48" t="s">
        <v>58</v>
      </c>
      <c r="I19" s="48">
        <v>0</v>
      </c>
      <c r="J19" s="48">
        <v>2</v>
      </c>
      <c r="K19" s="48">
        <v>330</v>
      </c>
      <c r="L19" s="25">
        <v>99.811988353723024</v>
      </c>
      <c r="M19" s="9"/>
      <c r="N19" s="33">
        <f t="shared" si="0"/>
        <v>3</v>
      </c>
      <c r="O19" s="35" t="str">
        <f t="shared" si="1"/>
        <v>ok</v>
      </c>
      <c r="P19" s="34">
        <f t="shared" si="2"/>
        <v>76447</v>
      </c>
      <c r="Q19" s="35" t="str">
        <f t="shared" si="3"/>
        <v>ok</v>
      </c>
      <c r="R19" s="40">
        <f t="shared" si="4"/>
        <v>99.8</v>
      </c>
      <c r="S19" s="35" t="str">
        <f t="shared" si="5"/>
        <v>不一致</v>
      </c>
    </row>
    <row r="20" spans="1:19" s="5" customFormat="1" ht="18" customHeight="1">
      <c r="A20" s="72" t="s">
        <v>33</v>
      </c>
      <c r="B20" s="73"/>
      <c r="C20" s="52">
        <v>55226</v>
      </c>
      <c r="D20" s="21">
        <v>3</v>
      </c>
      <c r="E20" s="47">
        <v>55226</v>
      </c>
      <c r="F20" s="48">
        <v>1</v>
      </c>
      <c r="G20" s="48">
        <v>55226</v>
      </c>
      <c r="H20" s="48" t="s">
        <v>58</v>
      </c>
      <c r="I20" s="48">
        <v>0</v>
      </c>
      <c r="J20" s="48">
        <v>2</v>
      </c>
      <c r="K20" s="48" t="s">
        <v>58</v>
      </c>
      <c r="L20" s="25">
        <v>100</v>
      </c>
      <c r="M20" s="9"/>
      <c r="N20" s="33">
        <f t="shared" si="0"/>
        <v>3</v>
      </c>
      <c r="O20" s="35" t="str">
        <f t="shared" si="1"/>
        <v>ok</v>
      </c>
      <c r="P20" s="34">
        <f t="shared" si="2"/>
        <v>55226</v>
      </c>
      <c r="Q20" s="35" t="str">
        <f t="shared" si="3"/>
        <v>ok</v>
      </c>
      <c r="R20" s="40">
        <f t="shared" si="4"/>
        <v>100</v>
      </c>
      <c r="S20" s="35" t="str">
        <f t="shared" si="5"/>
        <v xml:space="preserve">ok </v>
      </c>
    </row>
    <row r="21" spans="1:19" s="5" customFormat="1" ht="18" customHeight="1">
      <c r="A21" s="72" t="s">
        <v>34</v>
      </c>
      <c r="B21" s="73"/>
      <c r="C21" s="52">
        <v>79940</v>
      </c>
      <c r="D21" s="21">
        <v>5</v>
      </c>
      <c r="E21" s="46">
        <v>79940</v>
      </c>
      <c r="F21" s="48">
        <v>1</v>
      </c>
      <c r="G21" s="48">
        <v>79940</v>
      </c>
      <c r="H21" s="48" t="s">
        <v>58</v>
      </c>
      <c r="I21" s="48">
        <v>0</v>
      </c>
      <c r="J21" s="48">
        <v>4</v>
      </c>
      <c r="K21" s="48" t="s">
        <v>58</v>
      </c>
      <c r="L21" s="25">
        <v>100</v>
      </c>
      <c r="M21" s="9"/>
      <c r="N21" s="33">
        <f t="shared" si="0"/>
        <v>5</v>
      </c>
      <c r="O21" s="35" t="str">
        <f t="shared" si="1"/>
        <v>ok</v>
      </c>
      <c r="P21" s="34">
        <f t="shared" si="2"/>
        <v>79940</v>
      </c>
      <c r="Q21" s="35" t="str">
        <f t="shared" si="3"/>
        <v>ok</v>
      </c>
      <c r="R21" s="40">
        <f t="shared" si="4"/>
        <v>100</v>
      </c>
      <c r="S21" s="35" t="str">
        <f t="shared" si="5"/>
        <v xml:space="preserve">ok </v>
      </c>
    </row>
    <row r="22" spans="1:19" s="5" customFormat="1" ht="18" customHeight="1">
      <c r="A22" s="72" t="s">
        <v>35</v>
      </c>
      <c r="B22" s="73"/>
      <c r="C22" s="52">
        <v>72505</v>
      </c>
      <c r="D22" s="21">
        <v>1</v>
      </c>
      <c r="E22" s="47">
        <v>72440</v>
      </c>
      <c r="F22" s="48">
        <v>1</v>
      </c>
      <c r="G22" s="48">
        <v>72440</v>
      </c>
      <c r="H22" s="48" t="s">
        <v>58</v>
      </c>
      <c r="I22" s="48">
        <v>0</v>
      </c>
      <c r="J22" s="48">
        <v>0</v>
      </c>
      <c r="K22" s="48" t="s">
        <v>58</v>
      </c>
      <c r="L22" s="25">
        <v>99.91035101027515</v>
      </c>
      <c r="M22" s="9"/>
      <c r="N22" s="33">
        <f t="shared" si="0"/>
        <v>1</v>
      </c>
      <c r="O22" s="35" t="str">
        <f t="shared" si="1"/>
        <v>ok</v>
      </c>
      <c r="P22" s="34">
        <f t="shared" si="2"/>
        <v>72440</v>
      </c>
      <c r="Q22" s="35" t="str">
        <f t="shared" si="3"/>
        <v>ok</v>
      </c>
      <c r="R22" s="40">
        <f t="shared" si="4"/>
        <v>99.9</v>
      </c>
      <c r="S22" s="35" t="str">
        <f t="shared" si="5"/>
        <v>不一致</v>
      </c>
    </row>
    <row r="23" spans="1:19" s="5" customFormat="1" ht="18" customHeight="1">
      <c r="A23" s="72" t="s">
        <v>14</v>
      </c>
      <c r="B23" s="73"/>
      <c r="C23" s="52">
        <v>67085</v>
      </c>
      <c r="D23" s="21">
        <v>2</v>
      </c>
      <c r="E23" s="47">
        <v>66778</v>
      </c>
      <c r="F23" s="48">
        <v>1</v>
      </c>
      <c r="G23" s="48">
        <v>66754</v>
      </c>
      <c r="H23" s="48" t="s">
        <v>58</v>
      </c>
      <c r="I23" s="48">
        <v>0</v>
      </c>
      <c r="J23" s="48">
        <v>1</v>
      </c>
      <c r="K23" s="48">
        <v>24</v>
      </c>
      <c r="L23" s="25">
        <v>99.542371618096453</v>
      </c>
      <c r="M23" s="9"/>
      <c r="N23" s="33">
        <f t="shared" si="0"/>
        <v>2</v>
      </c>
      <c r="O23" s="35" t="str">
        <f t="shared" si="1"/>
        <v>ok</v>
      </c>
      <c r="P23" s="34">
        <f t="shared" si="2"/>
        <v>66778</v>
      </c>
      <c r="Q23" s="35" t="str">
        <f t="shared" si="3"/>
        <v>ok</v>
      </c>
      <c r="R23" s="40">
        <f t="shared" si="4"/>
        <v>99.5</v>
      </c>
      <c r="S23" s="35" t="str">
        <f t="shared" si="5"/>
        <v>不一致</v>
      </c>
    </row>
    <row r="24" spans="1:19" s="5" customFormat="1" ht="18" customHeight="1">
      <c r="A24" s="72" t="s">
        <v>15</v>
      </c>
      <c r="B24" s="73"/>
      <c r="C24" s="52">
        <v>54531</v>
      </c>
      <c r="D24" s="21">
        <v>29</v>
      </c>
      <c r="E24" s="47">
        <v>54090</v>
      </c>
      <c r="F24" s="48">
        <v>1</v>
      </c>
      <c r="G24" s="48">
        <v>30383</v>
      </c>
      <c r="H24" s="48">
        <v>25</v>
      </c>
      <c r="I24" s="48">
        <v>23631</v>
      </c>
      <c r="J24" s="48">
        <v>3</v>
      </c>
      <c r="K24" s="48">
        <v>76</v>
      </c>
      <c r="L24" s="25">
        <v>99.191285690708042</v>
      </c>
      <c r="M24" s="9"/>
      <c r="N24" s="33">
        <f t="shared" si="0"/>
        <v>29</v>
      </c>
      <c r="O24" s="35" t="str">
        <f t="shared" si="1"/>
        <v>ok</v>
      </c>
      <c r="P24" s="34">
        <f t="shared" si="2"/>
        <v>54090</v>
      </c>
      <c r="Q24" s="35" t="str">
        <f t="shared" si="3"/>
        <v>ok</v>
      </c>
      <c r="R24" s="40">
        <f t="shared" si="4"/>
        <v>99.2</v>
      </c>
      <c r="S24" s="35" t="str">
        <f t="shared" si="5"/>
        <v>不一致</v>
      </c>
    </row>
    <row r="25" spans="1:19" s="5" customFormat="1" ht="18" customHeight="1">
      <c r="A25" s="72" t="s">
        <v>16</v>
      </c>
      <c r="B25" s="73"/>
      <c r="C25" s="52">
        <v>32748</v>
      </c>
      <c r="D25" s="21">
        <v>15</v>
      </c>
      <c r="E25" s="47">
        <v>32600</v>
      </c>
      <c r="F25" s="48">
        <v>2</v>
      </c>
      <c r="G25" s="48">
        <v>19352</v>
      </c>
      <c r="H25" s="48">
        <v>12</v>
      </c>
      <c r="I25" s="48">
        <v>13225</v>
      </c>
      <c r="J25" s="48">
        <v>1</v>
      </c>
      <c r="K25" s="48">
        <v>23</v>
      </c>
      <c r="L25" s="25">
        <v>99.548064003908635</v>
      </c>
      <c r="M25" s="9"/>
      <c r="N25" s="33">
        <f t="shared" si="0"/>
        <v>15</v>
      </c>
      <c r="O25" s="35" t="str">
        <f t="shared" si="1"/>
        <v>ok</v>
      </c>
      <c r="P25" s="34">
        <f t="shared" si="2"/>
        <v>32600</v>
      </c>
      <c r="Q25" s="35" t="str">
        <f t="shared" si="3"/>
        <v>ok</v>
      </c>
      <c r="R25" s="40">
        <f t="shared" si="4"/>
        <v>99.5</v>
      </c>
      <c r="S25" s="35" t="str">
        <f t="shared" si="5"/>
        <v>不一致</v>
      </c>
    </row>
    <row r="26" spans="1:19" s="5" customFormat="1" ht="18" customHeight="1">
      <c r="A26" s="72" t="s">
        <v>17</v>
      </c>
      <c r="B26" s="73"/>
      <c r="C26" s="45">
        <v>74561</v>
      </c>
      <c r="D26" s="21">
        <v>3</v>
      </c>
      <c r="E26" s="47">
        <v>74561</v>
      </c>
      <c r="F26" s="48">
        <v>1</v>
      </c>
      <c r="G26" s="48">
        <v>72901</v>
      </c>
      <c r="H26" s="48" t="s">
        <v>58</v>
      </c>
      <c r="I26" s="48">
        <v>1591</v>
      </c>
      <c r="J26" s="48">
        <v>2</v>
      </c>
      <c r="K26" s="48">
        <v>69</v>
      </c>
      <c r="L26" s="25">
        <v>100</v>
      </c>
      <c r="M26" s="9"/>
      <c r="N26" s="33">
        <f t="shared" si="0"/>
        <v>3</v>
      </c>
      <c r="O26" s="35" t="str">
        <f t="shared" si="1"/>
        <v>ok</v>
      </c>
      <c r="P26" s="34">
        <f t="shared" si="2"/>
        <v>74561</v>
      </c>
      <c r="Q26" s="35" t="str">
        <f t="shared" si="3"/>
        <v>ok</v>
      </c>
      <c r="R26" s="40">
        <f t="shared" si="4"/>
        <v>100</v>
      </c>
      <c r="S26" s="35" t="str">
        <f t="shared" si="5"/>
        <v xml:space="preserve">ok </v>
      </c>
    </row>
    <row r="27" spans="1:19" s="5" customFormat="1" ht="18" customHeight="1">
      <c r="A27" s="7" t="s">
        <v>18</v>
      </c>
      <c r="B27" s="11" t="s">
        <v>36</v>
      </c>
      <c r="C27" s="52">
        <v>15122</v>
      </c>
      <c r="D27" s="21">
        <v>1</v>
      </c>
      <c r="E27" s="47">
        <v>15122</v>
      </c>
      <c r="F27" s="48">
        <v>1</v>
      </c>
      <c r="G27" s="48">
        <v>15122</v>
      </c>
      <c r="H27" s="48" t="s">
        <v>58</v>
      </c>
      <c r="I27" s="48">
        <v>0</v>
      </c>
      <c r="J27" s="48">
        <v>0</v>
      </c>
      <c r="K27" s="48" t="s">
        <v>58</v>
      </c>
      <c r="L27" s="25">
        <v>100</v>
      </c>
      <c r="M27" s="9"/>
      <c r="N27" s="33">
        <f t="shared" si="0"/>
        <v>1</v>
      </c>
      <c r="O27" s="35" t="str">
        <f t="shared" si="1"/>
        <v>ok</v>
      </c>
      <c r="P27" s="34">
        <f t="shared" si="2"/>
        <v>15122</v>
      </c>
      <c r="Q27" s="35" t="str">
        <f t="shared" si="3"/>
        <v>ok</v>
      </c>
      <c r="R27" s="40">
        <f t="shared" si="4"/>
        <v>100</v>
      </c>
      <c r="S27" s="35" t="str">
        <f t="shared" si="5"/>
        <v xml:space="preserve">ok </v>
      </c>
    </row>
    <row r="28" spans="1:19" s="5" customFormat="1" ht="18" customHeight="1">
      <c r="A28" s="8" t="s">
        <v>19</v>
      </c>
      <c r="B28" s="12" t="s">
        <v>37</v>
      </c>
      <c r="C28" s="45">
        <v>15756</v>
      </c>
      <c r="D28" s="21">
        <v>2</v>
      </c>
      <c r="E28" s="46">
        <v>15742</v>
      </c>
      <c r="F28" s="48">
        <v>1</v>
      </c>
      <c r="G28" s="48">
        <v>15742</v>
      </c>
      <c r="H28" s="48" t="s">
        <v>58</v>
      </c>
      <c r="I28" s="48">
        <v>0</v>
      </c>
      <c r="J28" s="48">
        <v>1</v>
      </c>
      <c r="K28" s="48" t="s">
        <v>58</v>
      </c>
      <c r="L28" s="25">
        <v>99.911144960649906</v>
      </c>
      <c r="M28" s="9"/>
      <c r="N28" s="33">
        <f t="shared" si="0"/>
        <v>2</v>
      </c>
      <c r="O28" s="35" t="str">
        <f t="shared" si="1"/>
        <v>ok</v>
      </c>
      <c r="P28" s="34">
        <f t="shared" si="2"/>
        <v>15742</v>
      </c>
      <c r="Q28" s="35" t="str">
        <f t="shared" si="3"/>
        <v>ok</v>
      </c>
      <c r="R28" s="40">
        <f t="shared" si="4"/>
        <v>99.9</v>
      </c>
      <c r="S28" s="35" t="str">
        <f t="shared" si="5"/>
        <v>不一致</v>
      </c>
    </row>
    <row r="29" spans="1:19" s="5" customFormat="1" ht="18" customHeight="1">
      <c r="A29" s="81" t="s">
        <v>20</v>
      </c>
      <c r="B29" s="13" t="s">
        <v>38</v>
      </c>
      <c r="C29" s="45">
        <v>7732</v>
      </c>
      <c r="D29" s="21">
        <v>2</v>
      </c>
      <c r="E29" s="47">
        <v>7674</v>
      </c>
      <c r="F29" s="48">
        <v>1</v>
      </c>
      <c r="G29" s="48">
        <v>5441</v>
      </c>
      <c r="H29" s="48">
        <v>1</v>
      </c>
      <c r="I29" s="48">
        <v>2233</v>
      </c>
      <c r="J29" s="48">
        <v>0</v>
      </c>
      <c r="K29" s="48" t="s">
        <v>58</v>
      </c>
      <c r="L29" s="25">
        <v>99.249870667356447</v>
      </c>
      <c r="M29" s="9"/>
      <c r="N29" s="33">
        <f t="shared" si="0"/>
        <v>2</v>
      </c>
      <c r="O29" s="35" t="str">
        <f t="shared" si="1"/>
        <v>ok</v>
      </c>
      <c r="P29" s="34">
        <f t="shared" si="2"/>
        <v>7674</v>
      </c>
      <c r="Q29" s="35" t="str">
        <f t="shared" si="3"/>
        <v>ok</v>
      </c>
      <c r="R29" s="40">
        <f t="shared" si="4"/>
        <v>99.2</v>
      </c>
      <c r="S29" s="35" t="str">
        <f t="shared" si="5"/>
        <v>不一致</v>
      </c>
    </row>
    <row r="30" spans="1:19" s="5" customFormat="1" ht="18" customHeight="1">
      <c r="A30" s="82"/>
      <c r="B30" s="14" t="s">
        <v>39</v>
      </c>
      <c r="C30" s="45">
        <v>9271</v>
      </c>
      <c r="D30" s="21">
        <v>1</v>
      </c>
      <c r="E30" s="47">
        <v>9112</v>
      </c>
      <c r="F30" s="48">
        <v>1</v>
      </c>
      <c r="G30" s="48">
        <v>9112</v>
      </c>
      <c r="H30" s="48" t="s">
        <v>58</v>
      </c>
      <c r="I30" s="48">
        <v>0</v>
      </c>
      <c r="J30" s="48">
        <v>0</v>
      </c>
      <c r="K30" s="48" t="s">
        <v>58</v>
      </c>
      <c r="L30" s="25">
        <v>98.284974652141088</v>
      </c>
      <c r="M30" s="9"/>
      <c r="N30" s="33">
        <f t="shared" si="0"/>
        <v>1</v>
      </c>
      <c r="O30" s="35" t="str">
        <f t="shared" si="1"/>
        <v>ok</v>
      </c>
      <c r="P30" s="34">
        <f t="shared" si="2"/>
        <v>9112</v>
      </c>
      <c r="Q30" s="35" t="str">
        <f t="shared" si="3"/>
        <v>ok</v>
      </c>
      <c r="R30" s="40">
        <f t="shared" si="4"/>
        <v>98.3</v>
      </c>
      <c r="S30" s="35" t="str">
        <f t="shared" si="5"/>
        <v>不一致</v>
      </c>
    </row>
    <row r="31" spans="1:19" s="5" customFormat="1" ht="18" customHeight="1">
      <c r="A31" s="73" t="s">
        <v>21</v>
      </c>
      <c r="B31" s="12" t="s">
        <v>40</v>
      </c>
      <c r="C31" s="52">
        <v>1330</v>
      </c>
      <c r="D31" s="21">
        <v>3</v>
      </c>
      <c r="E31" s="47">
        <v>1313</v>
      </c>
      <c r="F31" s="48" t="s">
        <v>58</v>
      </c>
      <c r="G31" s="48">
        <v>0</v>
      </c>
      <c r="H31" s="48">
        <v>3</v>
      </c>
      <c r="I31" s="48">
        <v>1313</v>
      </c>
      <c r="J31" s="48">
        <v>0</v>
      </c>
      <c r="K31" s="48" t="s">
        <v>58</v>
      </c>
      <c r="L31" s="25">
        <v>98.721804511278194</v>
      </c>
      <c r="M31" s="9"/>
      <c r="N31" s="33">
        <f t="shared" si="0"/>
        <v>3</v>
      </c>
      <c r="O31" s="35" t="str">
        <f t="shared" si="1"/>
        <v>ok</v>
      </c>
      <c r="P31" s="34">
        <f t="shared" si="2"/>
        <v>1313</v>
      </c>
      <c r="Q31" s="35" t="str">
        <f t="shared" si="3"/>
        <v>ok</v>
      </c>
      <c r="R31" s="40">
        <f t="shared" si="4"/>
        <v>98.7</v>
      </c>
      <c r="S31" s="35" t="str">
        <f t="shared" si="5"/>
        <v>不一致</v>
      </c>
    </row>
    <row r="32" spans="1:19" s="5" customFormat="1" ht="18" customHeight="1">
      <c r="A32" s="73"/>
      <c r="B32" s="12" t="s">
        <v>41</v>
      </c>
      <c r="C32" s="52">
        <v>3908</v>
      </c>
      <c r="D32" s="21">
        <v>3</v>
      </c>
      <c r="E32" s="47">
        <v>3901</v>
      </c>
      <c r="F32" s="48" t="s">
        <v>58</v>
      </c>
      <c r="G32" s="48">
        <v>0</v>
      </c>
      <c r="H32" s="48">
        <v>3</v>
      </c>
      <c r="I32" s="48">
        <v>3901</v>
      </c>
      <c r="J32" s="48">
        <v>0</v>
      </c>
      <c r="K32" s="48" t="s">
        <v>58</v>
      </c>
      <c r="L32" s="25">
        <v>99.820880245649946</v>
      </c>
      <c r="M32" s="9"/>
      <c r="N32" s="33">
        <f t="shared" si="0"/>
        <v>3</v>
      </c>
      <c r="O32" s="35" t="str">
        <f t="shared" si="1"/>
        <v>ok</v>
      </c>
      <c r="P32" s="34">
        <f t="shared" si="2"/>
        <v>3901</v>
      </c>
      <c r="Q32" s="35" t="str">
        <f t="shared" si="3"/>
        <v>ok</v>
      </c>
      <c r="R32" s="40">
        <f t="shared" si="4"/>
        <v>99.8</v>
      </c>
      <c r="S32" s="35" t="str">
        <f t="shared" si="5"/>
        <v>不一致</v>
      </c>
    </row>
    <row r="33" spans="1:19" s="5" customFormat="1" ht="18" customHeight="1">
      <c r="A33" s="73"/>
      <c r="B33" s="12" t="s">
        <v>42</v>
      </c>
      <c r="C33" s="52">
        <v>37521</v>
      </c>
      <c r="D33" s="68">
        <v>2</v>
      </c>
      <c r="E33" s="47">
        <v>37422</v>
      </c>
      <c r="F33" s="48">
        <v>1</v>
      </c>
      <c r="G33" s="48">
        <v>37352</v>
      </c>
      <c r="H33" s="48" t="s">
        <v>58</v>
      </c>
      <c r="I33" s="48">
        <v>70</v>
      </c>
      <c r="J33" s="48">
        <v>1</v>
      </c>
      <c r="K33" s="48" t="s">
        <v>58</v>
      </c>
      <c r="L33" s="25">
        <v>99.736147757255935</v>
      </c>
      <c r="M33" s="9"/>
      <c r="N33" s="33">
        <f t="shared" si="0"/>
        <v>2</v>
      </c>
      <c r="O33" s="35" t="str">
        <f t="shared" si="1"/>
        <v>ok</v>
      </c>
      <c r="P33" s="34">
        <f t="shared" si="2"/>
        <v>37422</v>
      </c>
      <c r="Q33" s="35" t="str">
        <f t="shared" si="3"/>
        <v>ok</v>
      </c>
      <c r="R33" s="40">
        <f t="shared" si="4"/>
        <v>99.7</v>
      </c>
      <c r="S33" s="35" t="str">
        <f t="shared" si="5"/>
        <v>不一致</v>
      </c>
    </row>
    <row r="34" spans="1:19" s="5" customFormat="1" ht="18" customHeight="1">
      <c r="A34" s="82"/>
      <c r="B34" s="14" t="s">
        <v>43</v>
      </c>
      <c r="C34" s="52">
        <v>2631</v>
      </c>
      <c r="D34" s="21">
        <v>4</v>
      </c>
      <c r="E34" s="47">
        <v>2414</v>
      </c>
      <c r="F34" s="48" t="s">
        <v>58</v>
      </c>
      <c r="G34" s="48">
        <v>0</v>
      </c>
      <c r="H34" s="48">
        <v>2</v>
      </c>
      <c r="I34" s="48">
        <v>2347</v>
      </c>
      <c r="J34" s="48">
        <v>2</v>
      </c>
      <c r="K34" s="48">
        <v>67</v>
      </c>
      <c r="L34" s="25">
        <v>91.752185480805778</v>
      </c>
      <c r="M34" s="9"/>
      <c r="N34" s="33">
        <f t="shared" si="0"/>
        <v>4</v>
      </c>
      <c r="O34" s="35" t="str">
        <f t="shared" si="1"/>
        <v>ok</v>
      </c>
      <c r="P34" s="34">
        <f t="shared" si="2"/>
        <v>2414</v>
      </c>
      <c r="Q34" s="35" t="str">
        <f t="shared" si="3"/>
        <v>ok</v>
      </c>
      <c r="R34" s="40">
        <f t="shared" si="4"/>
        <v>91.8</v>
      </c>
      <c r="S34" s="35" t="str">
        <f t="shared" si="5"/>
        <v>不一致</v>
      </c>
    </row>
    <row r="35" spans="1:19" s="5" customFormat="1" ht="18" customHeight="1">
      <c r="A35" s="7" t="s">
        <v>22</v>
      </c>
      <c r="B35" s="11" t="s">
        <v>23</v>
      </c>
      <c r="C35" s="52">
        <v>14231</v>
      </c>
      <c r="D35" s="21">
        <v>2</v>
      </c>
      <c r="E35" s="47">
        <v>14037</v>
      </c>
      <c r="F35" s="48">
        <v>1</v>
      </c>
      <c r="G35" s="48">
        <v>0</v>
      </c>
      <c r="H35" s="48">
        <v>1</v>
      </c>
      <c r="I35" s="48">
        <v>14037</v>
      </c>
      <c r="J35" s="48">
        <v>0</v>
      </c>
      <c r="K35" s="48" t="s">
        <v>58</v>
      </c>
      <c r="L35" s="25">
        <v>98.636778863045464</v>
      </c>
      <c r="M35" s="9"/>
      <c r="N35" s="33">
        <f t="shared" si="0"/>
        <v>2</v>
      </c>
      <c r="O35" s="35" t="str">
        <f t="shared" si="1"/>
        <v>ok</v>
      </c>
      <c r="P35" s="34">
        <f t="shared" si="2"/>
        <v>14037</v>
      </c>
      <c r="Q35" s="35" t="str">
        <f t="shared" si="3"/>
        <v>ok</v>
      </c>
      <c r="R35" s="40">
        <f t="shared" si="4"/>
        <v>98.6</v>
      </c>
      <c r="S35" s="35" t="str">
        <f t="shared" si="5"/>
        <v>不一致</v>
      </c>
    </row>
    <row r="36" spans="1:19" s="5" customFormat="1" ht="18" customHeight="1" thickBot="1">
      <c r="A36" s="79" t="s">
        <v>24</v>
      </c>
      <c r="B36" s="12" t="s">
        <v>44</v>
      </c>
      <c r="C36" s="52">
        <v>2075</v>
      </c>
      <c r="D36" s="21">
        <v>6</v>
      </c>
      <c r="E36" s="46">
        <v>1935</v>
      </c>
      <c r="F36" s="48" t="s">
        <v>58</v>
      </c>
      <c r="G36" s="48">
        <v>0</v>
      </c>
      <c r="H36" s="48">
        <v>4</v>
      </c>
      <c r="I36" s="48">
        <v>1935</v>
      </c>
      <c r="J36" s="48">
        <v>2</v>
      </c>
      <c r="K36" s="48" t="s">
        <v>58</v>
      </c>
      <c r="L36" s="25">
        <v>93.253012048192772</v>
      </c>
      <c r="M36" s="9"/>
      <c r="N36" s="33">
        <f t="shared" si="0"/>
        <v>6</v>
      </c>
      <c r="O36" s="35" t="str">
        <f t="shared" si="1"/>
        <v>ok</v>
      </c>
      <c r="P36" s="34">
        <f t="shared" si="2"/>
        <v>1935</v>
      </c>
      <c r="Q36" s="35" t="str">
        <f t="shared" si="3"/>
        <v>ok</v>
      </c>
      <c r="R36" s="40">
        <f t="shared" si="4"/>
        <v>93.3</v>
      </c>
      <c r="S36" s="35" t="str">
        <f t="shared" si="5"/>
        <v>不一致</v>
      </c>
    </row>
    <row r="37" spans="1:19" s="5" customFormat="1" ht="12.75" customHeight="1" thickTop="1">
      <c r="A37" s="80"/>
      <c r="B37" s="14" t="s">
        <v>25</v>
      </c>
      <c r="C37" s="53">
        <v>21541</v>
      </c>
      <c r="D37" s="50">
        <v>8</v>
      </c>
      <c r="E37" s="49">
        <v>21508</v>
      </c>
      <c r="F37" s="50">
        <v>2</v>
      </c>
      <c r="G37" s="50">
        <v>5557</v>
      </c>
      <c r="H37" s="50">
        <v>6</v>
      </c>
      <c r="I37" s="50">
        <v>15951</v>
      </c>
      <c r="J37" s="50">
        <v>0</v>
      </c>
      <c r="K37" s="50" t="s">
        <v>58</v>
      </c>
      <c r="L37" s="44">
        <v>99.846803769555734</v>
      </c>
      <c r="M37" s="9"/>
      <c r="N37" s="36">
        <f t="shared" si="0"/>
        <v>8</v>
      </c>
      <c r="O37" s="38" t="str">
        <f t="shared" si="1"/>
        <v>ok</v>
      </c>
      <c r="P37" s="37">
        <f t="shared" si="2"/>
        <v>21508</v>
      </c>
      <c r="Q37" s="38" t="str">
        <f t="shared" si="3"/>
        <v>ok</v>
      </c>
      <c r="R37" s="56">
        <f>ROUND(E37/C37*100,1)</f>
        <v>99.8</v>
      </c>
      <c r="S37" s="38" t="str">
        <f>IF(L37=R37,"ok ","不一致")</f>
        <v>不一致</v>
      </c>
    </row>
    <row r="38" spans="1:19" s="5" customFormat="1" ht="12.75" customHeight="1">
      <c r="E38" s="6"/>
      <c r="I38" s="6"/>
    </row>
    <row r="39" spans="1:19" s="5" customFormat="1" ht="12.75" customHeight="1">
      <c r="A39" s="103" t="s">
        <v>48</v>
      </c>
      <c r="B39" s="104"/>
      <c r="C39" s="26">
        <f>SUM(C12,C13,C14,C15,C16,C17,C18,C19,C20,C21,C22,C23,C24,C25,C26,C27,C28,C29,C30,C31,C32,C33,C35,C34,C36,C37)</f>
        <v>2607933</v>
      </c>
      <c r="D39" s="27">
        <f t="shared" ref="D39:K39" si="6">SUM(D12,D13,D14,D15,D16,D17,D18,D19,D20,D21,D22,D23,D24,D25,D26,D27,D28,D29,D30,D31,D32,D33,D35,D34,D36,D37)</f>
        <v>283</v>
      </c>
      <c r="E39" s="27">
        <f t="shared" si="6"/>
        <v>2599802</v>
      </c>
      <c r="F39" s="27">
        <f t="shared" si="6"/>
        <v>24</v>
      </c>
      <c r="G39" s="27">
        <f t="shared" si="6"/>
        <v>2474648</v>
      </c>
      <c r="H39" s="27">
        <f t="shared" si="6"/>
        <v>116</v>
      </c>
      <c r="I39" s="27">
        <f t="shared" si="6"/>
        <v>123942</v>
      </c>
      <c r="J39" s="27">
        <f t="shared" si="6"/>
        <v>143</v>
      </c>
      <c r="K39" s="27">
        <f t="shared" si="6"/>
        <v>1212</v>
      </c>
      <c r="L39" s="54"/>
    </row>
    <row r="40" spans="1:19" s="5" customFormat="1" ht="12.75" customHeight="1">
      <c r="A40" s="105"/>
      <c r="B40" s="106"/>
      <c r="C40" s="28" t="str">
        <f>IF(C11=C39,"ok","不一致")</f>
        <v>ok</v>
      </c>
      <c r="D40" s="29" t="str">
        <f t="shared" ref="D40:K40" si="7">IF(D11=D39,"ok","不一致")</f>
        <v>ok</v>
      </c>
      <c r="E40" s="29" t="str">
        <f t="shared" si="7"/>
        <v>ok</v>
      </c>
      <c r="F40" s="29" t="str">
        <f t="shared" si="7"/>
        <v>ok</v>
      </c>
      <c r="G40" s="29" t="str">
        <f t="shared" si="7"/>
        <v>ok</v>
      </c>
      <c r="H40" s="29" t="str">
        <f t="shared" si="7"/>
        <v>ok</v>
      </c>
      <c r="I40" s="29" t="str">
        <f t="shared" si="7"/>
        <v>ok</v>
      </c>
      <c r="J40" s="29" t="str">
        <f t="shared" si="7"/>
        <v>ok</v>
      </c>
      <c r="K40" s="29" t="str">
        <f t="shared" si="7"/>
        <v>ok</v>
      </c>
      <c r="L40" s="55"/>
    </row>
    <row r="41" spans="1:19" ht="18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</sheetData>
  <mergeCells count="37">
    <mergeCell ref="N3:O6"/>
    <mergeCell ref="P3:Q6"/>
    <mergeCell ref="R3:S6"/>
    <mergeCell ref="A25:B25"/>
    <mergeCell ref="A26:B26"/>
    <mergeCell ref="A13:B13"/>
    <mergeCell ref="A14:B14"/>
    <mergeCell ref="A15:B15"/>
    <mergeCell ref="A16:B16"/>
    <mergeCell ref="A31:A34"/>
    <mergeCell ref="A36:A37"/>
    <mergeCell ref="A39:B40"/>
    <mergeCell ref="A19:B19"/>
    <mergeCell ref="A20:B20"/>
    <mergeCell ref="A21:B21"/>
    <mergeCell ref="A22:B22"/>
    <mergeCell ref="A23:B23"/>
    <mergeCell ref="A24:B24"/>
    <mergeCell ref="A29:A30"/>
    <mergeCell ref="A17:B17"/>
    <mergeCell ref="A18:B18"/>
    <mergeCell ref="A7:B7"/>
    <mergeCell ref="A8:B8"/>
    <mergeCell ref="A9:B9"/>
    <mergeCell ref="A10:B10"/>
    <mergeCell ref="A11:B11"/>
    <mergeCell ref="A12:B12"/>
    <mergeCell ref="A1:L1"/>
    <mergeCell ref="A3:B5"/>
    <mergeCell ref="C3:C4"/>
    <mergeCell ref="D3:D5"/>
    <mergeCell ref="E3:E4"/>
    <mergeCell ref="F3:K3"/>
    <mergeCell ref="L3:L4"/>
    <mergeCell ref="F4:G4"/>
    <mergeCell ref="H4:I4"/>
    <mergeCell ref="J4:K4"/>
  </mergeCells>
  <phoneticPr fontId="6"/>
  <printOptions horizontalCentered="1" verticalCentered="1"/>
  <pageMargins left="0.43307086614173229" right="0.43307086614173229" top="0.52" bottom="0.65" header="0.51181102362204722" footer="0.3"/>
  <pageSetup paperSize="9" scale="76" orientation="landscape" verticalDpi="196" r:id="rId1"/>
  <headerFooter alignWithMargins="0">
    <oddFooter>&amp;L&amp;"ＭＳ 明朝,標準"&amp;10&amp;Z&amp;F&amp;D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11-6</vt:lpstr>
      <vt:lpstr>点検用</vt:lpstr>
      <vt:lpstr>'11-6'!Print_Area</vt:lpstr>
      <vt:lpstr>点検用!Print_Area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平成24年京都府統計書</dc:title>
  <dc:creator>京都府調査統計課</dc:creator>
  <cp:lastModifiedBy>＊</cp:lastModifiedBy>
  <cp:lastPrinted>2017-09-13T04:27:15Z</cp:lastPrinted>
  <dcterms:created xsi:type="dcterms:W3CDTF">2003-07-09T04:49:37Z</dcterms:created>
  <dcterms:modified xsi:type="dcterms:W3CDTF">2018-12-19T04:15:21Z</dcterms:modified>
</cp:coreProperties>
</file>