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Jm0026-smb5\総合政策環境部\各課専用\環境・エネルギー関係所属\地球温暖化対策課\455ＥＳＧ・サプライチェーン\３ フレームワーク\01 フレームワーク骨子\03 要領等\HP掲載\"/>
    </mc:Choice>
  </mc:AlternateContent>
  <xr:revisionPtr revIDLastSave="0" documentId="13_ncr:1_{4D81914C-7292-4CCD-9493-353B12024F11}" xr6:coauthVersionLast="47" xr6:coauthVersionMax="47" xr10:uidLastSave="{00000000-0000-0000-0000-000000000000}"/>
  <bookViews>
    <workbookView xWindow="-45" yWindow="-16320" windowWidth="29040" windowHeight="15720" tabRatio="810" xr2:uid="{00000000-000D-0000-FFFF-FFFF00000000}"/>
  </bookViews>
  <sheets>
    <sheet name="基準算出シート(３年平均)" sheetId="178" r:id="rId1"/>
    <sheet name="第１年度（〇年度）" sheetId="191" r:id="rId2"/>
    <sheet name="第２年度（〇年度）" sheetId="192" r:id="rId3"/>
    <sheet name="第３年度（〇年度）" sheetId="193" r:id="rId4"/>
    <sheet name="係数１" sheetId="188" r:id="rId5"/>
    <sheet name="係数２" sheetId="189" r:id="rId6"/>
    <sheet name="係数３" sheetId="194" r:id="rId7"/>
    <sheet name="係数４" sheetId="195" r:id="rId8"/>
    <sheet name="参照_電気" sheetId="190" state="hidden" r:id="rId9"/>
    <sheet name="参照_ガス" sheetId="196" state="hidden" r:id="rId10"/>
    <sheet name="参照_熱" sheetId="197" state="hidden" r:id="rId11"/>
  </sheets>
  <definedNames>
    <definedName name="_1表月計Q" localSheetId="5">#REF!</definedName>
    <definedName name="_1表月計Q" localSheetId="1">#REF!</definedName>
    <definedName name="_1表月計Q" localSheetId="2">#REF!</definedName>
    <definedName name="_1表月計Q" localSheetId="3">#REF!</definedName>
    <definedName name="_1表月計Q">#REF!</definedName>
    <definedName name="_3表Ｐ月計q" localSheetId="1">#REF!</definedName>
    <definedName name="_3表Ｐ月計q" localSheetId="2">#REF!</definedName>
    <definedName name="_3表Ｐ月計q" localSheetId="3">#REF!</definedName>
    <definedName name="_3表Ｐ月計q">#REF!</definedName>
    <definedName name="_3表一月計q" localSheetId="1">#REF!</definedName>
    <definedName name="_3表一月計q" localSheetId="2">#REF!</definedName>
    <definedName name="_3表一月計q" localSheetId="3">#REF!</definedName>
    <definedName name="_3表一月計q">#REF!</definedName>
    <definedName name="_3表共月計q" localSheetId="1">#REF!</definedName>
    <definedName name="_3表共月計q" localSheetId="2">#REF!</definedName>
    <definedName name="_3表共月計q" localSheetId="3">#REF!</definedName>
    <definedName name="_3表共月計q">#REF!</definedName>
    <definedName name="_4自家発月計q" localSheetId="1">#REF!</definedName>
    <definedName name="_4自家発月計q" localSheetId="2">#REF!</definedName>
    <definedName name="_4自家発月計q" localSheetId="3">#REF!</definedName>
    <definedName name="_4自家発月計q">#REF!</definedName>
    <definedName name="_5大口合計Q" localSheetId="1">#REF!</definedName>
    <definedName name="_5大口合計Q" localSheetId="2">#REF!</definedName>
    <definedName name="_5大口合計Q" localSheetId="3">#REF!</definedName>
    <definedName name="_5大口合計Q">#REF!</definedName>
    <definedName name="_8自家発出力" localSheetId="1">#REF!</definedName>
    <definedName name="_8自家発出力" localSheetId="2">#REF!</definedName>
    <definedName name="_8自家発出力" localSheetId="3">#REF!</definedName>
    <definedName name="_8自家発出力">#REF!</definedName>
    <definedName name="_9下ﾃﾞｰﾀ" localSheetId="1">#REF!</definedName>
    <definedName name="_9下ﾃﾞｰﾀ" localSheetId="2">#REF!</definedName>
    <definedName name="_9下ﾃﾞｰﾀ" localSheetId="3">#REF!</definedName>
    <definedName name="_9下ﾃﾞｰﾀ">#REF!</definedName>
    <definedName name="_Fill" localSheetId="6" hidden="1">#REF!</definedName>
    <definedName name="_Fill" localSheetId="7" hidden="1">#REF!</definedName>
    <definedName name="_Fill" localSheetId="9" hidden="1">#REF!</definedName>
    <definedName name="_Fill" localSheetId="10" hidden="1">#REF!</definedName>
    <definedName name="_Fill" hidden="1">#REF!</definedName>
    <definedName name="_xlnm._FilterDatabase" localSheetId="5" hidden="1">係数２!$A$9:$I$9</definedName>
    <definedName name="_xlnm._FilterDatabase" localSheetId="9" hidden="1">参照_ガス!$A$3:$Q$43</definedName>
    <definedName name="_xlnm._FilterDatabase" localSheetId="8" hidden="1">参照_電気!$A$3:$O$1128</definedName>
    <definedName name="_xlnm._FilterDatabase" localSheetId="10" hidden="1">参照_熱!$A$3:$O$42</definedName>
    <definedName name="EMS" localSheetId="0">#REF!</definedName>
    <definedName name="EMS" localSheetId="1">#REF!</definedName>
    <definedName name="EMS" localSheetId="2">#REF!</definedName>
    <definedName name="EMS" localSheetId="3">#REF!</definedName>
    <definedName name="EMS">#REF!</definedName>
    <definedName name="EMSS" localSheetId="0">#REF!</definedName>
    <definedName name="EMSS" localSheetId="1">#REF!</definedName>
    <definedName name="EMSS" localSheetId="2">#REF!</definedName>
    <definedName name="EMSS" localSheetId="3">#REF!</definedName>
    <definedName name="EMSS">#REF!</definedName>
    <definedName name="HFC" localSheetId="1">#REF!</definedName>
    <definedName name="HFC" localSheetId="2">#REF!</definedName>
    <definedName name="HFC" localSheetId="3">#REF!</definedName>
    <definedName name="HFC">#REF!</definedName>
    <definedName name="HFCs" localSheetId="6">#REF!</definedName>
    <definedName name="HFCs" localSheetId="7">#REF!</definedName>
    <definedName name="HFCs" localSheetId="9">#REF!</definedName>
    <definedName name="HFCs" localSheetId="10">#REF!</definedName>
    <definedName name="HFCs">#REF!</definedName>
    <definedName name="HTML_CodePage" hidden="1">932</definedName>
    <definedName name="HTML_Control" localSheetId="5" hidden="1">{"'第２表'!$W$27:$AA$68"}</definedName>
    <definedName name="HTML_Control" localSheetId="6" hidden="1">{"'第２表'!$W$27:$AA$68"}</definedName>
    <definedName name="HTML_Control" localSheetId="7" hidden="1">{"'第２表'!$W$27:$AA$68"}</definedName>
    <definedName name="HTML_Control" localSheetId="9" hidden="1">{"'第２表'!$W$27:$AA$68"}</definedName>
    <definedName name="HTML_Control" localSheetId="10"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ISO" localSheetId="0">#REF!</definedName>
    <definedName name="ISO" localSheetId="1">#REF!</definedName>
    <definedName name="ISO" localSheetId="2">#REF!</definedName>
    <definedName name="ISO" localSheetId="3">#REF!</definedName>
    <definedName name="ISO">#REF!</definedName>
    <definedName name="karui" localSheetId="5">#REF!</definedName>
    <definedName name="karui" localSheetId="1">#REF!</definedName>
    <definedName name="karui" localSheetId="2">#REF!</definedName>
    <definedName name="karui" localSheetId="3">#REF!</definedName>
    <definedName name="karui">#REF!</definedName>
    <definedName name="KES" localSheetId="0">#REF!</definedName>
    <definedName name="KES" localSheetId="1">#REF!</definedName>
    <definedName name="KES" localSheetId="2">#REF!</definedName>
    <definedName name="KES" localSheetId="3">#REF!</definedName>
    <definedName name="KES">#REF!</definedName>
    <definedName name="PFC" localSheetId="1">#REF!</definedName>
    <definedName name="PFC" localSheetId="2">#REF!</definedName>
    <definedName name="PFC" localSheetId="3">#REF!</definedName>
    <definedName name="PFC">#REF!</definedName>
    <definedName name="PFCs" localSheetId="6">#REF!</definedName>
    <definedName name="PFCs" localSheetId="7">#REF!</definedName>
    <definedName name="PFCs" localSheetId="9">#REF!</definedName>
    <definedName name="PFCs" localSheetId="10">#REF!</definedName>
    <definedName name="PFCs">#REF!</definedName>
    <definedName name="PPS" localSheetId="1">#REF!</definedName>
    <definedName name="PPS" localSheetId="2">#REF!</definedName>
    <definedName name="PPS" localSheetId="3">#REF!</definedName>
    <definedName name="PPS">#REF!</definedName>
    <definedName name="pps推移" localSheetId="5" hidden="1">{"'第２表'!$W$27:$AA$68"}</definedName>
    <definedName name="pps推移" localSheetId="6" hidden="1">{"'第２表'!$W$27:$AA$68"}</definedName>
    <definedName name="pps推移" localSheetId="7" hidden="1">{"'第２表'!$W$27:$AA$68"}</definedName>
    <definedName name="pps推移" localSheetId="9" hidden="1">{"'第２表'!$W$27:$AA$68"}</definedName>
    <definedName name="pps推移" localSheetId="10" hidden="1">{"'第２表'!$W$27:$AA$68"}</definedName>
    <definedName name="pps推移" hidden="1">{"'第２表'!$W$27:$AA$68"}</definedName>
    <definedName name="_xlnm.Print_Area" localSheetId="0">'基準算出シート(３年平均)'!$C$1:$M$68</definedName>
    <definedName name="_xlnm.Print_Area" localSheetId="5">係数２!$A$1:$G$1159</definedName>
    <definedName name="_xlnm.Print_Area" localSheetId="1">'第１年度（〇年度）'!$A$1:$L$70</definedName>
    <definedName name="_xlnm.Print_Area" localSheetId="2">'第２年度（〇年度）'!$A$1:$L$70</definedName>
    <definedName name="_xlnm.Print_Area" localSheetId="3">'第３年度（〇年度）'!$A$1:$L$70</definedName>
    <definedName name="_xlnm.Print_Area">#REF!</definedName>
    <definedName name="PRINT_AREA_MI" localSheetId="5">#REF!</definedName>
    <definedName name="PRINT_AREA_MI" localSheetId="1">#REF!</definedName>
    <definedName name="PRINT_AREA_MI" localSheetId="2">#REF!</definedName>
    <definedName name="PRINT_AREA_MI" localSheetId="3">#REF!</definedName>
    <definedName name="PRINT_AREA_MI">#REF!</definedName>
    <definedName name="_xlnm.Print_Titles" localSheetId="5">係数２!$6:$8</definedName>
    <definedName name="ああああ" localSheetId="6">#REF!</definedName>
    <definedName name="ああああ" localSheetId="7">#REF!</definedName>
    <definedName name="ああああ" localSheetId="9">#REF!</definedName>
    <definedName name="ああああ" localSheetId="10">#REF!</definedName>
    <definedName name="ああああ">#REF!</definedName>
    <definedName name="その他電気事業者" localSheetId="6">#REF!</definedName>
    <definedName name="その他電気事業者" localSheetId="7">#REF!</definedName>
    <definedName name="その他電気事業者" localSheetId="9">#REF!</definedName>
    <definedName name="その他電気事業者" localSheetId="10">#REF!</definedName>
    <definedName name="その他電気事業者">#REF!</definedName>
    <definedName name="ﾁｪｯｸ" localSheetId="1">#REF!</definedName>
    <definedName name="ﾁｪｯｸ" localSheetId="2">#REF!</definedName>
    <definedName name="ﾁｪｯｸ" localSheetId="3">#REF!</definedName>
    <definedName name="ﾁｪｯｸ">#REF!</definedName>
    <definedName name="プリント" localSheetId="5">#REF!</definedName>
    <definedName name="プリント" localSheetId="1">#REF!</definedName>
    <definedName name="プリント" localSheetId="2">#REF!</definedName>
    <definedName name="プリント" localSheetId="3">#REF!</definedName>
    <definedName name="プリント">#REF!</definedName>
    <definedName name="期間" localSheetId="0">#REF!</definedName>
    <definedName name="期間" localSheetId="1">#REF!</definedName>
    <definedName name="期間" localSheetId="2">#REF!</definedName>
    <definedName name="期間" localSheetId="3">#REF!</definedName>
    <definedName name="期間">#REF!</definedName>
    <definedName name="記載区分" localSheetId="1">#REF!</definedName>
    <definedName name="記載区分" localSheetId="2">#REF!</definedName>
    <definedName name="記載区分" localSheetId="3">#REF!</definedName>
    <definedName name="記載区分">#REF!</definedName>
    <definedName name="区分" localSheetId="0">#REF!</definedName>
    <definedName name="区分" localSheetId="1">#REF!</definedName>
    <definedName name="区分" localSheetId="2">#REF!</definedName>
    <definedName name="区分" localSheetId="3">#REF!</definedName>
    <definedName name="区分">#REF!</definedName>
    <definedName name="計画期間" localSheetId="1">#REF!</definedName>
    <definedName name="計画期間" localSheetId="2">#REF!</definedName>
    <definedName name="計画期間" localSheetId="3">#REF!</definedName>
    <definedName name="計画期間">#REF!</definedName>
    <definedName name="電気" localSheetId="0">#REF!</definedName>
    <definedName name="電気" localSheetId="1">#REF!</definedName>
    <definedName name="電気" localSheetId="2">#REF!</definedName>
    <definedName name="電気" localSheetId="3">#REF!</definedName>
    <definedName name="電気">#REF!</definedName>
    <definedName name="年度" localSheetId="0">#REF!</definedName>
    <definedName name="年度" localSheetId="1">#REF!</definedName>
    <definedName name="年度" localSheetId="2">#REF!</definedName>
    <definedName name="年度" localSheetId="3">#REF!</definedName>
    <definedName name="年度">#REF!</definedName>
    <definedName name="燃料" localSheetId="0">#REF!</definedName>
    <definedName name="燃料" localSheetId="1">#REF!</definedName>
    <definedName name="燃料" localSheetId="2">#REF!</definedName>
    <definedName name="燃料" localSheetId="3">#REF!</definedName>
    <definedName name="燃料">#REF!</definedName>
    <definedName name="報告年度" localSheetId="1">#REF!</definedName>
    <definedName name="報告年度" localSheetId="2">#REF!</definedName>
    <definedName name="報告年度" localSheetId="3">#REF!</definedName>
    <definedName name="報告年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196" l="1"/>
  <c r="G43" i="196" s="1"/>
  <c r="G44" i="196" s="1"/>
  <c r="G41" i="196"/>
  <c r="E44" i="196"/>
  <c r="E43" i="196"/>
  <c r="E42" i="196"/>
  <c r="H42" i="196"/>
  <c r="I42" i="196" s="1"/>
  <c r="BT4" i="192"/>
  <c r="G20" i="193"/>
  <c r="G20" i="192"/>
  <c r="G20" i="191"/>
  <c r="BB4" i="191"/>
  <c r="BB4" i="192"/>
  <c r="F1286" i="190"/>
  <c r="G1286" i="190" s="1"/>
  <c r="F1283" i="190"/>
  <c r="F1282" i="190"/>
  <c r="G1282" i="190" s="1"/>
  <c r="F1280" i="190"/>
  <c r="G1280" i="190" s="1"/>
  <c r="F1276" i="190"/>
  <c r="F1277" i="190" s="1"/>
  <c r="F1278" i="190" s="1"/>
  <c r="G1275" i="190"/>
  <c r="F1275" i="190"/>
  <c r="F1274" i="190"/>
  <c r="G1274" i="190" s="1"/>
  <c r="F1273" i="190"/>
  <c r="G1273" i="190" s="1"/>
  <c r="F1272" i="190"/>
  <c r="G1272" i="190" s="1"/>
  <c r="F1268" i="190"/>
  <c r="F1267" i="190"/>
  <c r="G1267" i="190" s="1"/>
  <c r="G1266" i="190"/>
  <c r="F1266" i="190"/>
  <c r="F1264" i="190"/>
  <c r="F1265" i="190" s="1"/>
  <c r="G1265" i="190" s="1"/>
  <c r="G1263" i="190"/>
  <c r="F1263" i="190"/>
  <c r="F1262" i="190"/>
  <c r="G1262" i="190" s="1"/>
  <c r="F1260" i="190"/>
  <c r="F1261" i="190" s="1"/>
  <c r="G1261" i="190" s="1"/>
  <c r="F1259" i="190"/>
  <c r="G1259" i="190" s="1"/>
  <c r="G1258" i="190"/>
  <c r="F1258" i="190"/>
  <c r="F1256" i="190"/>
  <c r="G1256" i="190" s="1"/>
  <c r="F1255" i="190"/>
  <c r="G1255" i="190" s="1"/>
  <c r="F1254" i="190"/>
  <c r="G1254" i="190" s="1"/>
  <c r="G1253" i="190"/>
  <c r="F1253" i="190"/>
  <c r="F1252" i="190"/>
  <c r="G1252" i="190" s="1"/>
  <c r="F1250" i="190"/>
  <c r="G1250" i="190" s="1"/>
  <c r="F1249" i="190"/>
  <c r="G1249" i="190" s="1"/>
  <c r="F1248" i="190"/>
  <c r="G1248" i="190" s="1"/>
  <c r="F1247" i="190"/>
  <c r="G1247" i="190" s="1"/>
  <c r="F1246" i="190"/>
  <c r="G1246" i="190" s="1"/>
  <c r="G1245" i="190"/>
  <c r="F1245" i="190"/>
  <c r="F1244" i="190"/>
  <c r="G1244" i="190" s="1"/>
  <c r="F1242" i="190"/>
  <c r="F1243" i="190" s="1"/>
  <c r="G1243" i="190" s="1"/>
  <c r="F1241" i="190"/>
  <c r="G1241" i="190" s="1"/>
  <c r="G1240" i="190"/>
  <c r="F1240" i="190"/>
  <c r="F1238" i="190"/>
  <c r="F1237" i="190"/>
  <c r="G1237" i="190" s="1"/>
  <c r="G1236" i="190"/>
  <c r="F1236" i="190"/>
  <c r="G1235" i="190"/>
  <c r="F1235" i="190"/>
  <c r="F1234" i="190"/>
  <c r="G1234" i="190" s="1"/>
  <c r="F1233" i="190"/>
  <c r="G1233" i="190" s="1"/>
  <c r="F1232" i="190"/>
  <c r="G1232" i="190" s="1"/>
  <c r="F1231" i="190"/>
  <c r="G1231" i="190" s="1"/>
  <c r="F1230" i="190"/>
  <c r="G1230" i="190" s="1"/>
  <c r="F1229" i="190"/>
  <c r="G1229" i="190" s="1"/>
  <c r="G1228" i="190"/>
  <c r="F1228" i="190"/>
  <c r="G1227" i="190"/>
  <c r="F1227" i="190"/>
  <c r="F1226" i="190"/>
  <c r="G1226" i="190" s="1"/>
  <c r="F1225" i="190"/>
  <c r="G1225" i="190" s="1"/>
  <c r="F1222" i="190"/>
  <c r="F1223" i="190" s="1"/>
  <c r="G1221" i="190"/>
  <c r="F1221" i="190"/>
  <c r="F1220" i="190"/>
  <c r="G1220" i="190" s="1"/>
  <c r="F1219" i="190"/>
  <c r="G1219" i="190" s="1"/>
  <c r="F1211" i="190"/>
  <c r="G1210" i="190"/>
  <c r="F1210" i="190"/>
  <c r="F1209" i="190"/>
  <c r="G1209" i="190" s="1"/>
  <c r="F1206" i="190"/>
  <c r="G1205" i="190"/>
  <c r="F1205" i="190"/>
  <c r="F1202" i="190"/>
  <c r="G1201" i="190"/>
  <c r="F1201" i="190"/>
  <c r="F1200" i="190"/>
  <c r="G1200" i="190" s="1"/>
  <c r="F1197" i="190"/>
  <c r="F1198" i="190" s="1"/>
  <c r="F1199" i="190" s="1"/>
  <c r="G1199" i="190" s="1"/>
  <c r="F1196" i="190"/>
  <c r="G1196" i="190" s="1"/>
  <c r="G1195" i="190"/>
  <c r="F1195" i="190"/>
  <c r="F1193" i="190"/>
  <c r="G1192" i="190"/>
  <c r="F1192" i="190"/>
  <c r="F1189" i="190"/>
  <c r="F1190" i="190" s="1"/>
  <c r="G1190" i="190" s="1"/>
  <c r="G1188" i="190"/>
  <c r="F1188" i="190"/>
  <c r="F1187" i="190"/>
  <c r="G1187" i="190" s="1"/>
  <c r="G1186" i="190"/>
  <c r="F1186" i="190"/>
  <c r="G1185" i="190"/>
  <c r="F1185" i="190"/>
  <c r="F1184" i="190"/>
  <c r="G1184" i="190" s="1"/>
  <c r="G1183" i="190"/>
  <c r="F1183" i="190"/>
  <c r="F1180" i="190"/>
  <c r="F1179" i="190"/>
  <c r="G1179" i="190" s="1"/>
  <c r="F1178" i="190"/>
  <c r="G1178" i="190" s="1"/>
  <c r="G1177" i="190"/>
  <c r="F1177" i="190"/>
  <c r="F1176" i="190"/>
  <c r="G1176" i="190" s="1"/>
  <c r="F1173" i="190"/>
  <c r="F1172" i="190"/>
  <c r="G1172" i="190" s="1"/>
  <c r="F1171" i="190"/>
  <c r="G1171" i="190" s="1"/>
  <c r="F1170" i="190"/>
  <c r="G1170" i="190" s="1"/>
  <c r="F1167" i="190"/>
  <c r="F1166" i="190"/>
  <c r="G1166" i="190" s="1"/>
  <c r="F1165" i="190"/>
  <c r="G1165" i="190" s="1"/>
  <c r="G1164" i="190"/>
  <c r="F1164" i="190"/>
  <c r="F1163" i="190"/>
  <c r="G1163" i="190" s="1"/>
  <c r="F1162" i="190"/>
  <c r="G1162" i="190" s="1"/>
  <c r="F1161" i="190"/>
  <c r="G1161" i="190" s="1"/>
  <c r="F1160" i="190"/>
  <c r="G1160" i="190" s="1"/>
  <c r="F1159" i="190"/>
  <c r="G1159" i="190" s="1"/>
  <c r="F1157" i="190"/>
  <c r="F1158" i="190" s="1"/>
  <c r="G1158" i="190" s="1"/>
  <c r="G1156" i="190"/>
  <c r="F1156" i="190"/>
  <c r="G1155" i="190"/>
  <c r="F1155" i="190"/>
  <c r="F1154" i="190"/>
  <c r="G1154" i="190" s="1"/>
  <c r="G1153" i="190"/>
  <c r="F1153" i="190"/>
  <c r="F1152" i="190"/>
  <c r="G1152" i="190" s="1"/>
  <c r="F1150" i="190"/>
  <c r="G1150" i="190" s="1"/>
  <c r="G1149" i="190"/>
  <c r="F1149" i="190"/>
  <c r="F1148" i="190"/>
  <c r="G1148" i="190" s="1"/>
  <c r="F1147" i="190"/>
  <c r="G1147" i="190" s="1"/>
  <c r="G1146" i="190"/>
  <c r="F1146" i="190"/>
  <c r="F1145" i="190"/>
  <c r="G1145" i="190" s="1"/>
  <c r="F1144" i="190"/>
  <c r="G1144" i="190" s="1"/>
  <c r="F1142" i="190"/>
  <c r="G1142" i="190" s="1"/>
  <c r="G1140" i="190"/>
  <c r="F1140" i="190"/>
  <c r="F1141" i="190" s="1"/>
  <c r="G1141" i="190" s="1"/>
  <c r="F1139" i="190"/>
  <c r="G1139" i="190" s="1"/>
  <c r="F1138" i="190"/>
  <c r="G1138" i="190" s="1"/>
  <c r="F1137" i="190"/>
  <c r="G1137" i="190" s="1"/>
  <c r="F1133" i="190"/>
  <c r="F1134" i="190" s="1"/>
  <c r="F1132" i="190"/>
  <c r="G1132" i="190" s="1"/>
  <c r="G1131" i="190"/>
  <c r="F1131" i="190"/>
  <c r="F1130" i="190"/>
  <c r="G1130" i="190" s="1"/>
  <c r="F1126" i="190"/>
  <c r="G1126" i="190" s="1"/>
  <c r="F1125" i="190"/>
  <c r="G1125" i="190" s="1"/>
  <c r="F1124" i="190"/>
  <c r="G1124" i="190" s="1"/>
  <c r="G1123" i="190"/>
  <c r="F1123" i="190"/>
  <c r="G1122" i="190"/>
  <c r="F1122" i="190"/>
  <c r="F1121" i="190"/>
  <c r="G1121" i="190" s="1"/>
  <c r="G1120" i="190"/>
  <c r="F1120" i="190"/>
  <c r="F1117" i="190"/>
  <c r="F1118" i="190" s="1"/>
  <c r="G1116" i="190"/>
  <c r="F1116" i="190"/>
  <c r="F1115" i="190"/>
  <c r="G1115" i="190" s="1"/>
  <c r="F1114" i="190"/>
  <c r="G1114" i="190" s="1"/>
  <c r="F1113" i="190"/>
  <c r="G1113" i="190" s="1"/>
  <c r="F1112" i="190"/>
  <c r="G1112" i="190" s="1"/>
  <c r="F1111" i="190"/>
  <c r="G1111" i="190" s="1"/>
  <c r="F1110" i="190"/>
  <c r="G1110" i="190" s="1"/>
  <c r="F1106" i="190"/>
  <c r="F1105" i="190"/>
  <c r="G1105" i="190" s="1"/>
  <c r="F1104" i="190"/>
  <c r="G1104" i="190" s="1"/>
  <c r="G1103" i="190"/>
  <c r="F1103" i="190"/>
  <c r="F1102" i="190"/>
  <c r="G1102" i="190" s="1"/>
  <c r="F1094" i="190"/>
  <c r="G1094" i="190" s="1"/>
  <c r="G1093" i="190"/>
  <c r="F1093" i="190"/>
  <c r="F1091" i="190"/>
  <c r="F1092" i="190" s="1"/>
  <c r="G1092" i="190" s="1"/>
  <c r="G1090" i="190"/>
  <c r="F1090" i="190"/>
  <c r="F1089" i="190"/>
  <c r="G1089" i="190" s="1"/>
  <c r="F1088" i="190"/>
  <c r="G1088" i="190" s="1"/>
  <c r="F1087" i="190"/>
  <c r="G1087" i="190" s="1"/>
  <c r="F1084" i="190"/>
  <c r="F1072" i="190"/>
  <c r="F1073" i="190" s="1"/>
  <c r="G1071" i="190"/>
  <c r="F1071" i="190"/>
  <c r="F1068" i="190"/>
  <c r="G1067" i="190"/>
  <c r="F1067" i="190"/>
  <c r="F1066" i="190"/>
  <c r="G1066" i="190" s="1"/>
  <c r="F1065" i="190"/>
  <c r="G1065" i="190" s="1"/>
  <c r="F1064" i="190"/>
  <c r="G1064" i="190" s="1"/>
  <c r="G1063" i="190"/>
  <c r="F1063" i="190"/>
  <c r="F1060" i="190"/>
  <c r="F1061" i="190" s="1"/>
  <c r="F1057" i="190"/>
  <c r="F1058" i="190" s="1"/>
  <c r="F1053" i="190"/>
  <c r="F1054" i="190" s="1"/>
  <c r="F1045" i="190"/>
  <c r="F1046" i="190" s="1"/>
  <c r="F1042" i="190"/>
  <c r="F1043" i="190" s="1"/>
  <c r="F1041" i="190"/>
  <c r="G1041" i="190" s="1"/>
  <c r="F1036" i="190"/>
  <c r="F1035" i="190"/>
  <c r="G1035" i="190" s="1"/>
  <c r="F1034" i="190"/>
  <c r="G1034" i="190" s="1"/>
  <c r="F1031" i="190"/>
  <c r="F1032" i="190" s="1"/>
  <c r="F1029" i="190"/>
  <c r="F1030" i="190" s="1"/>
  <c r="G1030" i="190" s="1"/>
  <c r="F1028" i="190"/>
  <c r="G1028" i="190" s="1"/>
  <c r="F1027" i="190"/>
  <c r="G1027" i="190" s="1"/>
  <c r="F1026" i="190"/>
  <c r="G1026" i="190" s="1"/>
  <c r="F1025" i="190"/>
  <c r="G1025" i="190" s="1"/>
  <c r="F1020" i="190"/>
  <c r="G1020" i="190" s="1"/>
  <c r="F1019" i="190"/>
  <c r="G1019" i="190" s="1"/>
  <c r="F1018" i="190"/>
  <c r="G1018" i="190" s="1"/>
  <c r="F1017" i="190"/>
  <c r="G1017" i="190" s="1"/>
  <c r="F1016" i="190"/>
  <c r="G1016" i="190" s="1"/>
  <c r="F1015" i="190"/>
  <c r="G1015" i="190" s="1"/>
  <c r="F1012" i="190"/>
  <c r="F1013" i="190" s="1"/>
  <c r="F1009" i="190"/>
  <c r="F1010" i="190" s="1"/>
  <c r="F1005" i="190"/>
  <c r="F1006" i="190" s="1"/>
  <c r="F1004" i="190"/>
  <c r="G1004" i="190" s="1"/>
  <c r="F1003" i="190"/>
  <c r="G1003" i="190" s="1"/>
  <c r="F1000" i="190"/>
  <c r="F999" i="190"/>
  <c r="G999" i="190" s="1"/>
  <c r="F998" i="190"/>
  <c r="G998" i="190" s="1"/>
  <c r="F992" i="190"/>
  <c r="G991" i="190"/>
  <c r="F991" i="190"/>
  <c r="F990" i="190"/>
  <c r="G990" i="190" s="1"/>
  <c r="F989" i="190"/>
  <c r="G989" i="190" s="1"/>
  <c r="F983" i="190"/>
  <c r="F982" i="190"/>
  <c r="G982" i="190" s="1"/>
  <c r="F981" i="190"/>
  <c r="G981" i="190" s="1"/>
  <c r="F980" i="190"/>
  <c r="G980" i="190" s="1"/>
  <c r="F977" i="190"/>
  <c r="F976" i="190"/>
  <c r="G976" i="190" s="1"/>
  <c r="F975" i="190"/>
  <c r="G975" i="190" s="1"/>
  <c r="F972" i="190"/>
  <c r="F973" i="190" s="1"/>
  <c r="F971" i="190"/>
  <c r="G971" i="190" s="1"/>
  <c r="F968" i="190"/>
  <c r="G968" i="190" s="1"/>
  <c r="G967" i="190"/>
  <c r="F967" i="190"/>
  <c r="G966" i="190"/>
  <c r="F966" i="190"/>
  <c r="G965" i="190"/>
  <c r="F965" i="190"/>
  <c r="F962" i="190"/>
  <c r="F959" i="190"/>
  <c r="F958" i="190"/>
  <c r="G958" i="190" s="1"/>
  <c r="G957" i="190"/>
  <c r="F957" i="190"/>
  <c r="F955" i="190"/>
  <c r="F954" i="190"/>
  <c r="G954" i="190" s="1"/>
  <c r="G953" i="190"/>
  <c r="F953" i="190"/>
  <c r="F950" i="190"/>
  <c r="G950" i="190" s="1"/>
  <c r="G949" i="190"/>
  <c r="F949" i="190"/>
  <c r="F946" i="190"/>
  <c r="G946" i="190" s="1"/>
  <c r="F945" i="190"/>
  <c r="G945" i="190" s="1"/>
  <c r="F944" i="190"/>
  <c r="G944" i="190" s="1"/>
  <c r="F943" i="190"/>
  <c r="G943" i="190" s="1"/>
  <c r="G942" i="190"/>
  <c r="F942" i="190"/>
  <c r="F941" i="190"/>
  <c r="G941" i="190" s="1"/>
  <c r="F940" i="190"/>
  <c r="G940" i="190" s="1"/>
  <c r="G939" i="190"/>
  <c r="F939" i="190"/>
  <c r="F938" i="190"/>
  <c r="G938" i="190" s="1"/>
  <c r="F937" i="190"/>
  <c r="G937" i="190" s="1"/>
  <c r="F936" i="190"/>
  <c r="G936" i="190" s="1"/>
  <c r="G935" i="190"/>
  <c r="F935" i="190"/>
  <c r="F934" i="190"/>
  <c r="G934" i="190" s="1"/>
  <c r="F930" i="190"/>
  <c r="G930" i="190" s="1"/>
  <c r="F929" i="190"/>
  <c r="G929" i="190" s="1"/>
  <c r="F924" i="190"/>
  <c r="F925" i="190" s="1"/>
  <c r="G925" i="190" s="1"/>
  <c r="F923" i="190"/>
  <c r="G923" i="190" s="1"/>
  <c r="F922" i="190"/>
  <c r="G922" i="190" s="1"/>
  <c r="F921" i="190"/>
  <c r="G921" i="190" s="1"/>
  <c r="F920" i="190"/>
  <c r="G920" i="190" s="1"/>
  <c r="G919" i="190"/>
  <c r="F919" i="190"/>
  <c r="F918" i="190"/>
  <c r="G918" i="190" s="1"/>
  <c r="F917" i="190"/>
  <c r="G917" i="190" s="1"/>
  <c r="G916" i="190"/>
  <c r="F916" i="190"/>
  <c r="F914" i="190"/>
  <c r="G914" i="190" s="1"/>
  <c r="G913" i="190"/>
  <c r="F913" i="190"/>
  <c r="F909" i="190"/>
  <c r="F910" i="190" s="1"/>
  <c r="F911" i="190" s="1"/>
  <c r="F908" i="190"/>
  <c r="G908" i="190" s="1"/>
  <c r="F907" i="190"/>
  <c r="G907" i="190" s="1"/>
  <c r="F903" i="190"/>
  <c r="F902" i="190"/>
  <c r="G902" i="190" s="1"/>
  <c r="F898" i="190"/>
  <c r="F899" i="190" s="1"/>
  <c r="G899" i="190" s="1"/>
  <c r="G897" i="190"/>
  <c r="F897" i="190"/>
  <c r="F890" i="190"/>
  <c r="G890" i="190" s="1"/>
  <c r="G889" i="190"/>
  <c r="F889" i="190"/>
  <c r="F888" i="190"/>
  <c r="G888" i="190" s="1"/>
  <c r="F887" i="190"/>
  <c r="G887" i="190" s="1"/>
  <c r="F884" i="190"/>
  <c r="G884" i="190" s="1"/>
  <c r="G883" i="190"/>
  <c r="F883" i="190"/>
  <c r="F882" i="190"/>
  <c r="G882" i="190" s="1"/>
  <c r="G881" i="190"/>
  <c r="F881" i="190"/>
  <c r="F878" i="190"/>
  <c r="G878" i="190" s="1"/>
  <c r="G865" i="190"/>
  <c r="F865" i="190"/>
  <c r="F866" i="190" s="1"/>
  <c r="G863" i="190"/>
  <c r="F862" i="190"/>
  <c r="F863" i="190" s="1"/>
  <c r="F864" i="190" s="1"/>
  <c r="G864" i="190" s="1"/>
  <c r="F861" i="190"/>
  <c r="G861" i="190" s="1"/>
  <c r="F860" i="190"/>
  <c r="G860" i="190" s="1"/>
  <c r="F859" i="190"/>
  <c r="G859" i="190" s="1"/>
  <c r="G856" i="190"/>
  <c r="F856" i="190"/>
  <c r="F857" i="190" s="1"/>
  <c r="F855" i="190"/>
  <c r="G855" i="190" s="1"/>
  <c r="F854" i="190"/>
  <c r="G854" i="190" s="1"/>
  <c r="F851" i="190"/>
  <c r="F848" i="190"/>
  <c r="G848" i="190" s="1"/>
  <c r="G847" i="190"/>
  <c r="F847" i="190"/>
  <c r="F846" i="190"/>
  <c r="G846" i="190" s="1"/>
  <c r="F845" i="190"/>
  <c r="G845" i="190" s="1"/>
  <c r="F844" i="190"/>
  <c r="G844" i="190" s="1"/>
  <c r="G843" i="190"/>
  <c r="F843" i="190"/>
  <c r="F841" i="190"/>
  <c r="G840" i="190"/>
  <c r="F840" i="190"/>
  <c r="F839" i="190"/>
  <c r="G839" i="190" s="1"/>
  <c r="G838" i="190"/>
  <c r="F838" i="190"/>
  <c r="G837" i="190"/>
  <c r="F837" i="190"/>
  <c r="F835" i="190"/>
  <c r="G834" i="190"/>
  <c r="F834" i="190"/>
  <c r="F833" i="190"/>
  <c r="G833" i="190" s="1"/>
  <c r="F830" i="190"/>
  <c r="G830" i="190" s="1"/>
  <c r="G829" i="190"/>
  <c r="F829" i="190"/>
  <c r="F828" i="190"/>
  <c r="G828" i="190" s="1"/>
  <c r="G827" i="190"/>
  <c r="F827" i="190"/>
  <c r="F826" i="190"/>
  <c r="G826" i="190" s="1"/>
  <c r="F825" i="190"/>
  <c r="G825" i="190" s="1"/>
  <c r="F824" i="190"/>
  <c r="G824" i="190" s="1"/>
  <c r="G823" i="190"/>
  <c r="F823" i="190"/>
  <c r="F822" i="190"/>
  <c r="G822" i="190" s="1"/>
  <c r="F819" i="190"/>
  <c r="F820" i="190" s="1"/>
  <c r="F818" i="190"/>
  <c r="G818" i="190" s="1"/>
  <c r="F817" i="190"/>
  <c r="G817" i="190" s="1"/>
  <c r="F816" i="190"/>
  <c r="G816" i="190" s="1"/>
  <c r="G815" i="190"/>
  <c r="F815" i="190"/>
  <c r="G814" i="190"/>
  <c r="F814" i="190"/>
  <c r="F813" i="190"/>
  <c r="G813" i="190" s="1"/>
  <c r="F810" i="190"/>
  <c r="F811" i="190" s="1"/>
  <c r="G809" i="190"/>
  <c r="F809" i="190"/>
  <c r="G808" i="190"/>
  <c r="F808" i="190"/>
  <c r="F805" i="190"/>
  <c r="F806" i="190" s="1"/>
  <c r="F804" i="190"/>
  <c r="G804" i="190" s="1"/>
  <c r="G803" i="190"/>
  <c r="F803" i="190"/>
  <c r="F800" i="190"/>
  <c r="F799" i="190"/>
  <c r="G799" i="190" s="1"/>
  <c r="G798" i="190"/>
  <c r="F798" i="190"/>
  <c r="F797" i="190"/>
  <c r="G797" i="190" s="1"/>
  <c r="G793" i="190"/>
  <c r="F793" i="190"/>
  <c r="F794" i="190" s="1"/>
  <c r="G790" i="190"/>
  <c r="F790" i="190"/>
  <c r="F791" i="190" s="1"/>
  <c r="F792" i="190" s="1"/>
  <c r="G792" i="190" s="1"/>
  <c r="F789" i="190"/>
  <c r="G789" i="190" s="1"/>
  <c r="F788" i="190"/>
  <c r="G788" i="190" s="1"/>
  <c r="F787" i="190"/>
  <c r="G787" i="190" s="1"/>
  <c r="F782" i="190"/>
  <c r="G782" i="190" s="1"/>
  <c r="G781" i="190"/>
  <c r="F781" i="190"/>
  <c r="F780" i="190"/>
  <c r="G780" i="190" s="1"/>
  <c r="F778" i="190"/>
  <c r="F777" i="190"/>
  <c r="G777" i="190" s="1"/>
  <c r="F776" i="190"/>
  <c r="G776" i="190" s="1"/>
  <c r="F774" i="190"/>
  <c r="F775" i="190" s="1"/>
  <c r="G775" i="190" s="1"/>
  <c r="F773" i="190"/>
  <c r="G773" i="190" s="1"/>
  <c r="G772" i="190"/>
  <c r="F772" i="190"/>
  <c r="F770" i="190"/>
  <c r="F771" i="190" s="1"/>
  <c r="G771" i="190" s="1"/>
  <c r="G769" i="190"/>
  <c r="F769" i="190"/>
  <c r="F767" i="190"/>
  <c r="F768" i="190" s="1"/>
  <c r="G768" i="190" s="1"/>
  <c r="G766" i="190"/>
  <c r="F766" i="190"/>
  <c r="F765" i="190"/>
  <c r="G765" i="190" s="1"/>
  <c r="G762" i="190"/>
  <c r="F762" i="190"/>
  <c r="F763" i="190" s="1"/>
  <c r="F760" i="190"/>
  <c r="F761" i="190" s="1"/>
  <c r="G761" i="190" s="1"/>
  <c r="G759" i="190"/>
  <c r="F759" i="190"/>
  <c r="F758" i="190"/>
  <c r="G758" i="190" s="1"/>
  <c r="G757" i="190"/>
  <c r="F757" i="190"/>
  <c r="F756" i="190"/>
  <c r="G756" i="190" s="1"/>
  <c r="F754" i="190"/>
  <c r="F755" i="190" s="1"/>
  <c r="G755" i="190" s="1"/>
  <c r="G753" i="190"/>
  <c r="F753" i="190"/>
  <c r="F752" i="190"/>
  <c r="G752" i="190" s="1"/>
  <c r="G751" i="190"/>
  <c r="F751" i="190"/>
  <c r="F750" i="190"/>
  <c r="G750" i="190" s="1"/>
  <c r="G749" i="190"/>
  <c r="F749" i="190"/>
  <c r="F746" i="190"/>
  <c r="F747" i="190" s="1"/>
  <c r="G747" i="190" s="1"/>
  <c r="G745" i="190"/>
  <c r="F745" i="190"/>
  <c r="F744" i="190"/>
  <c r="G744" i="190" s="1"/>
  <c r="F743" i="190"/>
  <c r="G743" i="190" s="1"/>
  <c r="F738" i="190"/>
  <c r="F739" i="190" s="1"/>
  <c r="G739" i="190" s="1"/>
  <c r="F737" i="190"/>
  <c r="G737" i="190" s="1"/>
  <c r="F736" i="190"/>
  <c r="G736" i="190" s="1"/>
  <c r="F735" i="190"/>
  <c r="G735" i="190" s="1"/>
  <c r="G734" i="190"/>
  <c r="F734" i="190"/>
  <c r="G733" i="190"/>
  <c r="F733" i="190"/>
  <c r="F732" i="190"/>
  <c r="G732" i="190" s="1"/>
  <c r="F729" i="190"/>
  <c r="F730" i="190" s="1"/>
  <c r="G728" i="190"/>
  <c r="F728" i="190"/>
  <c r="G727" i="190"/>
  <c r="F727" i="190"/>
  <c r="F726" i="190"/>
  <c r="G726" i="190" s="1"/>
  <c r="F725" i="190"/>
  <c r="G725" i="190" s="1"/>
  <c r="F724" i="190"/>
  <c r="G724" i="190" s="1"/>
  <c r="F723" i="190"/>
  <c r="G723" i="190" s="1"/>
  <c r="G722" i="190"/>
  <c r="F722" i="190"/>
  <c r="G721" i="190"/>
  <c r="F721" i="190"/>
  <c r="F717" i="190"/>
  <c r="F718" i="190" s="1"/>
  <c r="F712" i="190"/>
  <c r="F713" i="190" s="1"/>
  <c r="G713" i="190" s="1"/>
  <c r="F711" i="190"/>
  <c r="G711" i="190" s="1"/>
  <c r="F710" i="190"/>
  <c r="G710" i="190" s="1"/>
  <c r="G709" i="190"/>
  <c r="F709" i="190"/>
  <c r="F708" i="190"/>
  <c r="G708" i="190" s="1"/>
  <c r="F707" i="190"/>
  <c r="G707" i="190" s="1"/>
  <c r="F706" i="190"/>
  <c r="G706" i="190" s="1"/>
  <c r="F704" i="190"/>
  <c r="F705" i="190" s="1"/>
  <c r="G705" i="190" s="1"/>
  <c r="G703" i="190"/>
  <c r="F703" i="190"/>
  <c r="F700" i="190"/>
  <c r="F701" i="190" s="1"/>
  <c r="F699" i="190"/>
  <c r="G699" i="190" s="1"/>
  <c r="F698" i="190"/>
  <c r="G698" i="190" s="1"/>
  <c r="G697" i="190"/>
  <c r="F697" i="190"/>
  <c r="F692" i="190"/>
  <c r="F693" i="190" s="1"/>
  <c r="G693" i="190" s="1"/>
  <c r="G691" i="190"/>
  <c r="F691" i="190"/>
  <c r="F688" i="190"/>
  <c r="G688" i="190" s="1"/>
  <c r="F687" i="190"/>
  <c r="G687" i="190" s="1"/>
  <c r="F683" i="190"/>
  <c r="F684" i="190" s="1"/>
  <c r="F682" i="190"/>
  <c r="G682" i="190" s="1"/>
  <c r="G681" i="190"/>
  <c r="F681" i="190"/>
  <c r="G680" i="190"/>
  <c r="F680" i="190"/>
  <c r="G679" i="190"/>
  <c r="F679" i="190"/>
  <c r="F676" i="190"/>
  <c r="F675" i="190"/>
  <c r="G675" i="190" s="1"/>
  <c r="F674" i="190"/>
  <c r="G674" i="190" s="1"/>
  <c r="G673" i="190"/>
  <c r="F673" i="190"/>
  <c r="G672" i="190"/>
  <c r="F672" i="190"/>
  <c r="F671" i="190"/>
  <c r="G671" i="190" s="1"/>
  <c r="F670" i="190"/>
  <c r="G670" i="190" s="1"/>
  <c r="G669" i="190"/>
  <c r="F669" i="190"/>
  <c r="F666" i="190"/>
  <c r="F667" i="190" s="1"/>
  <c r="G667" i="190" s="1"/>
  <c r="F663" i="190"/>
  <c r="F664" i="190" s="1"/>
  <c r="F659" i="190"/>
  <c r="G650" i="190"/>
  <c r="F650" i="190"/>
  <c r="F651" i="190" s="1"/>
  <c r="G651" i="190" s="1"/>
  <c r="F641" i="190"/>
  <c r="F642" i="190" s="1"/>
  <c r="G640" i="190"/>
  <c r="F640" i="190"/>
  <c r="F639" i="190"/>
  <c r="G639" i="190" s="1"/>
  <c r="F638" i="190"/>
  <c r="G638" i="190" s="1"/>
  <c r="G636" i="190"/>
  <c r="F636" i="190"/>
  <c r="F637" i="190" s="1"/>
  <c r="G637" i="190" s="1"/>
  <c r="F633" i="190"/>
  <c r="F634" i="190" s="1"/>
  <c r="F620" i="190"/>
  <c r="F621" i="190" s="1"/>
  <c r="G619" i="190"/>
  <c r="F619" i="190"/>
  <c r="F614" i="190"/>
  <c r="F615" i="190" s="1"/>
  <c r="F608" i="190"/>
  <c r="F609" i="190" s="1"/>
  <c r="G609" i="190" s="1"/>
  <c r="G607" i="190"/>
  <c r="F607" i="190"/>
  <c r="F606" i="190"/>
  <c r="G606" i="190" s="1"/>
  <c r="F602" i="190"/>
  <c r="F603" i="190" s="1"/>
  <c r="G603" i="190" s="1"/>
  <c r="G601" i="190"/>
  <c r="F601" i="190"/>
  <c r="G598" i="190"/>
  <c r="F598" i="190"/>
  <c r="F599" i="190" s="1"/>
  <c r="G597" i="190"/>
  <c r="F597" i="190"/>
  <c r="F596" i="190"/>
  <c r="G596" i="190" s="1"/>
  <c r="G595" i="190"/>
  <c r="F595" i="190"/>
  <c r="F594" i="190"/>
  <c r="G594" i="190" s="1"/>
  <c r="F593" i="190"/>
  <c r="G593" i="190" s="1"/>
  <c r="F592" i="190"/>
  <c r="G592" i="190" s="1"/>
  <c r="G590" i="190"/>
  <c r="F590" i="190"/>
  <c r="F591" i="190" s="1"/>
  <c r="G591" i="190" s="1"/>
  <c r="G589" i="190"/>
  <c r="F589" i="190"/>
  <c r="F588" i="190"/>
  <c r="G588" i="190" s="1"/>
  <c r="F586" i="190"/>
  <c r="F587" i="190" s="1"/>
  <c r="G587" i="190" s="1"/>
  <c r="G585" i="190"/>
  <c r="F585" i="190"/>
  <c r="G584" i="190"/>
  <c r="F584" i="190"/>
  <c r="G583" i="190"/>
  <c r="F583" i="190"/>
  <c r="F582" i="190"/>
  <c r="G582" i="190" s="1"/>
  <c r="F580" i="190"/>
  <c r="F581" i="190" s="1"/>
  <c r="G581" i="190" s="1"/>
  <c r="G579" i="190"/>
  <c r="F579" i="190"/>
  <c r="F578" i="190"/>
  <c r="G578" i="190" s="1"/>
  <c r="G577" i="190"/>
  <c r="G576" i="190"/>
  <c r="F576" i="190"/>
  <c r="F577" i="190" s="1"/>
  <c r="G575" i="190"/>
  <c r="F575" i="190"/>
  <c r="F574" i="190"/>
  <c r="G574" i="190" s="1"/>
  <c r="F570" i="190"/>
  <c r="F571" i="190" s="1"/>
  <c r="F572" i="190" s="1"/>
  <c r="F568" i="190"/>
  <c r="F569" i="190" s="1"/>
  <c r="G569" i="190" s="1"/>
  <c r="F567" i="190"/>
  <c r="G567" i="190" s="1"/>
  <c r="F564" i="190"/>
  <c r="G563" i="190"/>
  <c r="G562" i="190"/>
  <c r="F562" i="190"/>
  <c r="F563" i="190" s="1"/>
  <c r="F557" i="190"/>
  <c r="F558" i="190" s="1"/>
  <c r="F548" i="190"/>
  <c r="F549" i="190" s="1"/>
  <c r="G547" i="190"/>
  <c r="F547" i="190"/>
  <c r="F546" i="190"/>
  <c r="G546" i="190" s="1"/>
  <c r="G545" i="190"/>
  <c r="F545" i="190"/>
  <c r="G542" i="190"/>
  <c r="F542" i="190"/>
  <c r="F543" i="190" s="1"/>
  <c r="G541" i="190"/>
  <c r="F541" i="190"/>
  <c r="F539" i="190"/>
  <c r="F540" i="190" s="1"/>
  <c r="G540" i="190" s="1"/>
  <c r="G538" i="190"/>
  <c r="F538" i="190"/>
  <c r="F536" i="190"/>
  <c r="G535" i="190"/>
  <c r="F535" i="190"/>
  <c r="F534" i="190"/>
  <c r="G534" i="190" s="1"/>
  <c r="F532" i="190"/>
  <c r="F533" i="190" s="1"/>
  <c r="G533" i="190" s="1"/>
  <c r="F530" i="190"/>
  <c r="F531" i="190" s="1"/>
  <c r="G531" i="190" s="1"/>
  <c r="G529" i="190"/>
  <c r="F529" i="190"/>
  <c r="F526" i="190"/>
  <c r="G526" i="190" s="1"/>
  <c r="G525" i="190"/>
  <c r="F525" i="190"/>
  <c r="G519" i="190"/>
  <c r="F519" i="190"/>
  <c r="F520" i="190" s="1"/>
  <c r="G518" i="190"/>
  <c r="F518" i="190"/>
  <c r="G517" i="190"/>
  <c r="F517" i="190"/>
  <c r="G516" i="190"/>
  <c r="F516" i="190"/>
  <c r="F513" i="190"/>
  <c r="F514" i="190" s="1"/>
  <c r="F512" i="190"/>
  <c r="G512" i="190" s="1"/>
  <c r="G511" i="190"/>
  <c r="G510" i="190"/>
  <c r="F510" i="190"/>
  <c r="F511" i="190" s="1"/>
  <c r="F509" i="190"/>
  <c r="G509" i="190" s="1"/>
  <c r="F506" i="190"/>
  <c r="F507" i="190" s="1"/>
  <c r="G505" i="190"/>
  <c r="G504" i="190"/>
  <c r="F504" i="190"/>
  <c r="F505" i="190" s="1"/>
  <c r="G503" i="190"/>
  <c r="F503" i="190"/>
  <c r="F501" i="190"/>
  <c r="F502" i="190" s="1"/>
  <c r="G502" i="190" s="1"/>
  <c r="F500" i="190"/>
  <c r="G500" i="190" s="1"/>
  <c r="G499" i="190"/>
  <c r="F499" i="190"/>
  <c r="F496" i="190"/>
  <c r="F497" i="190" s="1"/>
  <c r="G497" i="190" s="1"/>
  <c r="F495" i="190"/>
  <c r="G495" i="190" s="1"/>
  <c r="G494" i="190"/>
  <c r="F494" i="190"/>
  <c r="F488" i="190"/>
  <c r="F489" i="190" s="1"/>
  <c r="F486" i="190"/>
  <c r="F487" i="190" s="1"/>
  <c r="G487" i="190" s="1"/>
  <c r="G485" i="190"/>
  <c r="F485" i="190"/>
  <c r="F479" i="190"/>
  <c r="F480" i="190" s="1"/>
  <c r="G478" i="190"/>
  <c r="F478" i="190"/>
  <c r="F476" i="190"/>
  <c r="G476" i="190" s="1"/>
  <c r="G475" i="190"/>
  <c r="F475" i="190"/>
  <c r="F466" i="190"/>
  <c r="F467" i="190" s="1"/>
  <c r="G467" i="190" s="1"/>
  <c r="F464" i="190"/>
  <c r="F465" i="190" s="1"/>
  <c r="G465" i="190" s="1"/>
  <c r="G463" i="190"/>
  <c r="F463" i="190"/>
  <c r="F461" i="190"/>
  <c r="G461" i="190" s="1"/>
  <c r="F460" i="190"/>
  <c r="G460" i="190" s="1"/>
  <c r="G459" i="190"/>
  <c r="F459" i="190"/>
  <c r="F458" i="190"/>
  <c r="G458" i="190" s="1"/>
  <c r="G457" i="190"/>
  <c r="G456" i="190"/>
  <c r="F456" i="190"/>
  <c r="F457" i="190" s="1"/>
  <c r="G455" i="190"/>
  <c r="F455" i="190"/>
  <c r="G454" i="190"/>
  <c r="F454" i="190"/>
  <c r="F452" i="190"/>
  <c r="G451" i="190"/>
  <c r="F451" i="190"/>
  <c r="F444" i="190"/>
  <c r="F445" i="190" s="1"/>
  <c r="F446" i="190" s="1"/>
  <c r="F441" i="190"/>
  <c r="G441" i="190" s="1"/>
  <c r="G440" i="190"/>
  <c r="F440" i="190"/>
  <c r="F437" i="190"/>
  <c r="F438" i="190" s="1"/>
  <c r="F436" i="190"/>
  <c r="G436" i="190" s="1"/>
  <c r="F433" i="190"/>
  <c r="F434" i="190" s="1"/>
  <c r="F432" i="190"/>
  <c r="G432" i="190" s="1"/>
  <c r="F430" i="190"/>
  <c r="F431" i="190" s="1"/>
  <c r="G431" i="190" s="1"/>
  <c r="G429" i="190"/>
  <c r="F429" i="190"/>
  <c r="F424" i="190"/>
  <c r="F425" i="190" s="1"/>
  <c r="G425" i="190" s="1"/>
  <c r="F421" i="190"/>
  <c r="F422" i="190" s="1"/>
  <c r="G422" i="190" s="1"/>
  <c r="F420" i="190"/>
  <c r="G420" i="190" s="1"/>
  <c r="F419" i="190"/>
  <c r="G419" i="190" s="1"/>
  <c r="F415" i="190"/>
  <c r="F416" i="190" s="1"/>
  <c r="F412" i="190"/>
  <c r="G412" i="190" s="1"/>
  <c r="F411" i="190"/>
  <c r="G411" i="190" s="1"/>
  <c r="F410" i="190"/>
  <c r="G410" i="190" s="1"/>
  <c r="F407" i="190"/>
  <c r="G407" i="190" s="1"/>
  <c r="F406" i="190"/>
  <c r="G406" i="190" s="1"/>
  <c r="F402" i="190"/>
  <c r="G401" i="190"/>
  <c r="F401" i="190"/>
  <c r="G400" i="190"/>
  <c r="F400" i="190"/>
  <c r="G399" i="190"/>
  <c r="F399" i="190"/>
  <c r="G397" i="190"/>
  <c r="F397" i="190"/>
  <c r="F398" i="190" s="1"/>
  <c r="G398" i="190" s="1"/>
  <c r="F394" i="190"/>
  <c r="F395" i="190" s="1"/>
  <c r="F393" i="190"/>
  <c r="G393" i="190" s="1"/>
  <c r="G391" i="190"/>
  <c r="F391" i="190"/>
  <c r="F392" i="190" s="1"/>
  <c r="G392" i="190" s="1"/>
  <c r="G390" i="190"/>
  <c r="F390" i="190"/>
  <c r="F387" i="190"/>
  <c r="G387" i="190" s="1"/>
  <c r="F386" i="190"/>
  <c r="G386" i="190" s="1"/>
  <c r="F385" i="190"/>
  <c r="G385" i="190" s="1"/>
  <c r="F384" i="190"/>
  <c r="G384" i="190" s="1"/>
  <c r="F383" i="190"/>
  <c r="G383" i="190" s="1"/>
  <c r="G381" i="190"/>
  <c r="F381" i="190"/>
  <c r="F382" i="190" s="1"/>
  <c r="G382" i="190" s="1"/>
  <c r="F380" i="190"/>
  <c r="G380" i="190" s="1"/>
  <c r="G377" i="190"/>
  <c r="F376" i="190"/>
  <c r="F377" i="190" s="1"/>
  <c r="F378" i="190" s="1"/>
  <c r="F373" i="190"/>
  <c r="F374" i="190" s="1"/>
  <c r="G374" i="190" s="1"/>
  <c r="G372" i="190"/>
  <c r="F372" i="190"/>
  <c r="F369" i="190"/>
  <c r="F370" i="190" s="1"/>
  <c r="G370" i="190" s="1"/>
  <c r="F368" i="190"/>
  <c r="G368" i="190" s="1"/>
  <c r="F365" i="190"/>
  <c r="F366" i="190" s="1"/>
  <c r="F364" i="190"/>
  <c r="G364" i="190" s="1"/>
  <c r="F361" i="190"/>
  <c r="F362" i="190" s="1"/>
  <c r="G362" i="190" s="1"/>
  <c r="F357" i="190"/>
  <c r="F358" i="190" s="1"/>
  <c r="F356" i="190"/>
  <c r="G356" i="190" s="1"/>
  <c r="F346" i="190"/>
  <c r="G346" i="190" s="1"/>
  <c r="G345" i="190"/>
  <c r="F345" i="190"/>
  <c r="G344" i="190"/>
  <c r="F344" i="190"/>
  <c r="F334" i="190"/>
  <c r="G333" i="190"/>
  <c r="F333" i="190"/>
  <c r="F330" i="190"/>
  <c r="G329" i="190"/>
  <c r="F329" i="190"/>
  <c r="F321" i="190"/>
  <c r="F322" i="190" s="1"/>
  <c r="G322" i="190" s="1"/>
  <c r="F320" i="190"/>
  <c r="G320" i="190" s="1"/>
  <c r="F319" i="190"/>
  <c r="G319" i="190" s="1"/>
  <c r="F318" i="190"/>
  <c r="G318" i="190" s="1"/>
  <c r="G317" i="190"/>
  <c r="F317" i="190"/>
  <c r="G316" i="190"/>
  <c r="F316" i="190"/>
  <c r="F312" i="190"/>
  <c r="F313" i="190" s="1"/>
  <c r="F311" i="190"/>
  <c r="G311" i="190" s="1"/>
  <c r="F306" i="190"/>
  <c r="F307" i="190" s="1"/>
  <c r="F303" i="190"/>
  <c r="F304" i="190" s="1"/>
  <c r="G302" i="190"/>
  <c r="F302" i="190"/>
  <c r="F298" i="190"/>
  <c r="G298" i="190" s="1"/>
  <c r="F290" i="190"/>
  <c r="F291" i="190" s="1"/>
  <c r="F289" i="190"/>
  <c r="G289" i="190" s="1"/>
  <c r="F285" i="190"/>
  <c r="F282" i="190"/>
  <c r="F283" i="190" s="1"/>
  <c r="G283" i="190" s="1"/>
  <c r="F279" i="190"/>
  <c r="F280" i="190" s="1"/>
  <c r="G280" i="190" s="1"/>
  <c r="F275" i="190"/>
  <c r="F276" i="190" s="1"/>
  <c r="F274" i="190"/>
  <c r="G274" i="190" s="1"/>
  <c r="F273" i="190"/>
  <c r="G273" i="190" s="1"/>
  <c r="F269" i="190"/>
  <c r="F270" i="190" s="1"/>
  <c r="G263" i="190"/>
  <c r="F263" i="190"/>
  <c r="F264" i="190" s="1"/>
  <c r="F262" i="190"/>
  <c r="G262" i="190" s="1"/>
  <c r="F261" i="190"/>
  <c r="G261" i="190" s="1"/>
  <c r="F257" i="190"/>
  <c r="F258" i="190" s="1"/>
  <c r="F255" i="190"/>
  <c r="F256" i="190" s="1"/>
  <c r="G256" i="190" s="1"/>
  <c r="F254" i="190"/>
  <c r="G254" i="190" s="1"/>
  <c r="F253" i="190"/>
  <c r="G253" i="190" s="1"/>
  <c r="G245" i="190"/>
  <c r="F245" i="190"/>
  <c r="F246" i="190" s="1"/>
  <c r="F239" i="190"/>
  <c r="F240" i="190" s="1"/>
  <c r="G238" i="190"/>
  <c r="F238" i="190"/>
  <c r="G237" i="190"/>
  <c r="F237" i="190"/>
  <c r="G236" i="190"/>
  <c r="F236" i="190"/>
  <c r="F230" i="190"/>
  <c r="G230" i="190" s="1"/>
  <c r="G227" i="190"/>
  <c r="F227" i="190"/>
  <c r="F228" i="190" s="1"/>
  <c r="F224" i="190"/>
  <c r="F223" i="190"/>
  <c r="G223" i="190" s="1"/>
  <c r="F216" i="190"/>
  <c r="F217" i="190" s="1"/>
  <c r="G217" i="190" s="1"/>
  <c r="F213" i="190"/>
  <c r="G213" i="190" s="1"/>
  <c r="F206" i="190"/>
  <c r="F207" i="190" s="1"/>
  <c r="F203" i="190"/>
  <c r="F204" i="190" s="1"/>
  <c r="F200" i="190"/>
  <c r="G200" i="190" s="1"/>
  <c r="F197" i="190"/>
  <c r="G191" i="190"/>
  <c r="F191" i="190"/>
  <c r="F192" i="190" s="1"/>
  <c r="F185" i="190"/>
  <c r="F186" i="190" s="1"/>
  <c r="F182" i="190"/>
  <c r="G182" i="190" s="1"/>
  <c r="F181" i="190"/>
  <c r="G181" i="190" s="1"/>
  <c r="F172" i="190"/>
  <c r="G172" i="190" s="1"/>
  <c r="G167" i="190"/>
  <c r="F167" i="190"/>
  <c r="F168" i="190" s="1"/>
  <c r="F166" i="190"/>
  <c r="G166" i="190" s="1"/>
  <c r="F159" i="190"/>
  <c r="G159" i="190" s="1"/>
  <c r="F155" i="190"/>
  <c r="G155" i="190" s="1"/>
  <c r="F147" i="190"/>
  <c r="G147" i="190" s="1"/>
  <c r="F146" i="190"/>
  <c r="G146" i="190" s="1"/>
  <c r="F142" i="190"/>
  <c r="G142" i="190" s="1"/>
  <c r="G141" i="190"/>
  <c r="F141" i="190"/>
  <c r="F138" i="190"/>
  <c r="F139" i="190" s="1"/>
  <c r="G139" i="190" s="1"/>
  <c r="F135" i="190"/>
  <c r="F136" i="190" s="1"/>
  <c r="F134" i="190"/>
  <c r="G134" i="190" s="1"/>
  <c r="G131" i="190"/>
  <c r="F131" i="190"/>
  <c r="F132" i="190" s="1"/>
  <c r="F128" i="190"/>
  <c r="F129" i="190" s="1"/>
  <c r="F125" i="190"/>
  <c r="F126" i="190" s="1"/>
  <c r="F124" i="190"/>
  <c r="G124" i="190" s="1"/>
  <c r="F122" i="190"/>
  <c r="F123" i="190" s="1"/>
  <c r="G123" i="190" s="1"/>
  <c r="F121" i="190"/>
  <c r="G121" i="190" s="1"/>
  <c r="F120" i="190"/>
  <c r="G120" i="190" s="1"/>
  <c r="F108" i="190"/>
  <c r="F109" i="190" s="1"/>
  <c r="G109" i="190" s="1"/>
  <c r="F104" i="190"/>
  <c r="F103" i="190"/>
  <c r="G103" i="190" s="1"/>
  <c r="F100" i="190"/>
  <c r="F101" i="190" s="1"/>
  <c r="F82" i="190"/>
  <c r="F83" i="190" s="1"/>
  <c r="F81" i="190"/>
  <c r="G81" i="190" s="1"/>
  <c r="F74" i="190"/>
  <c r="F75" i="190" s="1"/>
  <c r="F73" i="190"/>
  <c r="G73" i="190" s="1"/>
  <c r="F69" i="190"/>
  <c r="F65" i="190"/>
  <c r="F66" i="190" s="1"/>
  <c r="G64" i="190"/>
  <c r="F64" i="190"/>
  <c r="F62" i="190"/>
  <c r="G62" i="190" s="1"/>
  <c r="F61" i="190"/>
  <c r="G61" i="190" s="1"/>
  <c r="F57" i="190"/>
  <c r="F58" i="190" s="1"/>
  <c r="F53" i="190"/>
  <c r="F54" i="190" s="1"/>
  <c r="F41" i="190"/>
  <c r="G41" i="190" s="1"/>
  <c r="F40" i="190"/>
  <c r="G40" i="190" s="1"/>
  <c r="G39" i="190"/>
  <c r="F39" i="190"/>
  <c r="G38" i="190"/>
  <c r="F38" i="190"/>
  <c r="F35" i="190"/>
  <c r="F32" i="190"/>
  <c r="F33" i="190" s="1"/>
  <c r="F27" i="190"/>
  <c r="F28" i="190" s="1"/>
  <c r="F23" i="190"/>
  <c r="F24" i="190" s="1"/>
  <c r="F22" i="190"/>
  <c r="G22" i="190" s="1"/>
  <c r="F16" i="190"/>
  <c r="F17" i="190" s="1"/>
  <c r="G15" i="190"/>
  <c r="F15" i="190"/>
  <c r="F12" i="190"/>
  <c r="F11" i="190"/>
  <c r="G11" i="190" s="1"/>
  <c r="F8" i="190"/>
  <c r="F9" i="190" s="1"/>
  <c r="F6" i="190"/>
  <c r="G5" i="190"/>
  <c r="F5" i="190"/>
  <c r="F4" i="190"/>
  <c r="G4" i="190" s="1"/>
  <c r="F84" i="190" l="1"/>
  <c r="G83" i="190"/>
  <c r="F18" i="190"/>
  <c r="G17" i="190"/>
  <c r="F137" i="190"/>
  <c r="G137" i="190" s="1"/>
  <c r="G136" i="190"/>
  <c r="G366" i="190"/>
  <c r="F367" i="190"/>
  <c r="G367" i="190" s="1"/>
  <c r="F643" i="190"/>
  <c r="G642" i="190"/>
  <c r="G33" i="190"/>
  <c r="F34" i="190"/>
  <c r="G34" i="190" s="1"/>
  <c r="F292" i="190"/>
  <c r="G291" i="190"/>
  <c r="F635" i="190"/>
  <c r="G635" i="190" s="1"/>
  <c r="G634" i="190"/>
  <c r="F1224" i="190"/>
  <c r="G1224" i="190" s="1"/>
  <c r="G1223" i="190"/>
  <c r="F208" i="190"/>
  <c r="G207" i="190"/>
  <c r="F359" i="190"/>
  <c r="G358" i="190"/>
  <c r="F102" i="190"/>
  <c r="G102" i="190" s="1"/>
  <c r="G101" i="190"/>
  <c r="G701" i="190"/>
  <c r="F702" i="190"/>
  <c r="G702" i="190" s="1"/>
  <c r="G1006" i="190"/>
  <c r="F1007" i="190"/>
  <c r="F59" i="190"/>
  <c r="G58" i="190"/>
  <c r="F25" i="190"/>
  <c r="G24" i="190"/>
  <c r="F1279" i="190"/>
  <c r="G1279" i="190" s="1"/>
  <c r="G1278" i="190"/>
  <c r="G9" i="190"/>
  <c r="F10" i="190"/>
  <c r="G10" i="190" s="1"/>
  <c r="F76" i="190"/>
  <c r="G75" i="190"/>
  <c r="G973" i="190"/>
  <c r="F974" i="190"/>
  <c r="G974" i="190" s="1"/>
  <c r="F67" i="190"/>
  <c r="G66" i="190"/>
  <c r="F127" i="190"/>
  <c r="G127" i="190" s="1"/>
  <c r="G126" i="190"/>
  <c r="F622" i="190"/>
  <c r="G621" i="190"/>
  <c r="F29" i="190"/>
  <c r="G28" i="190"/>
  <c r="G65" i="190"/>
  <c r="G434" i="190"/>
  <c r="F435" i="190"/>
  <c r="G435" i="190" s="1"/>
  <c r="F468" i="190"/>
  <c r="G27" i="190"/>
  <c r="G82" i="190"/>
  <c r="G100" i="190"/>
  <c r="G129" i="190"/>
  <c r="F130" i="190"/>
  <c r="G130" i="190" s="1"/>
  <c r="F214" i="190"/>
  <c r="G239" i="190"/>
  <c r="G255" i="190"/>
  <c r="F299" i="190"/>
  <c r="G357" i="190"/>
  <c r="G433" i="190"/>
  <c r="G486" i="190"/>
  <c r="F849" i="190"/>
  <c r="G1117" i="190"/>
  <c r="F1151" i="190"/>
  <c r="G1151" i="190" s="1"/>
  <c r="G57" i="190"/>
  <c r="G8" i="190"/>
  <c r="F143" i="190"/>
  <c r="F205" i="190"/>
  <c r="G205" i="190" s="1"/>
  <c r="G204" i="190"/>
  <c r="G74" i="190"/>
  <c r="G290" i="190"/>
  <c r="F477" i="190"/>
  <c r="G477" i="190" s="1"/>
  <c r="G23" i="190"/>
  <c r="F36" i="190"/>
  <c r="G35" i="190"/>
  <c r="F110" i="190"/>
  <c r="G135" i="190"/>
  <c r="G206" i="190"/>
  <c r="F265" i="190"/>
  <c r="G264" i="190"/>
  <c r="G275" i="190"/>
  <c r="F347" i="190"/>
  <c r="G365" i="190"/>
  <c r="G378" i="190"/>
  <c r="F379" i="190"/>
  <c r="G379" i="190" s="1"/>
  <c r="F413" i="190"/>
  <c r="F442" i="190"/>
  <c r="G602" i="190"/>
  <c r="F677" i="190"/>
  <c r="G676" i="190"/>
  <c r="G700" i="190"/>
  <c r="F783" i="190"/>
  <c r="G806" i="190"/>
  <c r="F807" i="190"/>
  <c r="G807" i="190" s="1"/>
  <c r="F931" i="190"/>
  <c r="G1042" i="190"/>
  <c r="G1198" i="190"/>
  <c r="F1033" i="190"/>
  <c r="G1033" i="190" s="1"/>
  <c r="G1032" i="190"/>
  <c r="G125" i="190"/>
  <c r="F241" i="190"/>
  <c r="G240" i="190"/>
  <c r="G402" i="190"/>
  <c r="F403" i="190"/>
  <c r="F831" i="190"/>
  <c r="F912" i="190"/>
  <c r="G912" i="190" s="1"/>
  <c r="G911" i="190"/>
  <c r="F1069" i="190"/>
  <c r="G1068" i="190"/>
  <c r="G1118" i="190"/>
  <c r="F1119" i="190"/>
  <c r="G1119" i="190" s="1"/>
  <c r="F284" i="190"/>
  <c r="G284" i="190" s="1"/>
  <c r="F565" i="190"/>
  <c r="G564" i="190"/>
  <c r="F714" i="190"/>
  <c r="F812" i="190"/>
  <c r="G812" i="190" s="1"/>
  <c r="G811" i="190"/>
  <c r="F1143" i="190"/>
  <c r="G1143" i="190" s="1"/>
  <c r="G128" i="190"/>
  <c r="G395" i="190"/>
  <c r="F396" i="190"/>
  <c r="G396" i="190" s="1"/>
  <c r="G536" i="190"/>
  <c r="F537" i="190"/>
  <c r="G537" i="190" s="1"/>
  <c r="G32" i="190"/>
  <c r="F231" i="190"/>
  <c r="G285" i="190"/>
  <c r="F286" i="190"/>
  <c r="G394" i="190"/>
  <c r="G421" i="190"/>
  <c r="G489" i="190"/>
  <c r="F490" i="190"/>
  <c r="G513" i="190"/>
  <c r="G549" i="190"/>
  <c r="F550" i="190"/>
  <c r="G641" i="190"/>
  <c r="G767" i="190"/>
  <c r="F885" i="190"/>
  <c r="F947" i="190"/>
  <c r="G959" i="190"/>
  <c r="F960" i="190"/>
  <c r="G972" i="190"/>
  <c r="G1058" i="190"/>
  <c r="F1059" i="190"/>
  <c r="G1059" i="190" s="1"/>
  <c r="F1074" i="190"/>
  <c r="G1073" i="190"/>
  <c r="G1222" i="190"/>
  <c r="F527" i="190"/>
  <c r="G633" i="190"/>
  <c r="F1062" i="190"/>
  <c r="G1062" i="190" s="1"/>
  <c r="G1061" i="190"/>
  <c r="G1277" i="190"/>
  <c r="F42" i="190"/>
  <c r="F105" i="190"/>
  <c r="G104" i="190"/>
  <c r="F160" i="190"/>
  <c r="G257" i="190"/>
  <c r="F305" i="190"/>
  <c r="G305" i="190" s="1"/>
  <c r="G304" i="190"/>
  <c r="G666" i="190"/>
  <c r="G1005" i="190"/>
  <c r="G1091" i="190"/>
  <c r="F1135" i="190"/>
  <c r="G1134" i="190"/>
  <c r="G203" i="190"/>
  <c r="F308" i="190"/>
  <c r="G307" i="190"/>
  <c r="G373" i="190"/>
  <c r="F508" i="190"/>
  <c r="G508" i="190" s="1"/>
  <c r="G507" i="190"/>
  <c r="F573" i="190"/>
  <c r="G573" i="190" s="1"/>
  <c r="G572" i="190"/>
  <c r="F668" i="190"/>
  <c r="G668" i="190" s="1"/>
  <c r="F277" i="190"/>
  <c r="G276" i="190"/>
  <c r="F375" i="190"/>
  <c r="G375" i="190" s="1"/>
  <c r="G506" i="190"/>
  <c r="G1043" i="190"/>
  <c r="F1044" i="190"/>
  <c r="G1044" i="190" s="1"/>
  <c r="F1212" i="190"/>
  <c r="G1211" i="190"/>
  <c r="F559" i="190"/>
  <c r="G558" i="190"/>
  <c r="F604" i="190"/>
  <c r="F1014" i="190"/>
  <c r="G1014" i="190" s="1"/>
  <c r="G1013" i="190"/>
  <c r="G1268" i="190"/>
  <c r="F1269" i="190"/>
  <c r="F956" i="190"/>
  <c r="G956" i="190" s="1"/>
  <c r="G955" i="190"/>
  <c r="G620" i="190"/>
  <c r="F694" i="190"/>
  <c r="G774" i="190"/>
  <c r="F1055" i="190"/>
  <c r="G1054" i="190"/>
  <c r="G1157" i="190"/>
  <c r="G1202" i="190"/>
  <c r="F1203" i="190"/>
  <c r="G16" i="190"/>
  <c r="G910" i="190"/>
  <c r="F984" i="190"/>
  <c r="G983" i="190"/>
  <c r="G1053" i="190"/>
  <c r="F187" i="190"/>
  <c r="G186" i="190"/>
  <c r="F198" i="190"/>
  <c r="G197" i="190"/>
  <c r="F515" i="190"/>
  <c r="G515" i="190" s="1"/>
  <c r="G514" i="190"/>
  <c r="G608" i="190"/>
  <c r="F660" i="190"/>
  <c r="G659" i="190"/>
  <c r="F852" i="190"/>
  <c r="G851" i="190"/>
  <c r="G1106" i="190"/>
  <c r="F1107" i="190"/>
  <c r="G1238" i="190"/>
  <c r="F1239" i="190"/>
  <c r="G1239" i="190" s="1"/>
  <c r="F70" i="190"/>
  <c r="G69" i="190"/>
  <c r="G185" i="190"/>
  <c r="F610" i="190"/>
  <c r="F719" i="190"/>
  <c r="G718" i="190"/>
  <c r="F259" i="190"/>
  <c r="G258" i="190"/>
  <c r="G330" i="190"/>
  <c r="F331" i="190"/>
  <c r="F423" i="190"/>
  <c r="G423" i="190" s="1"/>
  <c r="G568" i="190"/>
  <c r="G717" i="190"/>
  <c r="F842" i="190"/>
  <c r="G842" i="190" s="1"/>
  <c r="G841" i="190"/>
  <c r="F685" i="190"/>
  <c r="G684" i="190"/>
  <c r="G683" i="190"/>
  <c r="G791" i="190"/>
  <c r="G992" i="190"/>
  <c r="F993" i="190"/>
  <c r="G1133" i="190"/>
  <c r="F169" i="190"/>
  <c r="G168" i="190"/>
  <c r="G224" i="190"/>
  <c r="F225" i="190"/>
  <c r="F281" i="190"/>
  <c r="G281" i="190" s="1"/>
  <c r="G430" i="190"/>
  <c r="G464" i="190"/>
  <c r="G520" i="190"/>
  <c r="F521" i="190"/>
  <c r="G1029" i="190"/>
  <c r="G303" i="190"/>
  <c r="F314" i="190"/>
  <c r="G313" i="190"/>
  <c r="G539" i="190"/>
  <c r="G548" i="190"/>
  <c r="F879" i="190"/>
  <c r="G1012" i="190"/>
  <c r="F1194" i="190"/>
  <c r="G1194" i="190" s="1"/>
  <c r="G1193" i="190"/>
  <c r="F1251" i="190"/>
  <c r="G1251" i="190" s="1"/>
  <c r="F55" i="190"/>
  <c r="G54" i="190"/>
  <c r="G312" i="190"/>
  <c r="G570" i="190"/>
  <c r="F689" i="190"/>
  <c r="F731" i="190"/>
  <c r="G731" i="190" s="1"/>
  <c r="G730" i="190"/>
  <c r="G746" i="190"/>
  <c r="G760" i="190"/>
  <c r="F1001" i="190"/>
  <c r="G1000" i="190"/>
  <c r="G1060" i="190"/>
  <c r="G1242" i="190"/>
  <c r="G53" i="190"/>
  <c r="F63" i="190"/>
  <c r="G63" i="190" s="1"/>
  <c r="G122" i="190"/>
  <c r="F140" i="190"/>
  <c r="G140" i="190" s="1"/>
  <c r="F148" i="190"/>
  <c r="F156" i="190"/>
  <c r="F183" i="190"/>
  <c r="F193" i="190"/>
  <c r="G192" i="190"/>
  <c r="F201" i="190"/>
  <c r="G269" i="190"/>
  <c r="G279" i="190"/>
  <c r="F371" i="190"/>
  <c r="G371" i="190" s="1"/>
  <c r="F388" i="190"/>
  <c r="F408" i="190"/>
  <c r="G415" i="190"/>
  <c r="F462" i="190"/>
  <c r="G462" i="190" s="1"/>
  <c r="G501" i="190"/>
  <c r="G532" i="190"/>
  <c r="G571" i="190"/>
  <c r="G712" i="190"/>
  <c r="G729" i="190"/>
  <c r="G738" i="190"/>
  <c r="F748" i="190"/>
  <c r="G748" i="190" s="1"/>
  <c r="G754" i="190"/>
  <c r="G810" i="190"/>
  <c r="F858" i="190"/>
  <c r="G858" i="190" s="1"/>
  <c r="G857" i="190"/>
  <c r="F915" i="190"/>
  <c r="G915" i="190" s="1"/>
  <c r="G1072" i="190"/>
  <c r="F1127" i="190"/>
  <c r="F1174" i="190"/>
  <c r="G1173" i="190"/>
  <c r="F1281" i="190"/>
  <c r="G1281" i="190" s="1"/>
  <c r="F13" i="190"/>
  <c r="G12" i="190"/>
  <c r="F173" i="190"/>
  <c r="F218" i="190"/>
  <c r="F271" i="190"/>
  <c r="G270" i="190"/>
  <c r="F323" i="190"/>
  <c r="F616" i="190"/>
  <c r="G615" i="190"/>
  <c r="F1021" i="190"/>
  <c r="F133" i="190"/>
  <c r="G133" i="190" s="1"/>
  <c r="G132" i="190"/>
  <c r="F439" i="190"/>
  <c r="G439" i="190" s="1"/>
  <c r="G438" i="190"/>
  <c r="F740" i="190"/>
  <c r="F821" i="190"/>
  <c r="G821" i="190" s="1"/>
  <c r="G820" i="190"/>
  <c r="F904" i="190"/>
  <c r="G903" i="190"/>
  <c r="F1207" i="190"/>
  <c r="G1206" i="190"/>
  <c r="G962" i="190"/>
  <c r="F963" i="190"/>
  <c r="F426" i="190"/>
  <c r="F481" i="190"/>
  <c r="G480" i="190"/>
  <c r="F1085" i="190"/>
  <c r="G1084" i="190"/>
  <c r="G1260" i="190"/>
  <c r="G416" i="190"/>
  <c r="F417" i="190"/>
  <c r="F447" i="190"/>
  <c r="G446" i="190"/>
  <c r="G479" i="190"/>
  <c r="F7" i="190"/>
  <c r="G7" i="190" s="1"/>
  <c r="G6" i="190"/>
  <c r="F229" i="190"/>
  <c r="G229" i="190" s="1"/>
  <c r="G228" i="190"/>
  <c r="F247" i="190"/>
  <c r="G246" i="190"/>
  <c r="G334" i="190"/>
  <c r="F335" i="190"/>
  <c r="G437" i="190"/>
  <c r="F544" i="190"/>
  <c r="G544" i="190" s="1"/>
  <c r="G543" i="190"/>
  <c r="F600" i="190"/>
  <c r="G600" i="190" s="1"/>
  <c r="G599" i="190"/>
  <c r="F652" i="190"/>
  <c r="F665" i="190"/>
  <c r="G665" i="190" s="1"/>
  <c r="G664" i="190"/>
  <c r="G763" i="190"/>
  <c r="F764" i="190"/>
  <c r="G764" i="190" s="1"/>
  <c r="G108" i="190"/>
  <c r="G138" i="190"/>
  <c r="G216" i="190"/>
  <c r="G282" i="190"/>
  <c r="G306" i="190"/>
  <c r="G361" i="190"/>
  <c r="G424" i="190"/>
  <c r="G444" i="190"/>
  <c r="F453" i="190"/>
  <c r="G453" i="190" s="1"/>
  <c r="G452" i="190"/>
  <c r="G466" i="190"/>
  <c r="G488" i="190"/>
  <c r="G530" i="190"/>
  <c r="G557" i="190"/>
  <c r="G580" i="190"/>
  <c r="G586" i="190"/>
  <c r="G614" i="190"/>
  <c r="G663" i="190"/>
  <c r="G692" i="190"/>
  <c r="G704" i="190"/>
  <c r="G770" i="190"/>
  <c r="F779" i="190"/>
  <c r="G779" i="190" s="1"/>
  <c r="G778" i="190"/>
  <c r="G805" i="190"/>
  <c r="G819" i="190"/>
  <c r="F836" i="190"/>
  <c r="G836" i="190" s="1"/>
  <c r="G835" i="190"/>
  <c r="G898" i="190"/>
  <c r="G924" i="190"/>
  <c r="F951" i="190"/>
  <c r="F969" i="190"/>
  <c r="G1045" i="190"/>
  <c r="G1057" i="190"/>
  <c r="F1095" i="190"/>
  <c r="F1191" i="190"/>
  <c r="G1191" i="190" s="1"/>
  <c r="F1257" i="190"/>
  <c r="G1257" i="190" s="1"/>
  <c r="G1264" i="190"/>
  <c r="G321" i="190"/>
  <c r="F363" i="190"/>
  <c r="G363" i="190" s="1"/>
  <c r="G369" i="190"/>
  <c r="G376" i="190"/>
  <c r="G445" i="190"/>
  <c r="G496" i="190"/>
  <c r="G862" i="190"/>
  <c r="F900" i="190"/>
  <c r="G909" i="190"/>
  <c r="F926" i="190"/>
  <c r="G1010" i="190"/>
  <c r="F1011" i="190"/>
  <c r="G1011" i="190" s="1"/>
  <c r="F1037" i="190"/>
  <c r="G1036" i="190"/>
  <c r="F1284" i="190"/>
  <c r="G1283" i="190"/>
  <c r="G1046" i="190"/>
  <c r="F1047" i="190"/>
  <c r="F1181" i="190"/>
  <c r="G1180" i="190"/>
  <c r="F498" i="190"/>
  <c r="G498" i="190" s="1"/>
  <c r="F891" i="190"/>
  <c r="G1009" i="190"/>
  <c r="F978" i="190"/>
  <c r="G977" i="190"/>
  <c r="G800" i="190"/>
  <c r="F801" i="190"/>
  <c r="G1031" i="190"/>
  <c r="G1189" i="190"/>
  <c r="G1197" i="190"/>
  <c r="G1276" i="190"/>
  <c r="G794" i="190"/>
  <c r="F795" i="190"/>
  <c r="G866" i="190"/>
  <c r="F867" i="190"/>
  <c r="F1168" i="190"/>
  <c r="G1167" i="190"/>
  <c r="H44" i="196" l="1"/>
  <c r="I44" i="196" s="1"/>
  <c r="H43" i="196"/>
  <c r="I43" i="196" s="1"/>
  <c r="F892" i="190"/>
  <c r="G891" i="190"/>
  <c r="F174" i="190"/>
  <c r="G173" i="190"/>
  <c r="G308" i="190"/>
  <c r="F309" i="190"/>
  <c r="F796" i="190"/>
  <c r="G796" i="190" s="1"/>
  <c r="G795" i="190"/>
  <c r="G55" i="190"/>
  <c r="F56" i="190"/>
  <c r="G56" i="190" s="1"/>
  <c r="F43" i="190"/>
  <c r="G42" i="190"/>
  <c r="F404" i="190"/>
  <c r="G403" i="190"/>
  <c r="G900" i="190"/>
  <c r="F901" i="190"/>
  <c r="G901" i="190" s="1"/>
  <c r="F482" i="190"/>
  <c r="G481" i="190"/>
  <c r="G286" i="190"/>
  <c r="F287" i="190"/>
  <c r="F715" i="190"/>
  <c r="G714" i="190"/>
  <c r="G265" i="190"/>
  <c r="F266" i="190"/>
  <c r="F427" i="190"/>
  <c r="G426" i="190"/>
  <c r="F202" i="190"/>
  <c r="G202" i="190" s="1"/>
  <c r="G201" i="190"/>
  <c r="G719" i="190"/>
  <c r="F720" i="190"/>
  <c r="G720" i="190" s="1"/>
  <c r="G1047" i="190"/>
  <c r="F1048" i="190"/>
  <c r="G277" i="190"/>
  <c r="F278" i="190"/>
  <c r="G278" i="190" s="1"/>
  <c r="G231" i="190"/>
  <c r="F232" i="190"/>
  <c r="F566" i="190"/>
  <c r="G566" i="190" s="1"/>
  <c r="G565" i="190"/>
  <c r="G1174" i="190"/>
  <c r="F1175" i="190"/>
  <c r="G1175" i="190" s="1"/>
  <c r="G25" i="190"/>
  <c r="F26" i="190"/>
  <c r="G26" i="190" s="1"/>
  <c r="F1128" i="190"/>
  <c r="G1127" i="190"/>
  <c r="G225" i="190"/>
  <c r="F226" i="190"/>
  <c r="G226" i="190" s="1"/>
  <c r="F443" i="190"/>
  <c r="G443" i="190" s="1"/>
  <c r="G442" i="190"/>
  <c r="F850" i="190"/>
  <c r="G850" i="190" s="1"/>
  <c r="G849" i="190"/>
  <c r="F60" i="190"/>
  <c r="G60" i="190" s="1"/>
  <c r="G59" i="190"/>
  <c r="F1008" i="190"/>
  <c r="G1008" i="190" s="1"/>
  <c r="G1007" i="190"/>
  <c r="G1037" i="190"/>
  <c r="F1038" i="190"/>
  <c r="F336" i="190"/>
  <c r="G335" i="190"/>
  <c r="G904" i="190"/>
  <c r="F905" i="190"/>
  <c r="F690" i="190"/>
  <c r="G690" i="190" s="1"/>
  <c r="G689" i="190"/>
  <c r="G169" i="190"/>
  <c r="F170" i="190"/>
  <c r="F1075" i="190"/>
  <c r="G1074" i="190"/>
  <c r="G1069" i="190"/>
  <c r="F1070" i="190"/>
  <c r="G1070" i="190" s="1"/>
  <c r="F19" i="190"/>
  <c r="G18" i="190"/>
  <c r="G926" i="190"/>
  <c r="F927" i="190"/>
  <c r="F1086" i="190"/>
  <c r="G1086" i="190" s="1"/>
  <c r="G1085" i="190"/>
  <c r="G105" i="190"/>
  <c r="F106" i="190"/>
  <c r="F832" i="190"/>
  <c r="G832" i="190" s="1"/>
  <c r="G831" i="190"/>
  <c r="G984" i="190"/>
  <c r="F985" i="190"/>
  <c r="F961" i="190"/>
  <c r="G961" i="190" s="1"/>
  <c r="G960" i="190"/>
  <c r="F784" i="190"/>
  <c r="G783" i="190"/>
  <c r="F215" i="190"/>
  <c r="G215" i="190" s="1"/>
  <c r="G214" i="190"/>
  <c r="F1182" i="190"/>
  <c r="G1182" i="190" s="1"/>
  <c r="G1181" i="190"/>
  <c r="G1135" i="190"/>
  <c r="F1136" i="190"/>
  <c r="G1136" i="190" s="1"/>
  <c r="G359" i="190"/>
  <c r="F360" i="190"/>
  <c r="G360" i="190" s="1"/>
  <c r="F970" i="190"/>
  <c r="G970" i="190" s="1"/>
  <c r="G969" i="190"/>
  <c r="G610" i="190"/>
  <c r="F611" i="190"/>
  <c r="F886" i="190"/>
  <c r="G886" i="190" s="1"/>
  <c r="G885" i="190"/>
  <c r="F678" i="190"/>
  <c r="G678" i="190" s="1"/>
  <c r="G677" i="190"/>
  <c r="F1022" i="190"/>
  <c r="G1021" i="190"/>
  <c r="G193" i="190"/>
  <c r="F194" i="190"/>
  <c r="F209" i="190"/>
  <c r="G208" i="190"/>
  <c r="F880" i="190"/>
  <c r="G880" i="190" s="1"/>
  <c r="G879" i="190"/>
  <c r="G604" i="190"/>
  <c r="F605" i="190"/>
  <c r="G605" i="190" s="1"/>
  <c r="G527" i="190"/>
  <c r="F528" i="190"/>
  <c r="G528" i="190" s="1"/>
  <c r="G801" i="190"/>
  <c r="F802" i="190"/>
  <c r="G802" i="190" s="1"/>
  <c r="F1208" i="190"/>
  <c r="G1208" i="190" s="1"/>
  <c r="G1207" i="190"/>
  <c r="F157" i="190"/>
  <c r="G156" i="190"/>
  <c r="G70" i="190"/>
  <c r="F71" i="190"/>
  <c r="F37" i="190"/>
  <c r="G37" i="190" s="1"/>
  <c r="G36" i="190"/>
  <c r="F324" i="190"/>
  <c r="G323" i="190"/>
  <c r="F149" i="190"/>
  <c r="G148" i="190"/>
  <c r="F199" i="190"/>
  <c r="G199" i="190" s="1"/>
  <c r="G198" i="190"/>
  <c r="F1056" i="190"/>
  <c r="G1056" i="190" s="1"/>
  <c r="G1055" i="190"/>
  <c r="F560" i="190"/>
  <c r="G559" i="190"/>
  <c r="F469" i="190"/>
  <c r="G468" i="190"/>
  <c r="G1168" i="190"/>
  <c r="F1169" i="190"/>
  <c r="G1169" i="190" s="1"/>
  <c r="F979" i="190"/>
  <c r="G979" i="190" s="1"/>
  <c r="G978" i="190"/>
  <c r="G271" i="190"/>
  <c r="F272" i="190"/>
  <c r="G272" i="190" s="1"/>
  <c r="F409" i="190"/>
  <c r="G409" i="190" s="1"/>
  <c r="G408" i="190"/>
  <c r="G314" i="190"/>
  <c r="F315" i="190"/>
  <c r="G315" i="190" s="1"/>
  <c r="F332" i="190"/>
  <c r="G332" i="190" s="1"/>
  <c r="G331" i="190"/>
  <c r="F1108" i="190"/>
  <c r="G1107" i="190"/>
  <c r="G187" i="190"/>
  <c r="F188" i="190"/>
  <c r="F695" i="190"/>
  <c r="G694" i="190"/>
  <c r="F1213" i="190"/>
  <c r="G1212" i="190"/>
  <c r="F161" i="190"/>
  <c r="G160" i="190"/>
  <c r="F491" i="190"/>
  <c r="G490" i="190"/>
  <c r="F932" i="190"/>
  <c r="G931" i="190"/>
  <c r="G247" i="190"/>
  <c r="F248" i="190"/>
  <c r="F741" i="190"/>
  <c r="G740" i="190"/>
  <c r="F1096" i="190"/>
  <c r="G1095" i="190"/>
  <c r="F522" i="190"/>
  <c r="G521" i="190"/>
  <c r="G259" i="190"/>
  <c r="F260" i="190"/>
  <c r="G260" i="190" s="1"/>
  <c r="F853" i="190"/>
  <c r="G853" i="190" s="1"/>
  <c r="G852" i="190"/>
  <c r="F30" i="190"/>
  <c r="G29" i="190"/>
  <c r="G13" i="190"/>
  <c r="F14" i="190"/>
  <c r="G14" i="190" s="1"/>
  <c r="F1270" i="190"/>
  <c r="G1269" i="190"/>
  <c r="F144" i="190"/>
  <c r="G143" i="190"/>
  <c r="F653" i="190"/>
  <c r="G652" i="190"/>
  <c r="F661" i="190"/>
  <c r="G660" i="190"/>
  <c r="F948" i="190"/>
  <c r="G948" i="190" s="1"/>
  <c r="G947" i="190"/>
  <c r="G622" i="190"/>
  <c r="F623" i="190"/>
  <c r="G643" i="190"/>
  <c r="F644" i="190"/>
  <c r="F964" i="190"/>
  <c r="G964" i="190" s="1"/>
  <c r="G963" i="190"/>
  <c r="G1001" i="190"/>
  <c r="F1002" i="190"/>
  <c r="G1002" i="190" s="1"/>
  <c r="G685" i="190"/>
  <c r="F686" i="190"/>
  <c r="G686" i="190" s="1"/>
  <c r="F1204" i="190"/>
  <c r="G1204" i="190" s="1"/>
  <c r="G1203" i="190"/>
  <c r="G241" i="190"/>
  <c r="F242" i="190"/>
  <c r="F952" i="190"/>
  <c r="G952" i="190" s="1"/>
  <c r="G951" i="190"/>
  <c r="F111" i="190"/>
  <c r="G110" i="190"/>
  <c r="F184" i="190"/>
  <c r="G184" i="190" s="1"/>
  <c r="G183" i="190"/>
  <c r="F1285" i="190"/>
  <c r="G1285" i="190" s="1"/>
  <c r="G1284" i="190"/>
  <c r="F448" i="190"/>
  <c r="G447" i="190"/>
  <c r="G616" i="190"/>
  <c r="F617" i="190"/>
  <c r="F551" i="190"/>
  <c r="G550" i="190"/>
  <c r="F414" i="190"/>
  <c r="G414" i="190" s="1"/>
  <c r="G413" i="190"/>
  <c r="G67" i="190"/>
  <c r="F68" i="190"/>
  <c r="G68" i="190" s="1"/>
  <c r="F418" i="190"/>
  <c r="G418" i="190" s="1"/>
  <c r="G417" i="190"/>
  <c r="F868" i="190"/>
  <c r="G867" i="190"/>
  <c r="F219" i="190"/>
  <c r="G218" i="190"/>
  <c r="G388" i="190"/>
  <c r="F389" i="190"/>
  <c r="G389" i="190" s="1"/>
  <c r="F994" i="190"/>
  <c r="G993" i="190"/>
  <c r="G347" i="190"/>
  <c r="F348" i="190"/>
  <c r="F300" i="190"/>
  <c r="G299" i="190"/>
  <c r="F77" i="190"/>
  <c r="G76" i="190"/>
  <c r="F293" i="190"/>
  <c r="G292" i="190"/>
  <c r="F85" i="190"/>
  <c r="G84" i="190"/>
  <c r="F928" i="190" l="1"/>
  <c r="G928" i="190" s="1"/>
  <c r="G927" i="190"/>
  <c r="G266" i="190"/>
  <c r="F267" i="190"/>
  <c r="F145" i="190"/>
  <c r="G145" i="190" s="1"/>
  <c r="G144" i="190"/>
  <c r="F785" i="190"/>
  <c r="G784" i="190"/>
  <c r="F552" i="190"/>
  <c r="G551" i="190"/>
  <c r="F195" i="190"/>
  <c r="G194" i="190"/>
  <c r="F986" i="190"/>
  <c r="G985" i="190"/>
  <c r="F249" i="190"/>
  <c r="G248" i="190"/>
  <c r="F869" i="190"/>
  <c r="G868" i="190"/>
  <c r="F31" i="190"/>
  <c r="G31" i="190" s="1"/>
  <c r="G30" i="190"/>
  <c r="F1109" i="190"/>
  <c r="G1109" i="190" s="1"/>
  <c r="G1108" i="190"/>
  <c r="F175" i="190"/>
  <c r="G174" i="190"/>
  <c r="F612" i="190"/>
  <c r="G611" i="190"/>
  <c r="F233" i="190"/>
  <c r="G232" i="190"/>
  <c r="G994" i="190"/>
  <c r="F995" i="190"/>
  <c r="F112" i="190"/>
  <c r="G111" i="190"/>
  <c r="F523" i="190"/>
  <c r="G522" i="190"/>
  <c r="F561" i="190"/>
  <c r="G561" i="190" s="1"/>
  <c r="G560" i="190"/>
  <c r="F1097" i="190"/>
  <c r="G1096" i="190"/>
  <c r="G1213" i="190"/>
  <c r="F1214" i="190"/>
  <c r="G157" i="190"/>
  <c r="F158" i="190"/>
  <c r="G158" i="190" s="1"/>
  <c r="G19" i="190"/>
  <c r="F20" i="190"/>
  <c r="F337" i="190"/>
  <c r="G336" i="190"/>
  <c r="G715" i="190"/>
  <c r="F716" i="190"/>
  <c r="G716" i="190" s="1"/>
  <c r="F618" i="190"/>
  <c r="G618" i="190" s="1"/>
  <c r="G617" i="190"/>
  <c r="G1048" i="190"/>
  <c r="F1049" i="190"/>
  <c r="F294" i="190"/>
  <c r="G293" i="190"/>
  <c r="G741" i="190"/>
  <c r="F742" i="190"/>
  <c r="G742" i="190" s="1"/>
  <c r="G1128" i="190"/>
  <c r="F1129" i="190"/>
  <c r="G1129" i="190" s="1"/>
  <c r="G448" i="190"/>
  <c r="F449" i="190"/>
  <c r="F72" i="190"/>
  <c r="G72" i="190" s="1"/>
  <c r="G71" i="190"/>
  <c r="F906" i="190"/>
  <c r="G906" i="190" s="1"/>
  <c r="G905" i="190"/>
  <c r="F162" i="190"/>
  <c r="G161" i="190"/>
  <c r="G43" i="190"/>
  <c r="F44" i="190"/>
  <c r="G644" i="190"/>
  <c r="F645" i="190"/>
  <c r="G85" i="190"/>
  <c r="F86" i="190"/>
  <c r="F1271" i="190"/>
  <c r="G1271" i="190" s="1"/>
  <c r="G1270" i="190"/>
  <c r="F210" i="190"/>
  <c r="G209" i="190"/>
  <c r="F243" i="190"/>
  <c r="G242" i="190"/>
  <c r="G623" i="190"/>
  <c r="F624" i="190"/>
  <c r="F1039" i="190"/>
  <c r="G1038" i="190"/>
  <c r="F288" i="190"/>
  <c r="G288" i="190" s="1"/>
  <c r="G287" i="190"/>
  <c r="G219" i="190"/>
  <c r="F220" i="190"/>
  <c r="G695" i="190"/>
  <c r="F696" i="190"/>
  <c r="G696" i="190" s="1"/>
  <c r="F189" i="190"/>
  <c r="G188" i="190"/>
  <c r="F310" i="190"/>
  <c r="G310" i="190" s="1"/>
  <c r="G309" i="190"/>
  <c r="F78" i="190"/>
  <c r="G77" i="190"/>
  <c r="F150" i="190"/>
  <c r="G149" i="190"/>
  <c r="G1022" i="190"/>
  <c r="F1023" i="190"/>
  <c r="F1076" i="190"/>
  <c r="G1075" i="190"/>
  <c r="F483" i="190"/>
  <c r="G482" i="190"/>
  <c r="F107" i="190"/>
  <c r="G107" i="190" s="1"/>
  <c r="G106" i="190"/>
  <c r="F171" i="190"/>
  <c r="G171" i="190" s="1"/>
  <c r="G170" i="190"/>
  <c r="F301" i="190"/>
  <c r="G301" i="190" s="1"/>
  <c r="G300" i="190"/>
  <c r="G661" i="190"/>
  <c r="F662" i="190"/>
  <c r="G662" i="190" s="1"/>
  <c r="G932" i="190"/>
  <c r="F933" i="190"/>
  <c r="G933" i="190" s="1"/>
  <c r="G324" i="190"/>
  <c r="F325" i="190"/>
  <c r="F349" i="190"/>
  <c r="G348" i="190"/>
  <c r="F654" i="190"/>
  <c r="G653" i="190"/>
  <c r="F492" i="190"/>
  <c r="G491" i="190"/>
  <c r="G469" i="190"/>
  <c r="F470" i="190"/>
  <c r="F428" i="190"/>
  <c r="G428" i="190" s="1"/>
  <c r="G427" i="190"/>
  <c r="G404" i="190"/>
  <c r="F405" i="190"/>
  <c r="G405" i="190" s="1"/>
  <c r="F893" i="190"/>
  <c r="G892" i="190"/>
  <c r="F493" i="190" l="1"/>
  <c r="G493" i="190" s="1"/>
  <c r="G492" i="190"/>
  <c r="F151" i="190"/>
  <c r="G150" i="190"/>
  <c r="G195" i="190"/>
  <c r="F196" i="190"/>
  <c r="G196" i="190" s="1"/>
  <c r="F655" i="190"/>
  <c r="G654" i="190"/>
  <c r="F338" i="190"/>
  <c r="G337" i="190"/>
  <c r="F524" i="190"/>
  <c r="G524" i="190" s="1"/>
  <c r="G523" i="190"/>
  <c r="F113" i="190"/>
  <c r="G112" i="190"/>
  <c r="F996" i="190"/>
  <c r="G995" i="190"/>
  <c r="G243" i="190"/>
  <c r="F244" i="190"/>
  <c r="G244" i="190" s="1"/>
  <c r="G1076" i="190"/>
  <c r="F1077" i="190"/>
  <c r="F211" i="190"/>
  <c r="G210" i="190"/>
  <c r="F234" i="190"/>
  <c r="G233" i="190"/>
  <c r="F250" i="190"/>
  <c r="G249" i="190"/>
  <c r="F450" i="190"/>
  <c r="G450" i="190" s="1"/>
  <c r="G449" i="190"/>
  <c r="F79" i="190"/>
  <c r="G78" i="190"/>
  <c r="F553" i="190"/>
  <c r="G552" i="190"/>
  <c r="F625" i="190"/>
  <c r="G624" i="190"/>
  <c r="F350" i="190"/>
  <c r="G349" i="190"/>
  <c r="F326" i="190"/>
  <c r="G325" i="190"/>
  <c r="F190" i="190"/>
  <c r="G190" i="190" s="1"/>
  <c r="G189" i="190"/>
  <c r="F870" i="190"/>
  <c r="G869" i="190"/>
  <c r="G1214" i="190"/>
  <c r="F1215" i="190"/>
  <c r="F221" i="190"/>
  <c r="G220" i="190"/>
  <c r="F87" i="190"/>
  <c r="G86" i="190"/>
  <c r="G175" i="190"/>
  <c r="F176" i="190"/>
  <c r="F646" i="190"/>
  <c r="G645" i="190"/>
  <c r="G1039" i="190"/>
  <c r="F1040" i="190"/>
  <c r="G1040" i="190" s="1"/>
  <c r="F45" i="190"/>
  <c r="G44" i="190"/>
  <c r="G20" i="190"/>
  <c r="F21" i="190"/>
  <c r="G21" i="190" s="1"/>
  <c r="F894" i="190"/>
  <c r="G893" i="190"/>
  <c r="F786" i="190"/>
  <c r="G786" i="190" s="1"/>
  <c r="G785" i="190"/>
  <c r="F484" i="190"/>
  <c r="G484" i="190" s="1"/>
  <c r="G483" i="190"/>
  <c r="F163" i="190"/>
  <c r="G162" i="190"/>
  <c r="F295" i="190"/>
  <c r="G294" i="190"/>
  <c r="F1050" i="190"/>
  <c r="G1049" i="190"/>
  <c r="F268" i="190"/>
  <c r="G268" i="190" s="1"/>
  <c r="G267" i="190"/>
  <c r="F471" i="190"/>
  <c r="G470" i="190"/>
  <c r="F1024" i="190"/>
  <c r="G1024" i="190" s="1"/>
  <c r="G1023" i="190"/>
  <c r="G1097" i="190"/>
  <c r="F1098" i="190"/>
  <c r="F613" i="190"/>
  <c r="G613" i="190" s="1"/>
  <c r="G612" i="190"/>
  <c r="G986" i="190"/>
  <c r="F987" i="190"/>
  <c r="F1051" i="190" l="1"/>
  <c r="G1050" i="190"/>
  <c r="G625" i="190"/>
  <c r="F626" i="190"/>
  <c r="G1215" i="190"/>
  <c r="F1216" i="190"/>
  <c r="G295" i="190"/>
  <c r="F296" i="190"/>
  <c r="G553" i="190"/>
  <c r="F554" i="190"/>
  <c r="G79" i="190"/>
  <c r="F80" i="190"/>
  <c r="G80" i="190" s="1"/>
  <c r="F647" i="190"/>
  <c r="G646" i="190"/>
  <c r="F997" i="190"/>
  <c r="G997" i="190" s="1"/>
  <c r="G996" i="190"/>
  <c r="G151" i="190"/>
  <c r="F152" i="190"/>
  <c r="F88" i="190"/>
  <c r="G87" i="190"/>
  <c r="F235" i="190"/>
  <c r="G235" i="190" s="1"/>
  <c r="G234" i="190"/>
  <c r="G211" i="190"/>
  <c r="F212" i="190"/>
  <c r="G212" i="190" s="1"/>
  <c r="F46" i="190"/>
  <c r="G45" i="190"/>
  <c r="G163" i="190"/>
  <c r="F164" i="190"/>
  <c r="F871" i="190"/>
  <c r="G870" i="190"/>
  <c r="G176" i="190"/>
  <c r="F177" i="190"/>
  <c r="F895" i="190"/>
  <c r="G894" i="190"/>
  <c r="G350" i="190"/>
  <c r="F351" i="190"/>
  <c r="F988" i="190"/>
  <c r="G988" i="190" s="1"/>
  <c r="G987" i="190"/>
  <c r="F222" i="190"/>
  <c r="G222" i="190" s="1"/>
  <c r="G221" i="190"/>
  <c r="G338" i="190"/>
  <c r="F339" i="190"/>
  <c r="F1078" i="190"/>
  <c r="G1077" i="190"/>
  <c r="G655" i="190"/>
  <c r="F656" i="190"/>
  <c r="F1099" i="190"/>
  <c r="G1098" i="190"/>
  <c r="F472" i="190"/>
  <c r="G471" i="190"/>
  <c r="G326" i="190"/>
  <c r="F327" i="190"/>
  <c r="G250" i="190"/>
  <c r="F251" i="190"/>
  <c r="F114" i="190"/>
  <c r="G113" i="190"/>
  <c r="G656" i="190" l="1"/>
  <c r="F657" i="190"/>
  <c r="G554" i="190"/>
  <c r="F555" i="190"/>
  <c r="G1078" i="190"/>
  <c r="F1079" i="190"/>
  <c r="F89" i="190"/>
  <c r="G88" i="190"/>
  <c r="G327" i="190"/>
  <c r="F328" i="190"/>
  <c r="G328" i="190" s="1"/>
  <c r="F165" i="190"/>
  <c r="G165" i="190" s="1"/>
  <c r="G164" i="190"/>
  <c r="F627" i="190"/>
  <c r="G626" i="190"/>
  <c r="F178" i="190"/>
  <c r="G177" i="190"/>
  <c r="F115" i="190"/>
  <c r="G114" i="190"/>
  <c r="G339" i="190"/>
  <c r="F340" i="190"/>
  <c r="G152" i="190"/>
  <c r="F153" i="190"/>
  <c r="F872" i="190"/>
  <c r="G871" i="190"/>
  <c r="G351" i="190"/>
  <c r="F352" i="190"/>
  <c r="F1100" i="190"/>
  <c r="G1099" i="190"/>
  <c r="F896" i="190"/>
  <c r="G896" i="190" s="1"/>
  <c r="G895" i="190"/>
  <c r="F297" i="190"/>
  <c r="G297" i="190" s="1"/>
  <c r="G296" i="190"/>
  <c r="F252" i="190"/>
  <c r="G252" i="190" s="1"/>
  <c r="G251" i="190"/>
  <c r="F1217" i="190"/>
  <c r="G1216" i="190"/>
  <c r="F473" i="190"/>
  <c r="G472" i="190"/>
  <c r="G46" i="190"/>
  <c r="F47" i="190"/>
  <c r="G647" i="190"/>
  <c r="F648" i="190"/>
  <c r="G1051" i="190"/>
  <c r="F1052" i="190"/>
  <c r="G1052" i="190" s="1"/>
  <c r="F1218" i="190" l="1"/>
  <c r="G1218" i="190" s="1"/>
  <c r="G1217" i="190"/>
  <c r="G153" i="190"/>
  <c r="F154" i="190"/>
  <c r="G154" i="190" s="1"/>
  <c r="F341" i="190"/>
  <c r="G340" i="190"/>
  <c r="F1080" i="190"/>
  <c r="G1079" i="190"/>
  <c r="G115" i="190"/>
  <c r="F116" i="190"/>
  <c r="F48" i="190"/>
  <c r="G47" i="190"/>
  <c r="F556" i="190"/>
  <c r="G556" i="190" s="1"/>
  <c r="G555" i="190"/>
  <c r="G1100" i="190"/>
  <c r="F1101" i="190"/>
  <c r="G1101" i="190" s="1"/>
  <c r="F179" i="190"/>
  <c r="G178" i="190"/>
  <c r="G872" i="190"/>
  <c r="F873" i="190"/>
  <c r="F90" i="190"/>
  <c r="G89" i="190"/>
  <c r="F649" i="190"/>
  <c r="G649" i="190" s="1"/>
  <c r="G648" i="190"/>
  <c r="G352" i="190"/>
  <c r="F353" i="190"/>
  <c r="F658" i="190"/>
  <c r="G658" i="190" s="1"/>
  <c r="G657" i="190"/>
  <c r="G473" i="190"/>
  <c r="F474" i="190"/>
  <c r="G474" i="190" s="1"/>
  <c r="F628" i="190"/>
  <c r="G627" i="190"/>
  <c r="F91" i="190" l="1"/>
  <c r="G90" i="190"/>
  <c r="F180" i="190"/>
  <c r="G180" i="190" s="1"/>
  <c r="G179" i="190"/>
  <c r="G341" i="190"/>
  <c r="F342" i="190"/>
  <c r="F49" i="190"/>
  <c r="G48" i="190"/>
  <c r="G116" i="190"/>
  <c r="F117" i="190"/>
  <c r="G873" i="190"/>
  <c r="F874" i="190"/>
  <c r="F629" i="190"/>
  <c r="G628" i="190"/>
  <c r="G1080" i="190"/>
  <c r="F1081" i="190"/>
  <c r="F354" i="190"/>
  <c r="G353" i="190"/>
  <c r="G49" i="190" l="1"/>
  <c r="F50" i="190"/>
  <c r="G874" i="190"/>
  <c r="F875" i="190"/>
  <c r="F118" i="190"/>
  <c r="G117" i="190"/>
  <c r="F343" i="190"/>
  <c r="G343" i="190" s="1"/>
  <c r="G342" i="190"/>
  <c r="F355" i="190"/>
  <c r="G355" i="190" s="1"/>
  <c r="G354" i="190"/>
  <c r="F1082" i="190"/>
  <c r="G1081" i="190"/>
  <c r="G629" i="190"/>
  <c r="F630" i="190"/>
  <c r="G91" i="190"/>
  <c r="F92" i="190"/>
  <c r="G1082" i="190" l="1"/>
  <c r="F1083" i="190"/>
  <c r="G1083" i="190" s="1"/>
  <c r="G118" i="190"/>
  <c r="F119" i="190"/>
  <c r="G119" i="190" s="1"/>
  <c r="G92" i="190"/>
  <c r="F93" i="190"/>
  <c r="F876" i="190"/>
  <c r="G875" i="190"/>
  <c r="F631" i="190"/>
  <c r="G630" i="190"/>
  <c r="F51" i="190"/>
  <c r="G50" i="190"/>
  <c r="F52" i="190" l="1"/>
  <c r="G52" i="190" s="1"/>
  <c r="G51" i="190"/>
  <c r="G631" i="190"/>
  <c r="F632" i="190"/>
  <c r="G632" i="190" s="1"/>
  <c r="G876" i="190"/>
  <c r="F877" i="190"/>
  <c r="G877" i="190" s="1"/>
  <c r="F94" i="190"/>
  <c r="G93" i="190"/>
  <c r="F95" i="190" l="1"/>
  <c r="G94" i="190"/>
  <c r="F96" i="190" l="1"/>
  <c r="G95" i="190"/>
  <c r="F97" i="190" l="1"/>
  <c r="G96" i="190"/>
  <c r="G97" i="190" l="1"/>
  <c r="F98" i="190"/>
  <c r="F99" i="190" l="1"/>
  <c r="G99" i="190" s="1"/>
  <c r="G98" i="190"/>
  <c r="G39" i="197" l="1"/>
  <c r="G40" i="197" s="1"/>
  <c r="H40" i="197" s="1"/>
  <c r="I40" i="197" s="1"/>
  <c r="G38" i="197"/>
  <c r="H38" i="197" s="1"/>
  <c r="I38" i="197" s="1"/>
  <c r="G37" i="197"/>
  <c r="H37" i="197" s="1"/>
  <c r="I37" i="197" s="1"/>
  <c r="L36" i="197"/>
  <c r="G36" i="197"/>
  <c r="H36" i="197" s="1"/>
  <c r="I36" i="197" s="1"/>
  <c r="L35" i="197"/>
  <c r="G35" i="197"/>
  <c r="H35" i="197" s="1"/>
  <c r="I35" i="197" s="1"/>
  <c r="L34" i="197"/>
  <c r="G34" i="197"/>
  <c r="H34" i="197" s="1"/>
  <c r="I34" i="197" s="1"/>
  <c r="L33" i="197"/>
  <c r="G33" i="197"/>
  <c r="H33" i="197" s="1"/>
  <c r="I33" i="197" s="1"/>
  <c r="L32" i="197"/>
  <c r="G32" i="197"/>
  <c r="H32" i="197" s="1"/>
  <c r="I32" i="197" s="1"/>
  <c r="L31" i="197"/>
  <c r="G31" i="197"/>
  <c r="H31" i="197" s="1"/>
  <c r="I31" i="197" s="1"/>
  <c r="L30" i="197"/>
  <c r="L29" i="197"/>
  <c r="L28" i="197"/>
  <c r="G28" i="197"/>
  <c r="L27" i="197"/>
  <c r="G27" i="197"/>
  <c r="H27" i="197" s="1"/>
  <c r="I27" i="197" s="1"/>
  <c r="L26" i="197"/>
  <c r="L25" i="197"/>
  <c r="G25" i="197"/>
  <c r="L24" i="197"/>
  <c r="G24" i="197"/>
  <c r="H24" i="197" s="1"/>
  <c r="I24" i="197" s="1"/>
  <c r="L23" i="197"/>
  <c r="L22" i="197"/>
  <c r="L21" i="197"/>
  <c r="L20" i="197"/>
  <c r="L19" i="197"/>
  <c r="L18" i="197"/>
  <c r="L17" i="197"/>
  <c r="L16" i="197"/>
  <c r="L15" i="197"/>
  <c r="L14" i="197"/>
  <c r="L13" i="197"/>
  <c r="L12" i="197"/>
  <c r="L11" i="197"/>
  <c r="G11" i="197"/>
  <c r="G12" i="197" s="1"/>
  <c r="H12" i="197" s="1"/>
  <c r="I12" i="197" s="1"/>
  <c r="L10" i="197"/>
  <c r="G10" i="197"/>
  <c r="H10" i="197" s="1"/>
  <c r="I10" i="197" s="1"/>
  <c r="L9" i="197"/>
  <c r="G9" i="197"/>
  <c r="H9" i="197" s="1"/>
  <c r="I9" i="197" s="1"/>
  <c r="L8" i="197"/>
  <c r="L7" i="197"/>
  <c r="G7" i="197"/>
  <c r="L6" i="197"/>
  <c r="L5" i="197"/>
  <c r="G5" i="197"/>
  <c r="G6" i="197" s="1"/>
  <c r="H6" i="197" s="1"/>
  <c r="I6" i="197" s="1"/>
  <c r="L4" i="197"/>
  <c r="G4" i="197"/>
  <c r="H4" i="197" s="1"/>
  <c r="I4" i="197" s="1"/>
  <c r="J44" i="196"/>
  <c r="J43" i="196"/>
  <c r="J42" i="196"/>
  <c r="H41" i="196"/>
  <c r="I41" i="196" s="1"/>
  <c r="G39" i="196"/>
  <c r="G40" i="196" s="1"/>
  <c r="H40" i="196" s="1"/>
  <c r="I40" i="196" s="1"/>
  <c r="G37" i="196"/>
  <c r="G38" i="196" s="1"/>
  <c r="H38" i="196" s="1"/>
  <c r="I38" i="196" s="1"/>
  <c r="G36" i="196"/>
  <c r="H36" i="196" s="1"/>
  <c r="I36" i="196" s="1"/>
  <c r="L35" i="196"/>
  <c r="H35" i="196"/>
  <c r="I35" i="196" s="1"/>
  <c r="G35" i="196"/>
  <c r="L34" i="196"/>
  <c r="L33" i="196"/>
  <c r="G33" i="196"/>
  <c r="H33" i="196" s="1"/>
  <c r="I33" i="196" s="1"/>
  <c r="L32" i="196"/>
  <c r="L31" i="196"/>
  <c r="L30" i="196"/>
  <c r="G30" i="196"/>
  <c r="H30" i="196" s="1"/>
  <c r="I30" i="196" s="1"/>
  <c r="L29" i="196"/>
  <c r="L28" i="196"/>
  <c r="G28" i="196"/>
  <c r="G29" i="196" s="1"/>
  <c r="H29" i="196" s="1"/>
  <c r="I29" i="196" s="1"/>
  <c r="L27" i="196"/>
  <c r="G27" i="196"/>
  <c r="H27" i="196" s="1"/>
  <c r="I27" i="196" s="1"/>
  <c r="L26" i="196"/>
  <c r="L25" i="196"/>
  <c r="G25" i="196"/>
  <c r="G26" i="196" s="1"/>
  <c r="H26" i="196" s="1"/>
  <c r="I26" i="196" s="1"/>
  <c r="L24" i="196"/>
  <c r="G24" i="196"/>
  <c r="H24" i="196" s="1"/>
  <c r="I24" i="196" s="1"/>
  <c r="L23" i="196"/>
  <c r="H23" i="196"/>
  <c r="I23" i="196" s="1"/>
  <c r="G23" i="196"/>
  <c r="L22" i="196"/>
  <c r="L21" i="196"/>
  <c r="L20" i="196"/>
  <c r="L19" i="196"/>
  <c r="L18" i="196"/>
  <c r="L17" i="196"/>
  <c r="L16" i="196"/>
  <c r="L15" i="196"/>
  <c r="L14" i="196"/>
  <c r="L13" i="196"/>
  <c r="L12" i="196"/>
  <c r="L11" i="196"/>
  <c r="L10" i="196"/>
  <c r="G10" i="196"/>
  <c r="G11" i="196" s="1"/>
  <c r="L9" i="196"/>
  <c r="G9" i="196"/>
  <c r="H9" i="196" s="1"/>
  <c r="I9" i="196" s="1"/>
  <c r="L8" i="196"/>
  <c r="H8" i="196"/>
  <c r="I8" i="196" s="1"/>
  <c r="G8" i="196"/>
  <c r="L7" i="196"/>
  <c r="G7" i="196"/>
  <c r="H7" i="196" s="1"/>
  <c r="I7" i="196" s="1"/>
  <c r="L6" i="196"/>
  <c r="G6" i="196"/>
  <c r="H6" i="196" s="1"/>
  <c r="I6" i="196" s="1"/>
  <c r="L5" i="196"/>
  <c r="H5" i="196"/>
  <c r="I5" i="196" s="1"/>
  <c r="G5" i="196"/>
  <c r="L4" i="196"/>
  <c r="G4" i="196"/>
  <c r="H4" i="196" s="1"/>
  <c r="I4" i="196" s="1"/>
  <c r="G26" i="197" l="1"/>
  <c r="H26" i="197" s="1"/>
  <c r="I26" i="197" s="1"/>
  <c r="H25" i="197"/>
  <c r="I25" i="197" s="1"/>
  <c r="G29" i="197"/>
  <c r="H28" i="197"/>
  <c r="I28" i="197" s="1"/>
  <c r="G13" i="197"/>
  <c r="H7" i="197"/>
  <c r="I7" i="197" s="1"/>
  <c r="G8" i="197"/>
  <c r="H8" i="197" s="1"/>
  <c r="I8" i="197" s="1"/>
  <c r="H5" i="197"/>
  <c r="I5" i="197" s="1"/>
  <c r="H11" i="197"/>
  <c r="I11" i="197" s="1"/>
  <c r="H39" i="197"/>
  <c r="I39" i="197" s="1"/>
  <c r="H11" i="196"/>
  <c r="I11" i="196" s="1"/>
  <c r="G12" i="196"/>
  <c r="H39" i="196"/>
  <c r="I39" i="196" s="1"/>
  <c r="G31" i="196"/>
  <c r="G34" i="196"/>
  <c r="H34" i="196" s="1"/>
  <c r="I34" i="196" s="1"/>
  <c r="H37" i="196"/>
  <c r="I37" i="196" s="1"/>
  <c r="H10" i="196"/>
  <c r="I10" i="196" s="1"/>
  <c r="H25" i="196"/>
  <c r="I25" i="196" s="1"/>
  <c r="H28" i="196"/>
  <c r="I28" i="196" s="1"/>
  <c r="G14" i="197" l="1"/>
  <c r="H13" i="197"/>
  <c r="I13" i="197" s="1"/>
  <c r="G30" i="197"/>
  <c r="H30" i="197" s="1"/>
  <c r="I30" i="197" s="1"/>
  <c r="H29" i="197"/>
  <c r="I29" i="197" s="1"/>
  <c r="G32" i="196"/>
  <c r="H32" i="196" s="1"/>
  <c r="I32" i="196" s="1"/>
  <c r="H31" i="196"/>
  <c r="I31" i="196" s="1"/>
  <c r="G13" i="196"/>
  <c r="H12" i="196"/>
  <c r="I12" i="196" s="1"/>
  <c r="G15" i="197" l="1"/>
  <c r="H14" i="197"/>
  <c r="I14" i="197" s="1"/>
  <c r="G14" i="196"/>
  <c r="H13" i="196"/>
  <c r="I13" i="196" s="1"/>
  <c r="H15" i="197" l="1"/>
  <c r="I15" i="197" s="1"/>
  <c r="G16" i="197"/>
  <c r="G15" i="196"/>
  <c r="H14" i="196"/>
  <c r="I14" i="196" s="1"/>
  <c r="G17" i="197" l="1"/>
  <c r="H16" i="197"/>
  <c r="I16" i="197" s="1"/>
  <c r="H15" i="196"/>
  <c r="I15" i="196" s="1"/>
  <c r="G16" i="196"/>
  <c r="G18" i="197" l="1"/>
  <c r="H17" i="197"/>
  <c r="I17" i="197" s="1"/>
  <c r="G17" i="196"/>
  <c r="H16" i="196"/>
  <c r="I16" i="196" s="1"/>
  <c r="H18" i="197" l="1"/>
  <c r="I18" i="197" s="1"/>
  <c r="G19" i="197"/>
  <c r="G18" i="196"/>
  <c r="H17" i="196"/>
  <c r="I17" i="196" s="1"/>
  <c r="G20" i="197" l="1"/>
  <c r="H19" i="197"/>
  <c r="I19" i="197" s="1"/>
  <c r="H18" i="196"/>
  <c r="I18" i="196" s="1"/>
  <c r="G19" i="196"/>
  <c r="G21" i="197" l="1"/>
  <c r="H20" i="197"/>
  <c r="I20" i="197" s="1"/>
  <c r="G20" i="196"/>
  <c r="H19" i="196"/>
  <c r="I19" i="196" s="1"/>
  <c r="H21" i="197" l="1"/>
  <c r="I21" i="197" s="1"/>
  <c r="G22" i="197"/>
  <c r="H20" i="196"/>
  <c r="I20" i="196" s="1"/>
  <c r="G21" i="196"/>
  <c r="G23" i="197" l="1"/>
  <c r="H23" i="197" s="1"/>
  <c r="I23" i="197" s="1"/>
  <c r="H22" i="197"/>
  <c r="I22" i="197" s="1"/>
  <c r="H21" i="196"/>
  <c r="I21" i="196" s="1"/>
  <c r="G22" i="196"/>
  <c r="H22" i="196" s="1"/>
  <c r="I22" i="196" s="1"/>
  <c r="AM36" i="192" l="1"/>
  <c r="AM36" i="193"/>
  <c r="AM36" i="191"/>
  <c r="AM35" i="192"/>
  <c r="AM35" i="193"/>
  <c r="AM35" i="191"/>
  <c r="AM34" i="192"/>
  <c r="AM34" i="193"/>
  <c r="AM34" i="191"/>
  <c r="Y34" i="178"/>
  <c r="I13" i="178"/>
  <c r="F65" i="188"/>
  <c r="F64" i="188"/>
  <c r="F63" i="188"/>
  <c r="F62" i="188"/>
  <c r="F61" i="188"/>
  <c r="K36" i="193"/>
  <c r="K36" i="192"/>
  <c r="X34" i="178" s="1"/>
  <c r="K36" i="191"/>
  <c r="W34" i="178" s="1"/>
  <c r="BD1288" i="191"/>
  <c r="BD1287" i="191"/>
  <c r="BD1286" i="191"/>
  <c r="BA1286" i="191"/>
  <c r="AZ1286" i="191"/>
  <c r="AY1286" i="191"/>
  <c r="AX1286" i="191"/>
  <c r="BB1286" i="191" s="1"/>
  <c r="AW1286" i="191"/>
  <c r="AV1286" i="191"/>
  <c r="AU1286" i="191"/>
  <c r="BD1285" i="191"/>
  <c r="BA1285" i="191"/>
  <c r="AZ1285" i="191"/>
  <c r="AY1285" i="191"/>
  <c r="AX1285" i="191"/>
  <c r="BB1285" i="191" s="1"/>
  <c r="AW1285" i="191"/>
  <c r="AV1285" i="191"/>
  <c r="AU1285" i="191"/>
  <c r="BD1284" i="191"/>
  <c r="BA1284" i="191"/>
  <c r="AZ1284" i="191"/>
  <c r="AY1284" i="191"/>
  <c r="AX1284" i="191"/>
  <c r="BB1284" i="191" s="1"/>
  <c r="AW1284" i="191"/>
  <c r="AV1284" i="191"/>
  <c r="AU1284" i="191"/>
  <c r="BD1283" i="191"/>
  <c r="BA1283" i="191"/>
  <c r="AZ1283" i="191"/>
  <c r="AY1283" i="191"/>
  <c r="AX1283" i="191"/>
  <c r="BB1283" i="191" s="1"/>
  <c r="AW1283" i="191"/>
  <c r="AV1283" i="191"/>
  <c r="AU1283" i="191"/>
  <c r="BD1282" i="191"/>
  <c r="BA1282" i="191"/>
  <c r="AZ1282" i="191"/>
  <c r="AY1282" i="191"/>
  <c r="AX1282" i="191"/>
  <c r="BB1282" i="191" s="1"/>
  <c r="AW1282" i="191"/>
  <c r="AV1282" i="191"/>
  <c r="AU1282" i="191"/>
  <c r="BD1281" i="191"/>
  <c r="BA1281" i="191"/>
  <c r="AZ1281" i="191"/>
  <c r="AY1281" i="191"/>
  <c r="AX1281" i="191"/>
  <c r="BB1281" i="191" s="1"/>
  <c r="AW1281" i="191"/>
  <c r="AV1281" i="191"/>
  <c r="AU1281" i="191"/>
  <c r="BD1280" i="191"/>
  <c r="BA1280" i="191"/>
  <c r="AZ1280" i="191"/>
  <c r="AY1280" i="191"/>
  <c r="AX1280" i="191"/>
  <c r="BB1280" i="191" s="1"/>
  <c r="AW1280" i="191"/>
  <c r="AV1280" i="191"/>
  <c r="AU1280" i="191"/>
  <c r="BD1279" i="191"/>
  <c r="BA1279" i="191"/>
  <c r="AZ1279" i="191"/>
  <c r="AY1279" i="191"/>
  <c r="AX1279" i="191"/>
  <c r="BB1279" i="191" s="1"/>
  <c r="AW1279" i="191"/>
  <c r="AV1279" i="191"/>
  <c r="AU1279" i="191"/>
  <c r="BD1278" i="191"/>
  <c r="BA1278" i="191"/>
  <c r="AZ1278" i="191"/>
  <c r="AY1278" i="191"/>
  <c r="AX1278" i="191"/>
  <c r="BB1278" i="191" s="1"/>
  <c r="AW1278" i="191"/>
  <c r="AV1278" i="191"/>
  <c r="AU1278" i="191"/>
  <c r="BD1277" i="191"/>
  <c r="BA1277" i="191"/>
  <c r="AZ1277" i="191"/>
  <c r="AY1277" i="191"/>
  <c r="AX1277" i="191"/>
  <c r="BB1277" i="191" s="1"/>
  <c r="AW1277" i="191"/>
  <c r="AV1277" i="191"/>
  <c r="AU1277" i="191"/>
  <c r="BD1276" i="191"/>
  <c r="BA1276" i="191"/>
  <c r="AZ1276" i="191"/>
  <c r="AY1276" i="191"/>
  <c r="AX1276" i="191"/>
  <c r="BB1276" i="191" s="1"/>
  <c r="AW1276" i="191"/>
  <c r="AV1276" i="191"/>
  <c r="AU1276" i="191"/>
  <c r="BD1275" i="191"/>
  <c r="BA1275" i="191"/>
  <c r="AZ1275" i="191"/>
  <c r="AY1275" i="191"/>
  <c r="AX1275" i="191"/>
  <c r="BB1275" i="191" s="1"/>
  <c r="AW1275" i="191"/>
  <c r="AV1275" i="191"/>
  <c r="AU1275" i="191"/>
  <c r="BD1274" i="191"/>
  <c r="BA1274" i="191"/>
  <c r="AZ1274" i="191"/>
  <c r="AY1274" i="191"/>
  <c r="AX1274" i="191"/>
  <c r="BB1274" i="191" s="1"/>
  <c r="AW1274" i="191"/>
  <c r="AV1274" i="191"/>
  <c r="AU1274" i="191"/>
  <c r="BD1273" i="191"/>
  <c r="BA1273" i="191"/>
  <c r="AZ1273" i="191"/>
  <c r="AY1273" i="191"/>
  <c r="AX1273" i="191"/>
  <c r="BB1273" i="191" s="1"/>
  <c r="AW1273" i="191"/>
  <c r="AV1273" i="191"/>
  <c r="AU1273" i="191"/>
  <c r="BD1272" i="191"/>
  <c r="BA1272" i="191"/>
  <c r="AZ1272" i="191"/>
  <c r="AY1272" i="191"/>
  <c r="AX1272" i="191"/>
  <c r="BB1272" i="191" s="1"/>
  <c r="AW1272" i="191"/>
  <c r="AV1272" i="191"/>
  <c r="AU1272" i="191"/>
  <c r="BD1271" i="191"/>
  <c r="BA1271" i="191"/>
  <c r="AZ1271" i="191"/>
  <c r="AY1271" i="191"/>
  <c r="AX1271" i="191"/>
  <c r="BB1271" i="191" s="1"/>
  <c r="AW1271" i="191"/>
  <c r="AV1271" i="191"/>
  <c r="AU1271" i="191"/>
  <c r="BD1270" i="191"/>
  <c r="BA1270" i="191"/>
  <c r="AZ1270" i="191"/>
  <c r="AY1270" i="191"/>
  <c r="AX1270" i="191"/>
  <c r="BB1270" i="191" s="1"/>
  <c r="AW1270" i="191"/>
  <c r="AV1270" i="191"/>
  <c r="AU1270" i="191"/>
  <c r="BD1269" i="191"/>
  <c r="BA1269" i="191"/>
  <c r="AZ1269" i="191"/>
  <c r="AY1269" i="191"/>
  <c r="AX1269" i="191"/>
  <c r="BB1269" i="191" s="1"/>
  <c r="AW1269" i="191"/>
  <c r="AV1269" i="191"/>
  <c r="AU1269" i="191"/>
  <c r="BD1268" i="191"/>
  <c r="BA1268" i="191"/>
  <c r="AZ1268" i="191"/>
  <c r="AY1268" i="191"/>
  <c r="AX1268" i="191"/>
  <c r="BB1268" i="191" s="1"/>
  <c r="AW1268" i="191"/>
  <c r="AV1268" i="191"/>
  <c r="AU1268" i="191"/>
  <c r="BD1267" i="191"/>
  <c r="BA1267" i="191"/>
  <c r="AZ1267" i="191"/>
  <c r="AY1267" i="191"/>
  <c r="AX1267" i="191"/>
  <c r="BB1267" i="191" s="1"/>
  <c r="AW1267" i="191"/>
  <c r="AV1267" i="191"/>
  <c r="AU1267" i="191"/>
  <c r="BD1266" i="191"/>
  <c r="BA1266" i="191"/>
  <c r="AZ1266" i="191"/>
  <c r="AY1266" i="191"/>
  <c r="AX1266" i="191"/>
  <c r="BB1266" i="191" s="1"/>
  <c r="AW1266" i="191"/>
  <c r="AV1266" i="191"/>
  <c r="AU1266" i="191"/>
  <c r="BD1265" i="191"/>
  <c r="BA1265" i="191"/>
  <c r="AZ1265" i="191"/>
  <c r="AY1265" i="191"/>
  <c r="AX1265" i="191"/>
  <c r="BB1265" i="191" s="1"/>
  <c r="AW1265" i="191"/>
  <c r="AV1265" i="191"/>
  <c r="AU1265" i="191"/>
  <c r="BD1264" i="191"/>
  <c r="BA1264" i="191"/>
  <c r="AZ1264" i="191"/>
  <c r="AY1264" i="191"/>
  <c r="AX1264" i="191"/>
  <c r="BB1264" i="191" s="1"/>
  <c r="AW1264" i="191"/>
  <c r="AV1264" i="191"/>
  <c r="AU1264" i="191"/>
  <c r="BD1263" i="191"/>
  <c r="BA1263" i="191"/>
  <c r="AZ1263" i="191"/>
  <c r="AY1263" i="191"/>
  <c r="AX1263" i="191"/>
  <c r="BB1263" i="191" s="1"/>
  <c r="AW1263" i="191"/>
  <c r="AV1263" i="191"/>
  <c r="AU1263" i="191"/>
  <c r="BD1262" i="191"/>
  <c r="BA1262" i="191"/>
  <c r="AZ1262" i="191"/>
  <c r="AY1262" i="191"/>
  <c r="AX1262" i="191"/>
  <c r="BB1262" i="191" s="1"/>
  <c r="AW1262" i="191"/>
  <c r="AV1262" i="191"/>
  <c r="AU1262" i="191"/>
  <c r="BD1261" i="191"/>
  <c r="BA1261" i="191"/>
  <c r="AZ1261" i="191"/>
  <c r="AY1261" i="191"/>
  <c r="AX1261" i="191"/>
  <c r="BB1261" i="191" s="1"/>
  <c r="AW1261" i="191"/>
  <c r="AV1261" i="191"/>
  <c r="AU1261" i="191"/>
  <c r="BD1260" i="191"/>
  <c r="BA1260" i="191"/>
  <c r="AZ1260" i="191"/>
  <c r="AY1260" i="191"/>
  <c r="AX1260" i="191"/>
  <c r="BB1260" i="191" s="1"/>
  <c r="AW1260" i="191"/>
  <c r="AV1260" i="191"/>
  <c r="AU1260" i="191"/>
  <c r="BD1259" i="191"/>
  <c r="BA1259" i="191"/>
  <c r="AZ1259" i="191"/>
  <c r="AY1259" i="191"/>
  <c r="AX1259" i="191"/>
  <c r="BB1259" i="191" s="1"/>
  <c r="AW1259" i="191"/>
  <c r="AV1259" i="191"/>
  <c r="AU1259" i="191"/>
  <c r="BD1258" i="191"/>
  <c r="BA1258" i="191"/>
  <c r="AZ1258" i="191"/>
  <c r="AY1258" i="191"/>
  <c r="AX1258" i="191"/>
  <c r="BB1258" i="191" s="1"/>
  <c r="AW1258" i="191"/>
  <c r="AV1258" i="191"/>
  <c r="AU1258" i="191"/>
  <c r="BD1257" i="191"/>
  <c r="BA1257" i="191"/>
  <c r="AZ1257" i="191"/>
  <c r="AY1257" i="191"/>
  <c r="AX1257" i="191"/>
  <c r="BB1257" i="191" s="1"/>
  <c r="AW1257" i="191"/>
  <c r="AV1257" i="191"/>
  <c r="AU1257" i="191"/>
  <c r="BD1256" i="191"/>
  <c r="BA1256" i="191"/>
  <c r="AZ1256" i="191"/>
  <c r="AY1256" i="191"/>
  <c r="AX1256" i="191"/>
  <c r="BB1256" i="191" s="1"/>
  <c r="AW1256" i="191"/>
  <c r="AV1256" i="191"/>
  <c r="AU1256" i="191"/>
  <c r="BD1255" i="191"/>
  <c r="BA1255" i="191"/>
  <c r="AZ1255" i="191"/>
  <c r="AY1255" i="191"/>
  <c r="AX1255" i="191"/>
  <c r="BB1255" i="191" s="1"/>
  <c r="AW1255" i="191"/>
  <c r="AV1255" i="191"/>
  <c r="AU1255" i="191"/>
  <c r="BD1254" i="191"/>
  <c r="BA1254" i="191"/>
  <c r="AZ1254" i="191"/>
  <c r="AY1254" i="191"/>
  <c r="AX1254" i="191"/>
  <c r="BB1254" i="191" s="1"/>
  <c r="AW1254" i="191"/>
  <c r="AV1254" i="191"/>
  <c r="AU1254" i="191"/>
  <c r="BD1253" i="191"/>
  <c r="BA1253" i="191"/>
  <c r="AZ1253" i="191"/>
  <c r="AY1253" i="191"/>
  <c r="AX1253" i="191"/>
  <c r="BB1253" i="191" s="1"/>
  <c r="AW1253" i="191"/>
  <c r="AV1253" i="191"/>
  <c r="AU1253" i="191"/>
  <c r="BD1252" i="191"/>
  <c r="BA1252" i="191"/>
  <c r="AZ1252" i="191"/>
  <c r="AY1252" i="191"/>
  <c r="AX1252" i="191"/>
  <c r="BB1252" i="191" s="1"/>
  <c r="AW1252" i="191"/>
  <c r="AV1252" i="191"/>
  <c r="AU1252" i="191"/>
  <c r="BD1251" i="191"/>
  <c r="BA1251" i="191"/>
  <c r="AZ1251" i="191"/>
  <c r="AY1251" i="191"/>
  <c r="AX1251" i="191"/>
  <c r="BB1251" i="191" s="1"/>
  <c r="AW1251" i="191"/>
  <c r="AV1251" i="191"/>
  <c r="AU1251" i="191"/>
  <c r="BD1250" i="191"/>
  <c r="BA1250" i="191"/>
  <c r="AZ1250" i="191"/>
  <c r="AY1250" i="191"/>
  <c r="AX1250" i="191"/>
  <c r="BB1250" i="191" s="1"/>
  <c r="AW1250" i="191"/>
  <c r="AV1250" i="191"/>
  <c r="AU1250" i="191"/>
  <c r="BD1249" i="191"/>
  <c r="BA1249" i="191"/>
  <c r="AZ1249" i="191"/>
  <c r="AY1249" i="191"/>
  <c r="AX1249" i="191"/>
  <c r="BB1249" i="191" s="1"/>
  <c r="AW1249" i="191"/>
  <c r="AV1249" i="191"/>
  <c r="AU1249" i="191"/>
  <c r="BD1248" i="191"/>
  <c r="BA1248" i="191"/>
  <c r="AZ1248" i="191"/>
  <c r="AY1248" i="191"/>
  <c r="AX1248" i="191"/>
  <c r="BB1248" i="191" s="1"/>
  <c r="AW1248" i="191"/>
  <c r="AV1248" i="191"/>
  <c r="AU1248" i="191"/>
  <c r="BD1247" i="191"/>
  <c r="BA1247" i="191"/>
  <c r="AZ1247" i="191"/>
  <c r="AY1247" i="191"/>
  <c r="AX1247" i="191"/>
  <c r="BB1247" i="191" s="1"/>
  <c r="AW1247" i="191"/>
  <c r="AV1247" i="191"/>
  <c r="AU1247" i="191"/>
  <c r="BD1246" i="191"/>
  <c r="BA1246" i="191"/>
  <c r="AZ1246" i="191"/>
  <c r="AY1246" i="191"/>
  <c r="AX1246" i="191"/>
  <c r="BB1246" i="191" s="1"/>
  <c r="AW1246" i="191"/>
  <c r="AV1246" i="191"/>
  <c r="AU1246" i="191"/>
  <c r="BD1245" i="191"/>
  <c r="BA1245" i="191"/>
  <c r="AZ1245" i="191"/>
  <c r="AY1245" i="191"/>
  <c r="AX1245" i="191"/>
  <c r="BB1245" i="191" s="1"/>
  <c r="AW1245" i="191"/>
  <c r="AV1245" i="191"/>
  <c r="AU1245" i="191"/>
  <c r="BD1244" i="191"/>
  <c r="BA1244" i="191"/>
  <c r="AZ1244" i="191"/>
  <c r="AY1244" i="191"/>
  <c r="AX1244" i="191"/>
  <c r="BB1244" i="191" s="1"/>
  <c r="AW1244" i="191"/>
  <c r="AV1244" i="191"/>
  <c r="AU1244" i="191"/>
  <c r="BD1243" i="191"/>
  <c r="BA1243" i="191"/>
  <c r="AZ1243" i="191"/>
  <c r="AY1243" i="191"/>
  <c r="AX1243" i="191"/>
  <c r="BB1243" i="191" s="1"/>
  <c r="AW1243" i="191"/>
  <c r="AV1243" i="191"/>
  <c r="AU1243" i="191"/>
  <c r="BD1242" i="191"/>
  <c r="BA1242" i="191"/>
  <c r="AZ1242" i="191"/>
  <c r="AY1242" i="191"/>
  <c r="AX1242" i="191"/>
  <c r="BB1242" i="191" s="1"/>
  <c r="AW1242" i="191"/>
  <c r="AV1242" i="191"/>
  <c r="AU1242" i="191"/>
  <c r="BD1241" i="191"/>
  <c r="BA1241" i="191"/>
  <c r="AZ1241" i="191"/>
  <c r="AY1241" i="191"/>
  <c r="AX1241" i="191"/>
  <c r="BB1241" i="191" s="1"/>
  <c r="AW1241" i="191"/>
  <c r="AV1241" i="191"/>
  <c r="AU1241" i="191"/>
  <c r="BD1240" i="191"/>
  <c r="BA1240" i="191"/>
  <c r="AZ1240" i="191"/>
  <c r="AY1240" i="191"/>
  <c r="AX1240" i="191"/>
  <c r="BB1240" i="191" s="1"/>
  <c r="AW1240" i="191"/>
  <c r="AV1240" i="191"/>
  <c r="AU1240" i="191"/>
  <c r="BD1239" i="191"/>
  <c r="BA1239" i="191"/>
  <c r="AZ1239" i="191"/>
  <c r="AY1239" i="191"/>
  <c r="AX1239" i="191"/>
  <c r="BB1239" i="191" s="1"/>
  <c r="AW1239" i="191"/>
  <c r="AV1239" i="191"/>
  <c r="AU1239" i="191"/>
  <c r="BD1238" i="191"/>
  <c r="BA1238" i="191"/>
  <c r="AZ1238" i="191"/>
  <c r="AY1238" i="191"/>
  <c r="AX1238" i="191"/>
  <c r="BB1238" i="191" s="1"/>
  <c r="AW1238" i="191"/>
  <c r="AV1238" i="191"/>
  <c r="AU1238" i="191"/>
  <c r="BD1237" i="191"/>
  <c r="BA1237" i="191"/>
  <c r="AZ1237" i="191"/>
  <c r="AY1237" i="191"/>
  <c r="AX1237" i="191"/>
  <c r="BB1237" i="191" s="1"/>
  <c r="AW1237" i="191"/>
  <c r="AV1237" i="191"/>
  <c r="AU1237" i="191"/>
  <c r="BD1236" i="191"/>
  <c r="BA1236" i="191"/>
  <c r="AZ1236" i="191"/>
  <c r="AY1236" i="191"/>
  <c r="AX1236" i="191"/>
  <c r="BB1236" i="191" s="1"/>
  <c r="AW1236" i="191"/>
  <c r="AV1236" i="191"/>
  <c r="AU1236" i="191"/>
  <c r="BD1235" i="191"/>
  <c r="BA1235" i="191"/>
  <c r="AZ1235" i="191"/>
  <c r="AY1235" i="191"/>
  <c r="AX1235" i="191"/>
  <c r="BB1235" i="191" s="1"/>
  <c r="AW1235" i="191"/>
  <c r="AV1235" i="191"/>
  <c r="AU1235" i="191"/>
  <c r="BD1234" i="191"/>
  <c r="BA1234" i="191"/>
  <c r="AZ1234" i="191"/>
  <c r="AY1234" i="191"/>
  <c r="AX1234" i="191"/>
  <c r="BB1234" i="191" s="1"/>
  <c r="AW1234" i="191"/>
  <c r="AV1234" i="191"/>
  <c r="AU1234" i="191"/>
  <c r="BD1233" i="191"/>
  <c r="BA1233" i="191"/>
  <c r="AZ1233" i="191"/>
  <c r="AY1233" i="191"/>
  <c r="AX1233" i="191"/>
  <c r="BB1233" i="191" s="1"/>
  <c r="AW1233" i="191"/>
  <c r="AV1233" i="191"/>
  <c r="AU1233" i="191"/>
  <c r="BD1232" i="191"/>
  <c r="BA1232" i="191"/>
  <c r="AZ1232" i="191"/>
  <c r="AY1232" i="191"/>
  <c r="AX1232" i="191"/>
  <c r="BB1232" i="191" s="1"/>
  <c r="AW1232" i="191"/>
  <c r="AV1232" i="191"/>
  <c r="AU1232" i="191"/>
  <c r="BD1231" i="191"/>
  <c r="BA1231" i="191"/>
  <c r="AZ1231" i="191"/>
  <c r="AY1231" i="191"/>
  <c r="AX1231" i="191"/>
  <c r="BB1231" i="191" s="1"/>
  <c r="AW1231" i="191"/>
  <c r="AV1231" i="191"/>
  <c r="AU1231" i="191"/>
  <c r="BD1230" i="191"/>
  <c r="BA1230" i="191"/>
  <c r="AZ1230" i="191"/>
  <c r="AY1230" i="191"/>
  <c r="AX1230" i="191"/>
  <c r="BB1230" i="191" s="1"/>
  <c r="AW1230" i="191"/>
  <c r="AV1230" i="191"/>
  <c r="AU1230" i="191"/>
  <c r="BD1229" i="191"/>
  <c r="BA1229" i="191"/>
  <c r="AZ1229" i="191"/>
  <c r="AY1229" i="191"/>
  <c r="AX1229" i="191"/>
  <c r="BB1229" i="191" s="1"/>
  <c r="AW1229" i="191"/>
  <c r="AV1229" i="191"/>
  <c r="AU1229" i="191"/>
  <c r="BD1228" i="191"/>
  <c r="BA1228" i="191"/>
  <c r="AZ1228" i="191"/>
  <c r="AY1228" i="191"/>
  <c r="AX1228" i="191"/>
  <c r="BB1228" i="191" s="1"/>
  <c r="AW1228" i="191"/>
  <c r="AV1228" i="191"/>
  <c r="AU1228" i="191"/>
  <c r="BD1227" i="191"/>
  <c r="BA1227" i="191"/>
  <c r="AZ1227" i="191"/>
  <c r="AY1227" i="191"/>
  <c r="AX1227" i="191"/>
  <c r="BB1227" i="191" s="1"/>
  <c r="AW1227" i="191"/>
  <c r="AV1227" i="191"/>
  <c r="AU1227" i="191"/>
  <c r="BD1226" i="191"/>
  <c r="BA1226" i="191"/>
  <c r="AZ1226" i="191"/>
  <c r="AY1226" i="191"/>
  <c r="AX1226" i="191"/>
  <c r="BB1226" i="191" s="1"/>
  <c r="AW1226" i="191"/>
  <c r="AV1226" i="191"/>
  <c r="AU1226" i="191"/>
  <c r="BD1225" i="191"/>
  <c r="BA1225" i="191"/>
  <c r="AZ1225" i="191"/>
  <c r="AY1225" i="191"/>
  <c r="AX1225" i="191"/>
  <c r="BB1225" i="191" s="1"/>
  <c r="AW1225" i="191"/>
  <c r="AV1225" i="191"/>
  <c r="AU1225" i="191"/>
  <c r="BD1224" i="191"/>
  <c r="BA1224" i="191"/>
  <c r="AZ1224" i="191"/>
  <c r="AY1224" i="191"/>
  <c r="AX1224" i="191"/>
  <c r="BB1224" i="191" s="1"/>
  <c r="AW1224" i="191"/>
  <c r="AV1224" i="191"/>
  <c r="AU1224" i="191"/>
  <c r="BD1223" i="191"/>
  <c r="BA1223" i="191"/>
  <c r="AZ1223" i="191"/>
  <c r="AY1223" i="191"/>
  <c r="AX1223" i="191"/>
  <c r="BB1223" i="191" s="1"/>
  <c r="AW1223" i="191"/>
  <c r="AV1223" i="191"/>
  <c r="AU1223" i="191"/>
  <c r="BD1222" i="191"/>
  <c r="BA1222" i="191"/>
  <c r="AZ1222" i="191"/>
  <c r="AY1222" i="191"/>
  <c r="AX1222" i="191"/>
  <c r="BB1222" i="191" s="1"/>
  <c r="AW1222" i="191"/>
  <c r="AV1222" i="191"/>
  <c r="AU1222" i="191"/>
  <c r="BD1221" i="191"/>
  <c r="BA1221" i="191"/>
  <c r="AZ1221" i="191"/>
  <c r="AY1221" i="191"/>
  <c r="AX1221" i="191"/>
  <c r="BB1221" i="191" s="1"/>
  <c r="AW1221" i="191"/>
  <c r="AV1221" i="191"/>
  <c r="AU1221" i="191"/>
  <c r="BD1220" i="191"/>
  <c r="BA1220" i="191"/>
  <c r="AZ1220" i="191"/>
  <c r="AY1220" i="191"/>
  <c r="AX1220" i="191"/>
  <c r="BB1220" i="191" s="1"/>
  <c r="AW1220" i="191"/>
  <c r="AV1220" i="191"/>
  <c r="AU1220" i="191"/>
  <c r="BD1219" i="191"/>
  <c r="BA1219" i="191"/>
  <c r="AZ1219" i="191"/>
  <c r="AY1219" i="191"/>
  <c r="AX1219" i="191"/>
  <c r="BB1219" i="191" s="1"/>
  <c r="AW1219" i="191"/>
  <c r="AV1219" i="191"/>
  <c r="AU1219" i="191"/>
  <c r="BD1218" i="191"/>
  <c r="BA1218" i="191"/>
  <c r="AZ1218" i="191"/>
  <c r="AY1218" i="191"/>
  <c r="AX1218" i="191"/>
  <c r="BB1218" i="191" s="1"/>
  <c r="AW1218" i="191"/>
  <c r="AV1218" i="191"/>
  <c r="AU1218" i="191"/>
  <c r="BD1217" i="191"/>
  <c r="BA1217" i="191"/>
  <c r="AZ1217" i="191"/>
  <c r="AY1217" i="191"/>
  <c r="AX1217" i="191"/>
  <c r="BB1217" i="191" s="1"/>
  <c r="AW1217" i="191"/>
  <c r="AV1217" i="191"/>
  <c r="AU1217" i="191"/>
  <c r="BD1216" i="191"/>
  <c r="BA1216" i="191"/>
  <c r="AZ1216" i="191"/>
  <c r="AY1216" i="191"/>
  <c r="AX1216" i="191"/>
  <c r="BB1216" i="191" s="1"/>
  <c r="AW1216" i="191"/>
  <c r="AV1216" i="191"/>
  <c r="AU1216" i="191"/>
  <c r="BD1215" i="191"/>
  <c r="BA1215" i="191"/>
  <c r="AZ1215" i="191"/>
  <c r="AY1215" i="191"/>
  <c r="AX1215" i="191"/>
  <c r="BB1215" i="191" s="1"/>
  <c r="AW1215" i="191"/>
  <c r="AV1215" i="191"/>
  <c r="AU1215" i="191"/>
  <c r="BD1214" i="191"/>
  <c r="BA1214" i="191"/>
  <c r="AZ1214" i="191"/>
  <c r="AY1214" i="191"/>
  <c r="AX1214" i="191"/>
  <c r="BB1214" i="191" s="1"/>
  <c r="AW1214" i="191"/>
  <c r="AV1214" i="191"/>
  <c r="AU1214" i="191"/>
  <c r="BD1213" i="191"/>
  <c r="BA1213" i="191"/>
  <c r="AZ1213" i="191"/>
  <c r="AY1213" i="191"/>
  <c r="AX1213" i="191"/>
  <c r="BB1213" i="191" s="1"/>
  <c r="AW1213" i="191"/>
  <c r="AV1213" i="191"/>
  <c r="AU1213" i="191"/>
  <c r="BD1212" i="191"/>
  <c r="BA1212" i="191"/>
  <c r="AZ1212" i="191"/>
  <c r="AY1212" i="191"/>
  <c r="AX1212" i="191"/>
  <c r="BB1212" i="191" s="1"/>
  <c r="AW1212" i="191"/>
  <c r="AV1212" i="191"/>
  <c r="AU1212" i="191"/>
  <c r="BD1211" i="191"/>
  <c r="BA1211" i="191"/>
  <c r="AZ1211" i="191"/>
  <c r="AY1211" i="191"/>
  <c r="AX1211" i="191"/>
  <c r="BB1211" i="191" s="1"/>
  <c r="AW1211" i="191"/>
  <c r="AV1211" i="191"/>
  <c r="AU1211" i="191"/>
  <c r="BD1210" i="191"/>
  <c r="BA1210" i="191"/>
  <c r="AZ1210" i="191"/>
  <c r="AY1210" i="191"/>
  <c r="AX1210" i="191"/>
  <c r="BB1210" i="191" s="1"/>
  <c r="AW1210" i="191"/>
  <c r="AV1210" i="191"/>
  <c r="AU1210" i="191"/>
  <c r="BD1209" i="191"/>
  <c r="BA1209" i="191"/>
  <c r="AZ1209" i="191"/>
  <c r="AY1209" i="191"/>
  <c r="AX1209" i="191"/>
  <c r="BB1209" i="191" s="1"/>
  <c r="AW1209" i="191"/>
  <c r="AV1209" i="191"/>
  <c r="AU1209" i="191"/>
  <c r="BD1208" i="191"/>
  <c r="BA1208" i="191"/>
  <c r="AZ1208" i="191"/>
  <c r="AY1208" i="191"/>
  <c r="AX1208" i="191"/>
  <c r="BB1208" i="191" s="1"/>
  <c r="AW1208" i="191"/>
  <c r="AV1208" i="191"/>
  <c r="AU1208" i="191"/>
  <c r="BD1207" i="191"/>
  <c r="BA1207" i="191"/>
  <c r="AZ1207" i="191"/>
  <c r="AY1207" i="191"/>
  <c r="AX1207" i="191"/>
  <c r="BB1207" i="191" s="1"/>
  <c r="AW1207" i="191"/>
  <c r="AV1207" i="191"/>
  <c r="AU1207" i="191"/>
  <c r="BD1206" i="191"/>
  <c r="BA1206" i="191"/>
  <c r="AZ1206" i="191"/>
  <c r="AY1206" i="191"/>
  <c r="AX1206" i="191"/>
  <c r="BB1206" i="191" s="1"/>
  <c r="AW1206" i="191"/>
  <c r="AV1206" i="191"/>
  <c r="AU1206" i="191"/>
  <c r="BD1205" i="191"/>
  <c r="BA1205" i="191"/>
  <c r="AZ1205" i="191"/>
  <c r="AY1205" i="191"/>
  <c r="AX1205" i="191"/>
  <c r="BB1205" i="191" s="1"/>
  <c r="AW1205" i="191"/>
  <c r="AV1205" i="191"/>
  <c r="AU1205" i="191"/>
  <c r="BD1204" i="191"/>
  <c r="BA1204" i="191"/>
  <c r="AZ1204" i="191"/>
  <c r="AY1204" i="191"/>
  <c r="AX1204" i="191"/>
  <c r="BB1204" i="191" s="1"/>
  <c r="AW1204" i="191"/>
  <c r="AV1204" i="191"/>
  <c r="AU1204" i="191"/>
  <c r="BD1203" i="191"/>
  <c r="BA1203" i="191"/>
  <c r="AZ1203" i="191"/>
  <c r="AY1203" i="191"/>
  <c r="AX1203" i="191"/>
  <c r="BB1203" i="191" s="1"/>
  <c r="AW1203" i="191"/>
  <c r="AV1203" i="191"/>
  <c r="AU1203" i="191"/>
  <c r="BD1202" i="191"/>
  <c r="BA1202" i="191"/>
  <c r="AZ1202" i="191"/>
  <c r="AY1202" i="191"/>
  <c r="AX1202" i="191"/>
  <c r="BB1202" i="191" s="1"/>
  <c r="AW1202" i="191"/>
  <c r="AV1202" i="191"/>
  <c r="AU1202" i="191"/>
  <c r="BD1201" i="191"/>
  <c r="BA1201" i="191"/>
  <c r="AZ1201" i="191"/>
  <c r="AY1201" i="191"/>
  <c r="AX1201" i="191"/>
  <c r="BB1201" i="191" s="1"/>
  <c r="AW1201" i="191"/>
  <c r="AV1201" i="191"/>
  <c r="AU1201" i="191"/>
  <c r="BD1200" i="191"/>
  <c r="BA1200" i="191"/>
  <c r="AZ1200" i="191"/>
  <c r="AY1200" i="191"/>
  <c r="AX1200" i="191"/>
  <c r="BB1200" i="191" s="1"/>
  <c r="AW1200" i="191"/>
  <c r="AV1200" i="191"/>
  <c r="AU1200" i="191"/>
  <c r="BD1199" i="191"/>
  <c r="BA1199" i="191"/>
  <c r="AZ1199" i="191"/>
  <c r="AY1199" i="191"/>
  <c r="AX1199" i="191"/>
  <c r="BB1199" i="191" s="1"/>
  <c r="AW1199" i="191"/>
  <c r="AV1199" i="191"/>
  <c r="AU1199" i="191"/>
  <c r="BD1198" i="191"/>
  <c r="BA1198" i="191"/>
  <c r="AZ1198" i="191"/>
  <c r="AY1198" i="191"/>
  <c r="AX1198" i="191"/>
  <c r="BB1198" i="191" s="1"/>
  <c r="AW1198" i="191"/>
  <c r="AV1198" i="191"/>
  <c r="AU1198" i="191"/>
  <c r="BD1197" i="191"/>
  <c r="BA1197" i="191"/>
  <c r="AZ1197" i="191"/>
  <c r="AY1197" i="191"/>
  <c r="AX1197" i="191"/>
  <c r="BB1197" i="191" s="1"/>
  <c r="AW1197" i="191"/>
  <c r="AV1197" i="191"/>
  <c r="AU1197" i="191"/>
  <c r="BD1196" i="191"/>
  <c r="BA1196" i="191"/>
  <c r="AZ1196" i="191"/>
  <c r="AY1196" i="191"/>
  <c r="AX1196" i="191"/>
  <c r="BB1196" i="191" s="1"/>
  <c r="AW1196" i="191"/>
  <c r="AV1196" i="191"/>
  <c r="AU1196" i="191"/>
  <c r="BD1195" i="191"/>
  <c r="BA1195" i="191"/>
  <c r="AZ1195" i="191"/>
  <c r="AY1195" i="191"/>
  <c r="AX1195" i="191"/>
  <c r="BB1195" i="191" s="1"/>
  <c r="AW1195" i="191"/>
  <c r="AV1195" i="191"/>
  <c r="AU1195" i="191"/>
  <c r="BD1194" i="191"/>
  <c r="BA1194" i="191"/>
  <c r="AZ1194" i="191"/>
  <c r="AY1194" i="191"/>
  <c r="AX1194" i="191"/>
  <c r="BB1194" i="191" s="1"/>
  <c r="AW1194" i="191"/>
  <c r="AV1194" i="191"/>
  <c r="AU1194" i="191"/>
  <c r="BD1193" i="191"/>
  <c r="BA1193" i="191"/>
  <c r="AZ1193" i="191"/>
  <c r="AY1193" i="191"/>
  <c r="AX1193" i="191"/>
  <c r="BB1193" i="191" s="1"/>
  <c r="AW1193" i="191"/>
  <c r="AV1193" i="191"/>
  <c r="AU1193" i="191"/>
  <c r="BD1192" i="191"/>
  <c r="BA1192" i="191"/>
  <c r="AZ1192" i="191"/>
  <c r="AY1192" i="191"/>
  <c r="AX1192" i="191"/>
  <c r="BB1192" i="191" s="1"/>
  <c r="AW1192" i="191"/>
  <c r="AV1192" i="191"/>
  <c r="AU1192" i="191"/>
  <c r="BD1191" i="191"/>
  <c r="BA1191" i="191"/>
  <c r="AZ1191" i="191"/>
  <c r="AY1191" i="191"/>
  <c r="AX1191" i="191"/>
  <c r="BB1191" i="191" s="1"/>
  <c r="AW1191" i="191"/>
  <c r="AV1191" i="191"/>
  <c r="AU1191" i="191"/>
  <c r="BD1190" i="191"/>
  <c r="BA1190" i="191"/>
  <c r="AZ1190" i="191"/>
  <c r="AY1190" i="191"/>
  <c r="AX1190" i="191"/>
  <c r="BB1190" i="191" s="1"/>
  <c r="AW1190" i="191"/>
  <c r="AV1190" i="191"/>
  <c r="AU1190" i="191"/>
  <c r="BD1189" i="191"/>
  <c r="BA1189" i="191"/>
  <c r="AZ1189" i="191"/>
  <c r="AY1189" i="191"/>
  <c r="AX1189" i="191"/>
  <c r="BB1189" i="191" s="1"/>
  <c r="AW1189" i="191"/>
  <c r="AV1189" i="191"/>
  <c r="AU1189" i="191"/>
  <c r="BD1188" i="191"/>
  <c r="BA1188" i="191"/>
  <c r="AZ1188" i="191"/>
  <c r="AY1188" i="191"/>
  <c r="AX1188" i="191"/>
  <c r="BB1188" i="191" s="1"/>
  <c r="AW1188" i="191"/>
  <c r="AV1188" i="191"/>
  <c r="AU1188" i="191"/>
  <c r="BD1187" i="191"/>
  <c r="BA1187" i="191"/>
  <c r="AZ1187" i="191"/>
  <c r="AY1187" i="191"/>
  <c r="AX1187" i="191"/>
  <c r="BB1187" i="191" s="1"/>
  <c r="AW1187" i="191"/>
  <c r="AV1187" i="191"/>
  <c r="AU1187" i="191"/>
  <c r="BD1186" i="191"/>
  <c r="BA1186" i="191"/>
  <c r="AZ1186" i="191"/>
  <c r="AY1186" i="191"/>
  <c r="AX1186" i="191"/>
  <c r="BB1186" i="191" s="1"/>
  <c r="AW1186" i="191"/>
  <c r="AV1186" i="191"/>
  <c r="AU1186" i="191"/>
  <c r="BD1185" i="191"/>
  <c r="BA1185" i="191"/>
  <c r="AZ1185" i="191"/>
  <c r="AY1185" i="191"/>
  <c r="AX1185" i="191"/>
  <c r="BB1185" i="191" s="1"/>
  <c r="AW1185" i="191"/>
  <c r="AV1185" i="191"/>
  <c r="AU1185" i="191"/>
  <c r="BD1184" i="191"/>
  <c r="BA1184" i="191"/>
  <c r="AZ1184" i="191"/>
  <c r="AY1184" i="191"/>
  <c r="AX1184" i="191"/>
  <c r="BB1184" i="191" s="1"/>
  <c r="AW1184" i="191"/>
  <c r="AV1184" i="191"/>
  <c r="AU1184" i="191"/>
  <c r="BD1183" i="191"/>
  <c r="BA1183" i="191"/>
  <c r="AZ1183" i="191"/>
  <c r="AY1183" i="191"/>
  <c r="AX1183" i="191"/>
  <c r="BB1183" i="191" s="1"/>
  <c r="AW1183" i="191"/>
  <c r="AV1183" i="191"/>
  <c r="AU1183" i="191"/>
  <c r="BD1182" i="191"/>
  <c r="BA1182" i="191"/>
  <c r="AZ1182" i="191"/>
  <c r="AY1182" i="191"/>
  <c r="AX1182" i="191"/>
  <c r="BB1182" i="191" s="1"/>
  <c r="AW1182" i="191"/>
  <c r="AV1182" i="191"/>
  <c r="AU1182" i="191"/>
  <c r="BD1181" i="191"/>
  <c r="BA1181" i="191"/>
  <c r="AZ1181" i="191"/>
  <c r="AY1181" i="191"/>
  <c r="AX1181" i="191"/>
  <c r="BB1181" i="191" s="1"/>
  <c r="AW1181" i="191"/>
  <c r="AV1181" i="191"/>
  <c r="AU1181" i="191"/>
  <c r="BD1180" i="191"/>
  <c r="BA1180" i="191"/>
  <c r="AZ1180" i="191"/>
  <c r="AY1180" i="191"/>
  <c r="AX1180" i="191"/>
  <c r="BB1180" i="191" s="1"/>
  <c r="AW1180" i="191"/>
  <c r="AV1180" i="191"/>
  <c r="AU1180" i="191"/>
  <c r="BD1179" i="191"/>
  <c r="BA1179" i="191"/>
  <c r="AZ1179" i="191"/>
  <c r="AY1179" i="191"/>
  <c r="AX1179" i="191"/>
  <c r="BB1179" i="191" s="1"/>
  <c r="AW1179" i="191"/>
  <c r="AV1179" i="191"/>
  <c r="AU1179" i="191"/>
  <c r="BD1178" i="191"/>
  <c r="BA1178" i="191"/>
  <c r="AZ1178" i="191"/>
  <c r="AY1178" i="191"/>
  <c r="AX1178" i="191"/>
  <c r="BB1178" i="191" s="1"/>
  <c r="AW1178" i="191"/>
  <c r="AV1178" i="191"/>
  <c r="AU1178" i="191"/>
  <c r="BD1177" i="191"/>
  <c r="BA1177" i="191"/>
  <c r="AZ1177" i="191"/>
  <c r="AY1177" i="191"/>
  <c r="AX1177" i="191"/>
  <c r="BB1177" i="191" s="1"/>
  <c r="AW1177" i="191"/>
  <c r="AV1177" i="191"/>
  <c r="AU1177" i="191"/>
  <c r="BD1176" i="191"/>
  <c r="BA1176" i="191"/>
  <c r="AZ1176" i="191"/>
  <c r="AY1176" i="191"/>
  <c r="AX1176" i="191"/>
  <c r="BB1176" i="191" s="1"/>
  <c r="AW1176" i="191"/>
  <c r="AV1176" i="191"/>
  <c r="AU1176" i="191"/>
  <c r="BD1175" i="191"/>
  <c r="BA1175" i="191"/>
  <c r="AZ1175" i="191"/>
  <c r="AY1175" i="191"/>
  <c r="AX1175" i="191"/>
  <c r="BB1175" i="191" s="1"/>
  <c r="AW1175" i="191"/>
  <c r="AV1175" i="191"/>
  <c r="AU1175" i="191"/>
  <c r="BD1174" i="191"/>
  <c r="BA1174" i="191"/>
  <c r="AZ1174" i="191"/>
  <c r="AY1174" i="191"/>
  <c r="AX1174" i="191"/>
  <c r="BB1174" i="191" s="1"/>
  <c r="AW1174" i="191"/>
  <c r="AV1174" i="191"/>
  <c r="AU1174" i="191"/>
  <c r="BD1173" i="191"/>
  <c r="BA1173" i="191"/>
  <c r="AZ1173" i="191"/>
  <c r="AY1173" i="191"/>
  <c r="AX1173" i="191"/>
  <c r="BB1173" i="191" s="1"/>
  <c r="AW1173" i="191"/>
  <c r="AV1173" i="191"/>
  <c r="AU1173" i="191"/>
  <c r="BD1172" i="191"/>
  <c r="BA1172" i="191"/>
  <c r="AZ1172" i="191"/>
  <c r="AY1172" i="191"/>
  <c r="AX1172" i="191"/>
  <c r="BB1172" i="191" s="1"/>
  <c r="AW1172" i="191"/>
  <c r="AV1172" i="191"/>
  <c r="AU1172" i="191"/>
  <c r="BD1171" i="191"/>
  <c r="BA1171" i="191"/>
  <c r="AZ1171" i="191"/>
  <c r="AY1171" i="191"/>
  <c r="AX1171" i="191"/>
  <c r="BB1171" i="191" s="1"/>
  <c r="AW1171" i="191"/>
  <c r="AV1171" i="191"/>
  <c r="AU1171" i="191"/>
  <c r="BD1170" i="191"/>
  <c r="BA1170" i="191"/>
  <c r="AZ1170" i="191"/>
  <c r="AY1170" i="191"/>
  <c r="AX1170" i="191"/>
  <c r="BB1170" i="191" s="1"/>
  <c r="AW1170" i="191"/>
  <c r="AV1170" i="191"/>
  <c r="AU1170" i="191"/>
  <c r="BD1169" i="191"/>
  <c r="BA1169" i="191"/>
  <c r="AZ1169" i="191"/>
  <c r="AY1169" i="191"/>
  <c r="AX1169" i="191"/>
  <c r="BB1169" i="191" s="1"/>
  <c r="AW1169" i="191"/>
  <c r="AV1169" i="191"/>
  <c r="AU1169" i="191"/>
  <c r="BD1168" i="191"/>
  <c r="BA1168" i="191"/>
  <c r="AZ1168" i="191"/>
  <c r="AY1168" i="191"/>
  <c r="AX1168" i="191"/>
  <c r="BB1168" i="191" s="1"/>
  <c r="AW1168" i="191"/>
  <c r="AV1168" i="191"/>
  <c r="AU1168" i="191"/>
  <c r="BD1167" i="191"/>
  <c r="BA1167" i="191"/>
  <c r="AZ1167" i="191"/>
  <c r="AY1167" i="191"/>
  <c r="AX1167" i="191"/>
  <c r="BB1167" i="191" s="1"/>
  <c r="AW1167" i="191"/>
  <c r="AV1167" i="191"/>
  <c r="AU1167" i="191"/>
  <c r="BD1166" i="191"/>
  <c r="BA1166" i="191"/>
  <c r="AZ1166" i="191"/>
  <c r="AY1166" i="191"/>
  <c r="AX1166" i="191"/>
  <c r="BB1166" i="191" s="1"/>
  <c r="AW1166" i="191"/>
  <c r="AV1166" i="191"/>
  <c r="AU1166" i="191"/>
  <c r="BD1165" i="191"/>
  <c r="BA1165" i="191"/>
  <c r="AZ1165" i="191"/>
  <c r="AY1165" i="191"/>
  <c r="AX1165" i="191"/>
  <c r="BB1165" i="191" s="1"/>
  <c r="AW1165" i="191"/>
  <c r="AV1165" i="191"/>
  <c r="AU1165" i="191"/>
  <c r="BD1164" i="191"/>
  <c r="BA1164" i="191"/>
  <c r="AZ1164" i="191"/>
  <c r="AY1164" i="191"/>
  <c r="AX1164" i="191"/>
  <c r="BB1164" i="191" s="1"/>
  <c r="AW1164" i="191"/>
  <c r="AV1164" i="191"/>
  <c r="AU1164" i="191"/>
  <c r="BD1163" i="191"/>
  <c r="BA1163" i="191"/>
  <c r="AZ1163" i="191"/>
  <c r="AY1163" i="191"/>
  <c r="AX1163" i="191"/>
  <c r="BB1163" i="191" s="1"/>
  <c r="AW1163" i="191"/>
  <c r="AV1163" i="191"/>
  <c r="AU1163" i="191"/>
  <c r="BD1162" i="191"/>
  <c r="BA1162" i="191"/>
  <c r="AZ1162" i="191"/>
  <c r="AY1162" i="191"/>
  <c r="AX1162" i="191"/>
  <c r="BB1162" i="191" s="1"/>
  <c r="AW1162" i="191"/>
  <c r="AV1162" i="191"/>
  <c r="AU1162" i="191"/>
  <c r="BD1161" i="191"/>
  <c r="BA1161" i="191"/>
  <c r="AZ1161" i="191"/>
  <c r="AY1161" i="191"/>
  <c r="AX1161" i="191"/>
  <c r="BB1161" i="191" s="1"/>
  <c r="AW1161" i="191"/>
  <c r="AV1161" i="191"/>
  <c r="AU1161" i="191"/>
  <c r="BD1160" i="191"/>
  <c r="BA1160" i="191"/>
  <c r="AZ1160" i="191"/>
  <c r="AY1160" i="191"/>
  <c r="AX1160" i="191"/>
  <c r="BB1160" i="191" s="1"/>
  <c r="AW1160" i="191"/>
  <c r="AV1160" i="191"/>
  <c r="AU1160" i="191"/>
  <c r="BD1159" i="191"/>
  <c r="BA1159" i="191"/>
  <c r="AZ1159" i="191"/>
  <c r="AY1159" i="191"/>
  <c r="AX1159" i="191"/>
  <c r="BB1159" i="191" s="1"/>
  <c r="AW1159" i="191"/>
  <c r="AV1159" i="191"/>
  <c r="AU1159" i="191"/>
  <c r="BD1158" i="191"/>
  <c r="BA1158" i="191"/>
  <c r="AZ1158" i="191"/>
  <c r="AY1158" i="191"/>
  <c r="AX1158" i="191"/>
  <c r="BB1158" i="191" s="1"/>
  <c r="AW1158" i="191"/>
  <c r="AV1158" i="191"/>
  <c r="AU1158" i="191"/>
  <c r="BD1157" i="191"/>
  <c r="BA1157" i="191"/>
  <c r="AZ1157" i="191"/>
  <c r="AY1157" i="191"/>
  <c r="AX1157" i="191"/>
  <c r="BB1157" i="191" s="1"/>
  <c r="AW1157" i="191"/>
  <c r="AV1157" i="191"/>
  <c r="AU1157" i="191"/>
  <c r="BD1156" i="191"/>
  <c r="BA1156" i="191"/>
  <c r="AZ1156" i="191"/>
  <c r="AY1156" i="191"/>
  <c r="AX1156" i="191"/>
  <c r="BB1156" i="191" s="1"/>
  <c r="AW1156" i="191"/>
  <c r="AV1156" i="191"/>
  <c r="AU1156" i="191"/>
  <c r="BD1155" i="191"/>
  <c r="BA1155" i="191"/>
  <c r="AZ1155" i="191"/>
  <c r="AY1155" i="191"/>
  <c r="AX1155" i="191"/>
  <c r="BB1155" i="191" s="1"/>
  <c r="AW1155" i="191"/>
  <c r="AV1155" i="191"/>
  <c r="AU1155" i="191"/>
  <c r="BD1154" i="191"/>
  <c r="BA1154" i="191"/>
  <c r="AZ1154" i="191"/>
  <c r="AY1154" i="191"/>
  <c r="AX1154" i="191"/>
  <c r="BB1154" i="191" s="1"/>
  <c r="AW1154" i="191"/>
  <c r="AV1154" i="191"/>
  <c r="AU1154" i="191"/>
  <c r="BD1153" i="191"/>
  <c r="BA1153" i="191"/>
  <c r="AZ1153" i="191"/>
  <c r="AY1153" i="191"/>
  <c r="AX1153" i="191"/>
  <c r="BB1153" i="191" s="1"/>
  <c r="AW1153" i="191"/>
  <c r="AV1153" i="191"/>
  <c r="AU1153" i="191"/>
  <c r="BD1152" i="191"/>
  <c r="BA1152" i="191"/>
  <c r="AZ1152" i="191"/>
  <c r="AY1152" i="191"/>
  <c r="AX1152" i="191"/>
  <c r="BB1152" i="191" s="1"/>
  <c r="AW1152" i="191"/>
  <c r="AV1152" i="191"/>
  <c r="AU1152" i="191"/>
  <c r="BD1151" i="191"/>
  <c r="BA1151" i="191"/>
  <c r="AZ1151" i="191"/>
  <c r="AY1151" i="191"/>
  <c r="AX1151" i="191"/>
  <c r="BB1151" i="191" s="1"/>
  <c r="AW1151" i="191"/>
  <c r="AV1151" i="191"/>
  <c r="AU1151" i="191"/>
  <c r="BD1150" i="191"/>
  <c r="BA1150" i="191"/>
  <c r="AZ1150" i="191"/>
  <c r="AY1150" i="191"/>
  <c r="AX1150" i="191"/>
  <c r="BB1150" i="191" s="1"/>
  <c r="AW1150" i="191"/>
  <c r="AV1150" i="191"/>
  <c r="AU1150" i="191"/>
  <c r="BD1149" i="191"/>
  <c r="BA1149" i="191"/>
  <c r="AZ1149" i="191"/>
  <c r="AY1149" i="191"/>
  <c r="AX1149" i="191"/>
  <c r="BB1149" i="191" s="1"/>
  <c r="AW1149" i="191"/>
  <c r="AV1149" i="191"/>
  <c r="AU1149" i="191"/>
  <c r="BD1148" i="191"/>
  <c r="BA1148" i="191"/>
  <c r="AZ1148" i="191"/>
  <c r="AY1148" i="191"/>
  <c r="AX1148" i="191"/>
  <c r="BB1148" i="191" s="1"/>
  <c r="AW1148" i="191"/>
  <c r="AV1148" i="191"/>
  <c r="AU1148" i="191"/>
  <c r="BD1147" i="191"/>
  <c r="BA1147" i="191"/>
  <c r="AZ1147" i="191"/>
  <c r="AY1147" i="191"/>
  <c r="AX1147" i="191"/>
  <c r="BB1147" i="191" s="1"/>
  <c r="AW1147" i="191"/>
  <c r="AV1147" i="191"/>
  <c r="AU1147" i="191"/>
  <c r="BD1146" i="191"/>
  <c r="BA1146" i="191"/>
  <c r="AZ1146" i="191"/>
  <c r="AY1146" i="191"/>
  <c r="AX1146" i="191"/>
  <c r="BB1146" i="191" s="1"/>
  <c r="AW1146" i="191"/>
  <c r="AV1146" i="191"/>
  <c r="AU1146" i="191"/>
  <c r="BD1145" i="191"/>
  <c r="BA1145" i="191"/>
  <c r="AZ1145" i="191"/>
  <c r="AY1145" i="191"/>
  <c r="AX1145" i="191"/>
  <c r="BB1145" i="191" s="1"/>
  <c r="AW1145" i="191"/>
  <c r="AV1145" i="191"/>
  <c r="AU1145" i="191"/>
  <c r="BD1144" i="191"/>
  <c r="BA1144" i="191"/>
  <c r="AZ1144" i="191"/>
  <c r="AY1144" i="191"/>
  <c r="AX1144" i="191"/>
  <c r="BB1144" i="191" s="1"/>
  <c r="AW1144" i="191"/>
  <c r="AV1144" i="191"/>
  <c r="AU1144" i="191"/>
  <c r="BD1143" i="191"/>
  <c r="BA1143" i="191"/>
  <c r="AZ1143" i="191"/>
  <c r="AY1143" i="191"/>
  <c r="AX1143" i="191"/>
  <c r="BB1143" i="191" s="1"/>
  <c r="AW1143" i="191"/>
  <c r="AV1143" i="191"/>
  <c r="AU1143" i="191"/>
  <c r="BD1142" i="191"/>
  <c r="BA1142" i="191"/>
  <c r="AZ1142" i="191"/>
  <c r="AY1142" i="191"/>
  <c r="AX1142" i="191"/>
  <c r="BB1142" i="191" s="1"/>
  <c r="AW1142" i="191"/>
  <c r="AV1142" i="191"/>
  <c r="AU1142" i="191"/>
  <c r="BD1141" i="191"/>
  <c r="BA1141" i="191"/>
  <c r="AZ1141" i="191"/>
  <c r="AY1141" i="191"/>
  <c r="AX1141" i="191"/>
  <c r="BB1141" i="191" s="1"/>
  <c r="AW1141" i="191"/>
  <c r="AV1141" i="191"/>
  <c r="AU1141" i="191"/>
  <c r="BD1140" i="191"/>
  <c r="BA1140" i="191"/>
  <c r="AZ1140" i="191"/>
  <c r="AY1140" i="191"/>
  <c r="AX1140" i="191"/>
  <c r="BB1140" i="191" s="1"/>
  <c r="AW1140" i="191"/>
  <c r="AV1140" i="191"/>
  <c r="AU1140" i="191"/>
  <c r="BD1139" i="191"/>
  <c r="BA1139" i="191"/>
  <c r="AZ1139" i="191"/>
  <c r="AY1139" i="191"/>
  <c r="AX1139" i="191"/>
  <c r="BB1139" i="191" s="1"/>
  <c r="AW1139" i="191"/>
  <c r="AV1139" i="191"/>
  <c r="AU1139" i="191"/>
  <c r="BD1138" i="191"/>
  <c r="BA1138" i="191"/>
  <c r="AZ1138" i="191"/>
  <c r="AY1138" i="191"/>
  <c r="AX1138" i="191"/>
  <c r="BB1138" i="191" s="1"/>
  <c r="AW1138" i="191"/>
  <c r="AV1138" i="191"/>
  <c r="AU1138" i="191"/>
  <c r="BD1137" i="191"/>
  <c r="BA1137" i="191"/>
  <c r="AZ1137" i="191"/>
  <c r="AY1137" i="191"/>
  <c r="AX1137" i="191"/>
  <c r="BB1137" i="191" s="1"/>
  <c r="AW1137" i="191"/>
  <c r="AV1137" i="191"/>
  <c r="AU1137" i="191"/>
  <c r="BD1136" i="191"/>
  <c r="BA1136" i="191"/>
  <c r="AZ1136" i="191"/>
  <c r="AY1136" i="191"/>
  <c r="AX1136" i="191"/>
  <c r="BB1136" i="191" s="1"/>
  <c r="AW1136" i="191"/>
  <c r="AV1136" i="191"/>
  <c r="AU1136" i="191"/>
  <c r="BD1135" i="191"/>
  <c r="BA1135" i="191"/>
  <c r="AZ1135" i="191"/>
  <c r="AY1135" i="191"/>
  <c r="AX1135" i="191"/>
  <c r="BB1135" i="191" s="1"/>
  <c r="AW1135" i="191"/>
  <c r="AV1135" i="191"/>
  <c r="AU1135" i="191"/>
  <c r="BD1134" i="191"/>
  <c r="BA1134" i="191"/>
  <c r="AZ1134" i="191"/>
  <c r="AY1134" i="191"/>
  <c r="AX1134" i="191"/>
  <c r="BB1134" i="191" s="1"/>
  <c r="AW1134" i="191"/>
  <c r="AV1134" i="191"/>
  <c r="AU1134" i="191"/>
  <c r="BD1133" i="191"/>
  <c r="BA1133" i="191"/>
  <c r="AZ1133" i="191"/>
  <c r="AY1133" i="191"/>
  <c r="AX1133" i="191"/>
  <c r="BB1133" i="191" s="1"/>
  <c r="AW1133" i="191"/>
  <c r="AV1133" i="191"/>
  <c r="AU1133" i="191"/>
  <c r="BD1132" i="191"/>
  <c r="BA1132" i="191"/>
  <c r="AZ1132" i="191"/>
  <c r="AY1132" i="191"/>
  <c r="AX1132" i="191"/>
  <c r="BB1132" i="191" s="1"/>
  <c r="AW1132" i="191"/>
  <c r="AV1132" i="191"/>
  <c r="AU1132" i="191"/>
  <c r="BD1131" i="191"/>
  <c r="BA1131" i="191"/>
  <c r="AZ1131" i="191"/>
  <c r="AY1131" i="191"/>
  <c r="AX1131" i="191"/>
  <c r="BB1131" i="191" s="1"/>
  <c r="AW1131" i="191"/>
  <c r="AV1131" i="191"/>
  <c r="AU1131" i="191"/>
  <c r="BD1130" i="191"/>
  <c r="BA1130" i="191"/>
  <c r="AZ1130" i="191"/>
  <c r="AY1130" i="191"/>
  <c r="AX1130" i="191"/>
  <c r="BB1130" i="191" s="1"/>
  <c r="AW1130" i="191"/>
  <c r="AV1130" i="191"/>
  <c r="AU1130" i="191"/>
  <c r="BD1129" i="191"/>
  <c r="BA1129" i="191"/>
  <c r="AZ1129" i="191"/>
  <c r="AY1129" i="191"/>
  <c r="AX1129" i="191"/>
  <c r="BB1129" i="191" s="1"/>
  <c r="AW1129" i="191"/>
  <c r="AV1129" i="191"/>
  <c r="AU1129" i="191"/>
  <c r="BD1128" i="191"/>
  <c r="BA1128" i="191"/>
  <c r="AZ1128" i="191"/>
  <c r="AY1128" i="191"/>
  <c r="AX1128" i="191"/>
  <c r="BB1128" i="191" s="1"/>
  <c r="AW1128" i="191"/>
  <c r="AV1128" i="191"/>
  <c r="AU1128" i="191"/>
  <c r="BD1127" i="191"/>
  <c r="BA1127" i="191"/>
  <c r="AZ1127" i="191"/>
  <c r="AY1127" i="191"/>
  <c r="AX1127" i="191"/>
  <c r="BB1127" i="191" s="1"/>
  <c r="AW1127" i="191"/>
  <c r="AV1127" i="191"/>
  <c r="AU1127" i="191"/>
  <c r="BD1126" i="191"/>
  <c r="BA1126" i="191"/>
  <c r="AZ1126" i="191"/>
  <c r="AY1126" i="191"/>
  <c r="AX1126" i="191"/>
  <c r="BB1126" i="191" s="1"/>
  <c r="AW1126" i="191"/>
  <c r="AV1126" i="191"/>
  <c r="AU1126" i="191"/>
  <c r="BD1125" i="191"/>
  <c r="BA1125" i="191"/>
  <c r="AZ1125" i="191"/>
  <c r="AY1125" i="191"/>
  <c r="AX1125" i="191"/>
  <c r="BB1125" i="191" s="1"/>
  <c r="AW1125" i="191"/>
  <c r="AV1125" i="191"/>
  <c r="AU1125" i="191"/>
  <c r="BD1124" i="191"/>
  <c r="BA1124" i="191"/>
  <c r="AZ1124" i="191"/>
  <c r="AY1124" i="191"/>
  <c r="AX1124" i="191"/>
  <c r="BB1124" i="191" s="1"/>
  <c r="AW1124" i="191"/>
  <c r="AV1124" i="191"/>
  <c r="AU1124" i="191"/>
  <c r="BD1123" i="191"/>
  <c r="BA1123" i="191"/>
  <c r="AZ1123" i="191"/>
  <c r="AY1123" i="191"/>
  <c r="AX1123" i="191"/>
  <c r="BB1123" i="191" s="1"/>
  <c r="AW1123" i="191"/>
  <c r="AV1123" i="191"/>
  <c r="AU1123" i="191"/>
  <c r="BD1122" i="191"/>
  <c r="BA1122" i="191"/>
  <c r="AZ1122" i="191"/>
  <c r="AY1122" i="191"/>
  <c r="AX1122" i="191"/>
  <c r="BB1122" i="191" s="1"/>
  <c r="AW1122" i="191"/>
  <c r="AV1122" i="191"/>
  <c r="AU1122" i="191"/>
  <c r="BD1121" i="191"/>
  <c r="BA1121" i="191"/>
  <c r="AZ1121" i="191"/>
  <c r="AY1121" i="191"/>
  <c r="AX1121" i="191"/>
  <c r="BB1121" i="191" s="1"/>
  <c r="AW1121" i="191"/>
  <c r="AV1121" i="191"/>
  <c r="AU1121" i="191"/>
  <c r="BD1120" i="191"/>
  <c r="BA1120" i="191"/>
  <c r="AZ1120" i="191"/>
  <c r="AY1120" i="191"/>
  <c r="AX1120" i="191"/>
  <c r="BB1120" i="191" s="1"/>
  <c r="AW1120" i="191"/>
  <c r="AV1120" i="191"/>
  <c r="AU1120" i="191"/>
  <c r="BD1119" i="191"/>
  <c r="BA1119" i="191"/>
  <c r="AZ1119" i="191"/>
  <c r="AY1119" i="191"/>
  <c r="AX1119" i="191"/>
  <c r="BB1119" i="191" s="1"/>
  <c r="AW1119" i="191"/>
  <c r="AV1119" i="191"/>
  <c r="AU1119" i="191"/>
  <c r="BD1118" i="191"/>
  <c r="BA1118" i="191"/>
  <c r="AZ1118" i="191"/>
  <c r="AY1118" i="191"/>
  <c r="AX1118" i="191"/>
  <c r="BB1118" i="191" s="1"/>
  <c r="AW1118" i="191"/>
  <c r="AV1118" i="191"/>
  <c r="AU1118" i="191"/>
  <c r="BD1117" i="191"/>
  <c r="BA1117" i="191"/>
  <c r="AZ1117" i="191"/>
  <c r="AY1117" i="191"/>
  <c r="AX1117" i="191"/>
  <c r="BB1117" i="191" s="1"/>
  <c r="AW1117" i="191"/>
  <c r="AV1117" i="191"/>
  <c r="AU1117" i="191"/>
  <c r="BD1116" i="191"/>
  <c r="BA1116" i="191"/>
  <c r="AZ1116" i="191"/>
  <c r="AY1116" i="191"/>
  <c r="AX1116" i="191"/>
  <c r="BB1116" i="191" s="1"/>
  <c r="AW1116" i="191"/>
  <c r="AV1116" i="191"/>
  <c r="AU1116" i="191"/>
  <c r="BD1115" i="191"/>
  <c r="BA1115" i="191"/>
  <c r="AZ1115" i="191"/>
  <c r="AY1115" i="191"/>
  <c r="AX1115" i="191"/>
  <c r="BB1115" i="191" s="1"/>
  <c r="AW1115" i="191"/>
  <c r="AV1115" i="191"/>
  <c r="AU1115" i="191"/>
  <c r="BD1114" i="191"/>
  <c r="BA1114" i="191"/>
  <c r="AZ1114" i="191"/>
  <c r="AY1114" i="191"/>
  <c r="AX1114" i="191"/>
  <c r="BB1114" i="191" s="1"/>
  <c r="AW1114" i="191"/>
  <c r="AV1114" i="191"/>
  <c r="AU1114" i="191"/>
  <c r="BD1113" i="191"/>
  <c r="BA1113" i="191"/>
  <c r="AZ1113" i="191"/>
  <c r="AY1113" i="191"/>
  <c r="AX1113" i="191"/>
  <c r="BB1113" i="191" s="1"/>
  <c r="AW1113" i="191"/>
  <c r="AV1113" i="191"/>
  <c r="AU1113" i="191"/>
  <c r="BD1112" i="191"/>
  <c r="BA1112" i="191"/>
  <c r="AZ1112" i="191"/>
  <c r="AY1112" i="191"/>
  <c r="AX1112" i="191"/>
  <c r="BB1112" i="191" s="1"/>
  <c r="AW1112" i="191"/>
  <c r="AV1112" i="191"/>
  <c r="AU1112" i="191"/>
  <c r="BD1111" i="191"/>
  <c r="BA1111" i="191"/>
  <c r="AZ1111" i="191"/>
  <c r="AY1111" i="191"/>
  <c r="AX1111" i="191"/>
  <c r="BB1111" i="191" s="1"/>
  <c r="AW1111" i="191"/>
  <c r="AV1111" i="191"/>
  <c r="AU1111" i="191"/>
  <c r="BD1110" i="191"/>
  <c r="BA1110" i="191"/>
  <c r="AZ1110" i="191"/>
  <c r="AY1110" i="191"/>
  <c r="AX1110" i="191"/>
  <c r="BB1110" i="191" s="1"/>
  <c r="AW1110" i="191"/>
  <c r="AV1110" i="191"/>
  <c r="AU1110" i="191"/>
  <c r="BD1109" i="191"/>
  <c r="BA1109" i="191"/>
  <c r="AZ1109" i="191"/>
  <c r="AY1109" i="191"/>
  <c r="AX1109" i="191"/>
  <c r="BB1109" i="191" s="1"/>
  <c r="AW1109" i="191"/>
  <c r="AV1109" i="191"/>
  <c r="AU1109" i="191"/>
  <c r="BD1108" i="191"/>
  <c r="BA1108" i="191"/>
  <c r="AZ1108" i="191"/>
  <c r="AY1108" i="191"/>
  <c r="AX1108" i="191"/>
  <c r="BB1108" i="191" s="1"/>
  <c r="AW1108" i="191"/>
  <c r="AV1108" i="191"/>
  <c r="AU1108" i="191"/>
  <c r="BD1107" i="191"/>
  <c r="BA1107" i="191"/>
  <c r="AZ1107" i="191"/>
  <c r="AY1107" i="191"/>
  <c r="AX1107" i="191"/>
  <c r="BB1107" i="191" s="1"/>
  <c r="AW1107" i="191"/>
  <c r="AV1107" i="191"/>
  <c r="AU1107" i="191"/>
  <c r="BD1106" i="191"/>
  <c r="BA1106" i="191"/>
  <c r="AZ1106" i="191"/>
  <c r="AY1106" i="191"/>
  <c r="AX1106" i="191"/>
  <c r="BB1106" i="191" s="1"/>
  <c r="AW1106" i="191"/>
  <c r="AV1106" i="191"/>
  <c r="AU1106" i="191"/>
  <c r="BD1105" i="191"/>
  <c r="BA1105" i="191"/>
  <c r="AZ1105" i="191"/>
  <c r="AY1105" i="191"/>
  <c r="AX1105" i="191"/>
  <c r="BB1105" i="191" s="1"/>
  <c r="AW1105" i="191"/>
  <c r="AV1105" i="191"/>
  <c r="AU1105" i="191"/>
  <c r="BD1104" i="191"/>
  <c r="BA1104" i="191"/>
  <c r="AZ1104" i="191"/>
  <c r="AY1104" i="191"/>
  <c r="AX1104" i="191"/>
  <c r="BB1104" i="191" s="1"/>
  <c r="AW1104" i="191"/>
  <c r="AV1104" i="191"/>
  <c r="AU1104" i="191"/>
  <c r="BD1103" i="191"/>
  <c r="BA1103" i="191"/>
  <c r="AZ1103" i="191"/>
  <c r="AY1103" i="191"/>
  <c r="AX1103" i="191"/>
  <c r="BB1103" i="191" s="1"/>
  <c r="AW1103" i="191"/>
  <c r="AV1103" i="191"/>
  <c r="AU1103" i="191"/>
  <c r="BD1102" i="191"/>
  <c r="BA1102" i="191"/>
  <c r="AZ1102" i="191"/>
  <c r="AY1102" i="191"/>
  <c r="AX1102" i="191"/>
  <c r="BB1102" i="191" s="1"/>
  <c r="AW1102" i="191"/>
  <c r="AV1102" i="191"/>
  <c r="AU1102" i="191"/>
  <c r="BD1101" i="191"/>
  <c r="BA1101" i="191"/>
  <c r="AZ1101" i="191"/>
  <c r="AY1101" i="191"/>
  <c r="AX1101" i="191"/>
  <c r="BB1101" i="191" s="1"/>
  <c r="AW1101" i="191"/>
  <c r="AV1101" i="191"/>
  <c r="AU1101" i="191"/>
  <c r="BD1100" i="191"/>
  <c r="BA1100" i="191"/>
  <c r="AZ1100" i="191"/>
  <c r="AY1100" i="191"/>
  <c r="AX1100" i="191"/>
  <c r="BB1100" i="191" s="1"/>
  <c r="AW1100" i="191"/>
  <c r="AV1100" i="191"/>
  <c r="AU1100" i="191"/>
  <c r="BD1099" i="191"/>
  <c r="BA1099" i="191"/>
  <c r="AZ1099" i="191"/>
  <c r="AY1099" i="191"/>
  <c r="AX1099" i="191"/>
  <c r="BB1099" i="191" s="1"/>
  <c r="AW1099" i="191"/>
  <c r="AV1099" i="191"/>
  <c r="AU1099" i="191"/>
  <c r="BD1098" i="191"/>
  <c r="BA1098" i="191"/>
  <c r="AZ1098" i="191"/>
  <c r="AY1098" i="191"/>
  <c r="AX1098" i="191"/>
  <c r="BB1098" i="191" s="1"/>
  <c r="AW1098" i="191"/>
  <c r="AV1098" i="191"/>
  <c r="AU1098" i="191"/>
  <c r="BD1097" i="191"/>
  <c r="BA1097" i="191"/>
  <c r="AZ1097" i="191"/>
  <c r="AY1097" i="191"/>
  <c r="AX1097" i="191"/>
  <c r="BB1097" i="191" s="1"/>
  <c r="AW1097" i="191"/>
  <c r="AV1097" i="191"/>
  <c r="AU1097" i="191"/>
  <c r="BD1096" i="191"/>
  <c r="BA1096" i="191"/>
  <c r="AZ1096" i="191"/>
  <c r="AY1096" i="191"/>
  <c r="AX1096" i="191"/>
  <c r="BB1096" i="191" s="1"/>
  <c r="AW1096" i="191"/>
  <c r="AV1096" i="191"/>
  <c r="AU1096" i="191"/>
  <c r="BD1095" i="191"/>
  <c r="BA1095" i="191"/>
  <c r="AZ1095" i="191"/>
  <c r="AY1095" i="191"/>
  <c r="AX1095" i="191"/>
  <c r="BB1095" i="191" s="1"/>
  <c r="AW1095" i="191"/>
  <c r="AV1095" i="191"/>
  <c r="AU1095" i="191"/>
  <c r="BD1094" i="191"/>
  <c r="BA1094" i="191"/>
  <c r="AZ1094" i="191"/>
  <c r="AY1094" i="191"/>
  <c r="AX1094" i="191"/>
  <c r="BB1094" i="191" s="1"/>
  <c r="AW1094" i="191"/>
  <c r="AV1094" i="191"/>
  <c r="AU1094" i="191"/>
  <c r="BD1093" i="191"/>
  <c r="BA1093" i="191"/>
  <c r="AZ1093" i="191"/>
  <c r="AY1093" i="191"/>
  <c r="AX1093" i="191"/>
  <c r="BB1093" i="191" s="1"/>
  <c r="AW1093" i="191"/>
  <c r="AV1093" i="191"/>
  <c r="AU1093" i="191"/>
  <c r="BD1092" i="191"/>
  <c r="BA1092" i="191"/>
  <c r="AZ1092" i="191"/>
  <c r="AY1092" i="191"/>
  <c r="AX1092" i="191"/>
  <c r="BB1092" i="191" s="1"/>
  <c r="AW1092" i="191"/>
  <c r="AV1092" i="191"/>
  <c r="AU1092" i="191"/>
  <c r="BD1091" i="191"/>
  <c r="BA1091" i="191"/>
  <c r="AZ1091" i="191"/>
  <c r="AY1091" i="191"/>
  <c r="AX1091" i="191"/>
  <c r="BB1091" i="191" s="1"/>
  <c r="AW1091" i="191"/>
  <c r="AV1091" i="191"/>
  <c r="AU1091" i="191"/>
  <c r="BD1090" i="191"/>
  <c r="BA1090" i="191"/>
  <c r="AZ1090" i="191"/>
  <c r="AY1090" i="191"/>
  <c r="AX1090" i="191"/>
  <c r="BB1090" i="191" s="1"/>
  <c r="AW1090" i="191"/>
  <c r="AV1090" i="191"/>
  <c r="AU1090" i="191"/>
  <c r="BD1089" i="191"/>
  <c r="BA1089" i="191"/>
  <c r="AZ1089" i="191"/>
  <c r="AY1089" i="191"/>
  <c r="AX1089" i="191"/>
  <c r="BB1089" i="191" s="1"/>
  <c r="AW1089" i="191"/>
  <c r="AV1089" i="191"/>
  <c r="AU1089" i="191"/>
  <c r="BD1088" i="191"/>
  <c r="BA1088" i="191"/>
  <c r="AZ1088" i="191"/>
  <c r="AY1088" i="191"/>
  <c r="AX1088" i="191"/>
  <c r="BB1088" i="191" s="1"/>
  <c r="AW1088" i="191"/>
  <c r="AV1088" i="191"/>
  <c r="AU1088" i="191"/>
  <c r="BD1087" i="191"/>
  <c r="BA1087" i="191"/>
  <c r="AZ1087" i="191"/>
  <c r="AY1087" i="191"/>
  <c r="AX1087" i="191"/>
  <c r="BB1087" i="191" s="1"/>
  <c r="AW1087" i="191"/>
  <c r="AV1087" i="191"/>
  <c r="AU1087" i="191"/>
  <c r="BD1086" i="191"/>
  <c r="BA1086" i="191"/>
  <c r="AZ1086" i="191"/>
  <c r="AY1086" i="191"/>
  <c r="AX1086" i="191"/>
  <c r="BB1086" i="191" s="1"/>
  <c r="AW1086" i="191"/>
  <c r="AV1086" i="191"/>
  <c r="AU1086" i="191"/>
  <c r="BD1085" i="191"/>
  <c r="BA1085" i="191"/>
  <c r="AZ1085" i="191"/>
  <c r="AY1085" i="191"/>
  <c r="AX1085" i="191"/>
  <c r="BB1085" i="191" s="1"/>
  <c r="AW1085" i="191"/>
  <c r="AV1085" i="191"/>
  <c r="AU1085" i="191"/>
  <c r="BD1084" i="191"/>
  <c r="BA1084" i="191"/>
  <c r="AZ1084" i="191"/>
  <c r="AY1084" i="191"/>
  <c r="AX1084" i="191"/>
  <c r="BB1084" i="191" s="1"/>
  <c r="AW1084" i="191"/>
  <c r="AV1084" i="191"/>
  <c r="AU1084" i="191"/>
  <c r="BD1083" i="191"/>
  <c r="BA1083" i="191"/>
  <c r="AZ1083" i="191"/>
  <c r="AY1083" i="191"/>
  <c r="AX1083" i="191"/>
  <c r="BB1083" i="191" s="1"/>
  <c r="AW1083" i="191"/>
  <c r="AV1083" i="191"/>
  <c r="AU1083" i="191"/>
  <c r="BD1082" i="191"/>
  <c r="BA1082" i="191"/>
  <c r="AZ1082" i="191"/>
  <c r="AY1082" i="191"/>
  <c r="AX1082" i="191"/>
  <c r="BB1082" i="191" s="1"/>
  <c r="AW1082" i="191"/>
  <c r="AV1082" i="191"/>
  <c r="AU1082" i="191"/>
  <c r="BD1081" i="191"/>
  <c r="BA1081" i="191"/>
  <c r="AZ1081" i="191"/>
  <c r="AY1081" i="191"/>
  <c r="AX1081" i="191"/>
  <c r="BB1081" i="191" s="1"/>
  <c r="AW1081" i="191"/>
  <c r="AV1081" i="191"/>
  <c r="AU1081" i="191"/>
  <c r="BD1080" i="191"/>
  <c r="BA1080" i="191"/>
  <c r="AZ1080" i="191"/>
  <c r="AY1080" i="191"/>
  <c r="AX1080" i="191"/>
  <c r="BB1080" i="191" s="1"/>
  <c r="AW1080" i="191"/>
  <c r="AV1080" i="191"/>
  <c r="AU1080" i="191"/>
  <c r="BD1079" i="191"/>
  <c r="BA1079" i="191"/>
  <c r="AZ1079" i="191"/>
  <c r="AY1079" i="191"/>
  <c r="AX1079" i="191"/>
  <c r="BB1079" i="191" s="1"/>
  <c r="AW1079" i="191"/>
  <c r="AV1079" i="191"/>
  <c r="AU1079" i="191"/>
  <c r="BD1078" i="191"/>
  <c r="BA1078" i="191"/>
  <c r="AZ1078" i="191"/>
  <c r="AY1078" i="191"/>
  <c r="AX1078" i="191"/>
  <c r="BB1078" i="191" s="1"/>
  <c r="AW1078" i="191"/>
  <c r="AV1078" i="191"/>
  <c r="AU1078" i="191"/>
  <c r="BD1077" i="191"/>
  <c r="BA1077" i="191"/>
  <c r="AZ1077" i="191"/>
  <c r="AY1077" i="191"/>
  <c r="AX1077" i="191"/>
  <c r="BB1077" i="191" s="1"/>
  <c r="AW1077" i="191"/>
  <c r="AV1077" i="191"/>
  <c r="AU1077" i="191"/>
  <c r="BD1076" i="191"/>
  <c r="BA1076" i="191"/>
  <c r="AZ1076" i="191"/>
  <c r="AY1076" i="191"/>
  <c r="AX1076" i="191"/>
  <c r="BB1076" i="191" s="1"/>
  <c r="AW1076" i="191"/>
  <c r="AV1076" i="191"/>
  <c r="AU1076" i="191"/>
  <c r="BD1075" i="191"/>
  <c r="BA1075" i="191"/>
  <c r="AZ1075" i="191"/>
  <c r="AY1075" i="191"/>
  <c r="AX1075" i="191"/>
  <c r="BB1075" i="191" s="1"/>
  <c r="AW1075" i="191"/>
  <c r="AV1075" i="191"/>
  <c r="AU1075" i="191"/>
  <c r="BD1074" i="191"/>
  <c r="BA1074" i="191"/>
  <c r="AZ1074" i="191"/>
  <c r="AY1074" i="191"/>
  <c r="AX1074" i="191"/>
  <c r="BB1074" i="191" s="1"/>
  <c r="AW1074" i="191"/>
  <c r="AV1074" i="191"/>
  <c r="AU1074" i="191"/>
  <c r="BD1073" i="191"/>
  <c r="BA1073" i="191"/>
  <c r="AZ1073" i="191"/>
  <c r="AY1073" i="191"/>
  <c r="AX1073" i="191"/>
  <c r="BB1073" i="191" s="1"/>
  <c r="AW1073" i="191"/>
  <c r="AV1073" i="191"/>
  <c r="AU1073" i="191"/>
  <c r="BD1072" i="191"/>
  <c r="BA1072" i="191"/>
  <c r="AZ1072" i="191"/>
  <c r="AY1072" i="191"/>
  <c r="AX1072" i="191"/>
  <c r="BB1072" i="191" s="1"/>
  <c r="AW1072" i="191"/>
  <c r="AV1072" i="191"/>
  <c r="AU1072" i="191"/>
  <c r="BD1071" i="191"/>
  <c r="BA1071" i="191"/>
  <c r="AZ1071" i="191"/>
  <c r="AY1071" i="191"/>
  <c r="AX1071" i="191"/>
  <c r="BB1071" i="191" s="1"/>
  <c r="AW1071" i="191"/>
  <c r="AV1071" i="191"/>
  <c r="AU1071" i="191"/>
  <c r="BD1070" i="191"/>
  <c r="BA1070" i="191"/>
  <c r="AZ1070" i="191"/>
  <c r="AY1070" i="191"/>
  <c r="AX1070" i="191"/>
  <c r="BB1070" i="191" s="1"/>
  <c r="AW1070" i="191"/>
  <c r="AV1070" i="191"/>
  <c r="AU1070" i="191"/>
  <c r="BD1069" i="191"/>
  <c r="BA1069" i="191"/>
  <c r="AZ1069" i="191"/>
  <c r="AY1069" i="191"/>
  <c r="AX1069" i="191"/>
  <c r="BB1069" i="191" s="1"/>
  <c r="AW1069" i="191"/>
  <c r="AV1069" i="191"/>
  <c r="AU1069" i="191"/>
  <c r="BD1068" i="191"/>
  <c r="BA1068" i="191"/>
  <c r="AZ1068" i="191"/>
  <c r="AY1068" i="191"/>
  <c r="AX1068" i="191"/>
  <c r="BB1068" i="191" s="1"/>
  <c r="AW1068" i="191"/>
  <c r="AV1068" i="191"/>
  <c r="AU1068" i="191"/>
  <c r="BD1067" i="191"/>
  <c r="BA1067" i="191"/>
  <c r="AZ1067" i="191"/>
  <c r="AY1067" i="191"/>
  <c r="AX1067" i="191"/>
  <c r="BB1067" i="191" s="1"/>
  <c r="AW1067" i="191"/>
  <c r="AV1067" i="191"/>
  <c r="AU1067" i="191"/>
  <c r="BD1066" i="191"/>
  <c r="BA1066" i="191"/>
  <c r="AZ1066" i="191"/>
  <c r="AY1066" i="191"/>
  <c r="AX1066" i="191"/>
  <c r="BB1066" i="191" s="1"/>
  <c r="AW1066" i="191"/>
  <c r="AV1066" i="191"/>
  <c r="AU1066" i="191"/>
  <c r="BD1065" i="191"/>
  <c r="BA1065" i="191"/>
  <c r="AZ1065" i="191"/>
  <c r="AY1065" i="191"/>
  <c r="AX1065" i="191"/>
  <c r="BB1065" i="191" s="1"/>
  <c r="AW1065" i="191"/>
  <c r="AV1065" i="191"/>
  <c r="AU1065" i="191"/>
  <c r="BD1064" i="191"/>
  <c r="BA1064" i="191"/>
  <c r="AZ1064" i="191"/>
  <c r="AY1064" i="191"/>
  <c r="AX1064" i="191"/>
  <c r="BB1064" i="191" s="1"/>
  <c r="AW1064" i="191"/>
  <c r="AV1064" i="191"/>
  <c r="AU1064" i="191"/>
  <c r="BD1063" i="191"/>
  <c r="BA1063" i="191"/>
  <c r="AZ1063" i="191"/>
  <c r="AY1063" i="191"/>
  <c r="AX1063" i="191"/>
  <c r="BB1063" i="191" s="1"/>
  <c r="AW1063" i="191"/>
  <c r="AV1063" i="191"/>
  <c r="AU1063" i="191"/>
  <c r="BD1062" i="191"/>
  <c r="BA1062" i="191"/>
  <c r="AZ1062" i="191"/>
  <c r="AY1062" i="191"/>
  <c r="AX1062" i="191"/>
  <c r="BB1062" i="191" s="1"/>
  <c r="AW1062" i="191"/>
  <c r="AV1062" i="191"/>
  <c r="AU1062" i="191"/>
  <c r="BD1061" i="191"/>
  <c r="BA1061" i="191"/>
  <c r="AZ1061" i="191"/>
  <c r="AY1061" i="191"/>
  <c r="AX1061" i="191"/>
  <c r="BB1061" i="191" s="1"/>
  <c r="AW1061" i="191"/>
  <c r="AV1061" i="191"/>
  <c r="AU1061" i="191"/>
  <c r="BD1060" i="191"/>
  <c r="BA1060" i="191"/>
  <c r="AZ1060" i="191"/>
  <c r="AY1060" i="191"/>
  <c r="AX1060" i="191"/>
  <c r="BB1060" i="191" s="1"/>
  <c r="AW1060" i="191"/>
  <c r="AV1060" i="191"/>
  <c r="AU1060" i="191"/>
  <c r="BD1059" i="191"/>
  <c r="BA1059" i="191"/>
  <c r="AZ1059" i="191"/>
  <c r="AY1059" i="191"/>
  <c r="AX1059" i="191"/>
  <c r="BB1059" i="191" s="1"/>
  <c r="AW1059" i="191"/>
  <c r="AV1059" i="191"/>
  <c r="AU1059" i="191"/>
  <c r="BD1058" i="191"/>
  <c r="BA1058" i="191"/>
  <c r="AZ1058" i="191"/>
  <c r="AY1058" i="191"/>
  <c r="AX1058" i="191"/>
  <c r="BB1058" i="191" s="1"/>
  <c r="AW1058" i="191"/>
  <c r="AV1058" i="191"/>
  <c r="AU1058" i="191"/>
  <c r="BD1057" i="191"/>
  <c r="BA1057" i="191"/>
  <c r="AZ1057" i="191"/>
  <c r="AY1057" i="191"/>
  <c r="AX1057" i="191"/>
  <c r="BB1057" i="191" s="1"/>
  <c r="AW1057" i="191"/>
  <c r="AV1057" i="191"/>
  <c r="AU1057" i="191"/>
  <c r="BD1056" i="191"/>
  <c r="BA1056" i="191"/>
  <c r="AZ1056" i="191"/>
  <c r="AY1056" i="191"/>
  <c r="AX1056" i="191"/>
  <c r="BB1056" i="191" s="1"/>
  <c r="AW1056" i="191"/>
  <c r="AV1056" i="191"/>
  <c r="AU1056" i="191"/>
  <c r="BD1055" i="191"/>
  <c r="BA1055" i="191"/>
  <c r="AZ1055" i="191"/>
  <c r="AY1055" i="191"/>
  <c r="AX1055" i="191"/>
  <c r="BB1055" i="191" s="1"/>
  <c r="AW1055" i="191"/>
  <c r="AV1055" i="191"/>
  <c r="AU1055" i="191"/>
  <c r="BD1054" i="191"/>
  <c r="BA1054" i="191"/>
  <c r="AZ1054" i="191"/>
  <c r="AY1054" i="191"/>
  <c r="AX1054" i="191"/>
  <c r="BB1054" i="191" s="1"/>
  <c r="AW1054" i="191"/>
  <c r="AV1054" i="191"/>
  <c r="AU1054" i="191"/>
  <c r="BD1053" i="191"/>
  <c r="BA1053" i="191"/>
  <c r="AZ1053" i="191"/>
  <c r="AY1053" i="191"/>
  <c r="AX1053" i="191"/>
  <c r="BB1053" i="191" s="1"/>
  <c r="AW1053" i="191"/>
  <c r="AV1053" i="191"/>
  <c r="AU1053" i="191"/>
  <c r="BD1052" i="191"/>
  <c r="BA1052" i="191"/>
  <c r="AZ1052" i="191"/>
  <c r="AY1052" i="191"/>
  <c r="AX1052" i="191"/>
  <c r="BB1052" i="191" s="1"/>
  <c r="AW1052" i="191"/>
  <c r="AV1052" i="191"/>
  <c r="AU1052" i="191"/>
  <c r="BD1051" i="191"/>
  <c r="BA1051" i="191"/>
  <c r="AZ1051" i="191"/>
  <c r="AY1051" i="191"/>
  <c r="AX1051" i="191"/>
  <c r="BB1051" i="191" s="1"/>
  <c r="AW1051" i="191"/>
  <c r="AV1051" i="191"/>
  <c r="AU1051" i="191"/>
  <c r="BD1050" i="191"/>
  <c r="BA1050" i="191"/>
  <c r="AZ1050" i="191"/>
  <c r="AY1050" i="191"/>
  <c r="AX1050" i="191"/>
  <c r="BB1050" i="191" s="1"/>
  <c r="AW1050" i="191"/>
  <c r="AV1050" i="191"/>
  <c r="AU1050" i="191"/>
  <c r="BD1049" i="191"/>
  <c r="BA1049" i="191"/>
  <c r="AZ1049" i="191"/>
  <c r="AY1049" i="191"/>
  <c r="AX1049" i="191"/>
  <c r="BB1049" i="191" s="1"/>
  <c r="AW1049" i="191"/>
  <c r="AV1049" i="191"/>
  <c r="AU1049" i="191"/>
  <c r="BD1048" i="191"/>
  <c r="BA1048" i="191"/>
  <c r="AZ1048" i="191"/>
  <c r="AY1048" i="191"/>
  <c r="AX1048" i="191"/>
  <c r="BB1048" i="191" s="1"/>
  <c r="AW1048" i="191"/>
  <c r="AV1048" i="191"/>
  <c r="AU1048" i="191"/>
  <c r="BD1047" i="191"/>
  <c r="BA1047" i="191"/>
  <c r="AZ1047" i="191"/>
  <c r="AY1047" i="191"/>
  <c r="AX1047" i="191"/>
  <c r="BB1047" i="191" s="1"/>
  <c r="AW1047" i="191"/>
  <c r="AV1047" i="191"/>
  <c r="AU1047" i="191"/>
  <c r="BD1046" i="191"/>
  <c r="BA1046" i="191"/>
  <c r="AZ1046" i="191"/>
  <c r="AY1046" i="191"/>
  <c r="AX1046" i="191"/>
  <c r="BB1046" i="191" s="1"/>
  <c r="AW1046" i="191"/>
  <c r="AV1046" i="191"/>
  <c r="AU1046" i="191"/>
  <c r="BD1045" i="191"/>
  <c r="BA1045" i="191"/>
  <c r="AZ1045" i="191"/>
  <c r="AY1045" i="191"/>
  <c r="AX1045" i="191"/>
  <c r="BB1045" i="191" s="1"/>
  <c r="AW1045" i="191"/>
  <c r="AV1045" i="191"/>
  <c r="AU1045" i="191"/>
  <c r="BD1044" i="191"/>
  <c r="BA1044" i="191"/>
  <c r="AZ1044" i="191"/>
  <c r="AY1044" i="191"/>
  <c r="AX1044" i="191"/>
  <c r="BB1044" i="191" s="1"/>
  <c r="AW1044" i="191"/>
  <c r="AV1044" i="191"/>
  <c r="AU1044" i="191"/>
  <c r="BD1043" i="191"/>
  <c r="BA1043" i="191"/>
  <c r="AZ1043" i="191"/>
  <c r="AY1043" i="191"/>
  <c r="AX1043" i="191"/>
  <c r="BB1043" i="191" s="1"/>
  <c r="AW1043" i="191"/>
  <c r="AV1043" i="191"/>
  <c r="AU1043" i="191"/>
  <c r="BD1042" i="191"/>
  <c r="BA1042" i="191"/>
  <c r="AZ1042" i="191"/>
  <c r="AY1042" i="191"/>
  <c r="AX1042" i="191"/>
  <c r="BB1042" i="191" s="1"/>
  <c r="AW1042" i="191"/>
  <c r="AV1042" i="191"/>
  <c r="AU1042" i="191"/>
  <c r="BD1041" i="191"/>
  <c r="BA1041" i="191"/>
  <c r="AZ1041" i="191"/>
  <c r="AY1041" i="191"/>
  <c r="AX1041" i="191"/>
  <c r="BB1041" i="191" s="1"/>
  <c r="AW1041" i="191"/>
  <c r="AV1041" i="191"/>
  <c r="AU1041" i="191"/>
  <c r="BD1040" i="191"/>
  <c r="BA1040" i="191"/>
  <c r="AZ1040" i="191"/>
  <c r="AY1040" i="191"/>
  <c r="AX1040" i="191"/>
  <c r="BB1040" i="191" s="1"/>
  <c r="AW1040" i="191"/>
  <c r="AV1040" i="191"/>
  <c r="AU1040" i="191"/>
  <c r="BD1039" i="191"/>
  <c r="BA1039" i="191"/>
  <c r="AZ1039" i="191"/>
  <c r="AY1039" i="191"/>
  <c r="AX1039" i="191"/>
  <c r="BB1039" i="191" s="1"/>
  <c r="AW1039" i="191"/>
  <c r="AV1039" i="191"/>
  <c r="AU1039" i="191"/>
  <c r="BD1038" i="191"/>
  <c r="BA1038" i="191"/>
  <c r="AZ1038" i="191"/>
  <c r="AY1038" i="191"/>
  <c r="AX1038" i="191"/>
  <c r="BB1038" i="191" s="1"/>
  <c r="AW1038" i="191"/>
  <c r="AV1038" i="191"/>
  <c r="AU1038" i="191"/>
  <c r="BD1037" i="191"/>
  <c r="BA1037" i="191"/>
  <c r="AZ1037" i="191"/>
  <c r="AY1037" i="191"/>
  <c r="AX1037" i="191"/>
  <c r="BB1037" i="191" s="1"/>
  <c r="AW1037" i="191"/>
  <c r="AV1037" i="191"/>
  <c r="AU1037" i="191"/>
  <c r="BD1036" i="191"/>
  <c r="BA1036" i="191"/>
  <c r="AZ1036" i="191"/>
  <c r="AY1036" i="191"/>
  <c r="AX1036" i="191"/>
  <c r="BB1036" i="191" s="1"/>
  <c r="AW1036" i="191"/>
  <c r="AV1036" i="191"/>
  <c r="AU1036" i="191"/>
  <c r="BD1035" i="191"/>
  <c r="BA1035" i="191"/>
  <c r="AZ1035" i="191"/>
  <c r="AY1035" i="191"/>
  <c r="AX1035" i="191"/>
  <c r="BB1035" i="191" s="1"/>
  <c r="AW1035" i="191"/>
  <c r="AV1035" i="191"/>
  <c r="AU1035" i="191"/>
  <c r="BD1034" i="191"/>
  <c r="BA1034" i="191"/>
  <c r="AZ1034" i="191"/>
  <c r="AY1034" i="191"/>
  <c r="AX1034" i="191"/>
  <c r="BB1034" i="191" s="1"/>
  <c r="AW1034" i="191"/>
  <c r="AV1034" i="191"/>
  <c r="AU1034" i="191"/>
  <c r="BD1033" i="191"/>
  <c r="BA1033" i="191"/>
  <c r="AZ1033" i="191"/>
  <c r="AY1033" i="191"/>
  <c r="AX1033" i="191"/>
  <c r="BB1033" i="191" s="1"/>
  <c r="AW1033" i="191"/>
  <c r="AV1033" i="191"/>
  <c r="AU1033" i="191"/>
  <c r="BD1032" i="191"/>
  <c r="BA1032" i="191"/>
  <c r="AZ1032" i="191"/>
  <c r="AY1032" i="191"/>
  <c r="AX1032" i="191"/>
  <c r="BB1032" i="191" s="1"/>
  <c r="AW1032" i="191"/>
  <c r="AV1032" i="191"/>
  <c r="AU1032" i="191"/>
  <c r="BD1031" i="191"/>
  <c r="BA1031" i="191"/>
  <c r="AZ1031" i="191"/>
  <c r="AY1031" i="191"/>
  <c r="AX1031" i="191"/>
  <c r="BB1031" i="191" s="1"/>
  <c r="AW1031" i="191"/>
  <c r="AV1031" i="191"/>
  <c r="AU1031" i="191"/>
  <c r="BD1030" i="191"/>
  <c r="BA1030" i="191"/>
  <c r="AZ1030" i="191"/>
  <c r="AY1030" i="191"/>
  <c r="AX1030" i="191"/>
  <c r="BB1030" i="191" s="1"/>
  <c r="AW1030" i="191"/>
  <c r="AV1030" i="191"/>
  <c r="AU1030" i="191"/>
  <c r="BD1029" i="191"/>
  <c r="BA1029" i="191"/>
  <c r="AZ1029" i="191"/>
  <c r="AY1029" i="191"/>
  <c r="AX1029" i="191"/>
  <c r="BB1029" i="191" s="1"/>
  <c r="AW1029" i="191"/>
  <c r="AV1029" i="191"/>
  <c r="AU1029" i="191"/>
  <c r="BD1028" i="191"/>
  <c r="BA1028" i="191"/>
  <c r="AZ1028" i="191"/>
  <c r="AY1028" i="191"/>
  <c r="AX1028" i="191"/>
  <c r="BB1028" i="191" s="1"/>
  <c r="AW1028" i="191"/>
  <c r="AV1028" i="191"/>
  <c r="AU1028" i="191"/>
  <c r="BD1027" i="191"/>
  <c r="BA1027" i="191"/>
  <c r="AZ1027" i="191"/>
  <c r="AY1027" i="191"/>
  <c r="AX1027" i="191"/>
  <c r="BB1027" i="191" s="1"/>
  <c r="AW1027" i="191"/>
  <c r="AV1027" i="191"/>
  <c r="AU1027" i="191"/>
  <c r="BD1026" i="191"/>
  <c r="BA1026" i="191"/>
  <c r="AZ1026" i="191"/>
  <c r="AY1026" i="191"/>
  <c r="AX1026" i="191"/>
  <c r="BB1026" i="191" s="1"/>
  <c r="AW1026" i="191"/>
  <c r="AV1026" i="191"/>
  <c r="AU1026" i="191"/>
  <c r="BD1025" i="191"/>
  <c r="BA1025" i="191"/>
  <c r="AZ1025" i="191"/>
  <c r="AY1025" i="191"/>
  <c r="AX1025" i="191"/>
  <c r="BB1025" i="191" s="1"/>
  <c r="AW1025" i="191"/>
  <c r="AV1025" i="191"/>
  <c r="AU1025" i="191"/>
  <c r="BD1024" i="191"/>
  <c r="BA1024" i="191"/>
  <c r="AZ1024" i="191"/>
  <c r="AY1024" i="191"/>
  <c r="AX1024" i="191"/>
  <c r="BB1024" i="191" s="1"/>
  <c r="AW1024" i="191"/>
  <c r="AV1024" i="191"/>
  <c r="AU1024" i="191"/>
  <c r="BD1023" i="191"/>
  <c r="BA1023" i="191"/>
  <c r="AZ1023" i="191"/>
  <c r="AY1023" i="191"/>
  <c r="AX1023" i="191"/>
  <c r="BB1023" i="191" s="1"/>
  <c r="AW1023" i="191"/>
  <c r="AV1023" i="191"/>
  <c r="AU1023" i="191"/>
  <c r="BD1022" i="191"/>
  <c r="BA1022" i="191"/>
  <c r="AZ1022" i="191"/>
  <c r="AY1022" i="191"/>
  <c r="AX1022" i="191"/>
  <c r="BB1022" i="191" s="1"/>
  <c r="AW1022" i="191"/>
  <c r="AV1022" i="191"/>
  <c r="AU1022" i="191"/>
  <c r="BD1021" i="191"/>
  <c r="BA1021" i="191"/>
  <c r="AZ1021" i="191"/>
  <c r="AY1021" i="191"/>
  <c r="AX1021" i="191"/>
  <c r="BB1021" i="191" s="1"/>
  <c r="AW1021" i="191"/>
  <c r="AV1021" i="191"/>
  <c r="AU1021" i="191"/>
  <c r="BD1020" i="191"/>
  <c r="BA1020" i="191"/>
  <c r="AZ1020" i="191"/>
  <c r="AY1020" i="191"/>
  <c r="AX1020" i="191"/>
  <c r="BB1020" i="191" s="1"/>
  <c r="AW1020" i="191"/>
  <c r="AV1020" i="191"/>
  <c r="AU1020" i="191"/>
  <c r="BD1019" i="191"/>
  <c r="BA1019" i="191"/>
  <c r="AZ1019" i="191"/>
  <c r="AY1019" i="191"/>
  <c r="AX1019" i="191"/>
  <c r="BB1019" i="191" s="1"/>
  <c r="AW1019" i="191"/>
  <c r="AV1019" i="191"/>
  <c r="AU1019" i="191"/>
  <c r="BD1018" i="191"/>
  <c r="BA1018" i="191"/>
  <c r="AZ1018" i="191"/>
  <c r="AY1018" i="191"/>
  <c r="AX1018" i="191"/>
  <c r="BB1018" i="191" s="1"/>
  <c r="AW1018" i="191"/>
  <c r="AV1018" i="191"/>
  <c r="AU1018" i="191"/>
  <c r="BD1017" i="191"/>
  <c r="BA1017" i="191"/>
  <c r="AZ1017" i="191"/>
  <c r="AY1017" i="191"/>
  <c r="AX1017" i="191"/>
  <c r="BB1017" i="191" s="1"/>
  <c r="AW1017" i="191"/>
  <c r="AV1017" i="191"/>
  <c r="AU1017" i="191"/>
  <c r="BD1016" i="191"/>
  <c r="BA1016" i="191"/>
  <c r="AZ1016" i="191"/>
  <c r="AY1016" i="191"/>
  <c r="AX1016" i="191"/>
  <c r="BB1016" i="191" s="1"/>
  <c r="AW1016" i="191"/>
  <c r="AV1016" i="191"/>
  <c r="AU1016" i="191"/>
  <c r="BD1015" i="191"/>
  <c r="BA1015" i="191"/>
  <c r="AZ1015" i="191"/>
  <c r="AY1015" i="191"/>
  <c r="AX1015" i="191"/>
  <c r="BB1015" i="191" s="1"/>
  <c r="AW1015" i="191"/>
  <c r="AV1015" i="191"/>
  <c r="AU1015" i="191"/>
  <c r="BD1014" i="191"/>
  <c r="BA1014" i="191"/>
  <c r="AZ1014" i="191"/>
  <c r="AY1014" i="191"/>
  <c r="AX1014" i="191"/>
  <c r="BB1014" i="191" s="1"/>
  <c r="AW1014" i="191"/>
  <c r="AV1014" i="191"/>
  <c r="AU1014" i="191"/>
  <c r="BD1013" i="191"/>
  <c r="BA1013" i="191"/>
  <c r="AZ1013" i="191"/>
  <c r="AY1013" i="191"/>
  <c r="AX1013" i="191"/>
  <c r="BB1013" i="191" s="1"/>
  <c r="AW1013" i="191"/>
  <c r="AV1013" i="191"/>
  <c r="AU1013" i="191"/>
  <c r="BD1012" i="191"/>
  <c r="BA1012" i="191"/>
  <c r="AZ1012" i="191"/>
  <c r="AY1012" i="191"/>
  <c r="AX1012" i="191"/>
  <c r="BB1012" i="191" s="1"/>
  <c r="AW1012" i="191"/>
  <c r="AV1012" i="191"/>
  <c r="AU1012" i="191"/>
  <c r="BD1011" i="191"/>
  <c r="BA1011" i="191"/>
  <c r="AZ1011" i="191"/>
  <c r="AY1011" i="191"/>
  <c r="AX1011" i="191"/>
  <c r="BB1011" i="191" s="1"/>
  <c r="AW1011" i="191"/>
  <c r="AV1011" i="191"/>
  <c r="AU1011" i="191"/>
  <c r="BD1010" i="191"/>
  <c r="BA1010" i="191"/>
  <c r="AZ1010" i="191"/>
  <c r="AY1010" i="191"/>
  <c r="AX1010" i="191"/>
  <c r="BB1010" i="191" s="1"/>
  <c r="AW1010" i="191"/>
  <c r="AV1010" i="191"/>
  <c r="AU1010" i="191"/>
  <c r="BD1009" i="191"/>
  <c r="BA1009" i="191"/>
  <c r="AZ1009" i="191"/>
  <c r="AY1009" i="191"/>
  <c r="AX1009" i="191"/>
  <c r="BB1009" i="191" s="1"/>
  <c r="AW1009" i="191"/>
  <c r="AV1009" i="191"/>
  <c r="AU1009" i="191"/>
  <c r="BD1008" i="191"/>
  <c r="BA1008" i="191"/>
  <c r="AZ1008" i="191"/>
  <c r="AY1008" i="191"/>
  <c r="AX1008" i="191"/>
  <c r="BB1008" i="191" s="1"/>
  <c r="AW1008" i="191"/>
  <c r="AV1008" i="191"/>
  <c r="AU1008" i="191"/>
  <c r="BD1007" i="191"/>
  <c r="BA1007" i="191"/>
  <c r="AZ1007" i="191"/>
  <c r="AY1007" i="191"/>
  <c r="AX1007" i="191"/>
  <c r="BB1007" i="191" s="1"/>
  <c r="AW1007" i="191"/>
  <c r="AV1007" i="191"/>
  <c r="AU1007" i="191"/>
  <c r="BD1006" i="191"/>
  <c r="BA1006" i="191"/>
  <c r="AZ1006" i="191"/>
  <c r="AY1006" i="191"/>
  <c r="AX1006" i="191"/>
  <c r="BB1006" i="191" s="1"/>
  <c r="AW1006" i="191"/>
  <c r="AV1006" i="191"/>
  <c r="AU1006" i="191"/>
  <c r="BD1005" i="191"/>
  <c r="BA1005" i="191"/>
  <c r="AZ1005" i="191"/>
  <c r="AY1005" i="191"/>
  <c r="AX1005" i="191"/>
  <c r="BB1005" i="191" s="1"/>
  <c r="AW1005" i="191"/>
  <c r="AV1005" i="191"/>
  <c r="AU1005" i="191"/>
  <c r="BD1004" i="191"/>
  <c r="BA1004" i="191"/>
  <c r="AZ1004" i="191"/>
  <c r="AY1004" i="191"/>
  <c r="AX1004" i="191"/>
  <c r="BB1004" i="191" s="1"/>
  <c r="AW1004" i="191"/>
  <c r="AV1004" i="191"/>
  <c r="AU1004" i="191"/>
  <c r="BD1003" i="191"/>
  <c r="BA1003" i="191"/>
  <c r="AZ1003" i="191"/>
  <c r="AY1003" i="191"/>
  <c r="AX1003" i="191"/>
  <c r="BB1003" i="191" s="1"/>
  <c r="AW1003" i="191"/>
  <c r="AV1003" i="191"/>
  <c r="AU1003" i="191"/>
  <c r="BD1002" i="191"/>
  <c r="BA1002" i="191"/>
  <c r="AZ1002" i="191"/>
  <c r="AY1002" i="191"/>
  <c r="AX1002" i="191"/>
  <c r="BB1002" i="191" s="1"/>
  <c r="AW1002" i="191"/>
  <c r="AV1002" i="191"/>
  <c r="AU1002" i="191"/>
  <c r="BD1001" i="191"/>
  <c r="BA1001" i="191"/>
  <c r="AZ1001" i="191"/>
  <c r="AY1001" i="191"/>
  <c r="AX1001" i="191"/>
  <c r="BB1001" i="191" s="1"/>
  <c r="AW1001" i="191"/>
  <c r="AV1001" i="191"/>
  <c r="AU1001" i="191"/>
  <c r="BD1000" i="191"/>
  <c r="BA1000" i="191"/>
  <c r="AZ1000" i="191"/>
  <c r="AY1000" i="191"/>
  <c r="AX1000" i="191"/>
  <c r="BB1000" i="191" s="1"/>
  <c r="AW1000" i="191"/>
  <c r="AV1000" i="191"/>
  <c r="AU1000" i="191"/>
  <c r="BD999" i="191"/>
  <c r="BA999" i="191"/>
  <c r="AZ999" i="191"/>
  <c r="AY999" i="191"/>
  <c r="AX999" i="191"/>
  <c r="BB999" i="191" s="1"/>
  <c r="AW999" i="191"/>
  <c r="AV999" i="191"/>
  <c r="AU999" i="191"/>
  <c r="BD998" i="191"/>
  <c r="BA998" i="191"/>
  <c r="AZ998" i="191"/>
  <c r="AY998" i="191"/>
  <c r="AX998" i="191"/>
  <c r="BB998" i="191" s="1"/>
  <c r="AW998" i="191"/>
  <c r="AV998" i="191"/>
  <c r="AU998" i="191"/>
  <c r="BD997" i="191"/>
  <c r="BA997" i="191"/>
  <c r="AZ997" i="191"/>
  <c r="AY997" i="191"/>
  <c r="AX997" i="191"/>
  <c r="BB997" i="191" s="1"/>
  <c r="AW997" i="191"/>
  <c r="AV997" i="191"/>
  <c r="AU997" i="191"/>
  <c r="BD996" i="191"/>
  <c r="BA996" i="191"/>
  <c r="AZ996" i="191"/>
  <c r="AY996" i="191"/>
  <c r="AX996" i="191"/>
  <c r="BB996" i="191" s="1"/>
  <c r="AW996" i="191"/>
  <c r="AV996" i="191"/>
  <c r="AU996" i="191"/>
  <c r="BD995" i="191"/>
  <c r="BA995" i="191"/>
  <c r="AZ995" i="191"/>
  <c r="AY995" i="191"/>
  <c r="AX995" i="191"/>
  <c r="BB995" i="191" s="1"/>
  <c r="AW995" i="191"/>
  <c r="AV995" i="191"/>
  <c r="AU995" i="191"/>
  <c r="BD994" i="191"/>
  <c r="BA994" i="191"/>
  <c r="AZ994" i="191"/>
  <c r="AY994" i="191"/>
  <c r="AX994" i="191"/>
  <c r="BB994" i="191" s="1"/>
  <c r="AW994" i="191"/>
  <c r="AV994" i="191"/>
  <c r="AU994" i="191"/>
  <c r="BD993" i="191"/>
  <c r="BA993" i="191"/>
  <c r="AZ993" i="191"/>
  <c r="AY993" i="191"/>
  <c r="AX993" i="191"/>
  <c r="BB993" i="191" s="1"/>
  <c r="AW993" i="191"/>
  <c r="AV993" i="191"/>
  <c r="AU993" i="191"/>
  <c r="BD992" i="191"/>
  <c r="BA992" i="191"/>
  <c r="AZ992" i="191"/>
  <c r="AY992" i="191"/>
  <c r="AX992" i="191"/>
  <c r="BB992" i="191" s="1"/>
  <c r="AW992" i="191"/>
  <c r="AV992" i="191"/>
  <c r="AU992" i="191"/>
  <c r="BD991" i="191"/>
  <c r="BA991" i="191"/>
  <c r="AZ991" i="191"/>
  <c r="AY991" i="191"/>
  <c r="AX991" i="191"/>
  <c r="BB991" i="191" s="1"/>
  <c r="AW991" i="191"/>
  <c r="AV991" i="191"/>
  <c r="AU991" i="191"/>
  <c r="BD990" i="191"/>
  <c r="BA990" i="191"/>
  <c r="AZ990" i="191"/>
  <c r="AY990" i="191"/>
  <c r="AX990" i="191"/>
  <c r="BB990" i="191" s="1"/>
  <c r="AW990" i="191"/>
  <c r="AV990" i="191"/>
  <c r="AU990" i="191"/>
  <c r="BD989" i="191"/>
  <c r="BA989" i="191"/>
  <c r="AZ989" i="191"/>
  <c r="AY989" i="191"/>
  <c r="AX989" i="191"/>
  <c r="BB989" i="191" s="1"/>
  <c r="AW989" i="191"/>
  <c r="AV989" i="191"/>
  <c r="AU989" i="191"/>
  <c r="BD988" i="191"/>
  <c r="BA988" i="191"/>
  <c r="AZ988" i="191"/>
  <c r="AY988" i="191"/>
  <c r="AX988" i="191"/>
  <c r="BB988" i="191" s="1"/>
  <c r="AW988" i="191"/>
  <c r="AV988" i="191"/>
  <c r="AU988" i="191"/>
  <c r="BD987" i="191"/>
  <c r="BA987" i="191"/>
  <c r="AZ987" i="191"/>
  <c r="AY987" i="191"/>
  <c r="AX987" i="191"/>
  <c r="BB987" i="191" s="1"/>
  <c r="AW987" i="191"/>
  <c r="AV987" i="191"/>
  <c r="AU987" i="191"/>
  <c r="BD986" i="191"/>
  <c r="BA986" i="191"/>
  <c r="AZ986" i="191"/>
  <c r="AY986" i="191"/>
  <c r="AX986" i="191"/>
  <c r="BB986" i="191" s="1"/>
  <c r="AW986" i="191"/>
  <c r="AV986" i="191"/>
  <c r="AU986" i="191"/>
  <c r="BD985" i="191"/>
  <c r="BA985" i="191"/>
  <c r="AZ985" i="191"/>
  <c r="AY985" i="191"/>
  <c r="AX985" i="191"/>
  <c r="BB985" i="191" s="1"/>
  <c r="AW985" i="191"/>
  <c r="AV985" i="191"/>
  <c r="AU985" i="191"/>
  <c r="BD984" i="191"/>
  <c r="BA984" i="191"/>
  <c r="AZ984" i="191"/>
  <c r="AY984" i="191"/>
  <c r="AX984" i="191"/>
  <c r="BB984" i="191" s="1"/>
  <c r="AW984" i="191"/>
  <c r="AV984" i="191"/>
  <c r="AU984" i="191"/>
  <c r="BD983" i="191"/>
  <c r="BA983" i="191"/>
  <c r="AZ983" i="191"/>
  <c r="AY983" i="191"/>
  <c r="AX983" i="191"/>
  <c r="BB983" i="191" s="1"/>
  <c r="AW983" i="191"/>
  <c r="AV983" i="191"/>
  <c r="AU983" i="191"/>
  <c r="BD982" i="191"/>
  <c r="BA982" i="191"/>
  <c r="AZ982" i="191"/>
  <c r="AY982" i="191"/>
  <c r="AX982" i="191"/>
  <c r="BB982" i="191" s="1"/>
  <c r="AW982" i="191"/>
  <c r="AV982" i="191"/>
  <c r="AU982" i="191"/>
  <c r="BD981" i="191"/>
  <c r="BA981" i="191"/>
  <c r="AZ981" i="191"/>
  <c r="AY981" i="191"/>
  <c r="AX981" i="191"/>
  <c r="BB981" i="191" s="1"/>
  <c r="AW981" i="191"/>
  <c r="AV981" i="191"/>
  <c r="AU981" i="191"/>
  <c r="BD980" i="191"/>
  <c r="BA980" i="191"/>
  <c r="AZ980" i="191"/>
  <c r="AY980" i="191"/>
  <c r="AX980" i="191"/>
  <c r="BB980" i="191" s="1"/>
  <c r="AW980" i="191"/>
  <c r="AV980" i="191"/>
  <c r="AU980" i="191"/>
  <c r="BD979" i="191"/>
  <c r="BA979" i="191"/>
  <c r="AZ979" i="191"/>
  <c r="AY979" i="191"/>
  <c r="AX979" i="191"/>
  <c r="BB979" i="191" s="1"/>
  <c r="AW979" i="191"/>
  <c r="AV979" i="191"/>
  <c r="AU979" i="191"/>
  <c r="BD978" i="191"/>
  <c r="BA978" i="191"/>
  <c r="AZ978" i="191"/>
  <c r="AY978" i="191"/>
  <c r="AX978" i="191"/>
  <c r="BB978" i="191" s="1"/>
  <c r="AW978" i="191"/>
  <c r="AV978" i="191"/>
  <c r="AU978" i="191"/>
  <c r="BD977" i="191"/>
  <c r="BA977" i="191"/>
  <c r="AZ977" i="191"/>
  <c r="AY977" i="191"/>
  <c r="AX977" i="191"/>
  <c r="BB977" i="191" s="1"/>
  <c r="AW977" i="191"/>
  <c r="AV977" i="191"/>
  <c r="AU977" i="191"/>
  <c r="BD976" i="191"/>
  <c r="BA976" i="191"/>
  <c r="AZ976" i="191"/>
  <c r="AY976" i="191"/>
  <c r="AX976" i="191"/>
  <c r="BB976" i="191" s="1"/>
  <c r="AW976" i="191"/>
  <c r="AV976" i="191"/>
  <c r="AU976" i="191"/>
  <c r="BD975" i="191"/>
  <c r="BA975" i="191"/>
  <c r="AZ975" i="191"/>
  <c r="AY975" i="191"/>
  <c r="AX975" i="191"/>
  <c r="BB975" i="191" s="1"/>
  <c r="AW975" i="191"/>
  <c r="AV975" i="191"/>
  <c r="AU975" i="191"/>
  <c r="BD974" i="191"/>
  <c r="BA974" i="191"/>
  <c r="AZ974" i="191"/>
  <c r="AY974" i="191"/>
  <c r="AX974" i="191"/>
  <c r="BB974" i="191" s="1"/>
  <c r="AW974" i="191"/>
  <c r="AV974" i="191"/>
  <c r="AU974" i="191"/>
  <c r="BD973" i="191"/>
  <c r="BA973" i="191"/>
  <c r="AZ973" i="191"/>
  <c r="AY973" i="191"/>
  <c r="AX973" i="191"/>
  <c r="BB973" i="191" s="1"/>
  <c r="AW973" i="191"/>
  <c r="AV973" i="191"/>
  <c r="AU973" i="191"/>
  <c r="BD972" i="191"/>
  <c r="BA972" i="191"/>
  <c r="AZ972" i="191"/>
  <c r="AY972" i="191"/>
  <c r="AX972" i="191"/>
  <c r="BB972" i="191" s="1"/>
  <c r="AW972" i="191"/>
  <c r="AV972" i="191"/>
  <c r="AU972" i="191"/>
  <c r="BD971" i="191"/>
  <c r="BA971" i="191"/>
  <c r="AZ971" i="191"/>
  <c r="AY971" i="191"/>
  <c r="AX971" i="191"/>
  <c r="BB971" i="191" s="1"/>
  <c r="AW971" i="191"/>
  <c r="AV971" i="191"/>
  <c r="AU971" i="191"/>
  <c r="BD970" i="191"/>
  <c r="BA970" i="191"/>
  <c r="AZ970" i="191"/>
  <c r="AY970" i="191"/>
  <c r="AX970" i="191"/>
  <c r="BB970" i="191" s="1"/>
  <c r="AW970" i="191"/>
  <c r="AV970" i="191"/>
  <c r="AU970" i="191"/>
  <c r="BD969" i="191"/>
  <c r="BA969" i="191"/>
  <c r="AZ969" i="191"/>
  <c r="AY969" i="191"/>
  <c r="AX969" i="191"/>
  <c r="BB969" i="191" s="1"/>
  <c r="AW969" i="191"/>
  <c r="AV969" i="191"/>
  <c r="AU969" i="191"/>
  <c r="BD968" i="191"/>
  <c r="BA968" i="191"/>
  <c r="AZ968" i="191"/>
  <c r="AY968" i="191"/>
  <c r="AX968" i="191"/>
  <c r="BB968" i="191" s="1"/>
  <c r="AW968" i="191"/>
  <c r="AV968" i="191"/>
  <c r="AU968" i="191"/>
  <c r="BD967" i="191"/>
  <c r="BA967" i="191"/>
  <c r="AZ967" i="191"/>
  <c r="AY967" i="191"/>
  <c r="AX967" i="191"/>
  <c r="BB967" i="191" s="1"/>
  <c r="AW967" i="191"/>
  <c r="AV967" i="191"/>
  <c r="AU967" i="191"/>
  <c r="BD966" i="191"/>
  <c r="BA966" i="191"/>
  <c r="AZ966" i="191"/>
  <c r="AY966" i="191"/>
  <c r="AX966" i="191"/>
  <c r="BB966" i="191" s="1"/>
  <c r="AW966" i="191"/>
  <c r="AV966" i="191"/>
  <c r="AU966" i="191"/>
  <c r="BD965" i="191"/>
  <c r="BA965" i="191"/>
  <c r="AZ965" i="191"/>
  <c r="AY965" i="191"/>
  <c r="AX965" i="191"/>
  <c r="BB965" i="191" s="1"/>
  <c r="AW965" i="191"/>
  <c r="AV965" i="191"/>
  <c r="AU965" i="191"/>
  <c r="BD964" i="191"/>
  <c r="BA964" i="191"/>
  <c r="AZ964" i="191"/>
  <c r="AY964" i="191"/>
  <c r="AX964" i="191"/>
  <c r="BB964" i="191" s="1"/>
  <c r="AW964" i="191"/>
  <c r="AV964" i="191"/>
  <c r="AU964" i="191"/>
  <c r="BD963" i="191"/>
  <c r="BA963" i="191"/>
  <c r="AZ963" i="191"/>
  <c r="AY963" i="191"/>
  <c r="AX963" i="191"/>
  <c r="BB963" i="191" s="1"/>
  <c r="AW963" i="191"/>
  <c r="AV963" i="191"/>
  <c r="AU963" i="191"/>
  <c r="BD962" i="191"/>
  <c r="BA962" i="191"/>
  <c r="AZ962" i="191"/>
  <c r="AY962" i="191"/>
  <c r="AX962" i="191"/>
  <c r="BB962" i="191" s="1"/>
  <c r="AW962" i="191"/>
  <c r="AV962" i="191"/>
  <c r="AU962" i="191"/>
  <c r="BD961" i="191"/>
  <c r="BA961" i="191"/>
  <c r="AZ961" i="191"/>
  <c r="AY961" i="191"/>
  <c r="AX961" i="191"/>
  <c r="BB961" i="191" s="1"/>
  <c r="AW961" i="191"/>
  <c r="AV961" i="191"/>
  <c r="AU961" i="191"/>
  <c r="BD960" i="191"/>
  <c r="BA960" i="191"/>
  <c r="AZ960" i="191"/>
  <c r="AY960" i="191"/>
  <c r="AX960" i="191"/>
  <c r="BB960" i="191" s="1"/>
  <c r="AW960" i="191"/>
  <c r="AV960" i="191"/>
  <c r="AU960" i="191"/>
  <c r="BD959" i="191"/>
  <c r="BA959" i="191"/>
  <c r="AZ959" i="191"/>
  <c r="AY959" i="191"/>
  <c r="AX959" i="191"/>
  <c r="BB959" i="191" s="1"/>
  <c r="AW959" i="191"/>
  <c r="AV959" i="191"/>
  <c r="AU959" i="191"/>
  <c r="BD958" i="191"/>
  <c r="BA958" i="191"/>
  <c r="AZ958" i="191"/>
  <c r="AY958" i="191"/>
  <c r="AX958" i="191"/>
  <c r="BB958" i="191" s="1"/>
  <c r="AW958" i="191"/>
  <c r="AV958" i="191"/>
  <c r="AU958" i="191"/>
  <c r="BD957" i="191"/>
  <c r="BA957" i="191"/>
  <c r="AZ957" i="191"/>
  <c r="AY957" i="191"/>
  <c r="AX957" i="191"/>
  <c r="BB957" i="191" s="1"/>
  <c r="AW957" i="191"/>
  <c r="AV957" i="191"/>
  <c r="AU957" i="191"/>
  <c r="BD956" i="191"/>
  <c r="BA956" i="191"/>
  <c r="AZ956" i="191"/>
  <c r="AY956" i="191"/>
  <c r="AX956" i="191"/>
  <c r="BB956" i="191" s="1"/>
  <c r="AW956" i="191"/>
  <c r="AV956" i="191"/>
  <c r="AU956" i="191"/>
  <c r="BD955" i="191"/>
  <c r="BA955" i="191"/>
  <c r="AZ955" i="191"/>
  <c r="AY955" i="191"/>
  <c r="AX955" i="191"/>
  <c r="BB955" i="191" s="1"/>
  <c r="AW955" i="191"/>
  <c r="AV955" i="191"/>
  <c r="AU955" i="191"/>
  <c r="BD954" i="191"/>
  <c r="BA954" i="191"/>
  <c r="AZ954" i="191"/>
  <c r="AY954" i="191"/>
  <c r="AX954" i="191"/>
  <c r="BB954" i="191" s="1"/>
  <c r="AW954" i="191"/>
  <c r="AV954" i="191"/>
  <c r="AU954" i="191"/>
  <c r="BD953" i="191"/>
  <c r="BA953" i="191"/>
  <c r="AZ953" i="191"/>
  <c r="AY953" i="191"/>
  <c r="AX953" i="191"/>
  <c r="BB953" i="191" s="1"/>
  <c r="AW953" i="191"/>
  <c r="AV953" i="191"/>
  <c r="AU953" i="191"/>
  <c r="BD952" i="191"/>
  <c r="BA952" i="191"/>
  <c r="AZ952" i="191"/>
  <c r="AY952" i="191"/>
  <c r="AX952" i="191"/>
  <c r="BB952" i="191" s="1"/>
  <c r="AW952" i="191"/>
  <c r="AV952" i="191"/>
  <c r="AU952" i="191"/>
  <c r="BD951" i="191"/>
  <c r="BA951" i="191"/>
  <c r="AZ951" i="191"/>
  <c r="AY951" i="191"/>
  <c r="AX951" i="191"/>
  <c r="BB951" i="191" s="1"/>
  <c r="AW951" i="191"/>
  <c r="AV951" i="191"/>
  <c r="AU951" i="191"/>
  <c r="BD950" i="191"/>
  <c r="BA950" i="191"/>
  <c r="AZ950" i="191"/>
  <c r="AY950" i="191"/>
  <c r="AX950" i="191"/>
  <c r="BB950" i="191" s="1"/>
  <c r="AW950" i="191"/>
  <c r="AV950" i="191"/>
  <c r="AU950" i="191"/>
  <c r="BD949" i="191"/>
  <c r="BA949" i="191"/>
  <c r="AZ949" i="191"/>
  <c r="AY949" i="191"/>
  <c r="AX949" i="191"/>
  <c r="BB949" i="191" s="1"/>
  <c r="AW949" i="191"/>
  <c r="AV949" i="191"/>
  <c r="AU949" i="191"/>
  <c r="BD948" i="191"/>
  <c r="BA948" i="191"/>
  <c r="AZ948" i="191"/>
  <c r="AY948" i="191"/>
  <c r="AX948" i="191"/>
  <c r="BB948" i="191" s="1"/>
  <c r="AW948" i="191"/>
  <c r="AV948" i="191"/>
  <c r="AU948" i="191"/>
  <c r="BD947" i="191"/>
  <c r="BA947" i="191"/>
  <c r="AZ947" i="191"/>
  <c r="AY947" i="191"/>
  <c r="AX947" i="191"/>
  <c r="BB947" i="191" s="1"/>
  <c r="AW947" i="191"/>
  <c r="AV947" i="191"/>
  <c r="AU947" i="191"/>
  <c r="BD946" i="191"/>
  <c r="BA946" i="191"/>
  <c r="AZ946" i="191"/>
  <c r="AY946" i="191"/>
  <c r="AX946" i="191"/>
  <c r="BB946" i="191" s="1"/>
  <c r="AW946" i="191"/>
  <c r="AV946" i="191"/>
  <c r="AU946" i="191"/>
  <c r="BD945" i="191"/>
  <c r="BA945" i="191"/>
  <c r="AZ945" i="191"/>
  <c r="AY945" i="191"/>
  <c r="AX945" i="191"/>
  <c r="BB945" i="191" s="1"/>
  <c r="AW945" i="191"/>
  <c r="AV945" i="191"/>
  <c r="AU945" i="191"/>
  <c r="BD944" i="191"/>
  <c r="BA944" i="191"/>
  <c r="AZ944" i="191"/>
  <c r="AY944" i="191"/>
  <c r="AX944" i="191"/>
  <c r="BB944" i="191" s="1"/>
  <c r="AW944" i="191"/>
  <c r="AV944" i="191"/>
  <c r="AU944" i="191"/>
  <c r="BD943" i="191"/>
  <c r="BA943" i="191"/>
  <c r="AZ943" i="191"/>
  <c r="AY943" i="191"/>
  <c r="AX943" i="191"/>
  <c r="BB943" i="191" s="1"/>
  <c r="AW943" i="191"/>
  <c r="AV943" i="191"/>
  <c r="AU943" i="191"/>
  <c r="BD942" i="191"/>
  <c r="BA942" i="191"/>
  <c r="AZ942" i="191"/>
  <c r="AY942" i="191"/>
  <c r="AX942" i="191"/>
  <c r="BB942" i="191" s="1"/>
  <c r="AW942" i="191"/>
  <c r="AV942" i="191"/>
  <c r="AU942" i="191"/>
  <c r="BD941" i="191"/>
  <c r="BA941" i="191"/>
  <c r="AZ941" i="191"/>
  <c r="AY941" i="191"/>
  <c r="AX941" i="191"/>
  <c r="BB941" i="191" s="1"/>
  <c r="AW941" i="191"/>
  <c r="AV941" i="191"/>
  <c r="AU941" i="191"/>
  <c r="BD940" i="191"/>
  <c r="BA940" i="191"/>
  <c r="AZ940" i="191"/>
  <c r="AY940" i="191"/>
  <c r="AX940" i="191"/>
  <c r="BB940" i="191" s="1"/>
  <c r="AW940" i="191"/>
  <c r="AV940" i="191"/>
  <c r="AU940" i="191"/>
  <c r="BD939" i="191"/>
  <c r="BA939" i="191"/>
  <c r="AZ939" i="191"/>
  <c r="AY939" i="191"/>
  <c r="AX939" i="191"/>
  <c r="BB939" i="191" s="1"/>
  <c r="AW939" i="191"/>
  <c r="AV939" i="191"/>
  <c r="AU939" i="191"/>
  <c r="BD938" i="191"/>
  <c r="BA938" i="191"/>
  <c r="AZ938" i="191"/>
  <c r="AY938" i="191"/>
  <c r="AX938" i="191"/>
  <c r="BB938" i="191" s="1"/>
  <c r="AW938" i="191"/>
  <c r="AV938" i="191"/>
  <c r="AU938" i="191"/>
  <c r="BD937" i="191"/>
  <c r="BA937" i="191"/>
  <c r="AZ937" i="191"/>
  <c r="AY937" i="191"/>
  <c r="AX937" i="191"/>
  <c r="BB937" i="191" s="1"/>
  <c r="AW937" i="191"/>
  <c r="AV937" i="191"/>
  <c r="AU937" i="191"/>
  <c r="BD936" i="191"/>
  <c r="BA936" i="191"/>
  <c r="AZ936" i="191"/>
  <c r="AY936" i="191"/>
  <c r="AX936" i="191"/>
  <c r="BB936" i="191" s="1"/>
  <c r="AW936" i="191"/>
  <c r="AV936" i="191"/>
  <c r="AU936" i="191"/>
  <c r="BD935" i="191"/>
  <c r="BA935" i="191"/>
  <c r="AZ935" i="191"/>
  <c r="AY935" i="191"/>
  <c r="AX935" i="191"/>
  <c r="BB935" i="191" s="1"/>
  <c r="AW935" i="191"/>
  <c r="AV935" i="191"/>
  <c r="AU935" i="191"/>
  <c r="BD934" i="191"/>
  <c r="BA934" i="191"/>
  <c r="AZ934" i="191"/>
  <c r="AY934" i="191"/>
  <c r="AX934" i="191"/>
  <c r="BB934" i="191" s="1"/>
  <c r="AW934" i="191"/>
  <c r="AV934" i="191"/>
  <c r="AU934" i="191"/>
  <c r="BD933" i="191"/>
  <c r="BA933" i="191"/>
  <c r="AZ933" i="191"/>
  <c r="AY933" i="191"/>
  <c r="AX933" i="191"/>
  <c r="BB933" i="191" s="1"/>
  <c r="AW933" i="191"/>
  <c r="AV933" i="191"/>
  <c r="AU933" i="191"/>
  <c r="BD932" i="191"/>
  <c r="BA932" i="191"/>
  <c r="AZ932" i="191"/>
  <c r="AY932" i="191"/>
  <c r="AX932" i="191"/>
  <c r="BB932" i="191" s="1"/>
  <c r="AW932" i="191"/>
  <c r="AV932" i="191"/>
  <c r="AU932" i="191"/>
  <c r="BD931" i="191"/>
  <c r="BA931" i="191"/>
  <c r="AZ931" i="191"/>
  <c r="AY931" i="191"/>
  <c r="AX931" i="191"/>
  <c r="BB931" i="191" s="1"/>
  <c r="AW931" i="191"/>
  <c r="AV931" i="191"/>
  <c r="AU931" i="191"/>
  <c r="BD930" i="191"/>
  <c r="BA930" i="191"/>
  <c r="AZ930" i="191"/>
  <c r="AY930" i="191"/>
  <c r="AX930" i="191"/>
  <c r="BB930" i="191" s="1"/>
  <c r="AW930" i="191"/>
  <c r="AV930" i="191"/>
  <c r="AU930" i="191"/>
  <c r="BD929" i="191"/>
  <c r="BA929" i="191"/>
  <c r="AZ929" i="191"/>
  <c r="AY929" i="191"/>
  <c r="AX929" i="191"/>
  <c r="BB929" i="191" s="1"/>
  <c r="AW929" i="191"/>
  <c r="AV929" i="191"/>
  <c r="AU929" i="191"/>
  <c r="BD928" i="191"/>
  <c r="BA928" i="191"/>
  <c r="AZ928" i="191"/>
  <c r="AY928" i="191"/>
  <c r="AX928" i="191"/>
  <c r="BB928" i="191" s="1"/>
  <c r="AW928" i="191"/>
  <c r="AV928" i="191"/>
  <c r="AU928" i="191"/>
  <c r="BD927" i="191"/>
  <c r="BA927" i="191"/>
  <c r="AZ927" i="191"/>
  <c r="AY927" i="191"/>
  <c r="AX927" i="191"/>
  <c r="BB927" i="191" s="1"/>
  <c r="AW927" i="191"/>
  <c r="AV927" i="191"/>
  <c r="AU927" i="191"/>
  <c r="BD926" i="191"/>
  <c r="BA926" i="191"/>
  <c r="AZ926" i="191"/>
  <c r="AY926" i="191"/>
  <c r="AX926" i="191"/>
  <c r="BB926" i="191" s="1"/>
  <c r="AW926" i="191"/>
  <c r="AV926" i="191"/>
  <c r="AU926" i="191"/>
  <c r="BD925" i="191"/>
  <c r="BA925" i="191"/>
  <c r="AZ925" i="191"/>
  <c r="AY925" i="191"/>
  <c r="AX925" i="191"/>
  <c r="BB925" i="191" s="1"/>
  <c r="AW925" i="191"/>
  <c r="AV925" i="191"/>
  <c r="AU925" i="191"/>
  <c r="BD924" i="191"/>
  <c r="BA924" i="191"/>
  <c r="AZ924" i="191"/>
  <c r="AY924" i="191"/>
  <c r="AX924" i="191"/>
  <c r="BB924" i="191" s="1"/>
  <c r="AW924" i="191"/>
  <c r="AV924" i="191"/>
  <c r="AU924" i="191"/>
  <c r="BD923" i="191"/>
  <c r="BA923" i="191"/>
  <c r="AZ923" i="191"/>
  <c r="AY923" i="191"/>
  <c r="AX923" i="191"/>
  <c r="BB923" i="191" s="1"/>
  <c r="AW923" i="191"/>
  <c r="AV923" i="191"/>
  <c r="AU923" i="191"/>
  <c r="BD922" i="191"/>
  <c r="BA922" i="191"/>
  <c r="AZ922" i="191"/>
  <c r="AY922" i="191"/>
  <c r="AX922" i="191"/>
  <c r="BB922" i="191" s="1"/>
  <c r="AW922" i="191"/>
  <c r="AV922" i="191"/>
  <c r="AU922" i="191"/>
  <c r="BD921" i="191"/>
  <c r="BA921" i="191"/>
  <c r="AZ921" i="191"/>
  <c r="AY921" i="191"/>
  <c r="AX921" i="191"/>
  <c r="BB921" i="191" s="1"/>
  <c r="AW921" i="191"/>
  <c r="AV921" i="191"/>
  <c r="AU921" i="191"/>
  <c r="BD920" i="191"/>
  <c r="BA920" i="191"/>
  <c r="AZ920" i="191"/>
  <c r="AY920" i="191"/>
  <c r="AX920" i="191"/>
  <c r="BB920" i="191" s="1"/>
  <c r="AW920" i="191"/>
  <c r="AV920" i="191"/>
  <c r="AU920" i="191"/>
  <c r="BD919" i="191"/>
  <c r="BA919" i="191"/>
  <c r="AZ919" i="191"/>
  <c r="AY919" i="191"/>
  <c r="AX919" i="191"/>
  <c r="BB919" i="191" s="1"/>
  <c r="AW919" i="191"/>
  <c r="AV919" i="191"/>
  <c r="AU919" i="191"/>
  <c r="BD918" i="191"/>
  <c r="BA918" i="191"/>
  <c r="AZ918" i="191"/>
  <c r="AY918" i="191"/>
  <c r="AX918" i="191"/>
  <c r="BB918" i="191" s="1"/>
  <c r="AW918" i="191"/>
  <c r="AV918" i="191"/>
  <c r="AU918" i="191"/>
  <c r="BD917" i="191"/>
  <c r="BA917" i="191"/>
  <c r="AZ917" i="191"/>
  <c r="AY917" i="191"/>
  <c r="AX917" i="191"/>
  <c r="BB917" i="191" s="1"/>
  <c r="AW917" i="191"/>
  <c r="AV917" i="191"/>
  <c r="AU917" i="191"/>
  <c r="BD916" i="191"/>
  <c r="BA916" i="191"/>
  <c r="AZ916" i="191"/>
  <c r="AY916" i="191"/>
  <c r="AX916" i="191"/>
  <c r="BB916" i="191" s="1"/>
  <c r="AW916" i="191"/>
  <c r="AV916" i="191"/>
  <c r="AU916" i="191"/>
  <c r="BD915" i="191"/>
  <c r="BA915" i="191"/>
  <c r="AZ915" i="191"/>
  <c r="AY915" i="191"/>
  <c r="AX915" i="191"/>
  <c r="BB915" i="191" s="1"/>
  <c r="AW915" i="191"/>
  <c r="AV915" i="191"/>
  <c r="AU915" i="191"/>
  <c r="BD914" i="191"/>
  <c r="BA914" i="191"/>
  <c r="AZ914" i="191"/>
  <c r="AY914" i="191"/>
  <c r="AX914" i="191"/>
  <c r="BB914" i="191" s="1"/>
  <c r="AW914" i="191"/>
  <c r="AV914" i="191"/>
  <c r="AU914" i="191"/>
  <c r="BD913" i="191"/>
  <c r="BA913" i="191"/>
  <c r="AZ913" i="191"/>
  <c r="AY913" i="191"/>
  <c r="AX913" i="191"/>
  <c r="BB913" i="191" s="1"/>
  <c r="AW913" i="191"/>
  <c r="AV913" i="191"/>
  <c r="AU913" i="191"/>
  <c r="BD912" i="191"/>
  <c r="BA912" i="191"/>
  <c r="AZ912" i="191"/>
  <c r="AY912" i="191"/>
  <c r="AX912" i="191"/>
  <c r="BB912" i="191" s="1"/>
  <c r="AW912" i="191"/>
  <c r="AV912" i="191"/>
  <c r="AU912" i="191"/>
  <c r="BD911" i="191"/>
  <c r="BA911" i="191"/>
  <c r="AZ911" i="191"/>
  <c r="AY911" i="191"/>
  <c r="AX911" i="191"/>
  <c r="BB911" i="191" s="1"/>
  <c r="AW911" i="191"/>
  <c r="AV911" i="191"/>
  <c r="AU911" i="191"/>
  <c r="BD910" i="191"/>
  <c r="BA910" i="191"/>
  <c r="AZ910" i="191"/>
  <c r="AY910" i="191"/>
  <c r="AX910" i="191"/>
  <c r="BB910" i="191" s="1"/>
  <c r="AW910" i="191"/>
  <c r="AV910" i="191"/>
  <c r="AU910" i="191"/>
  <c r="BD909" i="191"/>
  <c r="BA909" i="191"/>
  <c r="AZ909" i="191"/>
  <c r="AY909" i="191"/>
  <c r="AX909" i="191"/>
  <c r="BB909" i="191" s="1"/>
  <c r="AW909" i="191"/>
  <c r="AV909" i="191"/>
  <c r="AU909" i="191"/>
  <c r="BD908" i="191"/>
  <c r="BA908" i="191"/>
  <c r="AZ908" i="191"/>
  <c r="AY908" i="191"/>
  <c r="AX908" i="191"/>
  <c r="BB908" i="191" s="1"/>
  <c r="AW908" i="191"/>
  <c r="AV908" i="191"/>
  <c r="AU908" i="191"/>
  <c r="BD907" i="191"/>
  <c r="BA907" i="191"/>
  <c r="AZ907" i="191"/>
  <c r="AY907" i="191"/>
  <c r="AX907" i="191"/>
  <c r="BB907" i="191" s="1"/>
  <c r="AW907" i="191"/>
  <c r="AV907" i="191"/>
  <c r="AU907" i="191"/>
  <c r="BD906" i="191"/>
  <c r="BA906" i="191"/>
  <c r="AZ906" i="191"/>
  <c r="AY906" i="191"/>
  <c r="AX906" i="191"/>
  <c r="BB906" i="191" s="1"/>
  <c r="AW906" i="191"/>
  <c r="AV906" i="191"/>
  <c r="AU906" i="191"/>
  <c r="BD905" i="191"/>
  <c r="BA905" i="191"/>
  <c r="AZ905" i="191"/>
  <c r="AY905" i="191"/>
  <c r="AX905" i="191"/>
  <c r="BB905" i="191" s="1"/>
  <c r="AW905" i="191"/>
  <c r="AV905" i="191"/>
  <c r="AU905" i="191"/>
  <c r="BD904" i="191"/>
  <c r="BA904" i="191"/>
  <c r="AZ904" i="191"/>
  <c r="AY904" i="191"/>
  <c r="AX904" i="191"/>
  <c r="BB904" i="191" s="1"/>
  <c r="AW904" i="191"/>
  <c r="AV904" i="191"/>
  <c r="AU904" i="191"/>
  <c r="BD903" i="191"/>
  <c r="BA903" i="191"/>
  <c r="AZ903" i="191"/>
  <c r="AY903" i="191"/>
  <c r="AX903" i="191"/>
  <c r="BB903" i="191" s="1"/>
  <c r="AW903" i="191"/>
  <c r="AV903" i="191"/>
  <c r="AU903" i="191"/>
  <c r="BD902" i="191"/>
  <c r="BA902" i="191"/>
  <c r="AZ902" i="191"/>
  <c r="AY902" i="191"/>
  <c r="AX902" i="191"/>
  <c r="BB902" i="191" s="1"/>
  <c r="AW902" i="191"/>
  <c r="AV902" i="191"/>
  <c r="AU902" i="191"/>
  <c r="BD901" i="191"/>
  <c r="BA901" i="191"/>
  <c r="AZ901" i="191"/>
  <c r="AY901" i="191"/>
  <c r="AX901" i="191"/>
  <c r="BB901" i="191" s="1"/>
  <c r="AW901" i="191"/>
  <c r="AV901" i="191"/>
  <c r="AU901" i="191"/>
  <c r="BD900" i="191"/>
  <c r="BA900" i="191"/>
  <c r="AZ900" i="191"/>
  <c r="AY900" i="191"/>
  <c r="AX900" i="191"/>
  <c r="BB900" i="191" s="1"/>
  <c r="AW900" i="191"/>
  <c r="AV900" i="191"/>
  <c r="AU900" i="191"/>
  <c r="BD899" i="191"/>
  <c r="BA899" i="191"/>
  <c r="AZ899" i="191"/>
  <c r="AY899" i="191"/>
  <c r="AX899" i="191"/>
  <c r="BB899" i="191" s="1"/>
  <c r="AW899" i="191"/>
  <c r="AV899" i="191"/>
  <c r="AU899" i="191"/>
  <c r="BD898" i="191"/>
  <c r="BA898" i="191"/>
  <c r="AZ898" i="191"/>
  <c r="AY898" i="191"/>
  <c r="AX898" i="191"/>
  <c r="BB898" i="191" s="1"/>
  <c r="AW898" i="191"/>
  <c r="AV898" i="191"/>
  <c r="AU898" i="191"/>
  <c r="BD897" i="191"/>
  <c r="BA897" i="191"/>
  <c r="AZ897" i="191"/>
  <c r="AY897" i="191"/>
  <c r="AX897" i="191"/>
  <c r="BB897" i="191" s="1"/>
  <c r="AW897" i="191"/>
  <c r="AV897" i="191"/>
  <c r="AU897" i="191"/>
  <c r="BD896" i="191"/>
  <c r="BA896" i="191"/>
  <c r="AZ896" i="191"/>
  <c r="AY896" i="191"/>
  <c r="AX896" i="191"/>
  <c r="BB896" i="191" s="1"/>
  <c r="AW896" i="191"/>
  <c r="AV896" i="191"/>
  <c r="AU896" i="191"/>
  <c r="BD895" i="191"/>
  <c r="BA895" i="191"/>
  <c r="AZ895" i="191"/>
  <c r="AY895" i="191"/>
  <c r="AX895" i="191"/>
  <c r="BB895" i="191" s="1"/>
  <c r="AW895" i="191"/>
  <c r="AV895" i="191"/>
  <c r="AU895" i="191"/>
  <c r="BD894" i="191"/>
  <c r="BA894" i="191"/>
  <c r="AZ894" i="191"/>
  <c r="AY894" i="191"/>
  <c r="AX894" i="191"/>
  <c r="BB894" i="191" s="1"/>
  <c r="AW894" i="191"/>
  <c r="AV894" i="191"/>
  <c r="AU894" i="191"/>
  <c r="BD893" i="191"/>
  <c r="BA893" i="191"/>
  <c r="AZ893" i="191"/>
  <c r="AY893" i="191"/>
  <c r="AX893" i="191"/>
  <c r="BB893" i="191" s="1"/>
  <c r="AW893" i="191"/>
  <c r="AV893" i="191"/>
  <c r="AU893" i="191"/>
  <c r="BD892" i="191"/>
  <c r="BA892" i="191"/>
  <c r="AZ892" i="191"/>
  <c r="AY892" i="191"/>
  <c r="AX892" i="191"/>
  <c r="BB892" i="191" s="1"/>
  <c r="AW892" i="191"/>
  <c r="AV892" i="191"/>
  <c r="AU892" i="191"/>
  <c r="BD891" i="191"/>
  <c r="BA891" i="191"/>
  <c r="AZ891" i="191"/>
  <c r="AY891" i="191"/>
  <c r="AX891" i="191"/>
  <c r="BB891" i="191" s="1"/>
  <c r="AW891" i="191"/>
  <c r="AV891" i="191"/>
  <c r="AU891" i="191"/>
  <c r="BD890" i="191"/>
  <c r="BA890" i="191"/>
  <c r="AZ890" i="191"/>
  <c r="AY890" i="191"/>
  <c r="AX890" i="191"/>
  <c r="BB890" i="191" s="1"/>
  <c r="AW890" i="191"/>
  <c r="AV890" i="191"/>
  <c r="AU890" i="191"/>
  <c r="BD889" i="191"/>
  <c r="BA889" i="191"/>
  <c r="AZ889" i="191"/>
  <c r="AY889" i="191"/>
  <c r="AX889" i="191"/>
  <c r="BB889" i="191" s="1"/>
  <c r="AW889" i="191"/>
  <c r="AV889" i="191"/>
  <c r="AU889" i="191"/>
  <c r="BD888" i="191"/>
  <c r="BA888" i="191"/>
  <c r="AZ888" i="191"/>
  <c r="AY888" i="191"/>
  <c r="AX888" i="191"/>
  <c r="BB888" i="191" s="1"/>
  <c r="AW888" i="191"/>
  <c r="AV888" i="191"/>
  <c r="AU888" i="191"/>
  <c r="BD887" i="191"/>
  <c r="BA887" i="191"/>
  <c r="AZ887" i="191"/>
  <c r="AY887" i="191"/>
  <c r="AX887" i="191"/>
  <c r="BB887" i="191" s="1"/>
  <c r="AW887" i="191"/>
  <c r="AV887" i="191"/>
  <c r="AU887" i="191"/>
  <c r="BD886" i="191"/>
  <c r="BA886" i="191"/>
  <c r="AZ886" i="191"/>
  <c r="AY886" i="191"/>
  <c r="AX886" i="191"/>
  <c r="BB886" i="191" s="1"/>
  <c r="AW886" i="191"/>
  <c r="AV886" i="191"/>
  <c r="AU886" i="191"/>
  <c r="BD885" i="191"/>
  <c r="BA885" i="191"/>
  <c r="AZ885" i="191"/>
  <c r="AY885" i="191"/>
  <c r="AX885" i="191"/>
  <c r="BB885" i="191" s="1"/>
  <c r="AW885" i="191"/>
  <c r="AV885" i="191"/>
  <c r="AU885" i="191"/>
  <c r="BD884" i="191"/>
  <c r="BA884" i="191"/>
  <c r="AZ884" i="191"/>
  <c r="AY884" i="191"/>
  <c r="AX884" i="191"/>
  <c r="BB884" i="191" s="1"/>
  <c r="AW884" i="191"/>
  <c r="AV884" i="191"/>
  <c r="AU884" i="191"/>
  <c r="BD883" i="191"/>
  <c r="BA883" i="191"/>
  <c r="AZ883" i="191"/>
  <c r="AY883" i="191"/>
  <c r="AX883" i="191"/>
  <c r="BB883" i="191" s="1"/>
  <c r="AW883" i="191"/>
  <c r="AV883" i="191"/>
  <c r="AU883" i="191"/>
  <c r="BD882" i="191"/>
  <c r="BA882" i="191"/>
  <c r="AZ882" i="191"/>
  <c r="AY882" i="191"/>
  <c r="AX882" i="191"/>
  <c r="BB882" i="191" s="1"/>
  <c r="AW882" i="191"/>
  <c r="AV882" i="191"/>
  <c r="AU882" i="191"/>
  <c r="BD881" i="191"/>
  <c r="BA881" i="191"/>
  <c r="AZ881" i="191"/>
  <c r="AY881" i="191"/>
  <c r="AX881" i="191"/>
  <c r="BB881" i="191" s="1"/>
  <c r="AW881" i="191"/>
  <c r="AV881" i="191"/>
  <c r="AU881" i="191"/>
  <c r="BD880" i="191"/>
  <c r="BA880" i="191"/>
  <c r="AZ880" i="191"/>
  <c r="AY880" i="191"/>
  <c r="AX880" i="191"/>
  <c r="BB880" i="191" s="1"/>
  <c r="AW880" i="191"/>
  <c r="AV880" i="191"/>
  <c r="AU880" i="191"/>
  <c r="BD879" i="191"/>
  <c r="BA879" i="191"/>
  <c r="AZ879" i="191"/>
  <c r="AY879" i="191"/>
  <c r="AX879" i="191"/>
  <c r="BB879" i="191" s="1"/>
  <c r="AW879" i="191"/>
  <c r="AV879" i="191"/>
  <c r="AU879" i="191"/>
  <c r="BD878" i="191"/>
  <c r="BA878" i="191"/>
  <c r="AZ878" i="191"/>
  <c r="AY878" i="191"/>
  <c r="AX878" i="191"/>
  <c r="BB878" i="191" s="1"/>
  <c r="AW878" i="191"/>
  <c r="AV878" i="191"/>
  <c r="AU878" i="191"/>
  <c r="BD877" i="191"/>
  <c r="BA877" i="191"/>
  <c r="AZ877" i="191"/>
  <c r="AY877" i="191"/>
  <c r="AX877" i="191"/>
  <c r="BB877" i="191" s="1"/>
  <c r="AW877" i="191"/>
  <c r="AV877" i="191"/>
  <c r="AU877" i="191"/>
  <c r="BD876" i="191"/>
  <c r="BA876" i="191"/>
  <c r="AZ876" i="191"/>
  <c r="AY876" i="191"/>
  <c r="AX876" i="191"/>
  <c r="BB876" i="191" s="1"/>
  <c r="AW876" i="191"/>
  <c r="AV876" i="191"/>
  <c r="AU876" i="191"/>
  <c r="BD875" i="191"/>
  <c r="BA875" i="191"/>
  <c r="AZ875" i="191"/>
  <c r="AY875" i="191"/>
  <c r="AX875" i="191"/>
  <c r="BB875" i="191" s="1"/>
  <c r="AW875" i="191"/>
  <c r="AV875" i="191"/>
  <c r="AU875" i="191"/>
  <c r="BD874" i="191"/>
  <c r="BA874" i="191"/>
  <c r="AZ874" i="191"/>
  <c r="AY874" i="191"/>
  <c r="AX874" i="191"/>
  <c r="BB874" i="191" s="1"/>
  <c r="AW874" i="191"/>
  <c r="AV874" i="191"/>
  <c r="AU874" i="191"/>
  <c r="BD873" i="191"/>
  <c r="BA873" i="191"/>
  <c r="AZ873" i="191"/>
  <c r="AY873" i="191"/>
  <c r="AX873" i="191"/>
  <c r="BB873" i="191" s="1"/>
  <c r="AW873" i="191"/>
  <c r="AV873" i="191"/>
  <c r="AU873" i="191"/>
  <c r="BD872" i="191"/>
  <c r="BA872" i="191"/>
  <c r="AZ872" i="191"/>
  <c r="AY872" i="191"/>
  <c r="AX872" i="191"/>
  <c r="BB872" i="191" s="1"/>
  <c r="AW872" i="191"/>
  <c r="AV872" i="191"/>
  <c r="AU872" i="191"/>
  <c r="BD871" i="191"/>
  <c r="BA871" i="191"/>
  <c r="AZ871" i="191"/>
  <c r="AY871" i="191"/>
  <c r="AX871" i="191"/>
  <c r="BB871" i="191" s="1"/>
  <c r="AW871" i="191"/>
  <c r="AV871" i="191"/>
  <c r="AU871" i="191"/>
  <c r="BD870" i="191"/>
  <c r="BA870" i="191"/>
  <c r="AZ870" i="191"/>
  <c r="AY870" i="191"/>
  <c r="AX870" i="191"/>
  <c r="BB870" i="191" s="1"/>
  <c r="AW870" i="191"/>
  <c r="AV870" i="191"/>
  <c r="AU870" i="191"/>
  <c r="BD869" i="191"/>
  <c r="BA869" i="191"/>
  <c r="AZ869" i="191"/>
  <c r="AY869" i="191"/>
  <c r="AX869" i="191"/>
  <c r="BB869" i="191" s="1"/>
  <c r="AW869" i="191"/>
  <c r="AV869" i="191"/>
  <c r="AU869" i="191"/>
  <c r="BD868" i="191"/>
  <c r="BA868" i="191"/>
  <c r="AZ868" i="191"/>
  <c r="AY868" i="191"/>
  <c r="AX868" i="191"/>
  <c r="BB868" i="191" s="1"/>
  <c r="AW868" i="191"/>
  <c r="AV868" i="191"/>
  <c r="AU868" i="191"/>
  <c r="BD867" i="191"/>
  <c r="BA867" i="191"/>
  <c r="AZ867" i="191"/>
  <c r="AY867" i="191"/>
  <c r="AX867" i="191"/>
  <c r="BB867" i="191" s="1"/>
  <c r="AW867" i="191"/>
  <c r="AV867" i="191"/>
  <c r="AU867" i="191"/>
  <c r="BD866" i="191"/>
  <c r="BA866" i="191"/>
  <c r="AZ866" i="191"/>
  <c r="AY866" i="191"/>
  <c r="AX866" i="191"/>
  <c r="BB866" i="191" s="1"/>
  <c r="AW866" i="191"/>
  <c r="AV866" i="191"/>
  <c r="AU866" i="191"/>
  <c r="BD865" i="191"/>
  <c r="BA865" i="191"/>
  <c r="AZ865" i="191"/>
  <c r="AY865" i="191"/>
  <c r="AX865" i="191"/>
  <c r="BB865" i="191" s="1"/>
  <c r="AW865" i="191"/>
  <c r="AV865" i="191"/>
  <c r="AU865" i="191"/>
  <c r="BD864" i="191"/>
  <c r="BA864" i="191"/>
  <c r="AZ864" i="191"/>
  <c r="AY864" i="191"/>
  <c r="AX864" i="191"/>
  <c r="BB864" i="191" s="1"/>
  <c r="AW864" i="191"/>
  <c r="AV864" i="191"/>
  <c r="AU864" i="191"/>
  <c r="BD863" i="191"/>
  <c r="BA863" i="191"/>
  <c r="AZ863" i="191"/>
  <c r="AY863" i="191"/>
  <c r="AX863" i="191"/>
  <c r="BB863" i="191" s="1"/>
  <c r="AW863" i="191"/>
  <c r="AV863" i="191"/>
  <c r="AU863" i="191"/>
  <c r="BD862" i="191"/>
  <c r="BA862" i="191"/>
  <c r="AZ862" i="191"/>
  <c r="AY862" i="191"/>
  <c r="AX862" i="191"/>
  <c r="BB862" i="191" s="1"/>
  <c r="AW862" i="191"/>
  <c r="AV862" i="191"/>
  <c r="AU862" i="191"/>
  <c r="BD861" i="191"/>
  <c r="BA861" i="191"/>
  <c r="AZ861" i="191"/>
  <c r="AY861" i="191"/>
  <c r="AX861" i="191"/>
  <c r="BB861" i="191" s="1"/>
  <c r="AW861" i="191"/>
  <c r="AV861" i="191"/>
  <c r="AU861" i="191"/>
  <c r="BD860" i="191"/>
  <c r="BA860" i="191"/>
  <c r="AZ860" i="191"/>
  <c r="AY860" i="191"/>
  <c r="AX860" i="191"/>
  <c r="BB860" i="191" s="1"/>
  <c r="AW860" i="191"/>
  <c r="AV860" i="191"/>
  <c r="AU860" i="191"/>
  <c r="BD859" i="191"/>
  <c r="BA859" i="191"/>
  <c r="AZ859" i="191"/>
  <c r="AY859" i="191"/>
  <c r="AX859" i="191"/>
  <c r="BB859" i="191" s="1"/>
  <c r="AW859" i="191"/>
  <c r="AV859" i="191"/>
  <c r="AU859" i="191"/>
  <c r="BD858" i="191"/>
  <c r="BA858" i="191"/>
  <c r="AZ858" i="191"/>
  <c r="AY858" i="191"/>
  <c r="AX858" i="191"/>
  <c r="BB858" i="191" s="1"/>
  <c r="AW858" i="191"/>
  <c r="AV858" i="191"/>
  <c r="AU858" i="191"/>
  <c r="BD857" i="191"/>
  <c r="BA857" i="191"/>
  <c r="AZ857" i="191"/>
  <c r="AY857" i="191"/>
  <c r="AX857" i="191"/>
  <c r="BB857" i="191" s="1"/>
  <c r="AW857" i="191"/>
  <c r="AV857" i="191"/>
  <c r="AU857" i="191"/>
  <c r="BD856" i="191"/>
  <c r="BA856" i="191"/>
  <c r="AZ856" i="191"/>
  <c r="AY856" i="191"/>
  <c r="AX856" i="191"/>
  <c r="BB856" i="191" s="1"/>
  <c r="AW856" i="191"/>
  <c r="AV856" i="191"/>
  <c r="AU856" i="191"/>
  <c r="BD855" i="191"/>
  <c r="BA855" i="191"/>
  <c r="AZ855" i="191"/>
  <c r="AY855" i="191"/>
  <c r="AX855" i="191"/>
  <c r="BB855" i="191" s="1"/>
  <c r="AW855" i="191"/>
  <c r="AV855" i="191"/>
  <c r="AU855" i="191"/>
  <c r="BD854" i="191"/>
  <c r="BA854" i="191"/>
  <c r="AZ854" i="191"/>
  <c r="AY854" i="191"/>
  <c r="AX854" i="191"/>
  <c r="BB854" i="191" s="1"/>
  <c r="AW854" i="191"/>
  <c r="AV854" i="191"/>
  <c r="AU854" i="191"/>
  <c r="BD853" i="191"/>
  <c r="BA853" i="191"/>
  <c r="AZ853" i="191"/>
  <c r="AY853" i="191"/>
  <c r="AX853" i="191"/>
  <c r="BB853" i="191" s="1"/>
  <c r="AW853" i="191"/>
  <c r="AV853" i="191"/>
  <c r="AU853" i="191"/>
  <c r="BD852" i="191"/>
  <c r="BA852" i="191"/>
  <c r="AZ852" i="191"/>
  <c r="AY852" i="191"/>
  <c r="AX852" i="191"/>
  <c r="BB852" i="191" s="1"/>
  <c r="AW852" i="191"/>
  <c r="AV852" i="191"/>
  <c r="AU852" i="191"/>
  <c r="BD851" i="191"/>
  <c r="BA851" i="191"/>
  <c r="AZ851" i="191"/>
  <c r="AY851" i="191"/>
  <c r="AX851" i="191"/>
  <c r="BB851" i="191" s="1"/>
  <c r="AW851" i="191"/>
  <c r="AV851" i="191"/>
  <c r="AU851" i="191"/>
  <c r="BD850" i="191"/>
  <c r="BA850" i="191"/>
  <c r="AZ850" i="191"/>
  <c r="AY850" i="191"/>
  <c r="AX850" i="191"/>
  <c r="BB850" i="191" s="1"/>
  <c r="AW850" i="191"/>
  <c r="AV850" i="191"/>
  <c r="AU850" i="191"/>
  <c r="BD849" i="191"/>
  <c r="BA849" i="191"/>
  <c r="AZ849" i="191"/>
  <c r="AY849" i="191"/>
  <c r="AX849" i="191"/>
  <c r="BB849" i="191" s="1"/>
  <c r="AW849" i="191"/>
  <c r="AV849" i="191"/>
  <c r="AU849" i="191"/>
  <c r="BD848" i="191"/>
  <c r="BA848" i="191"/>
  <c r="AZ848" i="191"/>
  <c r="AY848" i="191"/>
  <c r="AX848" i="191"/>
  <c r="BB848" i="191" s="1"/>
  <c r="AW848" i="191"/>
  <c r="AV848" i="191"/>
  <c r="AU848" i="191"/>
  <c r="BD847" i="191"/>
  <c r="BA847" i="191"/>
  <c r="AZ847" i="191"/>
  <c r="AY847" i="191"/>
  <c r="AX847" i="191"/>
  <c r="BB847" i="191" s="1"/>
  <c r="AW847" i="191"/>
  <c r="AV847" i="191"/>
  <c r="AU847" i="191"/>
  <c r="BD846" i="191"/>
  <c r="BA846" i="191"/>
  <c r="AZ846" i="191"/>
  <c r="AY846" i="191"/>
  <c r="AX846" i="191"/>
  <c r="BB846" i="191" s="1"/>
  <c r="AW846" i="191"/>
  <c r="AV846" i="191"/>
  <c r="AU846" i="191"/>
  <c r="BD845" i="191"/>
  <c r="BA845" i="191"/>
  <c r="AZ845" i="191"/>
  <c r="AY845" i="191"/>
  <c r="AX845" i="191"/>
  <c r="BB845" i="191" s="1"/>
  <c r="AW845" i="191"/>
  <c r="AV845" i="191"/>
  <c r="AU845" i="191"/>
  <c r="BD844" i="191"/>
  <c r="BA844" i="191"/>
  <c r="AZ844" i="191"/>
  <c r="AY844" i="191"/>
  <c r="AX844" i="191"/>
  <c r="BB844" i="191" s="1"/>
  <c r="AW844" i="191"/>
  <c r="AV844" i="191"/>
  <c r="AU844" i="191"/>
  <c r="BD843" i="191"/>
  <c r="BA843" i="191"/>
  <c r="AZ843" i="191"/>
  <c r="AY843" i="191"/>
  <c r="AX843" i="191"/>
  <c r="BB843" i="191" s="1"/>
  <c r="AW843" i="191"/>
  <c r="AV843" i="191"/>
  <c r="AU843" i="191"/>
  <c r="BD842" i="191"/>
  <c r="BA842" i="191"/>
  <c r="AZ842" i="191"/>
  <c r="AY842" i="191"/>
  <c r="AX842" i="191"/>
  <c r="BB842" i="191" s="1"/>
  <c r="AW842" i="191"/>
  <c r="AV842" i="191"/>
  <c r="AU842" i="191"/>
  <c r="BD841" i="191"/>
  <c r="BA841" i="191"/>
  <c r="AZ841" i="191"/>
  <c r="AY841" i="191"/>
  <c r="AX841" i="191"/>
  <c r="BB841" i="191" s="1"/>
  <c r="AW841" i="191"/>
  <c r="AV841" i="191"/>
  <c r="AU841" i="191"/>
  <c r="BD840" i="191"/>
  <c r="BA840" i="191"/>
  <c r="AZ840" i="191"/>
  <c r="AY840" i="191"/>
  <c r="AX840" i="191"/>
  <c r="BB840" i="191" s="1"/>
  <c r="AW840" i="191"/>
  <c r="AV840" i="191"/>
  <c r="AU840" i="191"/>
  <c r="BD839" i="191"/>
  <c r="BA839" i="191"/>
  <c r="AZ839" i="191"/>
  <c r="AY839" i="191"/>
  <c r="AX839" i="191"/>
  <c r="BB839" i="191" s="1"/>
  <c r="AW839" i="191"/>
  <c r="AV839" i="191"/>
  <c r="AU839" i="191"/>
  <c r="BD838" i="191"/>
  <c r="BA838" i="191"/>
  <c r="AZ838" i="191"/>
  <c r="AY838" i="191"/>
  <c r="AX838" i="191"/>
  <c r="BB838" i="191" s="1"/>
  <c r="AW838" i="191"/>
  <c r="AV838" i="191"/>
  <c r="AU838" i="191"/>
  <c r="BD837" i="191"/>
  <c r="BA837" i="191"/>
  <c r="AZ837" i="191"/>
  <c r="AY837" i="191"/>
  <c r="AX837" i="191"/>
  <c r="BB837" i="191" s="1"/>
  <c r="AW837" i="191"/>
  <c r="AV837" i="191"/>
  <c r="AU837" i="191"/>
  <c r="BD836" i="191"/>
  <c r="BA836" i="191"/>
  <c r="AZ836" i="191"/>
  <c r="AY836" i="191"/>
  <c r="AX836" i="191"/>
  <c r="BB836" i="191" s="1"/>
  <c r="AW836" i="191"/>
  <c r="AV836" i="191"/>
  <c r="AU836" i="191"/>
  <c r="BD835" i="191"/>
  <c r="BA835" i="191"/>
  <c r="AZ835" i="191"/>
  <c r="AY835" i="191"/>
  <c r="AX835" i="191"/>
  <c r="BB835" i="191" s="1"/>
  <c r="AW835" i="191"/>
  <c r="AV835" i="191"/>
  <c r="AU835" i="191"/>
  <c r="BD834" i="191"/>
  <c r="BA834" i="191"/>
  <c r="AZ834" i="191"/>
  <c r="AY834" i="191"/>
  <c r="AX834" i="191"/>
  <c r="BB834" i="191" s="1"/>
  <c r="AW834" i="191"/>
  <c r="AV834" i="191"/>
  <c r="AU834" i="191"/>
  <c r="BD833" i="191"/>
  <c r="BA833" i="191"/>
  <c r="AZ833" i="191"/>
  <c r="AY833" i="191"/>
  <c r="AX833" i="191"/>
  <c r="BB833" i="191" s="1"/>
  <c r="AW833" i="191"/>
  <c r="AV833" i="191"/>
  <c r="AU833" i="191"/>
  <c r="BD832" i="191"/>
  <c r="BA832" i="191"/>
  <c r="AZ832" i="191"/>
  <c r="AY832" i="191"/>
  <c r="AX832" i="191"/>
  <c r="BB832" i="191" s="1"/>
  <c r="AW832" i="191"/>
  <c r="AV832" i="191"/>
  <c r="AU832" i="191"/>
  <c r="BD831" i="191"/>
  <c r="BA831" i="191"/>
  <c r="AZ831" i="191"/>
  <c r="AY831" i="191"/>
  <c r="AX831" i="191"/>
  <c r="BB831" i="191" s="1"/>
  <c r="AW831" i="191"/>
  <c r="AV831" i="191"/>
  <c r="AU831" i="191"/>
  <c r="BD830" i="191"/>
  <c r="BA830" i="191"/>
  <c r="AZ830" i="191"/>
  <c r="AY830" i="191"/>
  <c r="AX830" i="191"/>
  <c r="BB830" i="191" s="1"/>
  <c r="AW830" i="191"/>
  <c r="AV830" i="191"/>
  <c r="AU830" i="191"/>
  <c r="BD829" i="191"/>
  <c r="BA829" i="191"/>
  <c r="AZ829" i="191"/>
  <c r="AY829" i="191"/>
  <c r="AX829" i="191"/>
  <c r="BB829" i="191" s="1"/>
  <c r="AW829" i="191"/>
  <c r="AV829" i="191"/>
  <c r="AU829" i="191"/>
  <c r="BD828" i="191"/>
  <c r="BA828" i="191"/>
  <c r="AZ828" i="191"/>
  <c r="AY828" i="191"/>
  <c r="AX828" i="191"/>
  <c r="BB828" i="191" s="1"/>
  <c r="AW828" i="191"/>
  <c r="AV828" i="191"/>
  <c r="AU828" i="191"/>
  <c r="BD827" i="191"/>
  <c r="BA827" i="191"/>
  <c r="AZ827" i="191"/>
  <c r="AY827" i="191"/>
  <c r="AX827" i="191"/>
  <c r="BB827" i="191" s="1"/>
  <c r="AW827" i="191"/>
  <c r="AV827" i="191"/>
  <c r="AU827" i="191"/>
  <c r="BD826" i="191"/>
  <c r="BA826" i="191"/>
  <c r="AZ826" i="191"/>
  <c r="AY826" i="191"/>
  <c r="AX826" i="191"/>
  <c r="BB826" i="191" s="1"/>
  <c r="AW826" i="191"/>
  <c r="AV826" i="191"/>
  <c r="AU826" i="191"/>
  <c r="BD825" i="191"/>
  <c r="BA825" i="191"/>
  <c r="AZ825" i="191"/>
  <c r="AY825" i="191"/>
  <c r="AX825" i="191"/>
  <c r="BB825" i="191" s="1"/>
  <c r="AW825" i="191"/>
  <c r="AV825" i="191"/>
  <c r="AU825" i="191"/>
  <c r="BD824" i="191"/>
  <c r="BA824" i="191"/>
  <c r="AZ824" i="191"/>
  <c r="AY824" i="191"/>
  <c r="AX824" i="191"/>
  <c r="BB824" i="191" s="1"/>
  <c r="AW824" i="191"/>
  <c r="AV824" i="191"/>
  <c r="AU824" i="191"/>
  <c r="BD823" i="191"/>
  <c r="BA823" i="191"/>
  <c r="AZ823" i="191"/>
  <c r="AY823" i="191"/>
  <c r="AX823" i="191"/>
  <c r="BB823" i="191" s="1"/>
  <c r="AW823" i="191"/>
  <c r="AV823" i="191"/>
  <c r="AU823" i="191"/>
  <c r="BD822" i="191"/>
  <c r="BA822" i="191"/>
  <c r="AZ822" i="191"/>
  <c r="AY822" i="191"/>
  <c r="AX822" i="191"/>
  <c r="BB822" i="191" s="1"/>
  <c r="AW822" i="191"/>
  <c r="AV822" i="191"/>
  <c r="AU822" i="191"/>
  <c r="BD821" i="191"/>
  <c r="BA821" i="191"/>
  <c r="AZ821" i="191"/>
  <c r="AY821" i="191"/>
  <c r="AX821" i="191"/>
  <c r="BB821" i="191" s="1"/>
  <c r="AW821" i="191"/>
  <c r="AV821" i="191"/>
  <c r="AU821" i="191"/>
  <c r="BD820" i="191"/>
  <c r="BA820" i="191"/>
  <c r="AZ820" i="191"/>
  <c r="AY820" i="191"/>
  <c r="AX820" i="191"/>
  <c r="BB820" i="191" s="1"/>
  <c r="AW820" i="191"/>
  <c r="AV820" i="191"/>
  <c r="AU820" i="191"/>
  <c r="BD819" i="191"/>
  <c r="BA819" i="191"/>
  <c r="AZ819" i="191"/>
  <c r="AY819" i="191"/>
  <c r="AX819" i="191"/>
  <c r="BB819" i="191" s="1"/>
  <c r="AW819" i="191"/>
  <c r="AV819" i="191"/>
  <c r="AU819" i="191"/>
  <c r="BD818" i="191"/>
  <c r="BA818" i="191"/>
  <c r="AZ818" i="191"/>
  <c r="AY818" i="191"/>
  <c r="AX818" i="191"/>
  <c r="BB818" i="191" s="1"/>
  <c r="AW818" i="191"/>
  <c r="AV818" i="191"/>
  <c r="AU818" i="191"/>
  <c r="BD817" i="191"/>
  <c r="BA817" i="191"/>
  <c r="AZ817" i="191"/>
  <c r="AY817" i="191"/>
  <c r="AX817" i="191"/>
  <c r="BB817" i="191" s="1"/>
  <c r="AW817" i="191"/>
  <c r="AV817" i="191"/>
  <c r="AU817" i="191"/>
  <c r="BD816" i="191"/>
  <c r="BA816" i="191"/>
  <c r="AZ816" i="191"/>
  <c r="AY816" i="191"/>
  <c r="AX816" i="191"/>
  <c r="BB816" i="191" s="1"/>
  <c r="AW816" i="191"/>
  <c r="AV816" i="191"/>
  <c r="AU816" i="191"/>
  <c r="BD815" i="191"/>
  <c r="BA815" i="191"/>
  <c r="AZ815" i="191"/>
  <c r="AY815" i="191"/>
  <c r="AX815" i="191"/>
  <c r="BB815" i="191" s="1"/>
  <c r="AW815" i="191"/>
  <c r="AV815" i="191"/>
  <c r="AU815" i="191"/>
  <c r="BD814" i="191"/>
  <c r="BA814" i="191"/>
  <c r="AZ814" i="191"/>
  <c r="AY814" i="191"/>
  <c r="AX814" i="191"/>
  <c r="BB814" i="191" s="1"/>
  <c r="AW814" i="191"/>
  <c r="AV814" i="191"/>
  <c r="AU814" i="191"/>
  <c r="BD813" i="191"/>
  <c r="BA813" i="191"/>
  <c r="AZ813" i="191"/>
  <c r="AY813" i="191"/>
  <c r="AX813" i="191"/>
  <c r="BB813" i="191" s="1"/>
  <c r="AW813" i="191"/>
  <c r="AV813" i="191"/>
  <c r="AU813" i="191"/>
  <c r="BD812" i="191"/>
  <c r="BA812" i="191"/>
  <c r="AZ812" i="191"/>
  <c r="AY812" i="191"/>
  <c r="AX812" i="191"/>
  <c r="BB812" i="191" s="1"/>
  <c r="AW812" i="191"/>
  <c r="AV812" i="191"/>
  <c r="AU812" i="191"/>
  <c r="BD811" i="191"/>
  <c r="BA811" i="191"/>
  <c r="AZ811" i="191"/>
  <c r="AY811" i="191"/>
  <c r="AX811" i="191"/>
  <c r="BB811" i="191" s="1"/>
  <c r="AW811" i="191"/>
  <c r="AV811" i="191"/>
  <c r="AU811" i="191"/>
  <c r="BD810" i="191"/>
  <c r="BA810" i="191"/>
  <c r="AZ810" i="191"/>
  <c r="AY810" i="191"/>
  <c r="AX810" i="191"/>
  <c r="BB810" i="191" s="1"/>
  <c r="AW810" i="191"/>
  <c r="AV810" i="191"/>
  <c r="AU810" i="191"/>
  <c r="BD809" i="191"/>
  <c r="BA809" i="191"/>
  <c r="AZ809" i="191"/>
  <c r="AY809" i="191"/>
  <c r="AX809" i="191"/>
  <c r="BB809" i="191" s="1"/>
  <c r="AW809" i="191"/>
  <c r="AV809" i="191"/>
  <c r="AU809" i="191"/>
  <c r="BD808" i="191"/>
  <c r="BA808" i="191"/>
  <c r="AZ808" i="191"/>
  <c r="AY808" i="191"/>
  <c r="AX808" i="191"/>
  <c r="BB808" i="191" s="1"/>
  <c r="AW808" i="191"/>
  <c r="AV808" i="191"/>
  <c r="AU808" i="191"/>
  <c r="BD807" i="191"/>
  <c r="BA807" i="191"/>
  <c r="AZ807" i="191"/>
  <c r="AY807" i="191"/>
  <c r="AX807" i="191"/>
  <c r="BB807" i="191" s="1"/>
  <c r="AW807" i="191"/>
  <c r="AV807" i="191"/>
  <c r="AU807" i="191"/>
  <c r="BD806" i="191"/>
  <c r="BA806" i="191"/>
  <c r="AZ806" i="191"/>
  <c r="AY806" i="191"/>
  <c r="AX806" i="191"/>
  <c r="BB806" i="191" s="1"/>
  <c r="AW806" i="191"/>
  <c r="AV806" i="191"/>
  <c r="AU806" i="191"/>
  <c r="BD805" i="191"/>
  <c r="BA805" i="191"/>
  <c r="AZ805" i="191"/>
  <c r="AY805" i="191"/>
  <c r="AX805" i="191"/>
  <c r="BB805" i="191" s="1"/>
  <c r="AW805" i="191"/>
  <c r="AV805" i="191"/>
  <c r="AU805" i="191"/>
  <c r="BD804" i="191"/>
  <c r="BA804" i="191"/>
  <c r="AZ804" i="191"/>
  <c r="AY804" i="191"/>
  <c r="AX804" i="191"/>
  <c r="BB804" i="191" s="1"/>
  <c r="AW804" i="191"/>
  <c r="AV804" i="191"/>
  <c r="AU804" i="191"/>
  <c r="BD803" i="191"/>
  <c r="BA803" i="191"/>
  <c r="AZ803" i="191"/>
  <c r="AY803" i="191"/>
  <c r="AX803" i="191"/>
  <c r="BB803" i="191" s="1"/>
  <c r="AW803" i="191"/>
  <c r="AV803" i="191"/>
  <c r="AU803" i="191"/>
  <c r="BD802" i="191"/>
  <c r="BA802" i="191"/>
  <c r="AZ802" i="191"/>
  <c r="AY802" i="191"/>
  <c r="AX802" i="191"/>
  <c r="BB802" i="191" s="1"/>
  <c r="AW802" i="191"/>
  <c r="AV802" i="191"/>
  <c r="AU802" i="191"/>
  <c r="BD801" i="191"/>
  <c r="BA801" i="191"/>
  <c r="AZ801" i="191"/>
  <c r="AY801" i="191"/>
  <c r="AX801" i="191"/>
  <c r="BB801" i="191" s="1"/>
  <c r="AW801" i="191"/>
  <c r="AV801" i="191"/>
  <c r="AU801" i="191"/>
  <c r="BD800" i="191"/>
  <c r="BA800" i="191"/>
  <c r="AZ800" i="191"/>
  <c r="AY800" i="191"/>
  <c r="AX800" i="191"/>
  <c r="BB800" i="191" s="1"/>
  <c r="AW800" i="191"/>
  <c r="AV800" i="191"/>
  <c r="AU800" i="191"/>
  <c r="BD799" i="191"/>
  <c r="BA799" i="191"/>
  <c r="AZ799" i="191"/>
  <c r="AY799" i="191"/>
  <c r="AX799" i="191"/>
  <c r="BB799" i="191" s="1"/>
  <c r="AW799" i="191"/>
  <c r="AV799" i="191"/>
  <c r="AU799" i="191"/>
  <c r="BD798" i="191"/>
  <c r="BA798" i="191"/>
  <c r="AZ798" i="191"/>
  <c r="AY798" i="191"/>
  <c r="AX798" i="191"/>
  <c r="BB798" i="191" s="1"/>
  <c r="AW798" i="191"/>
  <c r="AV798" i="191"/>
  <c r="AU798" i="191"/>
  <c r="BD797" i="191"/>
  <c r="BA797" i="191"/>
  <c r="AZ797" i="191"/>
  <c r="AY797" i="191"/>
  <c r="AX797" i="191"/>
  <c r="BB797" i="191" s="1"/>
  <c r="AW797" i="191"/>
  <c r="AV797" i="191"/>
  <c r="AU797" i="191"/>
  <c r="BD796" i="191"/>
  <c r="BA796" i="191"/>
  <c r="AZ796" i="191"/>
  <c r="AY796" i="191"/>
  <c r="AX796" i="191"/>
  <c r="BB796" i="191" s="1"/>
  <c r="AW796" i="191"/>
  <c r="AV796" i="191"/>
  <c r="AU796" i="191"/>
  <c r="BD795" i="191"/>
  <c r="BA795" i="191"/>
  <c r="AZ795" i="191"/>
  <c r="AY795" i="191"/>
  <c r="AX795" i="191"/>
  <c r="BB795" i="191" s="1"/>
  <c r="AW795" i="191"/>
  <c r="AV795" i="191"/>
  <c r="AU795" i="191"/>
  <c r="BD794" i="191"/>
  <c r="BA794" i="191"/>
  <c r="AZ794" i="191"/>
  <c r="AY794" i="191"/>
  <c r="AX794" i="191"/>
  <c r="BB794" i="191" s="1"/>
  <c r="AW794" i="191"/>
  <c r="AV794" i="191"/>
  <c r="AU794" i="191"/>
  <c r="BD793" i="191"/>
  <c r="BA793" i="191"/>
  <c r="AZ793" i="191"/>
  <c r="AY793" i="191"/>
  <c r="AX793" i="191"/>
  <c r="BB793" i="191" s="1"/>
  <c r="AW793" i="191"/>
  <c r="AV793" i="191"/>
  <c r="AU793" i="191"/>
  <c r="BD792" i="191"/>
  <c r="BA792" i="191"/>
  <c r="AZ792" i="191"/>
  <c r="AY792" i="191"/>
  <c r="AX792" i="191"/>
  <c r="BB792" i="191" s="1"/>
  <c r="AW792" i="191"/>
  <c r="AV792" i="191"/>
  <c r="AU792" i="191"/>
  <c r="BD791" i="191"/>
  <c r="BA791" i="191"/>
  <c r="AZ791" i="191"/>
  <c r="AY791" i="191"/>
  <c r="AX791" i="191"/>
  <c r="BB791" i="191" s="1"/>
  <c r="AW791" i="191"/>
  <c r="AV791" i="191"/>
  <c r="AU791" i="191"/>
  <c r="BD790" i="191"/>
  <c r="BA790" i="191"/>
  <c r="AZ790" i="191"/>
  <c r="AY790" i="191"/>
  <c r="AX790" i="191"/>
  <c r="BB790" i="191" s="1"/>
  <c r="AW790" i="191"/>
  <c r="AV790" i="191"/>
  <c r="AU790" i="191"/>
  <c r="BD789" i="191"/>
  <c r="BA789" i="191"/>
  <c r="AZ789" i="191"/>
  <c r="AY789" i="191"/>
  <c r="AX789" i="191"/>
  <c r="BB789" i="191" s="1"/>
  <c r="AW789" i="191"/>
  <c r="AV789" i="191"/>
  <c r="AU789" i="191"/>
  <c r="BD788" i="191"/>
  <c r="BA788" i="191"/>
  <c r="AZ788" i="191"/>
  <c r="AY788" i="191"/>
  <c r="AX788" i="191"/>
  <c r="BB788" i="191" s="1"/>
  <c r="AW788" i="191"/>
  <c r="AV788" i="191"/>
  <c r="AU788" i="191"/>
  <c r="BD787" i="191"/>
  <c r="BA787" i="191"/>
  <c r="AZ787" i="191"/>
  <c r="AY787" i="191"/>
  <c r="AX787" i="191"/>
  <c r="BB787" i="191" s="1"/>
  <c r="AW787" i="191"/>
  <c r="AV787" i="191"/>
  <c r="AU787" i="191"/>
  <c r="BD786" i="191"/>
  <c r="BA786" i="191"/>
  <c r="AZ786" i="191"/>
  <c r="AY786" i="191"/>
  <c r="AX786" i="191"/>
  <c r="BB786" i="191" s="1"/>
  <c r="AW786" i="191"/>
  <c r="AV786" i="191"/>
  <c r="AU786" i="191"/>
  <c r="BD785" i="191"/>
  <c r="BA785" i="191"/>
  <c r="AZ785" i="191"/>
  <c r="AY785" i="191"/>
  <c r="AX785" i="191"/>
  <c r="BB785" i="191" s="1"/>
  <c r="AW785" i="191"/>
  <c r="AV785" i="191"/>
  <c r="AU785" i="191"/>
  <c r="BD784" i="191"/>
  <c r="BA784" i="191"/>
  <c r="AZ784" i="191"/>
  <c r="AY784" i="191"/>
  <c r="AX784" i="191"/>
  <c r="BB784" i="191" s="1"/>
  <c r="AW784" i="191"/>
  <c r="AV784" i="191"/>
  <c r="AU784" i="191"/>
  <c r="BD783" i="191"/>
  <c r="BA783" i="191"/>
  <c r="AZ783" i="191"/>
  <c r="AY783" i="191"/>
  <c r="AX783" i="191"/>
  <c r="BB783" i="191" s="1"/>
  <c r="AW783" i="191"/>
  <c r="AV783" i="191"/>
  <c r="AU783" i="191"/>
  <c r="BD782" i="191"/>
  <c r="BA782" i="191"/>
  <c r="AZ782" i="191"/>
  <c r="AY782" i="191"/>
  <c r="AX782" i="191"/>
  <c r="BB782" i="191" s="1"/>
  <c r="AW782" i="191"/>
  <c r="AV782" i="191"/>
  <c r="AU782" i="191"/>
  <c r="BD781" i="191"/>
  <c r="BA781" i="191"/>
  <c r="AZ781" i="191"/>
  <c r="AY781" i="191"/>
  <c r="AX781" i="191"/>
  <c r="BB781" i="191" s="1"/>
  <c r="AW781" i="191"/>
  <c r="AV781" i="191"/>
  <c r="AU781" i="191"/>
  <c r="BD780" i="191"/>
  <c r="BA780" i="191"/>
  <c r="AZ780" i="191"/>
  <c r="AY780" i="191"/>
  <c r="AX780" i="191"/>
  <c r="BB780" i="191" s="1"/>
  <c r="AW780" i="191"/>
  <c r="AV780" i="191"/>
  <c r="AU780" i="191"/>
  <c r="BD779" i="191"/>
  <c r="BA779" i="191"/>
  <c r="AZ779" i="191"/>
  <c r="AY779" i="191"/>
  <c r="AX779" i="191"/>
  <c r="BB779" i="191" s="1"/>
  <c r="AW779" i="191"/>
  <c r="AV779" i="191"/>
  <c r="AU779" i="191"/>
  <c r="BD778" i="191"/>
  <c r="BA778" i="191"/>
  <c r="AZ778" i="191"/>
  <c r="AY778" i="191"/>
  <c r="AX778" i="191"/>
  <c r="BB778" i="191" s="1"/>
  <c r="AW778" i="191"/>
  <c r="AV778" i="191"/>
  <c r="AU778" i="191"/>
  <c r="BD777" i="191"/>
  <c r="BA777" i="191"/>
  <c r="AZ777" i="191"/>
  <c r="AY777" i="191"/>
  <c r="AX777" i="191"/>
  <c r="BB777" i="191" s="1"/>
  <c r="AW777" i="191"/>
  <c r="AV777" i="191"/>
  <c r="AU777" i="191"/>
  <c r="BD776" i="191"/>
  <c r="BA776" i="191"/>
  <c r="AZ776" i="191"/>
  <c r="AY776" i="191"/>
  <c r="AX776" i="191"/>
  <c r="BB776" i="191" s="1"/>
  <c r="AW776" i="191"/>
  <c r="AV776" i="191"/>
  <c r="AU776" i="191"/>
  <c r="BD775" i="191"/>
  <c r="BA775" i="191"/>
  <c r="AZ775" i="191"/>
  <c r="AY775" i="191"/>
  <c r="AX775" i="191"/>
  <c r="BB775" i="191" s="1"/>
  <c r="AW775" i="191"/>
  <c r="AV775" i="191"/>
  <c r="AU775" i="191"/>
  <c r="BD774" i="191"/>
  <c r="BA774" i="191"/>
  <c r="AZ774" i="191"/>
  <c r="AY774" i="191"/>
  <c r="AX774" i="191"/>
  <c r="BB774" i="191" s="1"/>
  <c r="AW774" i="191"/>
  <c r="AV774" i="191"/>
  <c r="AU774" i="191"/>
  <c r="BD773" i="191"/>
  <c r="BA773" i="191"/>
  <c r="AZ773" i="191"/>
  <c r="AY773" i="191"/>
  <c r="AX773" i="191"/>
  <c r="BB773" i="191" s="1"/>
  <c r="AW773" i="191"/>
  <c r="AV773" i="191"/>
  <c r="AU773" i="191"/>
  <c r="BD772" i="191"/>
  <c r="BA772" i="191"/>
  <c r="AZ772" i="191"/>
  <c r="AY772" i="191"/>
  <c r="AX772" i="191"/>
  <c r="BB772" i="191" s="1"/>
  <c r="AW772" i="191"/>
  <c r="AV772" i="191"/>
  <c r="AU772" i="191"/>
  <c r="BD771" i="191"/>
  <c r="BA771" i="191"/>
  <c r="AZ771" i="191"/>
  <c r="AY771" i="191"/>
  <c r="AX771" i="191"/>
  <c r="BB771" i="191" s="1"/>
  <c r="AW771" i="191"/>
  <c r="AV771" i="191"/>
  <c r="AU771" i="191"/>
  <c r="BD770" i="191"/>
  <c r="BA770" i="191"/>
  <c r="AZ770" i="191"/>
  <c r="AY770" i="191"/>
  <c r="AX770" i="191"/>
  <c r="BB770" i="191" s="1"/>
  <c r="AW770" i="191"/>
  <c r="AV770" i="191"/>
  <c r="AU770" i="191"/>
  <c r="BD769" i="191"/>
  <c r="BA769" i="191"/>
  <c r="AZ769" i="191"/>
  <c r="AY769" i="191"/>
  <c r="AX769" i="191"/>
  <c r="BB769" i="191" s="1"/>
  <c r="AW769" i="191"/>
  <c r="AV769" i="191"/>
  <c r="AU769" i="191"/>
  <c r="BD768" i="191"/>
  <c r="BA768" i="191"/>
  <c r="AZ768" i="191"/>
  <c r="AY768" i="191"/>
  <c r="AX768" i="191"/>
  <c r="BB768" i="191" s="1"/>
  <c r="AW768" i="191"/>
  <c r="AV768" i="191"/>
  <c r="AU768" i="191"/>
  <c r="BD767" i="191"/>
  <c r="BA767" i="191"/>
  <c r="AZ767" i="191"/>
  <c r="AY767" i="191"/>
  <c r="AX767" i="191"/>
  <c r="BB767" i="191" s="1"/>
  <c r="AW767" i="191"/>
  <c r="AV767" i="191"/>
  <c r="AU767" i="191"/>
  <c r="BD766" i="191"/>
  <c r="BA766" i="191"/>
  <c r="AZ766" i="191"/>
  <c r="AY766" i="191"/>
  <c r="AX766" i="191"/>
  <c r="BB766" i="191" s="1"/>
  <c r="AW766" i="191"/>
  <c r="AV766" i="191"/>
  <c r="AU766" i="191"/>
  <c r="BD765" i="191"/>
  <c r="BA765" i="191"/>
  <c r="AZ765" i="191"/>
  <c r="AY765" i="191"/>
  <c r="AX765" i="191"/>
  <c r="BB765" i="191" s="1"/>
  <c r="AW765" i="191"/>
  <c r="AV765" i="191"/>
  <c r="AU765" i="191"/>
  <c r="BD764" i="191"/>
  <c r="BA764" i="191"/>
  <c r="AZ764" i="191"/>
  <c r="AY764" i="191"/>
  <c r="AX764" i="191"/>
  <c r="BB764" i="191" s="1"/>
  <c r="AW764" i="191"/>
  <c r="AV764" i="191"/>
  <c r="AU764" i="191"/>
  <c r="BD763" i="191"/>
  <c r="BA763" i="191"/>
  <c r="AZ763" i="191"/>
  <c r="AY763" i="191"/>
  <c r="AX763" i="191"/>
  <c r="BB763" i="191" s="1"/>
  <c r="AW763" i="191"/>
  <c r="AV763" i="191"/>
  <c r="AU763" i="191"/>
  <c r="BD762" i="191"/>
  <c r="BA762" i="191"/>
  <c r="AZ762" i="191"/>
  <c r="AY762" i="191"/>
  <c r="AX762" i="191"/>
  <c r="BB762" i="191" s="1"/>
  <c r="AW762" i="191"/>
  <c r="AV762" i="191"/>
  <c r="AU762" i="191"/>
  <c r="BD761" i="191"/>
  <c r="BA761" i="191"/>
  <c r="AZ761" i="191"/>
  <c r="AY761" i="191"/>
  <c r="AX761" i="191"/>
  <c r="BB761" i="191" s="1"/>
  <c r="AW761" i="191"/>
  <c r="AV761" i="191"/>
  <c r="AU761" i="191"/>
  <c r="BD760" i="191"/>
  <c r="BA760" i="191"/>
  <c r="AZ760" i="191"/>
  <c r="AY760" i="191"/>
  <c r="AX760" i="191"/>
  <c r="BB760" i="191" s="1"/>
  <c r="AW760" i="191"/>
  <c r="AV760" i="191"/>
  <c r="AU760" i="191"/>
  <c r="BD759" i="191"/>
  <c r="BA759" i="191"/>
  <c r="AZ759" i="191"/>
  <c r="AY759" i="191"/>
  <c r="AX759" i="191"/>
  <c r="BB759" i="191" s="1"/>
  <c r="AW759" i="191"/>
  <c r="AV759" i="191"/>
  <c r="AU759" i="191"/>
  <c r="BD758" i="191"/>
  <c r="BA758" i="191"/>
  <c r="AZ758" i="191"/>
  <c r="AY758" i="191"/>
  <c r="AX758" i="191"/>
  <c r="BB758" i="191" s="1"/>
  <c r="AW758" i="191"/>
  <c r="AV758" i="191"/>
  <c r="AU758" i="191"/>
  <c r="BD757" i="191"/>
  <c r="BA757" i="191"/>
  <c r="AZ757" i="191"/>
  <c r="AY757" i="191"/>
  <c r="AX757" i="191"/>
  <c r="BB757" i="191" s="1"/>
  <c r="AW757" i="191"/>
  <c r="AV757" i="191"/>
  <c r="AU757" i="191"/>
  <c r="BD756" i="191"/>
  <c r="BA756" i="191"/>
  <c r="AZ756" i="191"/>
  <c r="AY756" i="191"/>
  <c r="AX756" i="191"/>
  <c r="BB756" i="191" s="1"/>
  <c r="AW756" i="191"/>
  <c r="AV756" i="191"/>
  <c r="AU756" i="191"/>
  <c r="BD755" i="191"/>
  <c r="BA755" i="191"/>
  <c r="AZ755" i="191"/>
  <c r="AY755" i="191"/>
  <c r="AX755" i="191"/>
  <c r="BB755" i="191" s="1"/>
  <c r="AW755" i="191"/>
  <c r="AV755" i="191"/>
  <c r="AU755" i="191"/>
  <c r="BD754" i="191"/>
  <c r="BA754" i="191"/>
  <c r="AZ754" i="191"/>
  <c r="AY754" i="191"/>
  <c r="AX754" i="191"/>
  <c r="BB754" i="191" s="1"/>
  <c r="AW754" i="191"/>
  <c r="AV754" i="191"/>
  <c r="AU754" i="191"/>
  <c r="BD753" i="191"/>
  <c r="BA753" i="191"/>
  <c r="AZ753" i="191"/>
  <c r="AY753" i="191"/>
  <c r="AX753" i="191"/>
  <c r="BB753" i="191" s="1"/>
  <c r="AW753" i="191"/>
  <c r="AV753" i="191"/>
  <c r="AU753" i="191"/>
  <c r="BD752" i="191"/>
  <c r="BA752" i="191"/>
  <c r="AZ752" i="191"/>
  <c r="AY752" i="191"/>
  <c r="AX752" i="191"/>
  <c r="BB752" i="191" s="1"/>
  <c r="AW752" i="191"/>
  <c r="AV752" i="191"/>
  <c r="AU752" i="191"/>
  <c r="BD751" i="191"/>
  <c r="BA751" i="191"/>
  <c r="AZ751" i="191"/>
  <c r="AY751" i="191"/>
  <c r="AX751" i="191"/>
  <c r="BB751" i="191" s="1"/>
  <c r="AW751" i="191"/>
  <c r="AV751" i="191"/>
  <c r="AU751" i="191"/>
  <c r="BD750" i="191"/>
  <c r="BA750" i="191"/>
  <c r="AZ750" i="191"/>
  <c r="AY750" i="191"/>
  <c r="AX750" i="191"/>
  <c r="BB750" i="191" s="1"/>
  <c r="AW750" i="191"/>
  <c r="AV750" i="191"/>
  <c r="AU750" i="191"/>
  <c r="BD749" i="191"/>
  <c r="BA749" i="191"/>
  <c r="AZ749" i="191"/>
  <c r="AY749" i="191"/>
  <c r="AX749" i="191"/>
  <c r="BB749" i="191" s="1"/>
  <c r="AW749" i="191"/>
  <c r="AV749" i="191"/>
  <c r="AU749" i="191"/>
  <c r="BD748" i="191"/>
  <c r="BA748" i="191"/>
  <c r="AZ748" i="191"/>
  <c r="AY748" i="191"/>
  <c r="AX748" i="191"/>
  <c r="BB748" i="191" s="1"/>
  <c r="AW748" i="191"/>
  <c r="AV748" i="191"/>
  <c r="AU748" i="191"/>
  <c r="BD747" i="191"/>
  <c r="BA747" i="191"/>
  <c r="AZ747" i="191"/>
  <c r="AY747" i="191"/>
  <c r="AX747" i="191"/>
  <c r="BB747" i="191" s="1"/>
  <c r="AW747" i="191"/>
  <c r="AV747" i="191"/>
  <c r="AU747" i="191"/>
  <c r="BD746" i="191"/>
  <c r="BA746" i="191"/>
  <c r="AZ746" i="191"/>
  <c r="AY746" i="191"/>
  <c r="AX746" i="191"/>
  <c r="BB746" i="191" s="1"/>
  <c r="AW746" i="191"/>
  <c r="AV746" i="191"/>
  <c r="AU746" i="191"/>
  <c r="BD745" i="191"/>
  <c r="BA745" i="191"/>
  <c r="AZ745" i="191"/>
  <c r="AY745" i="191"/>
  <c r="AX745" i="191"/>
  <c r="BB745" i="191" s="1"/>
  <c r="AW745" i="191"/>
  <c r="AV745" i="191"/>
  <c r="AU745" i="191"/>
  <c r="BD744" i="191"/>
  <c r="BA744" i="191"/>
  <c r="AZ744" i="191"/>
  <c r="AY744" i="191"/>
  <c r="AX744" i="191"/>
  <c r="BB744" i="191" s="1"/>
  <c r="AW744" i="191"/>
  <c r="AV744" i="191"/>
  <c r="AU744" i="191"/>
  <c r="BD743" i="191"/>
  <c r="BA743" i="191"/>
  <c r="AZ743" i="191"/>
  <c r="AY743" i="191"/>
  <c r="AX743" i="191"/>
  <c r="BB743" i="191" s="1"/>
  <c r="AW743" i="191"/>
  <c r="AV743" i="191"/>
  <c r="AU743" i="191"/>
  <c r="BD742" i="191"/>
  <c r="BA742" i="191"/>
  <c r="AZ742" i="191"/>
  <c r="AY742" i="191"/>
  <c r="AX742" i="191"/>
  <c r="BB742" i="191" s="1"/>
  <c r="AW742" i="191"/>
  <c r="AV742" i="191"/>
  <c r="AU742" i="191"/>
  <c r="BD741" i="191"/>
  <c r="BA741" i="191"/>
  <c r="AZ741" i="191"/>
  <c r="AY741" i="191"/>
  <c r="AX741" i="191"/>
  <c r="BB741" i="191" s="1"/>
  <c r="AW741" i="191"/>
  <c r="AV741" i="191"/>
  <c r="AU741" i="191"/>
  <c r="BD740" i="191"/>
  <c r="BA740" i="191"/>
  <c r="AZ740" i="191"/>
  <c r="AY740" i="191"/>
  <c r="AX740" i="191"/>
  <c r="BB740" i="191" s="1"/>
  <c r="AW740" i="191"/>
  <c r="AV740" i="191"/>
  <c r="AU740" i="191"/>
  <c r="BD739" i="191"/>
  <c r="BA739" i="191"/>
  <c r="AZ739" i="191"/>
  <c r="AY739" i="191"/>
  <c r="AX739" i="191"/>
  <c r="BB739" i="191" s="1"/>
  <c r="AW739" i="191"/>
  <c r="AV739" i="191"/>
  <c r="AU739" i="191"/>
  <c r="BD738" i="191"/>
  <c r="BA738" i="191"/>
  <c r="AZ738" i="191"/>
  <c r="AY738" i="191"/>
  <c r="AX738" i="191"/>
  <c r="BB738" i="191" s="1"/>
  <c r="AW738" i="191"/>
  <c r="AV738" i="191"/>
  <c r="AU738" i="191"/>
  <c r="BD737" i="191"/>
  <c r="BA737" i="191"/>
  <c r="AZ737" i="191"/>
  <c r="AY737" i="191"/>
  <c r="AX737" i="191"/>
  <c r="BB737" i="191" s="1"/>
  <c r="AW737" i="191"/>
  <c r="AV737" i="191"/>
  <c r="AU737" i="191"/>
  <c r="BD736" i="191"/>
  <c r="BA736" i="191"/>
  <c r="AZ736" i="191"/>
  <c r="AY736" i="191"/>
  <c r="AX736" i="191"/>
  <c r="BB736" i="191" s="1"/>
  <c r="AW736" i="191"/>
  <c r="AV736" i="191"/>
  <c r="AU736" i="191"/>
  <c r="BD735" i="191"/>
  <c r="BA735" i="191"/>
  <c r="AZ735" i="191"/>
  <c r="AY735" i="191"/>
  <c r="AX735" i="191"/>
  <c r="BB735" i="191" s="1"/>
  <c r="AW735" i="191"/>
  <c r="AV735" i="191"/>
  <c r="AU735" i="191"/>
  <c r="BD734" i="191"/>
  <c r="BA734" i="191"/>
  <c r="AZ734" i="191"/>
  <c r="AY734" i="191"/>
  <c r="AX734" i="191"/>
  <c r="BB734" i="191" s="1"/>
  <c r="AW734" i="191"/>
  <c r="AV734" i="191"/>
  <c r="AU734" i="191"/>
  <c r="BD733" i="191"/>
  <c r="BA733" i="191"/>
  <c r="AZ733" i="191"/>
  <c r="AY733" i="191"/>
  <c r="AX733" i="191"/>
  <c r="BB733" i="191" s="1"/>
  <c r="AW733" i="191"/>
  <c r="AV733" i="191"/>
  <c r="AU733" i="191"/>
  <c r="BD732" i="191"/>
  <c r="BA732" i="191"/>
  <c r="AZ732" i="191"/>
  <c r="AY732" i="191"/>
  <c r="AX732" i="191"/>
  <c r="BB732" i="191" s="1"/>
  <c r="AW732" i="191"/>
  <c r="AV732" i="191"/>
  <c r="AU732" i="191"/>
  <c r="BD731" i="191"/>
  <c r="BA731" i="191"/>
  <c r="AZ731" i="191"/>
  <c r="AY731" i="191"/>
  <c r="AX731" i="191"/>
  <c r="BB731" i="191" s="1"/>
  <c r="AW731" i="191"/>
  <c r="AV731" i="191"/>
  <c r="AU731" i="191"/>
  <c r="BD730" i="191"/>
  <c r="BA730" i="191"/>
  <c r="AZ730" i="191"/>
  <c r="AY730" i="191"/>
  <c r="AX730" i="191"/>
  <c r="BB730" i="191" s="1"/>
  <c r="AW730" i="191"/>
  <c r="AV730" i="191"/>
  <c r="AU730" i="191"/>
  <c r="BD729" i="191"/>
  <c r="BA729" i="191"/>
  <c r="AZ729" i="191"/>
  <c r="AY729" i="191"/>
  <c r="AX729" i="191"/>
  <c r="BB729" i="191" s="1"/>
  <c r="AW729" i="191"/>
  <c r="AV729" i="191"/>
  <c r="AU729" i="191"/>
  <c r="BD728" i="191"/>
  <c r="BA728" i="191"/>
  <c r="AZ728" i="191"/>
  <c r="AY728" i="191"/>
  <c r="AX728" i="191"/>
  <c r="BB728" i="191" s="1"/>
  <c r="AW728" i="191"/>
  <c r="AV728" i="191"/>
  <c r="AU728" i="191"/>
  <c r="BD727" i="191"/>
  <c r="BA727" i="191"/>
  <c r="AZ727" i="191"/>
  <c r="AY727" i="191"/>
  <c r="AX727" i="191"/>
  <c r="BB727" i="191" s="1"/>
  <c r="AW727" i="191"/>
  <c r="AV727" i="191"/>
  <c r="AU727" i="191"/>
  <c r="BD726" i="191"/>
  <c r="BA726" i="191"/>
  <c r="AZ726" i="191"/>
  <c r="AY726" i="191"/>
  <c r="AX726" i="191"/>
  <c r="BB726" i="191" s="1"/>
  <c r="AW726" i="191"/>
  <c r="AV726" i="191"/>
  <c r="AU726" i="191"/>
  <c r="BD725" i="191"/>
  <c r="BA725" i="191"/>
  <c r="AZ725" i="191"/>
  <c r="AY725" i="191"/>
  <c r="AX725" i="191"/>
  <c r="BB725" i="191" s="1"/>
  <c r="AW725" i="191"/>
  <c r="AV725" i="191"/>
  <c r="AU725" i="191"/>
  <c r="BD724" i="191"/>
  <c r="BA724" i="191"/>
  <c r="AZ724" i="191"/>
  <c r="AY724" i="191"/>
  <c r="AX724" i="191"/>
  <c r="BB724" i="191" s="1"/>
  <c r="AW724" i="191"/>
  <c r="AV724" i="191"/>
  <c r="AU724" i="191"/>
  <c r="BD723" i="191"/>
  <c r="BA723" i="191"/>
  <c r="AZ723" i="191"/>
  <c r="AY723" i="191"/>
  <c r="AX723" i="191"/>
  <c r="BB723" i="191" s="1"/>
  <c r="AW723" i="191"/>
  <c r="AV723" i="191"/>
  <c r="AU723" i="191"/>
  <c r="BD722" i="191"/>
  <c r="BA722" i="191"/>
  <c r="AZ722" i="191"/>
  <c r="AY722" i="191"/>
  <c r="AX722" i="191"/>
  <c r="BB722" i="191" s="1"/>
  <c r="AW722" i="191"/>
  <c r="AV722" i="191"/>
  <c r="AU722" i="191"/>
  <c r="BD721" i="191"/>
  <c r="BA721" i="191"/>
  <c r="AZ721" i="191"/>
  <c r="AY721" i="191"/>
  <c r="AX721" i="191"/>
  <c r="BB721" i="191" s="1"/>
  <c r="AW721" i="191"/>
  <c r="AV721" i="191"/>
  <c r="AU721" i="191"/>
  <c r="BD720" i="191"/>
  <c r="BA720" i="191"/>
  <c r="AZ720" i="191"/>
  <c r="AY720" i="191"/>
  <c r="AX720" i="191"/>
  <c r="BB720" i="191" s="1"/>
  <c r="AW720" i="191"/>
  <c r="AV720" i="191"/>
  <c r="AU720" i="191"/>
  <c r="BD719" i="191"/>
  <c r="BA719" i="191"/>
  <c r="AZ719" i="191"/>
  <c r="AY719" i="191"/>
  <c r="AX719" i="191"/>
  <c r="BB719" i="191" s="1"/>
  <c r="AW719" i="191"/>
  <c r="AV719" i="191"/>
  <c r="AU719" i="191"/>
  <c r="BD718" i="191"/>
  <c r="BA718" i="191"/>
  <c r="AZ718" i="191"/>
  <c r="AY718" i="191"/>
  <c r="AX718" i="191"/>
  <c r="BB718" i="191" s="1"/>
  <c r="AW718" i="191"/>
  <c r="AV718" i="191"/>
  <c r="AU718" i="191"/>
  <c r="BD717" i="191"/>
  <c r="BA717" i="191"/>
  <c r="AZ717" i="191"/>
  <c r="AY717" i="191"/>
  <c r="AX717" i="191"/>
  <c r="BB717" i="191" s="1"/>
  <c r="AW717" i="191"/>
  <c r="AV717" i="191"/>
  <c r="AU717" i="191"/>
  <c r="BD716" i="191"/>
  <c r="BA716" i="191"/>
  <c r="AZ716" i="191"/>
  <c r="AY716" i="191"/>
  <c r="AX716" i="191"/>
  <c r="BB716" i="191" s="1"/>
  <c r="AW716" i="191"/>
  <c r="AV716" i="191"/>
  <c r="AU716" i="191"/>
  <c r="BD715" i="191"/>
  <c r="BA715" i="191"/>
  <c r="AZ715" i="191"/>
  <c r="AY715" i="191"/>
  <c r="AX715" i="191"/>
  <c r="BB715" i="191" s="1"/>
  <c r="AW715" i="191"/>
  <c r="AV715" i="191"/>
  <c r="AU715" i="191"/>
  <c r="BD714" i="191"/>
  <c r="BA714" i="191"/>
  <c r="AZ714" i="191"/>
  <c r="AY714" i="191"/>
  <c r="AX714" i="191"/>
  <c r="BB714" i="191" s="1"/>
  <c r="AW714" i="191"/>
  <c r="AV714" i="191"/>
  <c r="AU714" i="191"/>
  <c r="BD713" i="191"/>
  <c r="BA713" i="191"/>
  <c r="AZ713" i="191"/>
  <c r="AY713" i="191"/>
  <c r="AX713" i="191"/>
  <c r="BB713" i="191" s="1"/>
  <c r="AW713" i="191"/>
  <c r="AV713" i="191"/>
  <c r="AU713" i="191"/>
  <c r="BD712" i="191"/>
  <c r="BA712" i="191"/>
  <c r="AZ712" i="191"/>
  <c r="AY712" i="191"/>
  <c r="AX712" i="191"/>
  <c r="BB712" i="191" s="1"/>
  <c r="AW712" i="191"/>
  <c r="AV712" i="191"/>
  <c r="AU712" i="191"/>
  <c r="BD711" i="191"/>
  <c r="BA711" i="191"/>
  <c r="AZ711" i="191"/>
  <c r="AY711" i="191"/>
  <c r="AX711" i="191"/>
  <c r="BB711" i="191" s="1"/>
  <c r="AW711" i="191"/>
  <c r="AV711" i="191"/>
  <c r="AU711" i="191"/>
  <c r="BD710" i="191"/>
  <c r="BA710" i="191"/>
  <c r="AZ710" i="191"/>
  <c r="AY710" i="191"/>
  <c r="AX710" i="191"/>
  <c r="BB710" i="191" s="1"/>
  <c r="AW710" i="191"/>
  <c r="AV710" i="191"/>
  <c r="AU710" i="191"/>
  <c r="BD709" i="191"/>
  <c r="BA709" i="191"/>
  <c r="AZ709" i="191"/>
  <c r="AY709" i="191"/>
  <c r="AX709" i="191"/>
  <c r="BB709" i="191" s="1"/>
  <c r="AW709" i="191"/>
  <c r="AV709" i="191"/>
  <c r="AU709" i="191"/>
  <c r="BD708" i="191"/>
  <c r="BA708" i="191"/>
  <c r="AZ708" i="191"/>
  <c r="AY708" i="191"/>
  <c r="AX708" i="191"/>
  <c r="BB708" i="191" s="1"/>
  <c r="AW708" i="191"/>
  <c r="AV708" i="191"/>
  <c r="AU708" i="191"/>
  <c r="BD707" i="191"/>
  <c r="BA707" i="191"/>
  <c r="AZ707" i="191"/>
  <c r="AY707" i="191"/>
  <c r="AX707" i="191"/>
  <c r="BB707" i="191" s="1"/>
  <c r="AW707" i="191"/>
  <c r="AV707" i="191"/>
  <c r="AU707" i="191"/>
  <c r="BD706" i="191"/>
  <c r="BA706" i="191"/>
  <c r="AZ706" i="191"/>
  <c r="AY706" i="191"/>
  <c r="AX706" i="191"/>
  <c r="BB706" i="191" s="1"/>
  <c r="AW706" i="191"/>
  <c r="AV706" i="191"/>
  <c r="AU706" i="191"/>
  <c r="BD705" i="191"/>
  <c r="BA705" i="191"/>
  <c r="AZ705" i="191"/>
  <c r="AY705" i="191"/>
  <c r="AX705" i="191"/>
  <c r="BB705" i="191" s="1"/>
  <c r="AW705" i="191"/>
  <c r="AV705" i="191"/>
  <c r="AU705" i="191"/>
  <c r="BD704" i="191"/>
  <c r="BA704" i="191"/>
  <c r="AZ704" i="191"/>
  <c r="AY704" i="191"/>
  <c r="AX704" i="191"/>
  <c r="BB704" i="191" s="1"/>
  <c r="AW704" i="191"/>
  <c r="AV704" i="191"/>
  <c r="AU704" i="191"/>
  <c r="BD703" i="191"/>
  <c r="BA703" i="191"/>
  <c r="AZ703" i="191"/>
  <c r="AY703" i="191"/>
  <c r="AX703" i="191"/>
  <c r="BB703" i="191" s="1"/>
  <c r="AW703" i="191"/>
  <c r="AV703" i="191"/>
  <c r="AU703" i="191"/>
  <c r="BD702" i="191"/>
  <c r="BA702" i="191"/>
  <c r="AZ702" i="191"/>
  <c r="AY702" i="191"/>
  <c r="AX702" i="191"/>
  <c r="BB702" i="191" s="1"/>
  <c r="AW702" i="191"/>
  <c r="AV702" i="191"/>
  <c r="AU702" i="191"/>
  <c r="BD701" i="191"/>
  <c r="BA701" i="191"/>
  <c r="AZ701" i="191"/>
  <c r="AY701" i="191"/>
  <c r="AX701" i="191"/>
  <c r="BB701" i="191" s="1"/>
  <c r="AW701" i="191"/>
  <c r="AV701" i="191"/>
  <c r="AU701" i="191"/>
  <c r="BD700" i="191"/>
  <c r="BA700" i="191"/>
  <c r="AZ700" i="191"/>
  <c r="AY700" i="191"/>
  <c r="AX700" i="191"/>
  <c r="BB700" i="191" s="1"/>
  <c r="AW700" i="191"/>
  <c r="AV700" i="191"/>
  <c r="AU700" i="191"/>
  <c r="BD699" i="191"/>
  <c r="BA699" i="191"/>
  <c r="AZ699" i="191"/>
  <c r="AY699" i="191"/>
  <c r="AX699" i="191"/>
  <c r="BB699" i="191" s="1"/>
  <c r="AW699" i="191"/>
  <c r="AV699" i="191"/>
  <c r="AU699" i="191"/>
  <c r="BD698" i="191"/>
  <c r="BA698" i="191"/>
  <c r="AZ698" i="191"/>
  <c r="AY698" i="191"/>
  <c r="AX698" i="191"/>
  <c r="BB698" i="191" s="1"/>
  <c r="AW698" i="191"/>
  <c r="AV698" i="191"/>
  <c r="AU698" i="191"/>
  <c r="BD697" i="191"/>
  <c r="BA697" i="191"/>
  <c r="AZ697" i="191"/>
  <c r="AY697" i="191"/>
  <c r="AX697" i="191"/>
  <c r="BB697" i="191" s="1"/>
  <c r="AW697" i="191"/>
  <c r="AV697" i="191"/>
  <c r="AU697" i="191"/>
  <c r="BD696" i="191"/>
  <c r="BA696" i="191"/>
  <c r="AZ696" i="191"/>
  <c r="AY696" i="191"/>
  <c r="AX696" i="191"/>
  <c r="BB696" i="191" s="1"/>
  <c r="AW696" i="191"/>
  <c r="AV696" i="191"/>
  <c r="AU696" i="191"/>
  <c r="BD695" i="191"/>
  <c r="BA695" i="191"/>
  <c r="AZ695" i="191"/>
  <c r="AY695" i="191"/>
  <c r="AX695" i="191"/>
  <c r="BB695" i="191" s="1"/>
  <c r="AW695" i="191"/>
  <c r="AV695" i="191"/>
  <c r="AU695" i="191"/>
  <c r="BD694" i="191"/>
  <c r="BA694" i="191"/>
  <c r="AZ694" i="191"/>
  <c r="AY694" i="191"/>
  <c r="AX694" i="191"/>
  <c r="BB694" i="191" s="1"/>
  <c r="AW694" i="191"/>
  <c r="AV694" i="191"/>
  <c r="AU694" i="191"/>
  <c r="BD693" i="191"/>
  <c r="BA693" i="191"/>
  <c r="AZ693" i="191"/>
  <c r="AY693" i="191"/>
  <c r="AX693" i="191"/>
  <c r="BB693" i="191" s="1"/>
  <c r="AW693" i="191"/>
  <c r="AV693" i="191"/>
  <c r="AU693" i="191"/>
  <c r="BD692" i="191"/>
  <c r="BA692" i="191"/>
  <c r="AZ692" i="191"/>
  <c r="AY692" i="191"/>
  <c r="AX692" i="191"/>
  <c r="BB692" i="191" s="1"/>
  <c r="AW692" i="191"/>
  <c r="AV692" i="191"/>
  <c r="AU692" i="191"/>
  <c r="BD691" i="191"/>
  <c r="BA691" i="191"/>
  <c r="AZ691" i="191"/>
  <c r="AY691" i="191"/>
  <c r="AX691" i="191"/>
  <c r="BB691" i="191" s="1"/>
  <c r="AW691" i="191"/>
  <c r="AV691" i="191"/>
  <c r="AU691" i="191"/>
  <c r="BD690" i="191"/>
  <c r="BA690" i="191"/>
  <c r="AZ690" i="191"/>
  <c r="AY690" i="191"/>
  <c r="AX690" i="191"/>
  <c r="BB690" i="191" s="1"/>
  <c r="AW690" i="191"/>
  <c r="AV690" i="191"/>
  <c r="AU690" i="191"/>
  <c r="BD689" i="191"/>
  <c r="BA689" i="191"/>
  <c r="AZ689" i="191"/>
  <c r="AY689" i="191"/>
  <c r="AX689" i="191"/>
  <c r="BB689" i="191" s="1"/>
  <c r="AW689" i="191"/>
  <c r="AV689" i="191"/>
  <c r="AU689" i="191"/>
  <c r="BD688" i="191"/>
  <c r="BA688" i="191"/>
  <c r="AZ688" i="191"/>
  <c r="AY688" i="191"/>
  <c r="AX688" i="191"/>
  <c r="BB688" i="191" s="1"/>
  <c r="AW688" i="191"/>
  <c r="AV688" i="191"/>
  <c r="AU688" i="191"/>
  <c r="BD687" i="191"/>
  <c r="BA687" i="191"/>
  <c r="AZ687" i="191"/>
  <c r="AY687" i="191"/>
  <c r="AX687" i="191"/>
  <c r="BB687" i="191" s="1"/>
  <c r="AW687" i="191"/>
  <c r="AV687" i="191"/>
  <c r="AU687" i="191"/>
  <c r="BD686" i="191"/>
  <c r="BA686" i="191"/>
  <c r="AZ686" i="191"/>
  <c r="AY686" i="191"/>
  <c r="AX686" i="191"/>
  <c r="BB686" i="191" s="1"/>
  <c r="AW686" i="191"/>
  <c r="AV686" i="191"/>
  <c r="AU686" i="191"/>
  <c r="BD685" i="191"/>
  <c r="BA685" i="191"/>
  <c r="AZ685" i="191"/>
  <c r="AY685" i="191"/>
  <c r="AX685" i="191"/>
  <c r="BB685" i="191" s="1"/>
  <c r="AW685" i="191"/>
  <c r="AV685" i="191"/>
  <c r="AU685" i="191"/>
  <c r="BD684" i="191"/>
  <c r="BA684" i="191"/>
  <c r="AZ684" i="191"/>
  <c r="AY684" i="191"/>
  <c r="AX684" i="191"/>
  <c r="BB684" i="191" s="1"/>
  <c r="AW684" i="191"/>
  <c r="AV684" i="191"/>
  <c r="AU684" i="191"/>
  <c r="BD683" i="191"/>
  <c r="BA683" i="191"/>
  <c r="AZ683" i="191"/>
  <c r="AY683" i="191"/>
  <c r="AX683" i="191"/>
  <c r="BB683" i="191" s="1"/>
  <c r="AW683" i="191"/>
  <c r="AV683" i="191"/>
  <c r="AU683" i="191"/>
  <c r="BD682" i="191"/>
  <c r="BA682" i="191"/>
  <c r="AZ682" i="191"/>
  <c r="AY682" i="191"/>
  <c r="AX682" i="191"/>
  <c r="BB682" i="191" s="1"/>
  <c r="AW682" i="191"/>
  <c r="AV682" i="191"/>
  <c r="AU682" i="191"/>
  <c r="BD681" i="191"/>
  <c r="BA681" i="191"/>
  <c r="AZ681" i="191"/>
  <c r="AY681" i="191"/>
  <c r="AX681" i="191"/>
  <c r="BB681" i="191" s="1"/>
  <c r="AW681" i="191"/>
  <c r="AV681" i="191"/>
  <c r="AU681" i="191"/>
  <c r="BD680" i="191"/>
  <c r="BA680" i="191"/>
  <c r="AZ680" i="191"/>
  <c r="AY680" i="191"/>
  <c r="AX680" i="191"/>
  <c r="BB680" i="191" s="1"/>
  <c r="AW680" i="191"/>
  <c r="AV680" i="191"/>
  <c r="AU680" i="191"/>
  <c r="BD679" i="191"/>
  <c r="BA679" i="191"/>
  <c r="AZ679" i="191"/>
  <c r="AY679" i="191"/>
  <c r="AX679" i="191"/>
  <c r="BB679" i="191" s="1"/>
  <c r="AW679" i="191"/>
  <c r="AV679" i="191"/>
  <c r="AU679" i="191"/>
  <c r="BD678" i="191"/>
  <c r="BA678" i="191"/>
  <c r="AZ678" i="191"/>
  <c r="AY678" i="191"/>
  <c r="AX678" i="191"/>
  <c r="BB678" i="191" s="1"/>
  <c r="AW678" i="191"/>
  <c r="AV678" i="191"/>
  <c r="AU678" i="191"/>
  <c r="BD677" i="191"/>
  <c r="BA677" i="191"/>
  <c r="AZ677" i="191"/>
  <c r="AY677" i="191"/>
  <c r="AX677" i="191"/>
  <c r="BB677" i="191" s="1"/>
  <c r="AW677" i="191"/>
  <c r="AV677" i="191"/>
  <c r="AU677" i="191"/>
  <c r="BD676" i="191"/>
  <c r="BA676" i="191"/>
  <c r="AZ676" i="191"/>
  <c r="AY676" i="191"/>
  <c r="AX676" i="191"/>
  <c r="BB676" i="191" s="1"/>
  <c r="AW676" i="191"/>
  <c r="AV676" i="191"/>
  <c r="AU676" i="191"/>
  <c r="BD675" i="191"/>
  <c r="BA675" i="191"/>
  <c r="AZ675" i="191"/>
  <c r="AY675" i="191"/>
  <c r="AX675" i="191"/>
  <c r="BB675" i="191" s="1"/>
  <c r="AW675" i="191"/>
  <c r="AV675" i="191"/>
  <c r="AU675" i="191"/>
  <c r="BD674" i="191"/>
  <c r="BA674" i="191"/>
  <c r="AZ674" i="191"/>
  <c r="AY674" i="191"/>
  <c r="AX674" i="191"/>
  <c r="BB674" i="191" s="1"/>
  <c r="AW674" i="191"/>
  <c r="AV674" i="191"/>
  <c r="AU674" i="191"/>
  <c r="BD673" i="191"/>
  <c r="BA673" i="191"/>
  <c r="AZ673" i="191"/>
  <c r="AY673" i="191"/>
  <c r="AX673" i="191"/>
  <c r="BB673" i="191" s="1"/>
  <c r="AW673" i="191"/>
  <c r="AV673" i="191"/>
  <c r="AU673" i="191"/>
  <c r="BD672" i="191"/>
  <c r="BA672" i="191"/>
  <c r="AZ672" i="191"/>
  <c r="AY672" i="191"/>
  <c r="AX672" i="191"/>
  <c r="BB672" i="191" s="1"/>
  <c r="AW672" i="191"/>
  <c r="AV672" i="191"/>
  <c r="AU672" i="191"/>
  <c r="BD671" i="191"/>
  <c r="BA671" i="191"/>
  <c r="AZ671" i="191"/>
  <c r="AY671" i="191"/>
  <c r="AX671" i="191"/>
  <c r="BB671" i="191" s="1"/>
  <c r="AW671" i="191"/>
  <c r="AV671" i="191"/>
  <c r="AU671" i="191"/>
  <c r="BD670" i="191"/>
  <c r="BA670" i="191"/>
  <c r="AZ670" i="191"/>
  <c r="AY670" i="191"/>
  <c r="AX670" i="191"/>
  <c r="BB670" i="191" s="1"/>
  <c r="AW670" i="191"/>
  <c r="AV670" i="191"/>
  <c r="AU670" i="191"/>
  <c r="BD669" i="191"/>
  <c r="BA669" i="191"/>
  <c r="AZ669" i="191"/>
  <c r="AY669" i="191"/>
  <c r="AX669" i="191"/>
  <c r="BB669" i="191" s="1"/>
  <c r="AW669" i="191"/>
  <c r="AV669" i="191"/>
  <c r="AU669" i="191"/>
  <c r="BD668" i="191"/>
  <c r="BA668" i="191"/>
  <c r="AZ668" i="191"/>
  <c r="AY668" i="191"/>
  <c r="AX668" i="191"/>
  <c r="BB668" i="191" s="1"/>
  <c r="AW668" i="191"/>
  <c r="AV668" i="191"/>
  <c r="AU668" i="191"/>
  <c r="BD667" i="191"/>
  <c r="BA667" i="191"/>
  <c r="AZ667" i="191"/>
  <c r="AY667" i="191"/>
  <c r="AX667" i="191"/>
  <c r="BB667" i="191" s="1"/>
  <c r="AW667" i="191"/>
  <c r="AV667" i="191"/>
  <c r="AU667" i="191"/>
  <c r="BD666" i="191"/>
  <c r="BA666" i="191"/>
  <c r="AZ666" i="191"/>
  <c r="AY666" i="191"/>
  <c r="AX666" i="191"/>
  <c r="BB666" i="191" s="1"/>
  <c r="AW666" i="191"/>
  <c r="AV666" i="191"/>
  <c r="AU666" i="191"/>
  <c r="BD665" i="191"/>
  <c r="BA665" i="191"/>
  <c r="AZ665" i="191"/>
  <c r="AY665" i="191"/>
  <c r="AX665" i="191"/>
  <c r="BB665" i="191" s="1"/>
  <c r="AW665" i="191"/>
  <c r="AV665" i="191"/>
  <c r="AU665" i="191"/>
  <c r="BD664" i="191"/>
  <c r="BA664" i="191"/>
  <c r="AZ664" i="191"/>
  <c r="AY664" i="191"/>
  <c r="AX664" i="191"/>
  <c r="BB664" i="191" s="1"/>
  <c r="AW664" i="191"/>
  <c r="AV664" i="191"/>
  <c r="AU664" i="191"/>
  <c r="BD663" i="191"/>
  <c r="BA663" i="191"/>
  <c r="AZ663" i="191"/>
  <c r="AY663" i="191"/>
  <c r="AX663" i="191"/>
  <c r="BB663" i="191" s="1"/>
  <c r="AW663" i="191"/>
  <c r="AV663" i="191"/>
  <c r="AU663" i="191"/>
  <c r="BD662" i="191"/>
  <c r="BA662" i="191"/>
  <c r="AZ662" i="191"/>
  <c r="AY662" i="191"/>
  <c r="AX662" i="191"/>
  <c r="BB662" i="191" s="1"/>
  <c r="AW662" i="191"/>
  <c r="AV662" i="191"/>
  <c r="AU662" i="191"/>
  <c r="BD661" i="191"/>
  <c r="BA661" i="191"/>
  <c r="AZ661" i="191"/>
  <c r="AY661" i="191"/>
  <c r="AX661" i="191"/>
  <c r="BB661" i="191" s="1"/>
  <c r="AW661" i="191"/>
  <c r="AV661" i="191"/>
  <c r="AU661" i="191"/>
  <c r="BD660" i="191"/>
  <c r="BA660" i="191"/>
  <c r="AZ660" i="191"/>
  <c r="AY660" i="191"/>
  <c r="AX660" i="191"/>
  <c r="BB660" i="191" s="1"/>
  <c r="AW660" i="191"/>
  <c r="AV660" i="191"/>
  <c r="AU660" i="191"/>
  <c r="BD659" i="191"/>
  <c r="BA659" i="191"/>
  <c r="AZ659" i="191"/>
  <c r="AY659" i="191"/>
  <c r="AX659" i="191"/>
  <c r="BB659" i="191" s="1"/>
  <c r="AW659" i="191"/>
  <c r="AV659" i="191"/>
  <c r="AU659" i="191"/>
  <c r="BD658" i="191"/>
  <c r="BA658" i="191"/>
  <c r="AZ658" i="191"/>
  <c r="AY658" i="191"/>
  <c r="AX658" i="191"/>
  <c r="BB658" i="191" s="1"/>
  <c r="AW658" i="191"/>
  <c r="AV658" i="191"/>
  <c r="AU658" i="191"/>
  <c r="BD657" i="191"/>
  <c r="BA657" i="191"/>
  <c r="AZ657" i="191"/>
  <c r="AY657" i="191"/>
  <c r="AX657" i="191"/>
  <c r="BB657" i="191" s="1"/>
  <c r="AW657" i="191"/>
  <c r="AV657" i="191"/>
  <c r="AU657" i="191"/>
  <c r="BD656" i="191"/>
  <c r="BA656" i="191"/>
  <c r="AZ656" i="191"/>
  <c r="AY656" i="191"/>
  <c r="AX656" i="191"/>
  <c r="BB656" i="191" s="1"/>
  <c r="AW656" i="191"/>
  <c r="AV656" i="191"/>
  <c r="AU656" i="191"/>
  <c r="BD655" i="191"/>
  <c r="BA655" i="191"/>
  <c r="AZ655" i="191"/>
  <c r="AY655" i="191"/>
  <c r="AX655" i="191"/>
  <c r="BB655" i="191" s="1"/>
  <c r="AW655" i="191"/>
  <c r="AV655" i="191"/>
  <c r="AU655" i="191"/>
  <c r="BD654" i="191"/>
  <c r="BA654" i="191"/>
  <c r="AZ654" i="191"/>
  <c r="AY654" i="191"/>
  <c r="AX654" i="191"/>
  <c r="BB654" i="191" s="1"/>
  <c r="AW654" i="191"/>
  <c r="AV654" i="191"/>
  <c r="AU654" i="191"/>
  <c r="BD653" i="191"/>
  <c r="BA653" i="191"/>
  <c r="AZ653" i="191"/>
  <c r="AY653" i="191"/>
  <c r="AX653" i="191"/>
  <c r="BB653" i="191" s="1"/>
  <c r="AW653" i="191"/>
  <c r="AV653" i="191"/>
  <c r="AU653" i="191"/>
  <c r="BD652" i="191"/>
  <c r="BA652" i="191"/>
  <c r="AZ652" i="191"/>
  <c r="AY652" i="191"/>
  <c r="AX652" i="191"/>
  <c r="BB652" i="191" s="1"/>
  <c r="AW652" i="191"/>
  <c r="AV652" i="191"/>
  <c r="AU652" i="191"/>
  <c r="BD651" i="191"/>
  <c r="BA651" i="191"/>
  <c r="AZ651" i="191"/>
  <c r="AY651" i="191"/>
  <c r="AX651" i="191"/>
  <c r="BB651" i="191" s="1"/>
  <c r="AW651" i="191"/>
  <c r="AV651" i="191"/>
  <c r="AU651" i="191"/>
  <c r="BD650" i="191"/>
  <c r="BA650" i="191"/>
  <c r="AZ650" i="191"/>
  <c r="AY650" i="191"/>
  <c r="AX650" i="191"/>
  <c r="BB650" i="191" s="1"/>
  <c r="AW650" i="191"/>
  <c r="AV650" i="191"/>
  <c r="AU650" i="191"/>
  <c r="BD649" i="191"/>
  <c r="BA649" i="191"/>
  <c r="AZ649" i="191"/>
  <c r="AY649" i="191"/>
  <c r="AX649" i="191"/>
  <c r="BB649" i="191" s="1"/>
  <c r="AW649" i="191"/>
  <c r="AV649" i="191"/>
  <c r="AU649" i="191"/>
  <c r="BD648" i="191"/>
  <c r="BA648" i="191"/>
  <c r="AZ648" i="191"/>
  <c r="AY648" i="191"/>
  <c r="AX648" i="191"/>
  <c r="BB648" i="191" s="1"/>
  <c r="AW648" i="191"/>
  <c r="AV648" i="191"/>
  <c r="AU648" i="191"/>
  <c r="BD647" i="191"/>
  <c r="BA647" i="191"/>
  <c r="AZ647" i="191"/>
  <c r="AY647" i="191"/>
  <c r="AX647" i="191"/>
  <c r="BB647" i="191" s="1"/>
  <c r="AW647" i="191"/>
  <c r="AV647" i="191"/>
  <c r="AU647" i="191"/>
  <c r="BD646" i="191"/>
  <c r="BA646" i="191"/>
  <c r="AZ646" i="191"/>
  <c r="AY646" i="191"/>
  <c r="AX646" i="191"/>
  <c r="BB646" i="191" s="1"/>
  <c r="AW646" i="191"/>
  <c r="AV646" i="191"/>
  <c r="AU646" i="191"/>
  <c r="BD645" i="191"/>
  <c r="BA645" i="191"/>
  <c r="AZ645" i="191"/>
  <c r="AY645" i="191"/>
  <c r="AX645" i="191"/>
  <c r="BB645" i="191" s="1"/>
  <c r="AW645" i="191"/>
  <c r="AV645" i="191"/>
  <c r="AU645" i="191"/>
  <c r="BD644" i="191"/>
  <c r="BA644" i="191"/>
  <c r="AZ644" i="191"/>
  <c r="AY644" i="191"/>
  <c r="AX644" i="191"/>
  <c r="BB644" i="191" s="1"/>
  <c r="AW644" i="191"/>
  <c r="AV644" i="191"/>
  <c r="AU644" i="191"/>
  <c r="BD643" i="191"/>
  <c r="BA643" i="191"/>
  <c r="AZ643" i="191"/>
  <c r="AY643" i="191"/>
  <c r="AX643" i="191"/>
  <c r="BB643" i="191" s="1"/>
  <c r="AW643" i="191"/>
  <c r="AV643" i="191"/>
  <c r="AU643" i="191"/>
  <c r="BD642" i="191"/>
  <c r="BA642" i="191"/>
  <c r="AZ642" i="191"/>
  <c r="AY642" i="191"/>
  <c r="AX642" i="191"/>
  <c r="BB642" i="191" s="1"/>
  <c r="AW642" i="191"/>
  <c r="AV642" i="191"/>
  <c r="AU642" i="191"/>
  <c r="BD641" i="191"/>
  <c r="BA641" i="191"/>
  <c r="AZ641" i="191"/>
  <c r="AY641" i="191"/>
  <c r="AX641" i="191"/>
  <c r="BB641" i="191" s="1"/>
  <c r="AW641" i="191"/>
  <c r="AV641" i="191"/>
  <c r="AU641" i="191"/>
  <c r="BD640" i="191"/>
  <c r="BA640" i="191"/>
  <c r="AZ640" i="191"/>
  <c r="AY640" i="191"/>
  <c r="AX640" i="191"/>
  <c r="BB640" i="191" s="1"/>
  <c r="AW640" i="191"/>
  <c r="AV640" i="191"/>
  <c r="AU640" i="191"/>
  <c r="BD639" i="191"/>
  <c r="BA639" i="191"/>
  <c r="AZ639" i="191"/>
  <c r="AY639" i="191"/>
  <c r="AX639" i="191"/>
  <c r="BB639" i="191" s="1"/>
  <c r="AW639" i="191"/>
  <c r="AV639" i="191"/>
  <c r="AU639" i="191"/>
  <c r="BD638" i="191"/>
  <c r="BA638" i="191"/>
  <c r="AZ638" i="191"/>
  <c r="AY638" i="191"/>
  <c r="AX638" i="191"/>
  <c r="BB638" i="191" s="1"/>
  <c r="AW638" i="191"/>
  <c r="AV638" i="191"/>
  <c r="AU638" i="191"/>
  <c r="BD637" i="191"/>
  <c r="BA637" i="191"/>
  <c r="AZ637" i="191"/>
  <c r="AY637" i="191"/>
  <c r="AX637" i="191"/>
  <c r="BB637" i="191" s="1"/>
  <c r="AW637" i="191"/>
  <c r="AV637" i="191"/>
  <c r="AU637" i="191"/>
  <c r="BD636" i="191"/>
  <c r="BA636" i="191"/>
  <c r="AZ636" i="191"/>
  <c r="AY636" i="191"/>
  <c r="AX636" i="191"/>
  <c r="BB636" i="191" s="1"/>
  <c r="AW636" i="191"/>
  <c r="AV636" i="191"/>
  <c r="AU636" i="191"/>
  <c r="BD635" i="191"/>
  <c r="BA635" i="191"/>
  <c r="AZ635" i="191"/>
  <c r="AY635" i="191"/>
  <c r="AX635" i="191"/>
  <c r="BB635" i="191" s="1"/>
  <c r="AW635" i="191"/>
  <c r="AV635" i="191"/>
  <c r="AU635" i="191"/>
  <c r="BD634" i="191"/>
  <c r="BA634" i="191"/>
  <c r="AZ634" i="191"/>
  <c r="AY634" i="191"/>
  <c r="AX634" i="191"/>
  <c r="BB634" i="191" s="1"/>
  <c r="AW634" i="191"/>
  <c r="AV634" i="191"/>
  <c r="AU634" i="191"/>
  <c r="BD633" i="191"/>
  <c r="BA633" i="191"/>
  <c r="AZ633" i="191"/>
  <c r="AY633" i="191"/>
  <c r="AX633" i="191"/>
  <c r="BB633" i="191" s="1"/>
  <c r="AW633" i="191"/>
  <c r="AV633" i="191"/>
  <c r="AU633" i="191"/>
  <c r="BD632" i="191"/>
  <c r="BA632" i="191"/>
  <c r="AZ632" i="191"/>
  <c r="AY632" i="191"/>
  <c r="AX632" i="191"/>
  <c r="BB632" i="191" s="1"/>
  <c r="AW632" i="191"/>
  <c r="AV632" i="191"/>
  <c r="AU632" i="191"/>
  <c r="BD631" i="191"/>
  <c r="BA631" i="191"/>
  <c r="AZ631" i="191"/>
  <c r="AY631" i="191"/>
  <c r="AX631" i="191"/>
  <c r="BB631" i="191" s="1"/>
  <c r="AW631" i="191"/>
  <c r="AV631" i="191"/>
  <c r="AU631" i="191"/>
  <c r="BD630" i="191"/>
  <c r="BA630" i="191"/>
  <c r="AZ630" i="191"/>
  <c r="AY630" i="191"/>
  <c r="AX630" i="191"/>
  <c r="BB630" i="191" s="1"/>
  <c r="AW630" i="191"/>
  <c r="AV630" i="191"/>
  <c r="AU630" i="191"/>
  <c r="BD629" i="191"/>
  <c r="BA629" i="191"/>
  <c r="AZ629" i="191"/>
  <c r="AY629" i="191"/>
  <c r="AX629" i="191"/>
  <c r="BB629" i="191" s="1"/>
  <c r="AW629" i="191"/>
  <c r="AV629" i="191"/>
  <c r="AU629" i="191"/>
  <c r="BD628" i="191"/>
  <c r="BA628" i="191"/>
  <c r="AZ628" i="191"/>
  <c r="AY628" i="191"/>
  <c r="AX628" i="191"/>
  <c r="BB628" i="191" s="1"/>
  <c r="AW628" i="191"/>
  <c r="AV628" i="191"/>
  <c r="AU628" i="191"/>
  <c r="BD627" i="191"/>
  <c r="BA627" i="191"/>
  <c r="AZ627" i="191"/>
  <c r="AY627" i="191"/>
  <c r="AX627" i="191"/>
  <c r="BB627" i="191" s="1"/>
  <c r="AW627" i="191"/>
  <c r="AV627" i="191"/>
  <c r="AU627" i="191"/>
  <c r="BD626" i="191"/>
  <c r="BA626" i="191"/>
  <c r="AZ626" i="191"/>
  <c r="AY626" i="191"/>
  <c r="AX626" i="191"/>
  <c r="BB626" i="191" s="1"/>
  <c r="AW626" i="191"/>
  <c r="AV626" i="191"/>
  <c r="AU626" i="191"/>
  <c r="BD625" i="191"/>
  <c r="BA625" i="191"/>
  <c r="AZ625" i="191"/>
  <c r="AY625" i="191"/>
  <c r="AX625" i="191"/>
  <c r="BB625" i="191" s="1"/>
  <c r="AW625" i="191"/>
  <c r="AV625" i="191"/>
  <c r="AU625" i="191"/>
  <c r="BD624" i="191"/>
  <c r="BA624" i="191"/>
  <c r="AZ624" i="191"/>
  <c r="AY624" i="191"/>
  <c r="AX624" i="191"/>
  <c r="BB624" i="191" s="1"/>
  <c r="AW624" i="191"/>
  <c r="AV624" i="191"/>
  <c r="AU624" i="191"/>
  <c r="BD623" i="191"/>
  <c r="BA623" i="191"/>
  <c r="AZ623" i="191"/>
  <c r="AY623" i="191"/>
  <c r="AX623" i="191"/>
  <c r="BB623" i="191" s="1"/>
  <c r="AW623" i="191"/>
  <c r="AV623" i="191"/>
  <c r="AU623" i="191"/>
  <c r="BD622" i="191"/>
  <c r="BA622" i="191"/>
  <c r="AZ622" i="191"/>
  <c r="AY622" i="191"/>
  <c r="AX622" i="191"/>
  <c r="BB622" i="191" s="1"/>
  <c r="AW622" i="191"/>
  <c r="AV622" i="191"/>
  <c r="AU622" i="191"/>
  <c r="BD621" i="191"/>
  <c r="BA621" i="191"/>
  <c r="AZ621" i="191"/>
  <c r="AY621" i="191"/>
  <c r="AX621" i="191"/>
  <c r="BB621" i="191" s="1"/>
  <c r="AW621" i="191"/>
  <c r="AV621" i="191"/>
  <c r="AU621" i="191"/>
  <c r="BD620" i="191"/>
  <c r="BA620" i="191"/>
  <c r="AZ620" i="191"/>
  <c r="AY620" i="191"/>
  <c r="AX620" i="191"/>
  <c r="BB620" i="191" s="1"/>
  <c r="AW620" i="191"/>
  <c r="AV620" i="191"/>
  <c r="AU620" i="191"/>
  <c r="BD619" i="191"/>
  <c r="BA619" i="191"/>
  <c r="AZ619" i="191"/>
  <c r="AY619" i="191"/>
  <c r="AX619" i="191"/>
  <c r="BB619" i="191" s="1"/>
  <c r="AW619" i="191"/>
  <c r="AV619" i="191"/>
  <c r="AU619" i="191"/>
  <c r="BD618" i="191"/>
  <c r="BA618" i="191"/>
  <c r="AZ618" i="191"/>
  <c r="AY618" i="191"/>
  <c r="AX618" i="191"/>
  <c r="BB618" i="191" s="1"/>
  <c r="AW618" i="191"/>
  <c r="AV618" i="191"/>
  <c r="AU618" i="191"/>
  <c r="BD617" i="191"/>
  <c r="BA617" i="191"/>
  <c r="AZ617" i="191"/>
  <c r="AY617" i="191"/>
  <c r="AX617" i="191"/>
  <c r="BB617" i="191" s="1"/>
  <c r="AW617" i="191"/>
  <c r="AV617" i="191"/>
  <c r="AU617" i="191"/>
  <c r="BD616" i="191"/>
  <c r="BA616" i="191"/>
  <c r="AZ616" i="191"/>
  <c r="AY616" i="191"/>
  <c r="AX616" i="191"/>
  <c r="BB616" i="191" s="1"/>
  <c r="AW616" i="191"/>
  <c r="AV616" i="191"/>
  <c r="AU616" i="191"/>
  <c r="BD615" i="191"/>
  <c r="BA615" i="191"/>
  <c r="AZ615" i="191"/>
  <c r="AY615" i="191"/>
  <c r="AX615" i="191"/>
  <c r="BB615" i="191" s="1"/>
  <c r="AW615" i="191"/>
  <c r="AV615" i="191"/>
  <c r="AU615" i="191"/>
  <c r="BD614" i="191"/>
  <c r="BA614" i="191"/>
  <c r="AZ614" i="191"/>
  <c r="AY614" i="191"/>
  <c r="AX614" i="191"/>
  <c r="BB614" i="191" s="1"/>
  <c r="AW614" i="191"/>
  <c r="AV614" i="191"/>
  <c r="AU614" i="191"/>
  <c r="BD613" i="191"/>
  <c r="BA613" i="191"/>
  <c r="AZ613" i="191"/>
  <c r="AY613" i="191"/>
  <c r="AX613" i="191"/>
  <c r="BB613" i="191" s="1"/>
  <c r="AW613" i="191"/>
  <c r="AV613" i="191"/>
  <c r="AU613" i="191"/>
  <c r="BD612" i="191"/>
  <c r="BA612" i="191"/>
  <c r="AZ612" i="191"/>
  <c r="AY612" i="191"/>
  <c r="AX612" i="191"/>
  <c r="BB612" i="191" s="1"/>
  <c r="AW612" i="191"/>
  <c r="AV612" i="191"/>
  <c r="AU612" i="191"/>
  <c r="BD611" i="191"/>
  <c r="BA611" i="191"/>
  <c r="AZ611" i="191"/>
  <c r="AY611" i="191"/>
  <c r="AX611" i="191"/>
  <c r="BB611" i="191" s="1"/>
  <c r="AW611" i="191"/>
  <c r="AV611" i="191"/>
  <c r="AU611" i="191"/>
  <c r="BD610" i="191"/>
  <c r="BA610" i="191"/>
  <c r="AZ610" i="191"/>
  <c r="AY610" i="191"/>
  <c r="AX610" i="191"/>
  <c r="BB610" i="191" s="1"/>
  <c r="AW610" i="191"/>
  <c r="AV610" i="191"/>
  <c r="AU610" i="191"/>
  <c r="BD609" i="191"/>
  <c r="BA609" i="191"/>
  <c r="AZ609" i="191"/>
  <c r="AY609" i="191"/>
  <c r="AX609" i="191"/>
  <c r="BB609" i="191" s="1"/>
  <c r="AW609" i="191"/>
  <c r="AV609" i="191"/>
  <c r="AU609" i="191"/>
  <c r="BD608" i="191"/>
  <c r="BA608" i="191"/>
  <c r="AZ608" i="191"/>
  <c r="AY608" i="191"/>
  <c r="AX608" i="191"/>
  <c r="BB608" i="191" s="1"/>
  <c r="AW608" i="191"/>
  <c r="AV608" i="191"/>
  <c r="AU608" i="191"/>
  <c r="BD607" i="191"/>
  <c r="BA607" i="191"/>
  <c r="AZ607" i="191"/>
  <c r="AY607" i="191"/>
  <c r="AX607" i="191"/>
  <c r="BB607" i="191" s="1"/>
  <c r="AW607" i="191"/>
  <c r="AV607" i="191"/>
  <c r="AU607" i="191"/>
  <c r="BD606" i="191"/>
  <c r="BA606" i="191"/>
  <c r="AZ606" i="191"/>
  <c r="AY606" i="191"/>
  <c r="AX606" i="191"/>
  <c r="BB606" i="191" s="1"/>
  <c r="AW606" i="191"/>
  <c r="AV606" i="191"/>
  <c r="AU606" i="191"/>
  <c r="BD605" i="191"/>
  <c r="BA605" i="191"/>
  <c r="AZ605" i="191"/>
  <c r="AY605" i="191"/>
  <c r="AX605" i="191"/>
  <c r="BB605" i="191" s="1"/>
  <c r="AW605" i="191"/>
  <c r="AV605" i="191"/>
  <c r="AU605" i="191"/>
  <c r="BD604" i="191"/>
  <c r="BA604" i="191"/>
  <c r="AZ604" i="191"/>
  <c r="AY604" i="191"/>
  <c r="AX604" i="191"/>
  <c r="BB604" i="191" s="1"/>
  <c r="AW604" i="191"/>
  <c r="AV604" i="191"/>
  <c r="AU604" i="191"/>
  <c r="BD603" i="191"/>
  <c r="BA603" i="191"/>
  <c r="AZ603" i="191"/>
  <c r="AY603" i="191"/>
  <c r="AX603" i="191"/>
  <c r="BB603" i="191" s="1"/>
  <c r="AW603" i="191"/>
  <c r="AV603" i="191"/>
  <c r="AU603" i="191"/>
  <c r="BD602" i="191"/>
  <c r="BA602" i="191"/>
  <c r="AZ602" i="191"/>
  <c r="AY602" i="191"/>
  <c r="AX602" i="191"/>
  <c r="BB602" i="191" s="1"/>
  <c r="AW602" i="191"/>
  <c r="AV602" i="191"/>
  <c r="AU602" i="191"/>
  <c r="BD601" i="191"/>
  <c r="BA601" i="191"/>
  <c r="AZ601" i="191"/>
  <c r="AY601" i="191"/>
  <c r="AX601" i="191"/>
  <c r="BB601" i="191" s="1"/>
  <c r="AW601" i="191"/>
  <c r="AV601" i="191"/>
  <c r="AU601" i="191"/>
  <c r="BD600" i="191"/>
  <c r="BA600" i="191"/>
  <c r="AZ600" i="191"/>
  <c r="AY600" i="191"/>
  <c r="AX600" i="191"/>
  <c r="BB600" i="191" s="1"/>
  <c r="AW600" i="191"/>
  <c r="AV600" i="191"/>
  <c r="AU600" i="191"/>
  <c r="BD599" i="191"/>
  <c r="BA599" i="191"/>
  <c r="AZ599" i="191"/>
  <c r="AY599" i="191"/>
  <c r="AX599" i="191"/>
  <c r="BB599" i="191" s="1"/>
  <c r="AW599" i="191"/>
  <c r="AV599" i="191"/>
  <c r="AU599" i="191"/>
  <c r="BD598" i="191"/>
  <c r="BA598" i="191"/>
  <c r="AZ598" i="191"/>
  <c r="AY598" i="191"/>
  <c r="AX598" i="191"/>
  <c r="BB598" i="191" s="1"/>
  <c r="AW598" i="191"/>
  <c r="AV598" i="191"/>
  <c r="AU598" i="191"/>
  <c r="BD597" i="191"/>
  <c r="BA597" i="191"/>
  <c r="AZ597" i="191"/>
  <c r="AY597" i="191"/>
  <c r="AX597" i="191"/>
  <c r="BB597" i="191" s="1"/>
  <c r="AW597" i="191"/>
  <c r="AV597" i="191"/>
  <c r="AU597" i="191"/>
  <c r="BD596" i="191"/>
  <c r="BA596" i="191"/>
  <c r="AZ596" i="191"/>
  <c r="AY596" i="191"/>
  <c r="AX596" i="191"/>
  <c r="BB596" i="191" s="1"/>
  <c r="AW596" i="191"/>
  <c r="AV596" i="191"/>
  <c r="AU596" i="191"/>
  <c r="BD595" i="191"/>
  <c r="BA595" i="191"/>
  <c r="AZ595" i="191"/>
  <c r="AY595" i="191"/>
  <c r="AX595" i="191"/>
  <c r="BB595" i="191" s="1"/>
  <c r="AW595" i="191"/>
  <c r="AV595" i="191"/>
  <c r="AU595" i="191"/>
  <c r="BD594" i="191"/>
  <c r="BA594" i="191"/>
  <c r="AZ594" i="191"/>
  <c r="AY594" i="191"/>
  <c r="AX594" i="191"/>
  <c r="BB594" i="191" s="1"/>
  <c r="AW594" i="191"/>
  <c r="AV594" i="191"/>
  <c r="AU594" i="191"/>
  <c r="BD593" i="191"/>
  <c r="BA593" i="191"/>
  <c r="AZ593" i="191"/>
  <c r="AY593" i="191"/>
  <c r="AX593" i="191"/>
  <c r="BB593" i="191" s="1"/>
  <c r="AW593" i="191"/>
  <c r="AV593" i="191"/>
  <c r="AU593" i="191"/>
  <c r="BD592" i="191"/>
  <c r="BA592" i="191"/>
  <c r="AZ592" i="191"/>
  <c r="AY592" i="191"/>
  <c r="AX592" i="191"/>
  <c r="BB592" i="191" s="1"/>
  <c r="AW592" i="191"/>
  <c r="AV592" i="191"/>
  <c r="AU592" i="191"/>
  <c r="BD591" i="191"/>
  <c r="BA591" i="191"/>
  <c r="AZ591" i="191"/>
  <c r="AY591" i="191"/>
  <c r="AX591" i="191"/>
  <c r="BB591" i="191" s="1"/>
  <c r="AW591" i="191"/>
  <c r="AV591" i="191"/>
  <c r="AU591" i="191"/>
  <c r="BD590" i="191"/>
  <c r="BA590" i="191"/>
  <c r="AZ590" i="191"/>
  <c r="AY590" i="191"/>
  <c r="AX590" i="191"/>
  <c r="BB590" i="191" s="1"/>
  <c r="AW590" i="191"/>
  <c r="AV590" i="191"/>
  <c r="AU590" i="191"/>
  <c r="BD589" i="191"/>
  <c r="BA589" i="191"/>
  <c r="AZ589" i="191"/>
  <c r="AY589" i="191"/>
  <c r="AX589" i="191"/>
  <c r="BB589" i="191" s="1"/>
  <c r="AW589" i="191"/>
  <c r="AV589" i="191"/>
  <c r="AU589" i="191"/>
  <c r="BD588" i="191"/>
  <c r="BA588" i="191"/>
  <c r="AZ588" i="191"/>
  <c r="AY588" i="191"/>
  <c r="AX588" i="191"/>
  <c r="BB588" i="191" s="1"/>
  <c r="AW588" i="191"/>
  <c r="AV588" i="191"/>
  <c r="AU588" i="191"/>
  <c r="BD587" i="191"/>
  <c r="BA587" i="191"/>
  <c r="AZ587" i="191"/>
  <c r="AY587" i="191"/>
  <c r="AX587" i="191"/>
  <c r="BB587" i="191" s="1"/>
  <c r="AW587" i="191"/>
  <c r="AV587" i="191"/>
  <c r="AU587" i="191"/>
  <c r="BD586" i="191"/>
  <c r="BA586" i="191"/>
  <c r="AZ586" i="191"/>
  <c r="AY586" i="191"/>
  <c r="AX586" i="191"/>
  <c r="BB586" i="191" s="1"/>
  <c r="AW586" i="191"/>
  <c r="AV586" i="191"/>
  <c r="AU586" i="191"/>
  <c r="BD585" i="191"/>
  <c r="BA585" i="191"/>
  <c r="AZ585" i="191"/>
  <c r="AY585" i="191"/>
  <c r="AX585" i="191"/>
  <c r="BB585" i="191" s="1"/>
  <c r="AW585" i="191"/>
  <c r="AV585" i="191"/>
  <c r="AU585" i="191"/>
  <c r="BD584" i="191"/>
  <c r="BA584" i="191"/>
  <c r="AZ584" i="191"/>
  <c r="AY584" i="191"/>
  <c r="AX584" i="191"/>
  <c r="BB584" i="191" s="1"/>
  <c r="AW584" i="191"/>
  <c r="AV584" i="191"/>
  <c r="AU584" i="191"/>
  <c r="BD583" i="191"/>
  <c r="BA583" i="191"/>
  <c r="AZ583" i="191"/>
  <c r="AY583" i="191"/>
  <c r="AX583" i="191"/>
  <c r="BB583" i="191" s="1"/>
  <c r="AW583" i="191"/>
  <c r="AV583" i="191"/>
  <c r="AU583" i="191"/>
  <c r="BD582" i="191"/>
  <c r="BA582" i="191"/>
  <c r="AZ582" i="191"/>
  <c r="AY582" i="191"/>
  <c r="AX582" i="191"/>
  <c r="BB582" i="191" s="1"/>
  <c r="AW582" i="191"/>
  <c r="AV582" i="191"/>
  <c r="AU582" i="191"/>
  <c r="BD581" i="191"/>
  <c r="BA581" i="191"/>
  <c r="AZ581" i="191"/>
  <c r="AY581" i="191"/>
  <c r="AX581" i="191"/>
  <c r="BB581" i="191" s="1"/>
  <c r="AW581" i="191"/>
  <c r="AV581" i="191"/>
  <c r="AU581" i="191"/>
  <c r="BD580" i="191"/>
  <c r="BA580" i="191"/>
  <c r="AZ580" i="191"/>
  <c r="AY580" i="191"/>
  <c r="AX580" i="191"/>
  <c r="BB580" i="191" s="1"/>
  <c r="AW580" i="191"/>
  <c r="AV580" i="191"/>
  <c r="AU580" i="191"/>
  <c r="BD579" i="191"/>
  <c r="BA579" i="191"/>
  <c r="AZ579" i="191"/>
  <c r="AY579" i="191"/>
  <c r="AX579" i="191"/>
  <c r="BB579" i="191" s="1"/>
  <c r="AW579" i="191"/>
  <c r="AV579" i="191"/>
  <c r="AU579" i="191"/>
  <c r="BD578" i="191"/>
  <c r="BA578" i="191"/>
  <c r="AZ578" i="191"/>
  <c r="AY578" i="191"/>
  <c r="AX578" i="191"/>
  <c r="BB578" i="191" s="1"/>
  <c r="AW578" i="191"/>
  <c r="AV578" i="191"/>
  <c r="AU578" i="191"/>
  <c r="BD577" i="191"/>
  <c r="BA577" i="191"/>
  <c r="AZ577" i="191"/>
  <c r="AY577" i="191"/>
  <c r="AX577" i="191"/>
  <c r="BB577" i="191" s="1"/>
  <c r="AW577" i="191"/>
  <c r="AV577" i="191"/>
  <c r="AU577" i="191"/>
  <c r="BD576" i="191"/>
  <c r="BA576" i="191"/>
  <c r="AZ576" i="191"/>
  <c r="AY576" i="191"/>
  <c r="AX576" i="191"/>
  <c r="BB576" i="191" s="1"/>
  <c r="AW576" i="191"/>
  <c r="AV576" i="191"/>
  <c r="AU576" i="191"/>
  <c r="BD575" i="191"/>
  <c r="BA575" i="191"/>
  <c r="AZ575" i="191"/>
  <c r="AY575" i="191"/>
  <c r="AX575" i="191"/>
  <c r="BB575" i="191" s="1"/>
  <c r="AW575" i="191"/>
  <c r="AV575" i="191"/>
  <c r="AU575" i="191"/>
  <c r="BD574" i="191"/>
  <c r="BA574" i="191"/>
  <c r="AZ574" i="191"/>
  <c r="AY574" i="191"/>
  <c r="AX574" i="191"/>
  <c r="BB574" i="191" s="1"/>
  <c r="AW574" i="191"/>
  <c r="AV574" i="191"/>
  <c r="AU574" i="191"/>
  <c r="BD573" i="191"/>
  <c r="BA573" i="191"/>
  <c r="AZ573" i="191"/>
  <c r="AY573" i="191"/>
  <c r="AX573" i="191"/>
  <c r="BB573" i="191" s="1"/>
  <c r="AW573" i="191"/>
  <c r="AV573" i="191"/>
  <c r="AU573" i="191"/>
  <c r="BD572" i="191"/>
  <c r="BA572" i="191"/>
  <c r="AZ572" i="191"/>
  <c r="AY572" i="191"/>
  <c r="AX572" i="191"/>
  <c r="BB572" i="191" s="1"/>
  <c r="AW572" i="191"/>
  <c r="AV572" i="191"/>
  <c r="AU572" i="191"/>
  <c r="BD571" i="191"/>
  <c r="BA571" i="191"/>
  <c r="AZ571" i="191"/>
  <c r="AY571" i="191"/>
  <c r="AX571" i="191"/>
  <c r="BB571" i="191" s="1"/>
  <c r="AW571" i="191"/>
  <c r="AV571" i="191"/>
  <c r="AU571" i="191"/>
  <c r="BD570" i="191"/>
  <c r="BA570" i="191"/>
  <c r="AZ570" i="191"/>
  <c r="AY570" i="191"/>
  <c r="AX570" i="191"/>
  <c r="BB570" i="191" s="1"/>
  <c r="AW570" i="191"/>
  <c r="AV570" i="191"/>
  <c r="AU570" i="191"/>
  <c r="BD569" i="191"/>
  <c r="BA569" i="191"/>
  <c r="AZ569" i="191"/>
  <c r="AY569" i="191"/>
  <c r="AX569" i="191"/>
  <c r="BB569" i="191" s="1"/>
  <c r="AW569" i="191"/>
  <c r="AV569" i="191"/>
  <c r="AU569" i="191"/>
  <c r="BD568" i="191"/>
  <c r="BA568" i="191"/>
  <c r="AZ568" i="191"/>
  <c r="AY568" i="191"/>
  <c r="AX568" i="191"/>
  <c r="BB568" i="191" s="1"/>
  <c r="AW568" i="191"/>
  <c r="AV568" i="191"/>
  <c r="AU568" i="191"/>
  <c r="BD567" i="191"/>
  <c r="BA567" i="191"/>
  <c r="AZ567" i="191"/>
  <c r="AY567" i="191"/>
  <c r="AX567" i="191"/>
  <c r="BB567" i="191" s="1"/>
  <c r="AW567" i="191"/>
  <c r="AV567" i="191"/>
  <c r="AU567" i="191"/>
  <c r="BD566" i="191"/>
  <c r="BA566" i="191"/>
  <c r="AZ566" i="191"/>
  <c r="AY566" i="191"/>
  <c r="AX566" i="191"/>
  <c r="BB566" i="191" s="1"/>
  <c r="AW566" i="191"/>
  <c r="AV566" i="191"/>
  <c r="AU566" i="191"/>
  <c r="BD565" i="191"/>
  <c r="BA565" i="191"/>
  <c r="AZ565" i="191"/>
  <c r="AY565" i="191"/>
  <c r="AX565" i="191"/>
  <c r="BB565" i="191" s="1"/>
  <c r="AW565" i="191"/>
  <c r="AV565" i="191"/>
  <c r="AU565" i="191"/>
  <c r="BD564" i="191"/>
  <c r="BA564" i="191"/>
  <c r="AZ564" i="191"/>
  <c r="AY564" i="191"/>
  <c r="AX564" i="191"/>
  <c r="BB564" i="191" s="1"/>
  <c r="AW564" i="191"/>
  <c r="AV564" i="191"/>
  <c r="AU564" i="191"/>
  <c r="BD563" i="191"/>
  <c r="BA563" i="191"/>
  <c r="AZ563" i="191"/>
  <c r="AY563" i="191"/>
  <c r="AX563" i="191"/>
  <c r="BB563" i="191" s="1"/>
  <c r="AW563" i="191"/>
  <c r="AV563" i="191"/>
  <c r="AU563" i="191"/>
  <c r="BD562" i="191"/>
  <c r="BA562" i="191"/>
  <c r="AZ562" i="191"/>
  <c r="AY562" i="191"/>
  <c r="AX562" i="191"/>
  <c r="BB562" i="191" s="1"/>
  <c r="AW562" i="191"/>
  <c r="AV562" i="191"/>
  <c r="AU562" i="191"/>
  <c r="BD561" i="191"/>
  <c r="BA561" i="191"/>
  <c r="AZ561" i="191"/>
  <c r="AY561" i="191"/>
  <c r="AX561" i="191"/>
  <c r="BB561" i="191" s="1"/>
  <c r="AW561" i="191"/>
  <c r="AV561" i="191"/>
  <c r="AU561" i="191"/>
  <c r="BD560" i="191"/>
  <c r="BA560" i="191"/>
  <c r="AZ560" i="191"/>
  <c r="AY560" i="191"/>
  <c r="AX560" i="191"/>
  <c r="BB560" i="191" s="1"/>
  <c r="AW560" i="191"/>
  <c r="AV560" i="191"/>
  <c r="AU560" i="191"/>
  <c r="BD559" i="191"/>
  <c r="BA559" i="191"/>
  <c r="AZ559" i="191"/>
  <c r="AY559" i="191"/>
  <c r="AX559" i="191"/>
  <c r="BB559" i="191" s="1"/>
  <c r="AW559" i="191"/>
  <c r="AV559" i="191"/>
  <c r="AU559" i="191"/>
  <c r="BD558" i="191"/>
  <c r="BA558" i="191"/>
  <c r="AZ558" i="191"/>
  <c r="AY558" i="191"/>
  <c r="AX558" i="191"/>
  <c r="BB558" i="191" s="1"/>
  <c r="AW558" i="191"/>
  <c r="AV558" i="191"/>
  <c r="AU558" i="191"/>
  <c r="BD557" i="191"/>
  <c r="BA557" i="191"/>
  <c r="AZ557" i="191"/>
  <c r="AY557" i="191"/>
  <c r="AX557" i="191"/>
  <c r="BB557" i="191" s="1"/>
  <c r="AW557" i="191"/>
  <c r="AV557" i="191"/>
  <c r="AU557" i="191"/>
  <c r="BD556" i="191"/>
  <c r="BA556" i="191"/>
  <c r="AZ556" i="191"/>
  <c r="AY556" i="191"/>
  <c r="AX556" i="191"/>
  <c r="BB556" i="191" s="1"/>
  <c r="AW556" i="191"/>
  <c r="AV556" i="191"/>
  <c r="AU556" i="191"/>
  <c r="BD555" i="191"/>
  <c r="BA555" i="191"/>
  <c r="AZ555" i="191"/>
  <c r="AY555" i="191"/>
  <c r="AX555" i="191"/>
  <c r="BB555" i="191" s="1"/>
  <c r="AW555" i="191"/>
  <c r="AV555" i="191"/>
  <c r="AU555" i="191"/>
  <c r="BD554" i="191"/>
  <c r="BA554" i="191"/>
  <c r="AZ554" i="191"/>
  <c r="AY554" i="191"/>
  <c r="AX554" i="191"/>
  <c r="BB554" i="191" s="1"/>
  <c r="AW554" i="191"/>
  <c r="AV554" i="191"/>
  <c r="AU554" i="191"/>
  <c r="BD553" i="191"/>
  <c r="BA553" i="191"/>
  <c r="AZ553" i="191"/>
  <c r="AY553" i="191"/>
  <c r="AX553" i="191"/>
  <c r="BB553" i="191" s="1"/>
  <c r="AW553" i="191"/>
  <c r="AV553" i="191"/>
  <c r="AU553" i="191"/>
  <c r="BD552" i="191"/>
  <c r="BA552" i="191"/>
  <c r="AZ552" i="191"/>
  <c r="AY552" i="191"/>
  <c r="AX552" i="191"/>
  <c r="BB552" i="191" s="1"/>
  <c r="AW552" i="191"/>
  <c r="AV552" i="191"/>
  <c r="AU552" i="191"/>
  <c r="BD551" i="191"/>
  <c r="BA551" i="191"/>
  <c r="AZ551" i="191"/>
  <c r="AY551" i="191"/>
  <c r="AX551" i="191"/>
  <c r="BB551" i="191" s="1"/>
  <c r="AW551" i="191"/>
  <c r="AV551" i="191"/>
  <c r="AU551" i="191"/>
  <c r="BD550" i="191"/>
  <c r="BA550" i="191"/>
  <c r="AZ550" i="191"/>
  <c r="AY550" i="191"/>
  <c r="AX550" i="191"/>
  <c r="BB550" i="191" s="1"/>
  <c r="AW550" i="191"/>
  <c r="AV550" i="191"/>
  <c r="AU550" i="191"/>
  <c r="BD549" i="191"/>
  <c r="BA549" i="191"/>
  <c r="AZ549" i="191"/>
  <c r="AY549" i="191"/>
  <c r="AX549" i="191"/>
  <c r="BB549" i="191" s="1"/>
  <c r="AW549" i="191"/>
  <c r="AV549" i="191"/>
  <c r="AU549" i="191"/>
  <c r="BD548" i="191"/>
  <c r="BA548" i="191"/>
  <c r="AZ548" i="191"/>
  <c r="AY548" i="191"/>
  <c r="AX548" i="191"/>
  <c r="BB548" i="191" s="1"/>
  <c r="AW548" i="191"/>
  <c r="AV548" i="191"/>
  <c r="AU548" i="191"/>
  <c r="BD547" i="191"/>
  <c r="BA547" i="191"/>
  <c r="AZ547" i="191"/>
  <c r="AY547" i="191"/>
  <c r="AX547" i="191"/>
  <c r="BB547" i="191" s="1"/>
  <c r="AW547" i="191"/>
  <c r="AV547" i="191"/>
  <c r="AU547" i="191"/>
  <c r="BD546" i="191"/>
  <c r="BA546" i="191"/>
  <c r="AZ546" i="191"/>
  <c r="AY546" i="191"/>
  <c r="AX546" i="191"/>
  <c r="BB546" i="191" s="1"/>
  <c r="AW546" i="191"/>
  <c r="AV546" i="191"/>
  <c r="AU546" i="191"/>
  <c r="BD545" i="191"/>
  <c r="BA545" i="191"/>
  <c r="AZ545" i="191"/>
  <c r="AY545" i="191"/>
  <c r="AX545" i="191"/>
  <c r="BB545" i="191" s="1"/>
  <c r="AW545" i="191"/>
  <c r="AV545" i="191"/>
  <c r="AU545" i="191"/>
  <c r="BD544" i="191"/>
  <c r="BA544" i="191"/>
  <c r="AZ544" i="191"/>
  <c r="AY544" i="191"/>
  <c r="AX544" i="191"/>
  <c r="BB544" i="191" s="1"/>
  <c r="AW544" i="191"/>
  <c r="AV544" i="191"/>
  <c r="AU544" i="191"/>
  <c r="BD543" i="191"/>
  <c r="BA543" i="191"/>
  <c r="AZ543" i="191"/>
  <c r="AY543" i="191"/>
  <c r="AX543" i="191"/>
  <c r="BB543" i="191" s="1"/>
  <c r="AW543" i="191"/>
  <c r="AV543" i="191"/>
  <c r="AU543" i="191"/>
  <c r="BD542" i="191"/>
  <c r="BA542" i="191"/>
  <c r="AZ542" i="191"/>
  <c r="AY542" i="191"/>
  <c r="AX542" i="191"/>
  <c r="BB542" i="191" s="1"/>
  <c r="AW542" i="191"/>
  <c r="AV542" i="191"/>
  <c r="AU542" i="191"/>
  <c r="BD541" i="191"/>
  <c r="BA541" i="191"/>
  <c r="AZ541" i="191"/>
  <c r="AY541" i="191"/>
  <c r="AX541" i="191"/>
  <c r="BB541" i="191" s="1"/>
  <c r="AW541" i="191"/>
  <c r="AV541" i="191"/>
  <c r="AU541" i="191"/>
  <c r="BD540" i="191"/>
  <c r="BA540" i="191"/>
  <c r="AZ540" i="191"/>
  <c r="AY540" i="191"/>
  <c r="AX540" i="191"/>
  <c r="BB540" i="191" s="1"/>
  <c r="AW540" i="191"/>
  <c r="AV540" i="191"/>
  <c r="AU540" i="191"/>
  <c r="BD539" i="191"/>
  <c r="BA539" i="191"/>
  <c r="AZ539" i="191"/>
  <c r="AY539" i="191"/>
  <c r="AX539" i="191"/>
  <c r="BB539" i="191" s="1"/>
  <c r="AW539" i="191"/>
  <c r="AV539" i="191"/>
  <c r="AU539" i="191"/>
  <c r="BD538" i="191"/>
  <c r="BA538" i="191"/>
  <c r="AZ538" i="191"/>
  <c r="AY538" i="191"/>
  <c r="AX538" i="191"/>
  <c r="BB538" i="191" s="1"/>
  <c r="AW538" i="191"/>
  <c r="AV538" i="191"/>
  <c r="AU538" i="191"/>
  <c r="BD537" i="191"/>
  <c r="BA537" i="191"/>
  <c r="AZ537" i="191"/>
  <c r="AY537" i="191"/>
  <c r="AX537" i="191"/>
  <c r="BB537" i="191" s="1"/>
  <c r="AW537" i="191"/>
  <c r="AV537" i="191"/>
  <c r="AU537" i="191"/>
  <c r="BD536" i="191"/>
  <c r="BA536" i="191"/>
  <c r="AZ536" i="191"/>
  <c r="AY536" i="191"/>
  <c r="AX536" i="191"/>
  <c r="BB536" i="191" s="1"/>
  <c r="AW536" i="191"/>
  <c r="AV536" i="191"/>
  <c r="AU536" i="191"/>
  <c r="BD535" i="191"/>
  <c r="BA535" i="191"/>
  <c r="AZ535" i="191"/>
  <c r="AY535" i="191"/>
  <c r="AX535" i="191"/>
  <c r="BB535" i="191" s="1"/>
  <c r="AW535" i="191"/>
  <c r="AV535" i="191"/>
  <c r="AU535" i="191"/>
  <c r="BD534" i="191"/>
  <c r="BA534" i="191"/>
  <c r="AZ534" i="191"/>
  <c r="AY534" i="191"/>
  <c r="AX534" i="191"/>
  <c r="BB534" i="191" s="1"/>
  <c r="AW534" i="191"/>
  <c r="AV534" i="191"/>
  <c r="AU534" i="191"/>
  <c r="BD533" i="191"/>
  <c r="BA533" i="191"/>
  <c r="AZ533" i="191"/>
  <c r="AY533" i="191"/>
  <c r="AX533" i="191"/>
  <c r="BB533" i="191" s="1"/>
  <c r="AW533" i="191"/>
  <c r="AV533" i="191"/>
  <c r="AU533" i="191"/>
  <c r="BD532" i="191"/>
  <c r="BA532" i="191"/>
  <c r="AZ532" i="191"/>
  <c r="AY532" i="191"/>
  <c r="AX532" i="191"/>
  <c r="BB532" i="191" s="1"/>
  <c r="AW532" i="191"/>
  <c r="AV532" i="191"/>
  <c r="AU532" i="191"/>
  <c r="BD531" i="191"/>
  <c r="BA531" i="191"/>
  <c r="AZ531" i="191"/>
  <c r="AY531" i="191"/>
  <c r="AX531" i="191"/>
  <c r="BB531" i="191" s="1"/>
  <c r="AW531" i="191"/>
  <c r="AV531" i="191"/>
  <c r="AU531" i="191"/>
  <c r="BD530" i="191"/>
  <c r="BA530" i="191"/>
  <c r="AZ530" i="191"/>
  <c r="AY530" i="191"/>
  <c r="AX530" i="191"/>
  <c r="BB530" i="191" s="1"/>
  <c r="AW530" i="191"/>
  <c r="AV530" i="191"/>
  <c r="AU530" i="191"/>
  <c r="BD529" i="191"/>
  <c r="BA529" i="191"/>
  <c r="AZ529" i="191"/>
  <c r="AY529" i="191"/>
  <c r="AX529" i="191"/>
  <c r="BB529" i="191" s="1"/>
  <c r="AW529" i="191"/>
  <c r="AV529" i="191"/>
  <c r="AU529" i="191"/>
  <c r="BD528" i="191"/>
  <c r="BA528" i="191"/>
  <c r="AZ528" i="191"/>
  <c r="AY528" i="191"/>
  <c r="AX528" i="191"/>
  <c r="BB528" i="191" s="1"/>
  <c r="AW528" i="191"/>
  <c r="AV528" i="191"/>
  <c r="AU528" i="191"/>
  <c r="BD527" i="191"/>
  <c r="BA527" i="191"/>
  <c r="AZ527" i="191"/>
  <c r="AY527" i="191"/>
  <c r="AX527" i="191"/>
  <c r="BB527" i="191" s="1"/>
  <c r="AW527" i="191"/>
  <c r="AV527" i="191"/>
  <c r="AU527" i="191"/>
  <c r="BD526" i="191"/>
  <c r="BA526" i="191"/>
  <c r="AZ526" i="191"/>
  <c r="AY526" i="191"/>
  <c r="AX526" i="191"/>
  <c r="BB526" i="191" s="1"/>
  <c r="AW526" i="191"/>
  <c r="AV526" i="191"/>
  <c r="AU526" i="191"/>
  <c r="BD525" i="191"/>
  <c r="BA525" i="191"/>
  <c r="AZ525" i="191"/>
  <c r="AY525" i="191"/>
  <c r="AX525" i="191"/>
  <c r="BB525" i="191" s="1"/>
  <c r="AW525" i="191"/>
  <c r="AV525" i="191"/>
  <c r="AU525" i="191"/>
  <c r="BD524" i="191"/>
  <c r="BA524" i="191"/>
  <c r="AZ524" i="191"/>
  <c r="AY524" i="191"/>
  <c r="AX524" i="191"/>
  <c r="BB524" i="191" s="1"/>
  <c r="AW524" i="191"/>
  <c r="AV524" i="191"/>
  <c r="AU524" i="191"/>
  <c r="BD523" i="191"/>
  <c r="BA523" i="191"/>
  <c r="AZ523" i="191"/>
  <c r="AY523" i="191"/>
  <c r="AX523" i="191"/>
  <c r="BB523" i="191" s="1"/>
  <c r="AW523" i="191"/>
  <c r="AV523" i="191"/>
  <c r="AU523" i="191"/>
  <c r="BD522" i="191"/>
  <c r="BA522" i="191"/>
  <c r="AZ522" i="191"/>
  <c r="AY522" i="191"/>
  <c r="AX522" i="191"/>
  <c r="BB522" i="191" s="1"/>
  <c r="AW522" i="191"/>
  <c r="AV522" i="191"/>
  <c r="AU522" i="191"/>
  <c r="BD521" i="191"/>
  <c r="BA521" i="191"/>
  <c r="AZ521" i="191"/>
  <c r="AY521" i="191"/>
  <c r="AX521" i="191"/>
  <c r="BB521" i="191" s="1"/>
  <c r="AW521" i="191"/>
  <c r="AV521" i="191"/>
  <c r="AU521" i="191"/>
  <c r="BD520" i="191"/>
  <c r="BA520" i="191"/>
  <c r="AZ520" i="191"/>
  <c r="AY520" i="191"/>
  <c r="AX520" i="191"/>
  <c r="BB520" i="191" s="1"/>
  <c r="AW520" i="191"/>
  <c r="AV520" i="191"/>
  <c r="AU520" i="191"/>
  <c r="BD519" i="191"/>
  <c r="BA519" i="191"/>
  <c r="AZ519" i="191"/>
  <c r="AY519" i="191"/>
  <c r="AX519" i="191"/>
  <c r="BB519" i="191" s="1"/>
  <c r="AW519" i="191"/>
  <c r="AV519" i="191"/>
  <c r="AU519" i="191"/>
  <c r="BD518" i="191"/>
  <c r="BA518" i="191"/>
  <c r="AZ518" i="191"/>
  <c r="AY518" i="191"/>
  <c r="AX518" i="191"/>
  <c r="BB518" i="191" s="1"/>
  <c r="AW518" i="191"/>
  <c r="AV518" i="191"/>
  <c r="AU518" i="191"/>
  <c r="BD517" i="191"/>
  <c r="BA517" i="191"/>
  <c r="AZ517" i="191"/>
  <c r="AY517" i="191"/>
  <c r="AX517" i="191"/>
  <c r="BB517" i="191" s="1"/>
  <c r="AW517" i="191"/>
  <c r="AV517" i="191"/>
  <c r="AU517" i="191"/>
  <c r="BD516" i="191"/>
  <c r="BA516" i="191"/>
  <c r="AZ516" i="191"/>
  <c r="AY516" i="191"/>
  <c r="AX516" i="191"/>
  <c r="BB516" i="191" s="1"/>
  <c r="AW516" i="191"/>
  <c r="AV516" i="191"/>
  <c r="AU516" i="191"/>
  <c r="BD515" i="191"/>
  <c r="BA515" i="191"/>
  <c r="AZ515" i="191"/>
  <c r="AY515" i="191"/>
  <c r="AX515" i="191"/>
  <c r="BB515" i="191" s="1"/>
  <c r="AW515" i="191"/>
  <c r="AV515" i="191"/>
  <c r="AU515" i="191"/>
  <c r="BD514" i="191"/>
  <c r="BA514" i="191"/>
  <c r="AZ514" i="191"/>
  <c r="AY514" i="191"/>
  <c r="AX514" i="191"/>
  <c r="BB514" i="191" s="1"/>
  <c r="AW514" i="191"/>
  <c r="AV514" i="191"/>
  <c r="AU514" i="191"/>
  <c r="BD513" i="191"/>
  <c r="BA513" i="191"/>
  <c r="AZ513" i="191"/>
  <c r="AY513" i="191"/>
  <c r="AX513" i="191"/>
  <c r="BB513" i="191" s="1"/>
  <c r="AW513" i="191"/>
  <c r="AV513" i="191"/>
  <c r="AU513" i="191"/>
  <c r="BD512" i="191"/>
  <c r="BA512" i="191"/>
  <c r="AZ512" i="191"/>
  <c r="AY512" i="191"/>
  <c r="AX512" i="191"/>
  <c r="BB512" i="191" s="1"/>
  <c r="AW512" i="191"/>
  <c r="AV512" i="191"/>
  <c r="AU512" i="191"/>
  <c r="BD511" i="191"/>
  <c r="BA511" i="191"/>
  <c r="AZ511" i="191"/>
  <c r="AY511" i="191"/>
  <c r="AX511" i="191"/>
  <c r="BB511" i="191" s="1"/>
  <c r="AW511" i="191"/>
  <c r="AV511" i="191"/>
  <c r="AU511" i="191"/>
  <c r="BD510" i="191"/>
  <c r="BA510" i="191"/>
  <c r="AZ510" i="191"/>
  <c r="AY510" i="191"/>
  <c r="AX510" i="191"/>
  <c r="BB510" i="191" s="1"/>
  <c r="AW510" i="191"/>
  <c r="AV510" i="191"/>
  <c r="AU510" i="191"/>
  <c r="BD509" i="191"/>
  <c r="BA509" i="191"/>
  <c r="AZ509" i="191"/>
  <c r="AY509" i="191"/>
  <c r="AX509" i="191"/>
  <c r="BB509" i="191" s="1"/>
  <c r="AW509" i="191"/>
  <c r="AV509" i="191"/>
  <c r="AU509" i="191"/>
  <c r="BD508" i="191"/>
  <c r="BA508" i="191"/>
  <c r="AZ508" i="191"/>
  <c r="AY508" i="191"/>
  <c r="AX508" i="191"/>
  <c r="BB508" i="191" s="1"/>
  <c r="AW508" i="191"/>
  <c r="AV508" i="191"/>
  <c r="AU508" i="191"/>
  <c r="BD507" i="191"/>
  <c r="BA507" i="191"/>
  <c r="AZ507" i="191"/>
  <c r="AY507" i="191"/>
  <c r="AX507" i="191"/>
  <c r="BB507" i="191" s="1"/>
  <c r="AW507" i="191"/>
  <c r="AV507" i="191"/>
  <c r="AU507" i="191"/>
  <c r="BD506" i="191"/>
  <c r="BA506" i="191"/>
  <c r="AZ506" i="191"/>
  <c r="AY506" i="191"/>
  <c r="AX506" i="191"/>
  <c r="BB506" i="191" s="1"/>
  <c r="AW506" i="191"/>
  <c r="AV506" i="191"/>
  <c r="AU506" i="191"/>
  <c r="BD505" i="191"/>
  <c r="BA505" i="191"/>
  <c r="AZ505" i="191"/>
  <c r="AY505" i="191"/>
  <c r="AX505" i="191"/>
  <c r="BB505" i="191" s="1"/>
  <c r="AW505" i="191"/>
  <c r="AV505" i="191"/>
  <c r="AU505" i="191"/>
  <c r="BD504" i="191"/>
  <c r="BA504" i="191"/>
  <c r="AZ504" i="191"/>
  <c r="AY504" i="191"/>
  <c r="AX504" i="191"/>
  <c r="BB504" i="191" s="1"/>
  <c r="AW504" i="191"/>
  <c r="AV504" i="191"/>
  <c r="AU504" i="191"/>
  <c r="BD503" i="191"/>
  <c r="BA503" i="191"/>
  <c r="AZ503" i="191"/>
  <c r="AY503" i="191"/>
  <c r="AX503" i="191"/>
  <c r="BB503" i="191" s="1"/>
  <c r="AW503" i="191"/>
  <c r="AV503" i="191"/>
  <c r="AU503" i="191"/>
  <c r="BD502" i="191"/>
  <c r="BA502" i="191"/>
  <c r="AZ502" i="191"/>
  <c r="AY502" i="191"/>
  <c r="AX502" i="191"/>
  <c r="BB502" i="191" s="1"/>
  <c r="AW502" i="191"/>
  <c r="AV502" i="191"/>
  <c r="AU502" i="191"/>
  <c r="BD501" i="191"/>
  <c r="BA501" i="191"/>
  <c r="AZ501" i="191"/>
  <c r="AY501" i="191"/>
  <c r="AX501" i="191"/>
  <c r="BB501" i="191" s="1"/>
  <c r="AW501" i="191"/>
  <c r="AV501" i="191"/>
  <c r="AU501" i="191"/>
  <c r="BD500" i="191"/>
  <c r="BA500" i="191"/>
  <c r="AZ500" i="191"/>
  <c r="AY500" i="191"/>
  <c r="AX500" i="191"/>
  <c r="BB500" i="191" s="1"/>
  <c r="AW500" i="191"/>
  <c r="AV500" i="191"/>
  <c r="AU500" i="191"/>
  <c r="BD499" i="191"/>
  <c r="BA499" i="191"/>
  <c r="AZ499" i="191"/>
  <c r="AY499" i="191"/>
  <c r="AX499" i="191"/>
  <c r="BB499" i="191" s="1"/>
  <c r="AW499" i="191"/>
  <c r="AV499" i="191"/>
  <c r="AU499" i="191"/>
  <c r="BD498" i="191"/>
  <c r="BA498" i="191"/>
  <c r="AZ498" i="191"/>
  <c r="AY498" i="191"/>
  <c r="AX498" i="191"/>
  <c r="BB498" i="191" s="1"/>
  <c r="AW498" i="191"/>
  <c r="AV498" i="191"/>
  <c r="AU498" i="191"/>
  <c r="BD497" i="191"/>
  <c r="BA497" i="191"/>
  <c r="AZ497" i="191"/>
  <c r="AY497" i="191"/>
  <c r="AX497" i="191"/>
  <c r="BB497" i="191" s="1"/>
  <c r="AW497" i="191"/>
  <c r="AV497" i="191"/>
  <c r="AU497" i="191"/>
  <c r="BD496" i="191"/>
  <c r="BA496" i="191"/>
  <c r="AZ496" i="191"/>
  <c r="AY496" i="191"/>
  <c r="AX496" i="191"/>
  <c r="BB496" i="191" s="1"/>
  <c r="AW496" i="191"/>
  <c r="AV496" i="191"/>
  <c r="AU496" i="191"/>
  <c r="BD495" i="191"/>
  <c r="BA495" i="191"/>
  <c r="AZ495" i="191"/>
  <c r="AY495" i="191"/>
  <c r="AX495" i="191"/>
  <c r="BB495" i="191" s="1"/>
  <c r="AW495" i="191"/>
  <c r="AV495" i="191"/>
  <c r="AU495" i="191"/>
  <c r="BD494" i="191"/>
  <c r="BA494" i="191"/>
  <c r="AZ494" i="191"/>
  <c r="AY494" i="191"/>
  <c r="AX494" i="191"/>
  <c r="BB494" i="191" s="1"/>
  <c r="AW494" i="191"/>
  <c r="AV494" i="191"/>
  <c r="AU494" i="191"/>
  <c r="BD493" i="191"/>
  <c r="BA493" i="191"/>
  <c r="AZ493" i="191"/>
  <c r="AY493" i="191"/>
  <c r="AX493" i="191"/>
  <c r="BB493" i="191" s="1"/>
  <c r="AW493" i="191"/>
  <c r="AV493" i="191"/>
  <c r="AU493" i="191"/>
  <c r="BD492" i="191"/>
  <c r="BA492" i="191"/>
  <c r="AZ492" i="191"/>
  <c r="AY492" i="191"/>
  <c r="AX492" i="191"/>
  <c r="BB492" i="191" s="1"/>
  <c r="AW492" i="191"/>
  <c r="AV492" i="191"/>
  <c r="AU492" i="191"/>
  <c r="BD491" i="191"/>
  <c r="BA491" i="191"/>
  <c r="AZ491" i="191"/>
  <c r="AY491" i="191"/>
  <c r="AX491" i="191"/>
  <c r="BB491" i="191" s="1"/>
  <c r="AW491" i="191"/>
  <c r="AV491" i="191"/>
  <c r="AU491" i="191"/>
  <c r="BD490" i="191"/>
  <c r="BA490" i="191"/>
  <c r="AZ490" i="191"/>
  <c r="AY490" i="191"/>
  <c r="AX490" i="191"/>
  <c r="BB490" i="191" s="1"/>
  <c r="AW490" i="191"/>
  <c r="AV490" i="191"/>
  <c r="AU490" i="191"/>
  <c r="BD489" i="191"/>
  <c r="BA489" i="191"/>
  <c r="AZ489" i="191"/>
  <c r="AY489" i="191"/>
  <c r="AX489" i="191"/>
  <c r="BB489" i="191" s="1"/>
  <c r="AW489" i="191"/>
  <c r="AV489" i="191"/>
  <c r="AU489" i="191"/>
  <c r="BD488" i="191"/>
  <c r="BA488" i="191"/>
  <c r="AZ488" i="191"/>
  <c r="AY488" i="191"/>
  <c r="AX488" i="191"/>
  <c r="BB488" i="191" s="1"/>
  <c r="AW488" i="191"/>
  <c r="AV488" i="191"/>
  <c r="AU488" i="191"/>
  <c r="BD487" i="191"/>
  <c r="BA487" i="191"/>
  <c r="AZ487" i="191"/>
  <c r="AY487" i="191"/>
  <c r="AX487" i="191"/>
  <c r="BB487" i="191" s="1"/>
  <c r="AW487" i="191"/>
  <c r="AV487" i="191"/>
  <c r="AU487" i="191"/>
  <c r="BD486" i="191"/>
  <c r="BA486" i="191"/>
  <c r="AZ486" i="191"/>
  <c r="AY486" i="191"/>
  <c r="AX486" i="191"/>
  <c r="BB486" i="191" s="1"/>
  <c r="AW486" i="191"/>
  <c r="AV486" i="191"/>
  <c r="AU486" i="191"/>
  <c r="BD485" i="191"/>
  <c r="BA485" i="191"/>
  <c r="AZ485" i="191"/>
  <c r="AY485" i="191"/>
  <c r="AX485" i="191"/>
  <c r="BB485" i="191" s="1"/>
  <c r="AW485" i="191"/>
  <c r="AV485" i="191"/>
  <c r="AU485" i="191"/>
  <c r="BD484" i="191"/>
  <c r="BA484" i="191"/>
  <c r="AZ484" i="191"/>
  <c r="AY484" i="191"/>
  <c r="AX484" i="191"/>
  <c r="BB484" i="191" s="1"/>
  <c r="AW484" i="191"/>
  <c r="AV484" i="191"/>
  <c r="AU484" i="191"/>
  <c r="BD483" i="191"/>
  <c r="BA483" i="191"/>
  <c r="AZ483" i="191"/>
  <c r="AY483" i="191"/>
  <c r="AX483" i="191"/>
  <c r="BB483" i="191" s="1"/>
  <c r="AW483" i="191"/>
  <c r="AV483" i="191"/>
  <c r="AU483" i="191"/>
  <c r="BD482" i="191"/>
  <c r="BA482" i="191"/>
  <c r="AZ482" i="191"/>
  <c r="AY482" i="191"/>
  <c r="AX482" i="191"/>
  <c r="BB482" i="191" s="1"/>
  <c r="AW482" i="191"/>
  <c r="AV482" i="191"/>
  <c r="AU482" i="191"/>
  <c r="BD481" i="191"/>
  <c r="BA481" i="191"/>
  <c r="AZ481" i="191"/>
  <c r="AY481" i="191"/>
  <c r="AX481" i="191"/>
  <c r="BB481" i="191" s="1"/>
  <c r="AW481" i="191"/>
  <c r="AV481" i="191"/>
  <c r="AU481" i="191"/>
  <c r="BD480" i="191"/>
  <c r="BA480" i="191"/>
  <c r="AZ480" i="191"/>
  <c r="AY480" i="191"/>
  <c r="AX480" i="191"/>
  <c r="BB480" i="191" s="1"/>
  <c r="AW480" i="191"/>
  <c r="AV480" i="191"/>
  <c r="AU480" i="191"/>
  <c r="BD479" i="191"/>
  <c r="BA479" i="191"/>
  <c r="AZ479" i="191"/>
  <c r="AY479" i="191"/>
  <c r="AX479" i="191"/>
  <c r="BB479" i="191" s="1"/>
  <c r="AW479" i="191"/>
  <c r="AV479" i="191"/>
  <c r="AU479" i="191"/>
  <c r="BD478" i="191"/>
  <c r="BA478" i="191"/>
  <c r="AZ478" i="191"/>
  <c r="AY478" i="191"/>
  <c r="AX478" i="191"/>
  <c r="BB478" i="191" s="1"/>
  <c r="AW478" i="191"/>
  <c r="AV478" i="191"/>
  <c r="AU478" i="191"/>
  <c r="BD477" i="191"/>
  <c r="BA477" i="191"/>
  <c r="AZ477" i="191"/>
  <c r="AY477" i="191"/>
  <c r="AX477" i="191"/>
  <c r="BB477" i="191" s="1"/>
  <c r="AW477" i="191"/>
  <c r="AV477" i="191"/>
  <c r="AU477" i="191"/>
  <c r="BD476" i="191"/>
  <c r="BA476" i="191"/>
  <c r="AZ476" i="191"/>
  <c r="AY476" i="191"/>
  <c r="AX476" i="191"/>
  <c r="BB476" i="191" s="1"/>
  <c r="AW476" i="191"/>
  <c r="AV476" i="191"/>
  <c r="AU476" i="191"/>
  <c r="BD475" i="191"/>
  <c r="BA475" i="191"/>
  <c r="AZ475" i="191"/>
  <c r="AY475" i="191"/>
  <c r="AX475" i="191"/>
  <c r="BB475" i="191" s="1"/>
  <c r="AW475" i="191"/>
  <c r="AV475" i="191"/>
  <c r="AU475" i="191"/>
  <c r="BD474" i="191"/>
  <c r="BA474" i="191"/>
  <c r="AZ474" i="191"/>
  <c r="AY474" i="191"/>
  <c r="AX474" i="191"/>
  <c r="BB474" i="191" s="1"/>
  <c r="AW474" i="191"/>
  <c r="AV474" i="191"/>
  <c r="AU474" i="191"/>
  <c r="BD473" i="191"/>
  <c r="BA473" i="191"/>
  <c r="AZ473" i="191"/>
  <c r="AY473" i="191"/>
  <c r="AX473" i="191"/>
  <c r="BB473" i="191" s="1"/>
  <c r="AW473" i="191"/>
  <c r="AV473" i="191"/>
  <c r="AU473" i="191"/>
  <c r="BD472" i="191"/>
  <c r="BA472" i="191"/>
  <c r="AZ472" i="191"/>
  <c r="AY472" i="191"/>
  <c r="AX472" i="191"/>
  <c r="BB472" i="191" s="1"/>
  <c r="AW472" i="191"/>
  <c r="AV472" i="191"/>
  <c r="AU472" i="191"/>
  <c r="BD471" i="191"/>
  <c r="BA471" i="191"/>
  <c r="AZ471" i="191"/>
  <c r="AY471" i="191"/>
  <c r="AX471" i="191"/>
  <c r="BB471" i="191" s="1"/>
  <c r="AW471" i="191"/>
  <c r="AV471" i="191"/>
  <c r="AU471" i="191"/>
  <c r="BD470" i="191"/>
  <c r="BA470" i="191"/>
  <c r="AZ470" i="191"/>
  <c r="AY470" i="191"/>
  <c r="AX470" i="191"/>
  <c r="BB470" i="191" s="1"/>
  <c r="AW470" i="191"/>
  <c r="AV470" i="191"/>
  <c r="AU470" i="191"/>
  <c r="BD469" i="191"/>
  <c r="BA469" i="191"/>
  <c r="AZ469" i="191"/>
  <c r="AY469" i="191"/>
  <c r="AX469" i="191"/>
  <c r="BB469" i="191" s="1"/>
  <c r="AW469" i="191"/>
  <c r="AV469" i="191"/>
  <c r="AU469" i="191"/>
  <c r="BD468" i="191"/>
  <c r="BA468" i="191"/>
  <c r="AZ468" i="191"/>
  <c r="AY468" i="191"/>
  <c r="AX468" i="191"/>
  <c r="BB468" i="191" s="1"/>
  <c r="AW468" i="191"/>
  <c r="AV468" i="191"/>
  <c r="AU468" i="191"/>
  <c r="BD467" i="191"/>
  <c r="BA467" i="191"/>
  <c r="AZ467" i="191"/>
  <c r="AY467" i="191"/>
  <c r="AX467" i="191"/>
  <c r="BB467" i="191" s="1"/>
  <c r="AW467" i="191"/>
  <c r="AV467" i="191"/>
  <c r="AU467" i="191"/>
  <c r="BD466" i="191"/>
  <c r="BA466" i="191"/>
  <c r="AZ466" i="191"/>
  <c r="AY466" i="191"/>
  <c r="AX466" i="191"/>
  <c r="BB466" i="191" s="1"/>
  <c r="AW466" i="191"/>
  <c r="AV466" i="191"/>
  <c r="AU466" i="191"/>
  <c r="BD465" i="191"/>
  <c r="BA465" i="191"/>
  <c r="AZ465" i="191"/>
  <c r="AY465" i="191"/>
  <c r="AX465" i="191"/>
  <c r="BB465" i="191" s="1"/>
  <c r="AW465" i="191"/>
  <c r="AV465" i="191"/>
  <c r="AU465" i="191"/>
  <c r="BD464" i="191"/>
  <c r="BA464" i="191"/>
  <c r="AZ464" i="191"/>
  <c r="AY464" i="191"/>
  <c r="AX464" i="191"/>
  <c r="BB464" i="191" s="1"/>
  <c r="AW464" i="191"/>
  <c r="AV464" i="191"/>
  <c r="AU464" i="191"/>
  <c r="BD463" i="191"/>
  <c r="BA463" i="191"/>
  <c r="AZ463" i="191"/>
  <c r="AY463" i="191"/>
  <c r="AX463" i="191"/>
  <c r="BB463" i="191" s="1"/>
  <c r="AW463" i="191"/>
  <c r="AV463" i="191"/>
  <c r="AU463" i="191"/>
  <c r="BD462" i="191"/>
  <c r="BA462" i="191"/>
  <c r="AZ462" i="191"/>
  <c r="AY462" i="191"/>
  <c r="AX462" i="191"/>
  <c r="BB462" i="191" s="1"/>
  <c r="AW462" i="191"/>
  <c r="AV462" i="191"/>
  <c r="AU462" i="191"/>
  <c r="BD461" i="191"/>
  <c r="BA461" i="191"/>
  <c r="AZ461" i="191"/>
  <c r="AY461" i="191"/>
  <c r="AX461" i="191"/>
  <c r="BB461" i="191" s="1"/>
  <c r="AW461" i="191"/>
  <c r="AV461" i="191"/>
  <c r="AU461" i="191"/>
  <c r="BD460" i="191"/>
  <c r="BA460" i="191"/>
  <c r="AZ460" i="191"/>
  <c r="AY460" i="191"/>
  <c r="AX460" i="191"/>
  <c r="BB460" i="191" s="1"/>
  <c r="AW460" i="191"/>
  <c r="AV460" i="191"/>
  <c r="AU460" i="191"/>
  <c r="BD459" i="191"/>
  <c r="BA459" i="191"/>
  <c r="AZ459" i="191"/>
  <c r="AY459" i="191"/>
  <c r="AX459" i="191"/>
  <c r="BB459" i="191" s="1"/>
  <c r="AW459" i="191"/>
  <c r="AV459" i="191"/>
  <c r="AU459" i="191"/>
  <c r="BD458" i="191"/>
  <c r="BA458" i="191"/>
  <c r="AZ458" i="191"/>
  <c r="AY458" i="191"/>
  <c r="AX458" i="191"/>
  <c r="BB458" i="191" s="1"/>
  <c r="AW458" i="191"/>
  <c r="AV458" i="191"/>
  <c r="AU458" i="191"/>
  <c r="BD457" i="191"/>
  <c r="BA457" i="191"/>
  <c r="AZ457" i="191"/>
  <c r="AY457" i="191"/>
  <c r="AX457" i="191"/>
  <c r="BB457" i="191" s="1"/>
  <c r="AW457" i="191"/>
  <c r="AV457" i="191"/>
  <c r="AU457" i="191"/>
  <c r="BD456" i="191"/>
  <c r="BA456" i="191"/>
  <c r="AZ456" i="191"/>
  <c r="AY456" i="191"/>
  <c r="AX456" i="191"/>
  <c r="BB456" i="191" s="1"/>
  <c r="AW456" i="191"/>
  <c r="AV456" i="191"/>
  <c r="AU456" i="191"/>
  <c r="BD455" i="191"/>
  <c r="BA455" i="191"/>
  <c r="AZ455" i="191"/>
  <c r="AY455" i="191"/>
  <c r="AX455" i="191"/>
  <c r="BB455" i="191" s="1"/>
  <c r="AW455" i="191"/>
  <c r="AV455" i="191"/>
  <c r="AU455" i="191"/>
  <c r="BD454" i="191"/>
  <c r="BA454" i="191"/>
  <c r="AZ454" i="191"/>
  <c r="AY454" i="191"/>
  <c r="AX454" i="191"/>
  <c r="BB454" i="191" s="1"/>
  <c r="AW454" i="191"/>
  <c r="AV454" i="191"/>
  <c r="AU454" i="191"/>
  <c r="BD453" i="191"/>
  <c r="BA453" i="191"/>
  <c r="AZ453" i="191"/>
  <c r="AY453" i="191"/>
  <c r="AX453" i="191"/>
  <c r="BB453" i="191" s="1"/>
  <c r="AW453" i="191"/>
  <c r="AV453" i="191"/>
  <c r="AU453" i="191"/>
  <c r="BD452" i="191"/>
  <c r="BA452" i="191"/>
  <c r="AZ452" i="191"/>
  <c r="AY452" i="191"/>
  <c r="AX452" i="191"/>
  <c r="BB452" i="191" s="1"/>
  <c r="AW452" i="191"/>
  <c r="AV452" i="191"/>
  <c r="AU452" i="191"/>
  <c r="BD451" i="191"/>
  <c r="BA451" i="191"/>
  <c r="AZ451" i="191"/>
  <c r="AY451" i="191"/>
  <c r="AX451" i="191"/>
  <c r="BB451" i="191" s="1"/>
  <c r="AW451" i="191"/>
  <c r="AV451" i="191"/>
  <c r="AU451" i="191"/>
  <c r="BD450" i="191"/>
  <c r="BA450" i="191"/>
  <c r="AZ450" i="191"/>
  <c r="AY450" i="191"/>
  <c r="AX450" i="191"/>
  <c r="BB450" i="191" s="1"/>
  <c r="AW450" i="191"/>
  <c r="AV450" i="191"/>
  <c r="AU450" i="191"/>
  <c r="BD449" i="191"/>
  <c r="BA449" i="191"/>
  <c r="AZ449" i="191"/>
  <c r="AY449" i="191"/>
  <c r="AX449" i="191"/>
  <c r="BB449" i="191" s="1"/>
  <c r="AW449" i="191"/>
  <c r="AV449" i="191"/>
  <c r="AU449" i="191"/>
  <c r="BD448" i="191"/>
  <c r="BA448" i="191"/>
  <c r="AZ448" i="191"/>
  <c r="AY448" i="191"/>
  <c r="AX448" i="191"/>
  <c r="BB448" i="191" s="1"/>
  <c r="AW448" i="191"/>
  <c r="AV448" i="191"/>
  <c r="AU448" i="191"/>
  <c r="BD447" i="191"/>
  <c r="BA447" i="191"/>
  <c r="AZ447" i="191"/>
  <c r="AY447" i="191"/>
  <c r="AX447" i="191"/>
  <c r="BB447" i="191" s="1"/>
  <c r="AW447" i="191"/>
  <c r="AV447" i="191"/>
  <c r="AU447" i="191"/>
  <c r="BD446" i="191"/>
  <c r="BA446" i="191"/>
  <c r="AZ446" i="191"/>
  <c r="AY446" i="191"/>
  <c r="AX446" i="191"/>
  <c r="BB446" i="191" s="1"/>
  <c r="AW446" i="191"/>
  <c r="AV446" i="191"/>
  <c r="AU446" i="191"/>
  <c r="BD445" i="191"/>
  <c r="BA445" i="191"/>
  <c r="AZ445" i="191"/>
  <c r="AY445" i="191"/>
  <c r="AX445" i="191"/>
  <c r="BB445" i="191" s="1"/>
  <c r="AW445" i="191"/>
  <c r="AV445" i="191"/>
  <c r="AU445" i="191"/>
  <c r="BD444" i="191"/>
  <c r="BA444" i="191"/>
  <c r="AZ444" i="191"/>
  <c r="AY444" i="191"/>
  <c r="AX444" i="191"/>
  <c r="BB444" i="191" s="1"/>
  <c r="AW444" i="191"/>
  <c r="AV444" i="191"/>
  <c r="AU444" i="191"/>
  <c r="BD443" i="191"/>
  <c r="BA443" i="191"/>
  <c r="AZ443" i="191"/>
  <c r="AY443" i="191"/>
  <c r="AX443" i="191"/>
  <c r="BB443" i="191" s="1"/>
  <c r="AW443" i="191"/>
  <c r="AV443" i="191"/>
  <c r="AU443" i="191"/>
  <c r="BD442" i="191"/>
  <c r="BA442" i="191"/>
  <c r="AZ442" i="191"/>
  <c r="AY442" i="191"/>
  <c r="AX442" i="191"/>
  <c r="BB442" i="191" s="1"/>
  <c r="AW442" i="191"/>
  <c r="AV442" i="191"/>
  <c r="AU442" i="191"/>
  <c r="BD441" i="191"/>
  <c r="BA441" i="191"/>
  <c r="AZ441" i="191"/>
  <c r="AY441" i="191"/>
  <c r="AX441" i="191"/>
  <c r="BB441" i="191" s="1"/>
  <c r="AW441" i="191"/>
  <c r="AV441" i="191"/>
  <c r="AU441" i="191"/>
  <c r="BD440" i="191"/>
  <c r="BA440" i="191"/>
  <c r="AZ440" i="191"/>
  <c r="AY440" i="191"/>
  <c r="AX440" i="191"/>
  <c r="BB440" i="191" s="1"/>
  <c r="AW440" i="191"/>
  <c r="AV440" i="191"/>
  <c r="AU440" i="191"/>
  <c r="BD439" i="191"/>
  <c r="BA439" i="191"/>
  <c r="AZ439" i="191"/>
  <c r="AY439" i="191"/>
  <c r="AX439" i="191"/>
  <c r="BB439" i="191" s="1"/>
  <c r="AW439" i="191"/>
  <c r="AV439" i="191"/>
  <c r="AU439" i="191"/>
  <c r="BD438" i="191"/>
  <c r="BA438" i="191"/>
  <c r="AZ438" i="191"/>
  <c r="AY438" i="191"/>
  <c r="AX438" i="191"/>
  <c r="BB438" i="191" s="1"/>
  <c r="AW438" i="191"/>
  <c r="AV438" i="191"/>
  <c r="AU438" i="191"/>
  <c r="BD437" i="191"/>
  <c r="BA437" i="191"/>
  <c r="AZ437" i="191"/>
  <c r="AY437" i="191"/>
  <c r="AX437" i="191"/>
  <c r="BB437" i="191" s="1"/>
  <c r="AW437" i="191"/>
  <c r="AV437" i="191"/>
  <c r="AU437" i="191"/>
  <c r="BD436" i="191"/>
  <c r="BA436" i="191"/>
  <c r="AZ436" i="191"/>
  <c r="AY436" i="191"/>
  <c r="AX436" i="191"/>
  <c r="BB436" i="191" s="1"/>
  <c r="AW436" i="191"/>
  <c r="AV436" i="191"/>
  <c r="AU436" i="191"/>
  <c r="BD435" i="191"/>
  <c r="BA435" i="191"/>
  <c r="AZ435" i="191"/>
  <c r="AY435" i="191"/>
  <c r="AX435" i="191"/>
  <c r="BB435" i="191" s="1"/>
  <c r="AW435" i="191"/>
  <c r="AV435" i="191"/>
  <c r="AU435" i="191"/>
  <c r="BD434" i="191"/>
  <c r="BA434" i="191"/>
  <c r="AZ434" i="191"/>
  <c r="AY434" i="191"/>
  <c r="AX434" i="191"/>
  <c r="BB434" i="191" s="1"/>
  <c r="AW434" i="191"/>
  <c r="AV434" i="191"/>
  <c r="AU434" i="191"/>
  <c r="BD433" i="191"/>
  <c r="BA433" i="191"/>
  <c r="AZ433" i="191"/>
  <c r="AY433" i="191"/>
  <c r="AX433" i="191"/>
  <c r="BB433" i="191" s="1"/>
  <c r="AW433" i="191"/>
  <c r="AV433" i="191"/>
  <c r="AU433" i="191"/>
  <c r="BD432" i="191"/>
  <c r="BA432" i="191"/>
  <c r="AZ432" i="191"/>
  <c r="AY432" i="191"/>
  <c r="AX432" i="191"/>
  <c r="BB432" i="191" s="1"/>
  <c r="AW432" i="191"/>
  <c r="AV432" i="191"/>
  <c r="AU432" i="191"/>
  <c r="BD431" i="191"/>
  <c r="BA431" i="191"/>
  <c r="AZ431" i="191"/>
  <c r="AY431" i="191"/>
  <c r="AX431" i="191"/>
  <c r="BB431" i="191" s="1"/>
  <c r="AW431" i="191"/>
  <c r="AV431" i="191"/>
  <c r="AU431" i="191"/>
  <c r="BD430" i="191"/>
  <c r="BA430" i="191"/>
  <c r="AZ430" i="191"/>
  <c r="AY430" i="191"/>
  <c r="AX430" i="191"/>
  <c r="BB430" i="191" s="1"/>
  <c r="AW430" i="191"/>
  <c r="AV430" i="191"/>
  <c r="AU430" i="191"/>
  <c r="BD429" i="191"/>
  <c r="BA429" i="191"/>
  <c r="AZ429" i="191"/>
  <c r="AY429" i="191"/>
  <c r="AX429" i="191"/>
  <c r="BB429" i="191" s="1"/>
  <c r="AW429" i="191"/>
  <c r="AV429" i="191"/>
  <c r="AU429" i="191"/>
  <c r="BD428" i="191"/>
  <c r="BA428" i="191"/>
  <c r="AZ428" i="191"/>
  <c r="AY428" i="191"/>
  <c r="AX428" i="191"/>
  <c r="BB428" i="191" s="1"/>
  <c r="AW428" i="191"/>
  <c r="AV428" i="191"/>
  <c r="AU428" i="191"/>
  <c r="BD427" i="191"/>
  <c r="BA427" i="191"/>
  <c r="AZ427" i="191"/>
  <c r="AY427" i="191"/>
  <c r="AX427" i="191"/>
  <c r="BB427" i="191" s="1"/>
  <c r="AW427" i="191"/>
  <c r="AV427" i="191"/>
  <c r="AU427" i="191"/>
  <c r="BD426" i="191"/>
  <c r="BA426" i="191"/>
  <c r="AZ426" i="191"/>
  <c r="AY426" i="191"/>
  <c r="AX426" i="191"/>
  <c r="BB426" i="191" s="1"/>
  <c r="AW426" i="191"/>
  <c r="AV426" i="191"/>
  <c r="AU426" i="191"/>
  <c r="BD425" i="191"/>
  <c r="BA425" i="191"/>
  <c r="AZ425" i="191"/>
  <c r="AY425" i="191"/>
  <c r="AX425" i="191"/>
  <c r="BB425" i="191" s="1"/>
  <c r="AW425" i="191"/>
  <c r="AV425" i="191"/>
  <c r="AU425" i="191"/>
  <c r="BD424" i="191"/>
  <c r="BA424" i="191"/>
  <c r="AZ424" i="191"/>
  <c r="AY424" i="191"/>
  <c r="AX424" i="191"/>
  <c r="BB424" i="191" s="1"/>
  <c r="AW424" i="191"/>
  <c r="AV424" i="191"/>
  <c r="AU424" i="191"/>
  <c r="BD423" i="191"/>
  <c r="BA423" i="191"/>
  <c r="AZ423" i="191"/>
  <c r="AY423" i="191"/>
  <c r="AX423" i="191"/>
  <c r="BB423" i="191" s="1"/>
  <c r="AW423" i="191"/>
  <c r="AV423" i="191"/>
  <c r="AU423" i="191"/>
  <c r="BD422" i="191"/>
  <c r="BA422" i="191"/>
  <c r="AZ422" i="191"/>
  <c r="AY422" i="191"/>
  <c r="AX422" i="191"/>
  <c r="BB422" i="191" s="1"/>
  <c r="AW422" i="191"/>
  <c r="AV422" i="191"/>
  <c r="AU422" i="191"/>
  <c r="BD421" i="191"/>
  <c r="BA421" i="191"/>
  <c r="AZ421" i="191"/>
  <c r="AY421" i="191"/>
  <c r="AX421" i="191"/>
  <c r="BB421" i="191" s="1"/>
  <c r="AW421" i="191"/>
  <c r="AV421" i="191"/>
  <c r="AU421" i="191"/>
  <c r="BD420" i="191"/>
  <c r="BA420" i="191"/>
  <c r="AZ420" i="191"/>
  <c r="AY420" i="191"/>
  <c r="AX420" i="191"/>
  <c r="BB420" i="191" s="1"/>
  <c r="AW420" i="191"/>
  <c r="AV420" i="191"/>
  <c r="AU420" i="191"/>
  <c r="BD419" i="191"/>
  <c r="BA419" i="191"/>
  <c r="AZ419" i="191"/>
  <c r="AY419" i="191"/>
  <c r="AX419" i="191"/>
  <c r="BB419" i="191" s="1"/>
  <c r="AW419" i="191"/>
  <c r="AV419" i="191"/>
  <c r="AU419" i="191"/>
  <c r="BD418" i="191"/>
  <c r="BA418" i="191"/>
  <c r="AZ418" i="191"/>
  <c r="AY418" i="191"/>
  <c r="AX418" i="191"/>
  <c r="BB418" i="191" s="1"/>
  <c r="AW418" i="191"/>
  <c r="AV418" i="191"/>
  <c r="AU418" i="191"/>
  <c r="BD417" i="191"/>
  <c r="BA417" i="191"/>
  <c r="AZ417" i="191"/>
  <c r="AY417" i="191"/>
  <c r="AX417" i="191"/>
  <c r="BB417" i="191" s="1"/>
  <c r="AW417" i="191"/>
  <c r="AV417" i="191"/>
  <c r="AU417" i="191"/>
  <c r="BD416" i="191"/>
  <c r="BA416" i="191"/>
  <c r="AZ416" i="191"/>
  <c r="AY416" i="191"/>
  <c r="AX416" i="191"/>
  <c r="BB416" i="191" s="1"/>
  <c r="AW416" i="191"/>
  <c r="AV416" i="191"/>
  <c r="AU416" i="191"/>
  <c r="BD415" i="191"/>
  <c r="BA415" i="191"/>
  <c r="AZ415" i="191"/>
  <c r="AY415" i="191"/>
  <c r="AX415" i="191"/>
  <c r="BB415" i="191" s="1"/>
  <c r="AW415" i="191"/>
  <c r="AV415" i="191"/>
  <c r="AU415" i="191"/>
  <c r="BD414" i="191"/>
  <c r="BA414" i="191"/>
  <c r="AZ414" i="191"/>
  <c r="AY414" i="191"/>
  <c r="AX414" i="191"/>
  <c r="BB414" i="191" s="1"/>
  <c r="AW414" i="191"/>
  <c r="AV414" i="191"/>
  <c r="AU414" i="191"/>
  <c r="BD413" i="191"/>
  <c r="BA413" i="191"/>
  <c r="AZ413" i="191"/>
  <c r="AY413" i="191"/>
  <c r="AX413" i="191"/>
  <c r="BB413" i="191" s="1"/>
  <c r="AW413" i="191"/>
  <c r="AV413" i="191"/>
  <c r="AU413" i="191"/>
  <c r="BD412" i="191"/>
  <c r="BA412" i="191"/>
  <c r="AZ412" i="191"/>
  <c r="AY412" i="191"/>
  <c r="AX412" i="191"/>
  <c r="BB412" i="191" s="1"/>
  <c r="AW412" i="191"/>
  <c r="AV412" i="191"/>
  <c r="AU412" i="191"/>
  <c r="BD411" i="191"/>
  <c r="BA411" i="191"/>
  <c r="AZ411" i="191"/>
  <c r="AY411" i="191"/>
  <c r="AX411" i="191"/>
  <c r="BB411" i="191" s="1"/>
  <c r="AW411" i="191"/>
  <c r="AV411" i="191"/>
  <c r="AU411" i="191"/>
  <c r="BD410" i="191"/>
  <c r="BA410" i="191"/>
  <c r="AZ410" i="191"/>
  <c r="AY410" i="191"/>
  <c r="AX410" i="191"/>
  <c r="BB410" i="191" s="1"/>
  <c r="AW410" i="191"/>
  <c r="AV410" i="191"/>
  <c r="AU410" i="191"/>
  <c r="BD409" i="191"/>
  <c r="BA409" i="191"/>
  <c r="AZ409" i="191"/>
  <c r="AY409" i="191"/>
  <c r="AX409" i="191"/>
  <c r="BB409" i="191" s="1"/>
  <c r="AW409" i="191"/>
  <c r="AV409" i="191"/>
  <c r="AU409" i="191"/>
  <c r="BD408" i="191"/>
  <c r="BA408" i="191"/>
  <c r="AZ408" i="191"/>
  <c r="AY408" i="191"/>
  <c r="AX408" i="191"/>
  <c r="BB408" i="191" s="1"/>
  <c r="AW408" i="191"/>
  <c r="AV408" i="191"/>
  <c r="AU408" i="191"/>
  <c r="BD407" i="191"/>
  <c r="BA407" i="191"/>
  <c r="AZ407" i="191"/>
  <c r="AY407" i="191"/>
  <c r="AX407" i="191"/>
  <c r="BB407" i="191" s="1"/>
  <c r="AW407" i="191"/>
  <c r="AV407" i="191"/>
  <c r="AU407" i="191"/>
  <c r="BD406" i="191"/>
  <c r="BA406" i="191"/>
  <c r="AZ406" i="191"/>
  <c r="AY406" i="191"/>
  <c r="AX406" i="191"/>
  <c r="BB406" i="191" s="1"/>
  <c r="AW406" i="191"/>
  <c r="AV406" i="191"/>
  <c r="AU406" i="191"/>
  <c r="BD405" i="191"/>
  <c r="BA405" i="191"/>
  <c r="AZ405" i="191"/>
  <c r="AY405" i="191"/>
  <c r="AX405" i="191"/>
  <c r="BB405" i="191" s="1"/>
  <c r="AW405" i="191"/>
  <c r="AV405" i="191"/>
  <c r="AU405" i="191"/>
  <c r="BD404" i="191"/>
  <c r="BA404" i="191"/>
  <c r="AZ404" i="191"/>
  <c r="AY404" i="191"/>
  <c r="AX404" i="191"/>
  <c r="BB404" i="191" s="1"/>
  <c r="AW404" i="191"/>
  <c r="AV404" i="191"/>
  <c r="AU404" i="191"/>
  <c r="BD403" i="191"/>
  <c r="BA403" i="191"/>
  <c r="AZ403" i="191"/>
  <c r="AY403" i="191"/>
  <c r="AX403" i="191"/>
  <c r="BB403" i="191" s="1"/>
  <c r="AW403" i="191"/>
  <c r="AV403" i="191"/>
  <c r="AU403" i="191"/>
  <c r="BD402" i="191"/>
  <c r="BA402" i="191"/>
  <c r="AZ402" i="191"/>
  <c r="AY402" i="191"/>
  <c r="AX402" i="191"/>
  <c r="BB402" i="191" s="1"/>
  <c r="AW402" i="191"/>
  <c r="AV402" i="191"/>
  <c r="AU402" i="191"/>
  <c r="BD401" i="191"/>
  <c r="BA401" i="191"/>
  <c r="AZ401" i="191"/>
  <c r="AY401" i="191"/>
  <c r="AX401" i="191"/>
  <c r="BB401" i="191" s="1"/>
  <c r="AW401" i="191"/>
  <c r="AV401" i="191"/>
  <c r="AU401" i="191"/>
  <c r="BD400" i="191"/>
  <c r="BA400" i="191"/>
  <c r="AZ400" i="191"/>
  <c r="AY400" i="191"/>
  <c r="AX400" i="191"/>
  <c r="BB400" i="191" s="1"/>
  <c r="AW400" i="191"/>
  <c r="AV400" i="191"/>
  <c r="AU400" i="191"/>
  <c r="BD399" i="191"/>
  <c r="BA399" i="191"/>
  <c r="AZ399" i="191"/>
  <c r="AY399" i="191"/>
  <c r="AX399" i="191"/>
  <c r="BB399" i="191" s="1"/>
  <c r="AW399" i="191"/>
  <c r="AV399" i="191"/>
  <c r="AU399" i="191"/>
  <c r="BD398" i="191"/>
  <c r="BA398" i="191"/>
  <c r="AZ398" i="191"/>
  <c r="AY398" i="191"/>
  <c r="AX398" i="191"/>
  <c r="BB398" i="191" s="1"/>
  <c r="AW398" i="191"/>
  <c r="AV398" i="191"/>
  <c r="AU398" i="191"/>
  <c r="BD397" i="191"/>
  <c r="BA397" i="191"/>
  <c r="AZ397" i="191"/>
  <c r="AY397" i="191"/>
  <c r="AX397" i="191"/>
  <c r="BB397" i="191" s="1"/>
  <c r="AW397" i="191"/>
  <c r="AV397" i="191"/>
  <c r="AU397" i="191"/>
  <c r="BD396" i="191"/>
  <c r="BA396" i="191"/>
  <c r="AZ396" i="191"/>
  <c r="AY396" i="191"/>
  <c r="AX396" i="191"/>
  <c r="BB396" i="191" s="1"/>
  <c r="AW396" i="191"/>
  <c r="AV396" i="191"/>
  <c r="AU396" i="191"/>
  <c r="BD395" i="191"/>
  <c r="BA395" i="191"/>
  <c r="AZ395" i="191"/>
  <c r="AY395" i="191"/>
  <c r="AX395" i="191"/>
  <c r="BB395" i="191" s="1"/>
  <c r="AW395" i="191"/>
  <c r="AV395" i="191"/>
  <c r="AU395" i="191"/>
  <c r="BD394" i="191"/>
  <c r="BA394" i="191"/>
  <c r="AZ394" i="191"/>
  <c r="AY394" i="191"/>
  <c r="AX394" i="191"/>
  <c r="BB394" i="191" s="1"/>
  <c r="AW394" i="191"/>
  <c r="AV394" i="191"/>
  <c r="AU394" i="191"/>
  <c r="BD393" i="191"/>
  <c r="BA393" i="191"/>
  <c r="AZ393" i="191"/>
  <c r="AY393" i="191"/>
  <c r="AX393" i="191"/>
  <c r="BB393" i="191" s="1"/>
  <c r="AW393" i="191"/>
  <c r="AV393" i="191"/>
  <c r="AU393" i="191"/>
  <c r="BD392" i="191"/>
  <c r="BA392" i="191"/>
  <c r="AZ392" i="191"/>
  <c r="AY392" i="191"/>
  <c r="AX392" i="191"/>
  <c r="BB392" i="191" s="1"/>
  <c r="AW392" i="191"/>
  <c r="AV392" i="191"/>
  <c r="AU392" i="191"/>
  <c r="BD391" i="191"/>
  <c r="BA391" i="191"/>
  <c r="AZ391" i="191"/>
  <c r="AY391" i="191"/>
  <c r="AX391" i="191"/>
  <c r="BB391" i="191" s="1"/>
  <c r="AW391" i="191"/>
  <c r="AV391" i="191"/>
  <c r="AU391" i="191"/>
  <c r="BD390" i="191"/>
  <c r="BA390" i="191"/>
  <c r="AZ390" i="191"/>
  <c r="AY390" i="191"/>
  <c r="AX390" i="191"/>
  <c r="BB390" i="191" s="1"/>
  <c r="AW390" i="191"/>
  <c r="AV390" i="191"/>
  <c r="AU390" i="191"/>
  <c r="BD389" i="191"/>
  <c r="BA389" i="191"/>
  <c r="AZ389" i="191"/>
  <c r="AY389" i="191"/>
  <c r="AX389" i="191"/>
  <c r="BB389" i="191" s="1"/>
  <c r="AW389" i="191"/>
  <c r="AV389" i="191"/>
  <c r="AU389" i="191"/>
  <c r="BD388" i="191"/>
  <c r="BA388" i="191"/>
  <c r="AZ388" i="191"/>
  <c r="AY388" i="191"/>
  <c r="AX388" i="191"/>
  <c r="BB388" i="191" s="1"/>
  <c r="AW388" i="191"/>
  <c r="AV388" i="191"/>
  <c r="AU388" i="191"/>
  <c r="BD387" i="191"/>
  <c r="BA387" i="191"/>
  <c r="AZ387" i="191"/>
  <c r="AY387" i="191"/>
  <c r="AX387" i="191"/>
  <c r="BB387" i="191" s="1"/>
  <c r="AW387" i="191"/>
  <c r="AV387" i="191"/>
  <c r="AU387" i="191"/>
  <c r="BD386" i="191"/>
  <c r="BA386" i="191"/>
  <c r="AZ386" i="191"/>
  <c r="AY386" i="191"/>
  <c r="AX386" i="191"/>
  <c r="BB386" i="191" s="1"/>
  <c r="AW386" i="191"/>
  <c r="AV386" i="191"/>
  <c r="AU386" i="191"/>
  <c r="BD385" i="191"/>
  <c r="BA385" i="191"/>
  <c r="AZ385" i="191"/>
  <c r="AY385" i="191"/>
  <c r="AX385" i="191"/>
  <c r="BB385" i="191" s="1"/>
  <c r="AW385" i="191"/>
  <c r="AV385" i="191"/>
  <c r="AU385" i="191"/>
  <c r="BD384" i="191"/>
  <c r="BA384" i="191"/>
  <c r="AZ384" i="191"/>
  <c r="AY384" i="191"/>
  <c r="AX384" i="191"/>
  <c r="BB384" i="191" s="1"/>
  <c r="AW384" i="191"/>
  <c r="AV384" i="191"/>
  <c r="AU384" i="191"/>
  <c r="BD383" i="191"/>
  <c r="BA383" i="191"/>
  <c r="AZ383" i="191"/>
  <c r="AY383" i="191"/>
  <c r="AX383" i="191"/>
  <c r="BB383" i="191" s="1"/>
  <c r="AW383" i="191"/>
  <c r="AV383" i="191"/>
  <c r="AU383" i="191"/>
  <c r="BD382" i="191"/>
  <c r="BA382" i="191"/>
  <c r="AZ382" i="191"/>
  <c r="AY382" i="191"/>
  <c r="AX382" i="191"/>
  <c r="BB382" i="191" s="1"/>
  <c r="AW382" i="191"/>
  <c r="AV382" i="191"/>
  <c r="AU382" i="191"/>
  <c r="BD381" i="191"/>
  <c r="BA381" i="191"/>
  <c r="AZ381" i="191"/>
  <c r="AY381" i="191"/>
  <c r="AX381" i="191"/>
  <c r="BB381" i="191" s="1"/>
  <c r="AW381" i="191"/>
  <c r="AV381" i="191"/>
  <c r="AU381" i="191"/>
  <c r="BD380" i="191"/>
  <c r="BA380" i="191"/>
  <c r="AZ380" i="191"/>
  <c r="AY380" i="191"/>
  <c r="AX380" i="191"/>
  <c r="BB380" i="191" s="1"/>
  <c r="AW380" i="191"/>
  <c r="AV380" i="191"/>
  <c r="AU380" i="191"/>
  <c r="BD379" i="191"/>
  <c r="BA379" i="191"/>
  <c r="AZ379" i="191"/>
  <c r="AY379" i="191"/>
  <c r="AX379" i="191"/>
  <c r="BB379" i="191" s="1"/>
  <c r="AW379" i="191"/>
  <c r="AV379" i="191"/>
  <c r="AU379" i="191"/>
  <c r="BD378" i="191"/>
  <c r="BA378" i="191"/>
  <c r="AZ378" i="191"/>
  <c r="AY378" i="191"/>
  <c r="AX378" i="191"/>
  <c r="BB378" i="191" s="1"/>
  <c r="AW378" i="191"/>
  <c r="AV378" i="191"/>
  <c r="AU378" i="191"/>
  <c r="BD377" i="191"/>
  <c r="BA377" i="191"/>
  <c r="AZ377" i="191"/>
  <c r="AY377" i="191"/>
  <c r="AX377" i="191"/>
  <c r="BB377" i="191" s="1"/>
  <c r="AW377" i="191"/>
  <c r="AV377" i="191"/>
  <c r="AU377" i="191"/>
  <c r="BD376" i="191"/>
  <c r="BA376" i="191"/>
  <c r="AZ376" i="191"/>
  <c r="AY376" i="191"/>
  <c r="AX376" i="191"/>
  <c r="BB376" i="191" s="1"/>
  <c r="AW376" i="191"/>
  <c r="AV376" i="191"/>
  <c r="AU376" i="191"/>
  <c r="BD375" i="191"/>
  <c r="BA375" i="191"/>
  <c r="AZ375" i="191"/>
  <c r="AY375" i="191"/>
  <c r="AX375" i="191"/>
  <c r="BB375" i="191" s="1"/>
  <c r="AW375" i="191"/>
  <c r="AV375" i="191"/>
  <c r="AU375" i="191"/>
  <c r="BD374" i="191"/>
  <c r="BA374" i="191"/>
  <c r="AZ374" i="191"/>
  <c r="AY374" i="191"/>
  <c r="AX374" i="191"/>
  <c r="BB374" i="191" s="1"/>
  <c r="AW374" i="191"/>
  <c r="AV374" i="191"/>
  <c r="AU374" i="191"/>
  <c r="BD373" i="191"/>
  <c r="BA373" i="191"/>
  <c r="AZ373" i="191"/>
  <c r="AY373" i="191"/>
  <c r="AX373" i="191"/>
  <c r="BB373" i="191" s="1"/>
  <c r="AW373" i="191"/>
  <c r="AV373" i="191"/>
  <c r="AU373" i="191"/>
  <c r="BD372" i="191"/>
  <c r="BA372" i="191"/>
  <c r="AZ372" i="191"/>
  <c r="AY372" i="191"/>
  <c r="AX372" i="191"/>
  <c r="BB372" i="191" s="1"/>
  <c r="AW372" i="191"/>
  <c r="AV372" i="191"/>
  <c r="AU372" i="191"/>
  <c r="BD371" i="191"/>
  <c r="BA371" i="191"/>
  <c r="AZ371" i="191"/>
  <c r="AY371" i="191"/>
  <c r="AX371" i="191"/>
  <c r="BB371" i="191" s="1"/>
  <c r="AW371" i="191"/>
  <c r="AV371" i="191"/>
  <c r="AU371" i="191"/>
  <c r="BD370" i="191"/>
  <c r="BA370" i="191"/>
  <c r="AZ370" i="191"/>
  <c r="AY370" i="191"/>
  <c r="AX370" i="191"/>
  <c r="BB370" i="191" s="1"/>
  <c r="AW370" i="191"/>
  <c r="AV370" i="191"/>
  <c r="AU370" i="191"/>
  <c r="BD369" i="191"/>
  <c r="BA369" i="191"/>
  <c r="AZ369" i="191"/>
  <c r="AY369" i="191"/>
  <c r="AX369" i="191"/>
  <c r="BB369" i="191" s="1"/>
  <c r="AW369" i="191"/>
  <c r="AV369" i="191"/>
  <c r="AU369" i="191"/>
  <c r="BD368" i="191"/>
  <c r="BA368" i="191"/>
  <c r="AZ368" i="191"/>
  <c r="AY368" i="191"/>
  <c r="AX368" i="191"/>
  <c r="BB368" i="191" s="1"/>
  <c r="AW368" i="191"/>
  <c r="AV368" i="191"/>
  <c r="AU368" i="191"/>
  <c r="BD367" i="191"/>
  <c r="BA367" i="191"/>
  <c r="AZ367" i="191"/>
  <c r="AY367" i="191"/>
  <c r="AX367" i="191"/>
  <c r="BB367" i="191" s="1"/>
  <c r="AW367" i="191"/>
  <c r="AV367" i="191"/>
  <c r="AU367" i="191"/>
  <c r="BD366" i="191"/>
  <c r="BA366" i="191"/>
  <c r="AZ366" i="191"/>
  <c r="AY366" i="191"/>
  <c r="AX366" i="191"/>
  <c r="BB366" i="191" s="1"/>
  <c r="AW366" i="191"/>
  <c r="AV366" i="191"/>
  <c r="AU366" i="191"/>
  <c r="BD365" i="191"/>
  <c r="BA365" i="191"/>
  <c r="AZ365" i="191"/>
  <c r="AY365" i="191"/>
  <c r="AX365" i="191"/>
  <c r="BB365" i="191" s="1"/>
  <c r="AW365" i="191"/>
  <c r="AV365" i="191"/>
  <c r="AU365" i="191"/>
  <c r="BD364" i="191"/>
  <c r="BA364" i="191"/>
  <c r="AZ364" i="191"/>
  <c r="AY364" i="191"/>
  <c r="AX364" i="191"/>
  <c r="BB364" i="191" s="1"/>
  <c r="AW364" i="191"/>
  <c r="AV364" i="191"/>
  <c r="AU364" i="191"/>
  <c r="BD363" i="191"/>
  <c r="BA363" i="191"/>
  <c r="AZ363" i="191"/>
  <c r="AY363" i="191"/>
  <c r="AX363" i="191"/>
  <c r="BB363" i="191" s="1"/>
  <c r="AW363" i="191"/>
  <c r="AV363" i="191"/>
  <c r="AU363" i="191"/>
  <c r="BD362" i="191"/>
  <c r="BA362" i="191"/>
  <c r="AZ362" i="191"/>
  <c r="AY362" i="191"/>
  <c r="AX362" i="191"/>
  <c r="BB362" i="191" s="1"/>
  <c r="AW362" i="191"/>
  <c r="AV362" i="191"/>
  <c r="AU362" i="191"/>
  <c r="BD361" i="191"/>
  <c r="BA361" i="191"/>
  <c r="AZ361" i="191"/>
  <c r="AY361" i="191"/>
  <c r="AX361" i="191"/>
  <c r="BB361" i="191" s="1"/>
  <c r="AW361" i="191"/>
  <c r="AV361" i="191"/>
  <c r="AU361" i="191"/>
  <c r="BD360" i="191"/>
  <c r="BA360" i="191"/>
  <c r="AZ360" i="191"/>
  <c r="AY360" i="191"/>
  <c r="AX360" i="191"/>
  <c r="BB360" i="191" s="1"/>
  <c r="AW360" i="191"/>
  <c r="AV360" i="191"/>
  <c r="AU360" i="191"/>
  <c r="BD359" i="191"/>
  <c r="BA359" i="191"/>
  <c r="AZ359" i="191"/>
  <c r="AY359" i="191"/>
  <c r="AX359" i="191"/>
  <c r="BB359" i="191" s="1"/>
  <c r="AW359" i="191"/>
  <c r="AV359" i="191"/>
  <c r="AU359" i="191"/>
  <c r="BD358" i="191"/>
  <c r="BA358" i="191"/>
  <c r="AZ358" i="191"/>
  <c r="AY358" i="191"/>
  <c r="AX358" i="191"/>
  <c r="BB358" i="191" s="1"/>
  <c r="AW358" i="191"/>
  <c r="AV358" i="191"/>
  <c r="AU358" i="191"/>
  <c r="BD357" i="191"/>
  <c r="BA357" i="191"/>
  <c r="AZ357" i="191"/>
  <c r="AY357" i="191"/>
  <c r="AX357" i="191"/>
  <c r="BB357" i="191" s="1"/>
  <c r="AW357" i="191"/>
  <c r="AV357" i="191"/>
  <c r="AU357" i="191"/>
  <c r="BD356" i="191"/>
  <c r="BA356" i="191"/>
  <c r="AZ356" i="191"/>
  <c r="AY356" i="191"/>
  <c r="AX356" i="191"/>
  <c r="BB356" i="191" s="1"/>
  <c r="AW356" i="191"/>
  <c r="AV356" i="191"/>
  <c r="AU356" i="191"/>
  <c r="BD355" i="191"/>
  <c r="BA355" i="191"/>
  <c r="AZ355" i="191"/>
  <c r="AY355" i="191"/>
  <c r="AX355" i="191"/>
  <c r="BB355" i="191" s="1"/>
  <c r="AW355" i="191"/>
  <c r="AV355" i="191"/>
  <c r="AU355" i="191"/>
  <c r="BD354" i="191"/>
  <c r="BA354" i="191"/>
  <c r="AZ354" i="191"/>
  <c r="AY354" i="191"/>
  <c r="AX354" i="191"/>
  <c r="BB354" i="191" s="1"/>
  <c r="AW354" i="191"/>
  <c r="AV354" i="191"/>
  <c r="AU354" i="191"/>
  <c r="BD353" i="191"/>
  <c r="BA353" i="191"/>
  <c r="AZ353" i="191"/>
  <c r="AY353" i="191"/>
  <c r="AX353" i="191"/>
  <c r="BB353" i="191" s="1"/>
  <c r="AW353" i="191"/>
  <c r="AV353" i="191"/>
  <c r="AU353" i="191"/>
  <c r="BD352" i="191"/>
  <c r="BA352" i="191"/>
  <c r="AZ352" i="191"/>
  <c r="AY352" i="191"/>
  <c r="AX352" i="191"/>
  <c r="BB352" i="191" s="1"/>
  <c r="AW352" i="191"/>
  <c r="AV352" i="191"/>
  <c r="AU352" i="191"/>
  <c r="BD351" i="191"/>
  <c r="BA351" i="191"/>
  <c r="AZ351" i="191"/>
  <c r="AY351" i="191"/>
  <c r="AX351" i="191"/>
  <c r="BB351" i="191" s="1"/>
  <c r="AW351" i="191"/>
  <c r="AV351" i="191"/>
  <c r="AU351" i="191"/>
  <c r="BD350" i="191"/>
  <c r="BA350" i="191"/>
  <c r="AZ350" i="191"/>
  <c r="AY350" i="191"/>
  <c r="AX350" i="191"/>
  <c r="BB350" i="191" s="1"/>
  <c r="AW350" i="191"/>
  <c r="AV350" i="191"/>
  <c r="AU350" i="191"/>
  <c r="BD349" i="191"/>
  <c r="BA349" i="191"/>
  <c r="AZ349" i="191"/>
  <c r="AY349" i="191"/>
  <c r="AX349" i="191"/>
  <c r="BB349" i="191" s="1"/>
  <c r="AW349" i="191"/>
  <c r="AV349" i="191"/>
  <c r="AU349" i="191"/>
  <c r="BD348" i="191"/>
  <c r="BA348" i="191"/>
  <c r="AZ348" i="191"/>
  <c r="AY348" i="191"/>
  <c r="AX348" i="191"/>
  <c r="BB348" i="191" s="1"/>
  <c r="AW348" i="191"/>
  <c r="AV348" i="191"/>
  <c r="AU348" i="191"/>
  <c r="BD347" i="191"/>
  <c r="BA347" i="191"/>
  <c r="AZ347" i="191"/>
  <c r="AY347" i="191"/>
  <c r="AX347" i="191"/>
  <c r="BB347" i="191" s="1"/>
  <c r="AW347" i="191"/>
  <c r="AV347" i="191"/>
  <c r="AU347" i="191"/>
  <c r="BD346" i="191"/>
  <c r="BA346" i="191"/>
  <c r="AZ346" i="191"/>
  <c r="AY346" i="191"/>
  <c r="AX346" i="191"/>
  <c r="BB346" i="191" s="1"/>
  <c r="AW346" i="191"/>
  <c r="AV346" i="191"/>
  <c r="AU346" i="191"/>
  <c r="BD345" i="191"/>
  <c r="BA345" i="191"/>
  <c r="AZ345" i="191"/>
  <c r="AY345" i="191"/>
  <c r="AX345" i="191"/>
  <c r="BB345" i="191" s="1"/>
  <c r="AW345" i="191"/>
  <c r="AV345" i="191"/>
  <c r="AU345" i="191"/>
  <c r="BD344" i="191"/>
  <c r="BA344" i="191"/>
  <c r="AZ344" i="191"/>
  <c r="AY344" i="191"/>
  <c r="AX344" i="191"/>
  <c r="BB344" i="191" s="1"/>
  <c r="AW344" i="191"/>
  <c r="AV344" i="191"/>
  <c r="AU344" i="191"/>
  <c r="BD343" i="191"/>
  <c r="BA343" i="191"/>
  <c r="AZ343" i="191"/>
  <c r="AY343" i="191"/>
  <c r="AX343" i="191"/>
  <c r="BB343" i="191" s="1"/>
  <c r="AW343" i="191"/>
  <c r="AV343" i="191"/>
  <c r="AU343" i="191"/>
  <c r="BD342" i="191"/>
  <c r="BA342" i="191"/>
  <c r="AZ342" i="191"/>
  <c r="AY342" i="191"/>
  <c r="AX342" i="191"/>
  <c r="BB342" i="191" s="1"/>
  <c r="AW342" i="191"/>
  <c r="AV342" i="191"/>
  <c r="AU342" i="191"/>
  <c r="BD341" i="191"/>
  <c r="BA341" i="191"/>
  <c r="AZ341" i="191"/>
  <c r="AY341" i="191"/>
  <c r="AX341" i="191"/>
  <c r="BB341" i="191" s="1"/>
  <c r="AW341" i="191"/>
  <c r="AV341" i="191"/>
  <c r="AU341" i="191"/>
  <c r="BD340" i="191"/>
  <c r="BA340" i="191"/>
  <c r="AZ340" i="191"/>
  <c r="AY340" i="191"/>
  <c r="AX340" i="191"/>
  <c r="BB340" i="191" s="1"/>
  <c r="AW340" i="191"/>
  <c r="AV340" i="191"/>
  <c r="AU340" i="191"/>
  <c r="BD339" i="191"/>
  <c r="BA339" i="191"/>
  <c r="AZ339" i="191"/>
  <c r="AY339" i="191"/>
  <c r="AX339" i="191"/>
  <c r="BB339" i="191" s="1"/>
  <c r="AW339" i="191"/>
  <c r="AV339" i="191"/>
  <c r="AU339" i="191"/>
  <c r="BD338" i="191"/>
  <c r="BA338" i="191"/>
  <c r="AZ338" i="191"/>
  <c r="AY338" i="191"/>
  <c r="AX338" i="191"/>
  <c r="BB338" i="191" s="1"/>
  <c r="AW338" i="191"/>
  <c r="AV338" i="191"/>
  <c r="AU338" i="191"/>
  <c r="BD337" i="191"/>
  <c r="BA337" i="191"/>
  <c r="AZ337" i="191"/>
  <c r="AY337" i="191"/>
  <c r="AX337" i="191"/>
  <c r="BB337" i="191" s="1"/>
  <c r="AW337" i="191"/>
  <c r="AV337" i="191"/>
  <c r="AU337" i="191"/>
  <c r="BD336" i="191"/>
  <c r="BA336" i="191"/>
  <c r="AZ336" i="191"/>
  <c r="AY336" i="191"/>
  <c r="AX336" i="191"/>
  <c r="BB336" i="191" s="1"/>
  <c r="AW336" i="191"/>
  <c r="AV336" i="191"/>
  <c r="AU336" i="191"/>
  <c r="BD335" i="191"/>
  <c r="BA335" i="191"/>
  <c r="AZ335" i="191"/>
  <c r="AY335" i="191"/>
  <c r="AX335" i="191"/>
  <c r="BB335" i="191" s="1"/>
  <c r="AW335" i="191"/>
  <c r="AV335" i="191"/>
  <c r="AU335" i="191"/>
  <c r="BD334" i="191"/>
  <c r="BA334" i="191"/>
  <c r="AZ334" i="191"/>
  <c r="AY334" i="191"/>
  <c r="AX334" i="191"/>
  <c r="BB334" i="191" s="1"/>
  <c r="AW334" i="191"/>
  <c r="AV334" i="191"/>
  <c r="AU334" i="191"/>
  <c r="BD333" i="191"/>
  <c r="BA333" i="191"/>
  <c r="AZ333" i="191"/>
  <c r="AY333" i="191"/>
  <c r="AX333" i="191"/>
  <c r="BB333" i="191" s="1"/>
  <c r="AW333" i="191"/>
  <c r="AV333" i="191"/>
  <c r="AU333" i="191"/>
  <c r="BD332" i="191"/>
  <c r="BA332" i="191"/>
  <c r="AZ332" i="191"/>
  <c r="AY332" i="191"/>
  <c r="AX332" i="191"/>
  <c r="BB332" i="191" s="1"/>
  <c r="AW332" i="191"/>
  <c r="AV332" i="191"/>
  <c r="AU332" i="191"/>
  <c r="BD331" i="191"/>
  <c r="BA331" i="191"/>
  <c r="AZ331" i="191"/>
  <c r="AY331" i="191"/>
  <c r="AX331" i="191"/>
  <c r="BB331" i="191" s="1"/>
  <c r="AW331" i="191"/>
  <c r="AV331" i="191"/>
  <c r="AU331" i="191"/>
  <c r="BD330" i="191"/>
  <c r="BA330" i="191"/>
  <c r="AZ330" i="191"/>
  <c r="AY330" i="191"/>
  <c r="AX330" i="191"/>
  <c r="BB330" i="191" s="1"/>
  <c r="AW330" i="191"/>
  <c r="AV330" i="191"/>
  <c r="AU330" i="191"/>
  <c r="BD329" i="191"/>
  <c r="BA329" i="191"/>
  <c r="AZ329" i="191"/>
  <c r="AY329" i="191"/>
  <c r="AX329" i="191"/>
  <c r="BB329" i="191" s="1"/>
  <c r="AW329" i="191"/>
  <c r="AV329" i="191"/>
  <c r="AU329" i="191"/>
  <c r="BD328" i="191"/>
  <c r="BA328" i="191"/>
  <c r="AZ328" i="191"/>
  <c r="AY328" i="191"/>
  <c r="AX328" i="191"/>
  <c r="BB328" i="191" s="1"/>
  <c r="AW328" i="191"/>
  <c r="AV328" i="191"/>
  <c r="AU328" i="191"/>
  <c r="BD327" i="191"/>
  <c r="BA327" i="191"/>
  <c r="AZ327" i="191"/>
  <c r="AY327" i="191"/>
  <c r="AX327" i="191"/>
  <c r="BB327" i="191" s="1"/>
  <c r="AW327" i="191"/>
  <c r="AV327" i="191"/>
  <c r="AU327" i="191"/>
  <c r="BD326" i="191"/>
  <c r="BA326" i="191"/>
  <c r="AZ326" i="191"/>
  <c r="AY326" i="191"/>
  <c r="AX326" i="191"/>
  <c r="BB326" i="191" s="1"/>
  <c r="AW326" i="191"/>
  <c r="AV326" i="191"/>
  <c r="AU326" i="191"/>
  <c r="BD325" i="191"/>
  <c r="BA325" i="191"/>
  <c r="AZ325" i="191"/>
  <c r="AY325" i="191"/>
  <c r="AX325" i="191"/>
  <c r="BB325" i="191" s="1"/>
  <c r="AW325" i="191"/>
  <c r="AV325" i="191"/>
  <c r="AU325" i="191"/>
  <c r="BD324" i="191"/>
  <c r="BA324" i="191"/>
  <c r="AZ324" i="191"/>
  <c r="AY324" i="191"/>
  <c r="AX324" i="191"/>
  <c r="BB324" i="191" s="1"/>
  <c r="AW324" i="191"/>
  <c r="AV324" i="191"/>
  <c r="AU324" i="191"/>
  <c r="BD323" i="191"/>
  <c r="BA323" i="191"/>
  <c r="AZ323" i="191"/>
  <c r="AY323" i="191"/>
  <c r="AX323" i="191"/>
  <c r="BB323" i="191" s="1"/>
  <c r="AW323" i="191"/>
  <c r="AV323" i="191"/>
  <c r="AU323" i="191"/>
  <c r="BD322" i="191"/>
  <c r="BA322" i="191"/>
  <c r="AZ322" i="191"/>
  <c r="AY322" i="191"/>
  <c r="AX322" i="191"/>
  <c r="BB322" i="191" s="1"/>
  <c r="AW322" i="191"/>
  <c r="AV322" i="191"/>
  <c r="AU322" i="191"/>
  <c r="BD321" i="191"/>
  <c r="BA321" i="191"/>
  <c r="AZ321" i="191"/>
  <c r="AY321" i="191"/>
  <c r="AX321" i="191"/>
  <c r="BB321" i="191" s="1"/>
  <c r="AW321" i="191"/>
  <c r="AV321" i="191"/>
  <c r="AU321" i="191"/>
  <c r="BD320" i="191"/>
  <c r="BA320" i="191"/>
  <c r="AZ320" i="191"/>
  <c r="AY320" i="191"/>
  <c r="AX320" i="191"/>
  <c r="BB320" i="191" s="1"/>
  <c r="AW320" i="191"/>
  <c r="AV320" i="191"/>
  <c r="AU320" i="191"/>
  <c r="BD319" i="191"/>
  <c r="BA319" i="191"/>
  <c r="AZ319" i="191"/>
  <c r="AY319" i="191"/>
  <c r="AX319" i="191"/>
  <c r="BB319" i="191" s="1"/>
  <c r="AW319" i="191"/>
  <c r="AV319" i="191"/>
  <c r="AU319" i="191"/>
  <c r="BD318" i="191"/>
  <c r="BA318" i="191"/>
  <c r="AZ318" i="191"/>
  <c r="AY318" i="191"/>
  <c r="AX318" i="191"/>
  <c r="BB318" i="191" s="1"/>
  <c r="AW318" i="191"/>
  <c r="AV318" i="191"/>
  <c r="AU318" i="191"/>
  <c r="BD317" i="191"/>
  <c r="BA317" i="191"/>
  <c r="AZ317" i="191"/>
  <c r="AY317" i="191"/>
  <c r="AX317" i="191"/>
  <c r="BB317" i="191" s="1"/>
  <c r="AW317" i="191"/>
  <c r="AV317" i="191"/>
  <c r="AU317" i="191"/>
  <c r="BD316" i="191"/>
  <c r="BA316" i="191"/>
  <c r="AZ316" i="191"/>
  <c r="AY316" i="191"/>
  <c r="AX316" i="191"/>
  <c r="BB316" i="191" s="1"/>
  <c r="AW316" i="191"/>
  <c r="AV316" i="191"/>
  <c r="AU316" i="191"/>
  <c r="BD315" i="191"/>
  <c r="BA315" i="191"/>
  <c r="AZ315" i="191"/>
  <c r="AY315" i="191"/>
  <c r="AX315" i="191"/>
  <c r="BB315" i="191" s="1"/>
  <c r="AW315" i="191"/>
  <c r="AV315" i="191"/>
  <c r="AU315" i="191"/>
  <c r="BD314" i="191"/>
  <c r="BA314" i="191"/>
  <c r="AZ314" i="191"/>
  <c r="AY314" i="191"/>
  <c r="AX314" i="191"/>
  <c r="BB314" i="191" s="1"/>
  <c r="AW314" i="191"/>
  <c r="AV314" i="191"/>
  <c r="AU314" i="191"/>
  <c r="BD313" i="191"/>
  <c r="BA313" i="191"/>
  <c r="AZ313" i="191"/>
  <c r="AY313" i="191"/>
  <c r="AX313" i="191"/>
  <c r="BB313" i="191" s="1"/>
  <c r="AW313" i="191"/>
  <c r="AV313" i="191"/>
  <c r="AU313" i="191"/>
  <c r="BD312" i="191"/>
  <c r="BA312" i="191"/>
  <c r="AZ312" i="191"/>
  <c r="AY312" i="191"/>
  <c r="AX312" i="191"/>
  <c r="BB312" i="191" s="1"/>
  <c r="AW312" i="191"/>
  <c r="AV312" i="191"/>
  <c r="AU312" i="191"/>
  <c r="BD311" i="191"/>
  <c r="BA311" i="191"/>
  <c r="AZ311" i="191"/>
  <c r="AY311" i="191"/>
  <c r="AX311" i="191"/>
  <c r="BB311" i="191" s="1"/>
  <c r="AW311" i="191"/>
  <c r="AV311" i="191"/>
  <c r="AU311" i="191"/>
  <c r="BD310" i="191"/>
  <c r="BA310" i="191"/>
  <c r="AZ310" i="191"/>
  <c r="AY310" i="191"/>
  <c r="AX310" i="191"/>
  <c r="BB310" i="191" s="1"/>
  <c r="AW310" i="191"/>
  <c r="AV310" i="191"/>
  <c r="AU310" i="191"/>
  <c r="BD309" i="191"/>
  <c r="BA309" i="191"/>
  <c r="AZ309" i="191"/>
  <c r="AY309" i="191"/>
  <c r="AX309" i="191"/>
  <c r="BB309" i="191" s="1"/>
  <c r="AW309" i="191"/>
  <c r="AV309" i="191"/>
  <c r="AU309" i="191"/>
  <c r="BD308" i="191"/>
  <c r="BA308" i="191"/>
  <c r="AZ308" i="191"/>
  <c r="AY308" i="191"/>
  <c r="AX308" i="191"/>
  <c r="BB308" i="191" s="1"/>
  <c r="AW308" i="191"/>
  <c r="AV308" i="191"/>
  <c r="AU308" i="191"/>
  <c r="BD307" i="191"/>
  <c r="BA307" i="191"/>
  <c r="AZ307" i="191"/>
  <c r="AY307" i="191"/>
  <c r="AX307" i="191"/>
  <c r="BB307" i="191" s="1"/>
  <c r="AW307" i="191"/>
  <c r="AV307" i="191"/>
  <c r="AU307" i="191"/>
  <c r="BD306" i="191"/>
  <c r="BA306" i="191"/>
  <c r="AZ306" i="191"/>
  <c r="AY306" i="191"/>
  <c r="AX306" i="191"/>
  <c r="BB306" i="191" s="1"/>
  <c r="AW306" i="191"/>
  <c r="AV306" i="191"/>
  <c r="AU306" i="191"/>
  <c r="BD305" i="191"/>
  <c r="BA305" i="191"/>
  <c r="AZ305" i="191"/>
  <c r="AY305" i="191"/>
  <c r="AX305" i="191"/>
  <c r="BB305" i="191" s="1"/>
  <c r="AW305" i="191"/>
  <c r="AV305" i="191"/>
  <c r="AU305" i="191"/>
  <c r="BD304" i="191"/>
  <c r="BA304" i="191"/>
  <c r="AZ304" i="191"/>
  <c r="AY304" i="191"/>
  <c r="AX304" i="191"/>
  <c r="BB304" i="191" s="1"/>
  <c r="AW304" i="191"/>
  <c r="AV304" i="191"/>
  <c r="AU304" i="191"/>
  <c r="BD303" i="191"/>
  <c r="BA303" i="191"/>
  <c r="AZ303" i="191"/>
  <c r="AY303" i="191"/>
  <c r="AX303" i="191"/>
  <c r="BB303" i="191" s="1"/>
  <c r="AW303" i="191"/>
  <c r="AV303" i="191"/>
  <c r="AU303" i="191"/>
  <c r="BD302" i="191"/>
  <c r="BA302" i="191"/>
  <c r="AZ302" i="191"/>
  <c r="AY302" i="191"/>
  <c r="AX302" i="191"/>
  <c r="BB302" i="191" s="1"/>
  <c r="AW302" i="191"/>
  <c r="AV302" i="191"/>
  <c r="AU302" i="191"/>
  <c r="BD301" i="191"/>
  <c r="BA301" i="191"/>
  <c r="AZ301" i="191"/>
  <c r="AY301" i="191"/>
  <c r="AX301" i="191"/>
  <c r="BB301" i="191" s="1"/>
  <c r="AW301" i="191"/>
  <c r="AV301" i="191"/>
  <c r="AU301" i="191"/>
  <c r="BD300" i="191"/>
  <c r="BA300" i="191"/>
  <c r="AZ300" i="191"/>
  <c r="AY300" i="191"/>
  <c r="AX300" i="191"/>
  <c r="BB300" i="191" s="1"/>
  <c r="AW300" i="191"/>
  <c r="AV300" i="191"/>
  <c r="AU300" i="191"/>
  <c r="BD299" i="191"/>
  <c r="BA299" i="191"/>
  <c r="AZ299" i="191"/>
  <c r="AY299" i="191"/>
  <c r="AX299" i="191"/>
  <c r="BB299" i="191" s="1"/>
  <c r="AW299" i="191"/>
  <c r="AV299" i="191"/>
  <c r="AU299" i="191"/>
  <c r="BD298" i="191"/>
  <c r="BA298" i="191"/>
  <c r="AZ298" i="191"/>
  <c r="AY298" i="191"/>
  <c r="AX298" i="191"/>
  <c r="BB298" i="191" s="1"/>
  <c r="AW298" i="191"/>
  <c r="AV298" i="191"/>
  <c r="AU298" i="191"/>
  <c r="BD297" i="191"/>
  <c r="BA297" i="191"/>
  <c r="AZ297" i="191"/>
  <c r="AY297" i="191"/>
  <c r="AX297" i="191"/>
  <c r="BB297" i="191" s="1"/>
  <c r="AW297" i="191"/>
  <c r="AV297" i="191"/>
  <c r="AU297" i="191"/>
  <c r="BD296" i="191"/>
  <c r="BA296" i="191"/>
  <c r="AZ296" i="191"/>
  <c r="AY296" i="191"/>
  <c r="AX296" i="191"/>
  <c r="BB296" i="191" s="1"/>
  <c r="AW296" i="191"/>
  <c r="AV296" i="191"/>
  <c r="AU296" i="191"/>
  <c r="BD295" i="191"/>
  <c r="BA295" i="191"/>
  <c r="AZ295" i="191"/>
  <c r="AY295" i="191"/>
  <c r="AX295" i="191"/>
  <c r="BB295" i="191" s="1"/>
  <c r="AW295" i="191"/>
  <c r="AV295" i="191"/>
  <c r="AU295" i="191"/>
  <c r="BD294" i="191"/>
  <c r="BA294" i="191"/>
  <c r="AZ294" i="191"/>
  <c r="AY294" i="191"/>
  <c r="AX294" i="191"/>
  <c r="BB294" i="191" s="1"/>
  <c r="AW294" i="191"/>
  <c r="AV294" i="191"/>
  <c r="AU294" i="191"/>
  <c r="BD293" i="191"/>
  <c r="BA293" i="191"/>
  <c r="AZ293" i="191"/>
  <c r="AY293" i="191"/>
  <c r="AX293" i="191"/>
  <c r="BB293" i="191" s="1"/>
  <c r="AW293" i="191"/>
  <c r="AV293" i="191"/>
  <c r="AU293" i="191"/>
  <c r="BD292" i="191"/>
  <c r="BA292" i="191"/>
  <c r="AZ292" i="191"/>
  <c r="AY292" i="191"/>
  <c r="AX292" i="191"/>
  <c r="BB292" i="191" s="1"/>
  <c r="AW292" i="191"/>
  <c r="AV292" i="191"/>
  <c r="AU292" i="191"/>
  <c r="BD291" i="191"/>
  <c r="BA291" i="191"/>
  <c r="AZ291" i="191"/>
  <c r="AY291" i="191"/>
  <c r="AX291" i="191"/>
  <c r="BB291" i="191" s="1"/>
  <c r="AW291" i="191"/>
  <c r="AV291" i="191"/>
  <c r="AU291" i="191"/>
  <c r="BD290" i="191"/>
  <c r="BA290" i="191"/>
  <c r="AZ290" i="191"/>
  <c r="AY290" i="191"/>
  <c r="AX290" i="191"/>
  <c r="BB290" i="191" s="1"/>
  <c r="AW290" i="191"/>
  <c r="AV290" i="191"/>
  <c r="AU290" i="191"/>
  <c r="BD289" i="191"/>
  <c r="BA289" i="191"/>
  <c r="AZ289" i="191"/>
  <c r="AY289" i="191"/>
  <c r="AX289" i="191"/>
  <c r="BB289" i="191" s="1"/>
  <c r="AW289" i="191"/>
  <c r="AV289" i="191"/>
  <c r="AU289" i="191"/>
  <c r="BD288" i="191"/>
  <c r="BA288" i="191"/>
  <c r="AZ288" i="191"/>
  <c r="AY288" i="191"/>
  <c r="AX288" i="191"/>
  <c r="BB288" i="191" s="1"/>
  <c r="AW288" i="191"/>
  <c r="AV288" i="191"/>
  <c r="AU288" i="191"/>
  <c r="BD287" i="191"/>
  <c r="BA287" i="191"/>
  <c r="AZ287" i="191"/>
  <c r="AY287" i="191"/>
  <c r="AX287" i="191"/>
  <c r="BB287" i="191" s="1"/>
  <c r="AW287" i="191"/>
  <c r="AV287" i="191"/>
  <c r="AU287" i="191"/>
  <c r="BD286" i="191"/>
  <c r="BA286" i="191"/>
  <c r="AZ286" i="191"/>
  <c r="AY286" i="191"/>
  <c r="AX286" i="191"/>
  <c r="BB286" i="191" s="1"/>
  <c r="AW286" i="191"/>
  <c r="AV286" i="191"/>
  <c r="AU286" i="191"/>
  <c r="BD285" i="191"/>
  <c r="BA285" i="191"/>
  <c r="AZ285" i="191"/>
  <c r="AY285" i="191"/>
  <c r="AX285" i="191"/>
  <c r="BB285" i="191" s="1"/>
  <c r="AW285" i="191"/>
  <c r="AV285" i="191"/>
  <c r="AU285" i="191"/>
  <c r="BD284" i="191"/>
  <c r="BA284" i="191"/>
  <c r="AZ284" i="191"/>
  <c r="AY284" i="191"/>
  <c r="AX284" i="191"/>
  <c r="BB284" i="191" s="1"/>
  <c r="AW284" i="191"/>
  <c r="AV284" i="191"/>
  <c r="AU284" i="191"/>
  <c r="BD283" i="191"/>
  <c r="BA283" i="191"/>
  <c r="AZ283" i="191"/>
  <c r="AY283" i="191"/>
  <c r="AX283" i="191"/>
  <c r="BB283" i="191" s="1"/>
  <c r="AW283" i="191"/>
  <c r="AV283" i="191"/>
  <c r="AU283" i="191"/>
  <c r="BD282" i="191"/>
  <c r="BA282" i="191"/>
  <c r="AZ282" i="191"/>
  <c r="AY282" i="191"/>
  <c r="AX282" i="191"/>
  <c r="BB282" i="191" s="1"/>
  <c r="AW282" i="191"/>
  <c r="AV282" i="191"/>
  <c r="AU282" i="191"/>
  <c r="BD281" i="191"/>
  <c r="BA281" i="191"/>
  <c r="AZ281" i="191"/>
  <c r="AY281" i="191"/>
  <c r="AX281" i="191"/>
  <c r="BB281" i="191" s="1"/>
  <c r="AW281" i="191"/>
  <c r="AV281" i="191"/>
  <c r="AU281" i="191"/>
  <c r="BD280" i="191"/>
  <c r="BA280" i="191"/>
  <c r="AZ280" i="191"/>
  <c r="AY280" i="191"/>
  <c r="AX280" i="191"/>
  <c r="BB280" i="191" s="1"/>
  <c r="AW280" i="191"/>
  <c r="AV280" i="191"/>
  <c r="AU280" i="191"/>
  <c r="BD279" i="191"/>
  <c r="BA279" i="191"/>
  <c r="AZ279" i="191"/>
  <c r="AY279" i="191"/>
  <c r="AX279" i="191"/>
  <c r="BB279" i="191" s="1"/>
  <c r="AW279" i="191"/>
  <c r="AV279" i="191"/>
  <c r="AU279" i="191"/>
  <c r="BD278" i="191"/>
  <c r="BA278" i="191"/>
  <c r="AZ278" i="191"/>
  <c r="AY278" i="191"/>
  <c r="AX278" i="191"/>
  <c r="BB278" i="191" s="1"/>
  <c r="AW278" i="191"/>
  <c r="AV278" i="191"/>
  <c r="AU278" i="191"/>
  <c r="BD277" i="191"/>
  <c r="BA277" i="191"/>
  <c r="AZ277" i="191"/>
  <c r="AY277" i="191"/>
  <c r="AX277" i="191"/>
  <c r="BB277" i="191" s="1"/>
  <c r="AW277" i="191"/>
  <c r="AV277" i="191"/>
  <c r="AU277" i="191"/>
  <c r="BD276" i="191"/>
  <c r="BA276" i="191"/>
  <c r="AZ276" i="191"/>
  <c r="AY276" i="191"/>
  <c r="AX276" i="191"/>
  <c r="BB276" i="191" s="1"/>
  <c r="AW276" i="191"/>
  <c r="AV276" i="191"/>
  <c r="AU276" i="191"/>
  <c r="BD275" i="191"/>
  <c r="BA275" i="191"/>
  <c r="AZ275" i="191"/>
  <c r="AY275" i="191"/>
  <c r="AX275" i="191"/>
  <c r="BB275" i="191" s="1"/>
  <c r="AW275" i="191"/>
  <c r="AV275" i="191"/>
  <c r="AU275" i="191"/>
  <c r="BD274" i="191"/>
  <c r="BA274" i="191"/>
  <c r="AZ274" i="191"/>
  <c r="AY274" i="191"/>
  <c r="AX274" i="191"/>
  <c r="BB274" i="191" s="1"/>
  <c r="AW274" i="191"/>
  <c r="AV274" i="191"/>
  <c r="AU274" i="191"/>
  <c r="BD273" i="191"/>
  <c r="BA273" i="191"/>
  <c r="AZ273" i="191"/>
  <c r="AY273" i="191"/>
  <c r="AX273" i="191"/>
  <c r="BB273" i="191" s="1"/>
  <c r="AW273" i="191"/>
  <c r="AV273" i="191"/>
  <c r="AU273" i="191"/>
  <c r="BD272" i="191"/>
  <c r="BA272" i="191"/>
  <c r="AZ272" i="191"/>
  <c r="AY272" i="191"/>
  <c r="AX272" i="191"/>
  <c r="BB272" i="191" s="1"/>
  <c r="AW272" i="191"/>
  <c r="AV272" i="191"/>
  <c r="AU272" i="191"/>
  <c r="BD271" i="191"/>
  <c r="BA271" i="191"/>
  <c r="AZ271" i="191"/>
  <c r="AY271" i="191"/>
  <c r="AX271" i="191"/>
  <c r="BB271" i="191" s="1"/>
  <c r="AW271" i="191"/>
  <c r="AV271" i="191"/>
  <c r="AU271" i="191"/>
  <c r="BD270" i="191"/>
  <c r="BA270" i="191"/>
  <c r="AZ270" i="191"/>
  <c r="AY270" i="191"/>
  <c r="AX270" i="191"/>
  <c r="BB270" i="191" s="1"/>
  <c r="AW270" i="191"/>
  <c r="AV270" i="191"/>
  <c r="AU270" i="191"/>
  <c r="BD269" i="191"/>
  <c r="BA269" i="191"/>
  <c r="AZ269" i="191"/>
  <c r="AY269" i="191"/>
  <c r="AX269" i="191"/>
  <c r="BB269" i="191" s="1"/>
  <c r="AW269" i="191"/>
  <c r="AV269" i="191"/>
  <c r="AU269" i="191"/>
  <c r="BD268" i="191"/>
  <c r="BA268" i="191"/>
  <c r="AZ268" i="191"/>
  <c r="AY268" i="191"/>
  <c r="AX268" i="191"/>
  <c r="BB268" i="191" s="1"/>
  <c r="AW268" i="191"/>
  <c r="AV268" i="191"/>
  <c r="AU268" i="191"/>
  <c r="BD267" i="191"/>
  <c r="BA267" i="191"/>
  <c r="AZ267" i="191"/>
  <c r="AY267" i="191"/>
  <c r="AX267" i="191"/>
  <c r="BB267" i="191" s="1"/>
  <c r="AW267" i="191"/>
  <c r="AV267" i="191"/>
  <c r="AU267" i="191"/>
  <c r="BD266" i="191"/>
  <c r="BA266" i="191"/>
  <c r="AZ266" i="191"/>
  <c r="AY266" i="191"/>
  <c r="AX266" i="191"/>
  <c r="BB266" i="191" s="1"/>
  <c r="AW266" i="191"/>
  <c r="AV266" i="191"/>
  <c r="AU266" i="191"/>
  <c r="BD265" i="191"/>
  <c r="BA265" i="191"/>
  <c r="AZ265" i="191"/>
  <c r="AY265" i="191"/>
  <c r="AX265" i="191"/>
  <c r="BB265" i="191" s="1"/>
  <c r="AW265" i="191"/>
  <c r="AV265" i="191"/>
  <c r="AU265" i="191"/>
  <c r="BD264" i="191"/>
  <c r="BA264" i="191"/>
  <c r="AZ264" i="191"/>
  <c r="AY264" i="191"/>
  <c r="AX264" i="191"/>
  <c r="BB264" i="191" s="1"/>
  <c r="AW264" i="191"/>
  <c r="AV264" i="191"/>
  <c r="AU264" i="191"/>
  <c r="BD263" i="191"/>
  <c r="BA263" i="191"/>
  <c r="AZ263" i="191"/>
  <c r="AY263" i="191"/>
  <c r="AX263" i="191"/>
  <c r="BB263" i="191" s="1"/>
  <c r="AW263" i="191"/>
  <c r="AV263" i="191"/>
  <c r="AU263" i="191"/>
  <c r="BD262" i="191"/>
  <c r="BA262" i="191"/>
  <c r="AZ262" i="191"/>
  <c r="AY262" i="191"/>
  <c r="AX262" i="191"/>
  <c r="BB262" i="191" s="1"/>
  <c r="AW262" i="191"/>
  <c r="AV262" i="191"/>
  <c r="AU262" i="191"/>
  <c r="BD261" i="191"/>
  <c r="BA261" i="191"/>
  <c r="AZ261" i="191"/>
  <c r="AY261" i="191"/>
  <c r="AX261" i="191"/>
  <c r="BB261" i="191" s="1"/>
  <c r="AW261" i="191"/>
  <c r="AV261" i="191"/>
  <c r="AU261" i="191"/>
  <c r="BD260" i="191"/>
  <c r="BA260" i="191"/>
  <c r="AZ260" i="191"/>
  <c r="AY260" i="191"/>
  <c r="AX260" i="191"/>
  <c r="BB260" i="191" s="1"/>
  <c r="AW260" i="191"/>
  <c r="AV260" i="191"/>
  <c r="AU260" i="191"/>
  <c r="BD259" i="191"/>
  <c r="BA259" i="191"/>
  <c r="AZ259" i="191"/>
  <c r="AY259" i="191"/>
  <c r="AX259" i="191"/>
  <c r="BB259" i="191" s="1"/>
  <c r="AW259" i="191"/>
  <c r="AV259" i="191"/>
  <c r="AU259" i="191"/>
  <c r="BD258" i="191"/>
  <c r="BA258" i="191"/>
  <c r="AZ258" i="191"/>
  <c r="AY258" i="191"/>
  <c r="AX258" i="191"/>
  <c r="BB258" i="191" s="1"/>
  <c r="AW258" i="191"/>
  <c r="AV258" i="191"/>
  <c r="AU258" i="191"/>
  <c r="BD257" i="191"/>
  <c r="BA257" i="191"/>
  <c r="AZ257" i="191"/>
  <c r="AY257" i="191"/>
  <c r="AX257" i="191"/>
  <c r="BB257" i="191" s="1"/>
  <c r="AW257" i="191"/>
  <c r="AV257" i="191"/>
  <c r="AU257" i="191"/>
  <c r="BD256" i="191"/>
  <c r="BA256" i="191"/>
  <c r="AZ256" i="191"/>
  <c r="AY256" i="191"/>
  <c r="AX256" i="191"/>
  <c r="BB256" i="191" s="1"/>
  <c r="AW256" i="191"/>
  <c r="AV256" i="191"/>
  <c r="AU256" i="191"/>
  <c r="BD255" i="191"/>
  <c r="BA255" i="191"/>
  <c r="AZ255" i="191"/>
  <c r="AY255" i="191"/>
  <c r="AX255" i="191"/>
  <c r="BB255" i="191" s="1"/>
  <c r="AW255" i="191"/>
  <c r="AV255" i="191"/>
  <c r="AU255" i="191"/>
  <c r="BD254" i="191"/>
  <c r="BA254" i="191"/>
  <c r="AZ254" i="191"/>
  <c r="AY254" i="191"/>
  <c r="AX254" i="191"/>
  <c r="BB254" i="191" s="1"/>
  <c r="AW254" i="191"/>
  <c r="AV254" i="191"/>
  <c r="AU254" i="191"/>
  <c r="BD253" i="191"/>
  <c r="BA253" i="191"/>
  <c r="AZ253" i="191"/>
  <c r="AY253" i="191"/>
  <c r="AX253" i="191"/>
  <c r="BB253" i="191" s="1"/>
  <c r="AW253" i="191"/>
  <c r="AV253" i="191"/>
  <c r="AU253" i="191"/>
  <c r="BD252" i="191"/>
  <c r="BA252" i="191"/>
  <c r="AZ252" i="191"/>
  <c r="AY252" i="191"/>
  <c r="AX252" i="191"/>
  <c r="BB252" i="191" s="1"/>
  <c r="AW252" i="191"/>
  <c r="AV252" i="191"/>
  <c r="AU252" i="191"/>
  <c r="BD251" i="191"/>
  <c r="BA251" i="191"/>
  <c r="AZ251" i="191"/>
  <c r="AY251" i="191"/>
  <c r="AX251" i="191"/>
  <c r="BB251" i="191" s="1"/>
  <c r="AW251" i="191"/>
  <c r="AV251" i="191"/>
  <c r="AU251" i="191"/>
  <c r="BD250" i="191"/>
  <c r="BA250" i="191"/>
  <c r="AZ250" i="191"/>
  <c r="AY250" i="191"/>
  <c r="AX250" i="191"/>
  <c r="BB250" i="191" s="1"/>
  <c r="AW250" i="191"/>
  <c r="AV250" i="191"/>
  <c r="AU250" i="191"/>
  <c r="BD249" i="191"/>
  <c r="BA249" i="191"/>
  <c r="AZ249" i="191"/>
  <c r="AY249" i="191"/>
  <c r="AX249" i="191"/>
  <c r="BB249" i="191" s="1"/>
  <c r="AW249" i="191"/>
  <c r="AV249" i="191"/>
  <c r="AU249" i="191"/>
  <c r="BD248" i="191"/>
  <c r="BA248" i="191"/>
  <c r="AZ248" i="191"/>
  <c r="AY248" i="191"/>
  <c r="AX248" i="191"/>
  <c r="BB248" i="191" s="1"/>
  <c r="AW248" i="191"/>
  <c r="AV248" i="191"/>
  <c r="AU248" i="191"/>
  <c r="BD247" i="191"/>
  <c r="BA247" i="191"/>
  <c r="AZ247" i="191"/>
  <c r="AY247" i="191"/>
  <c r="AX247" i="191"/>
  <c r="BB247" i="191" s="1"/>
  <c r="AW247" i="191"/>
  <c r="AV247" i="191"/>
  <c r="AU247" i="191"/>
  <c r="BD246" i="191"/>
  <c r="BA246" i="191"/>
  <c r="AZ246" i="191"/>
  <c r="AY246" i="191"/>
  <c r="AX246" i="191"/>
  <c r="BB246" i="191" s="1"/>
  <c r="AW246" i="191"/>
  <c r="AV246" i="191"/>
  <c r="AU246" i="191"/>
  <c r="BD245" i="191"/>
  <c r="BA245" i="191"/>
  <c r="AZ245" i="191"/>
  <c r="AY245" i="191"/>
  <c r="AX245" i="191"/>
  <c r="BB245" i="191" s="1"/>
  <c r="AW245" i="191"/>
  <c r="AV245" i="191"/>
  <c r="AU245" i="191"/>
  <c r="BD244" i="191"/>
  <c r="BA244" i="191"/>
  <c r="AZ244" i="191"/>
  <c r="AY244" i="191"/>
  <c r="AX244" i="191"/>
  <c r="BB244" i="191" s="1"/>
  <c r="AW244" i="191"/>
  <c r="AV244" i="191"/>
  <c r="AU244" i="191"/>
  <c r="BD243" i="191"/>
  <c r="BA243" i="191"/>
  <c r="AZ243" i="191"/>
  <c r="AY243" i="191"/>
  <c r="AX243" i="191"/>
  <c r="BB243" i="191" s="1"/>
  <c r="AW243" i="191"/>
  <c r="AV243" i="191"/>
  <c r="AU243" i="191"/>
  <c r="BD242" i="191"/>
  <c r="BA242" i="191"/>
  <c r="AZ242" i="191"/>
  <c r="AY242" i="191"/>
  <c r="AX242" i="191"/>
  <c r="BB242" i="191" s="1"/>
  <c r="AW242" i="191"/>
  <c r="AV242" i="191"/>
  <c r="AU242" i="191"/>
  <c r="BD241" i="191"/>
  <c r="BA241" i="191"/>
  <c r="AZ241" i="191"/>
  <c r="AY241" i="191"/>
  <c r="AX241" i="191"/>
  <c r="BB241" i="191" s="1"/>
  <c r="AW241" i="191"/>
  <c r="AV241" i="191"/>
  <c r="AU241" i="191"/>
  <c r="BD240" i="191"/>
  <c r="BA240" i="191"/>
  <c r="AZ240" i="191"/>
  <c r="AY240" i="191"/>
  <c r="AX240" i="191"/>
  <c r="BB240" i="191" s="1"/>
  <c r="AW240" i="191"/>
  <c r="AV240" i="191"/>
  <c r="AU240" i="191"/>
  <c r="BD239" i="191"/>
  <c r="BA239" i="191"/>
  <c r="AZ239" i="191"/>
  <c r="AY239" i="191"/>
  <c r="AX239" i="191"/>
  <c r="BB239" i="191" s="1"/>
  <c r="AW239" i="191"/>
  <c r="AV239" i="191"/>
  <c r="AU239" i="191"/>
  <c r="BD238" i="191"/>
  <c r="BA238" i="191"/>
  <c r="AZ238" i="191"/>
  <c r="AY238" i="191"/>
  <c r="AX238" i="191"/>
  <c r="BB238" i="191" s="1"/>
  <c r="AW238" i="191"/>
  <c r="AV238" i="191"/>
  <c r="AU238" i="191"/>
  <c r="BD237" i="191"/>
  <c r="BA237" i="191"/>
  <c r="AZ237" i="191"/>
  <c r="AY237" i="191"/>
  <c r="AX237" i="191"/>
  <c r="BB237" i="191" s="1"/>
  <c r="AW237" i="191"/>
  <c r="AV237" i="191"/>
  <c r="AU237" i="191"/>
  <c r="BD236" i="191"/>
  <c r="BA236" i="191"/>
  <c r="AZ236" i="191"/>
  <c r="AY236" i="191"/>
  <c r="AX236" i="191"/>
  <c r="BB236" i="191" s="1"/>
  <c r="AW236" i="191"/>
  <c r="AV236" i="191"/>
  <c r="AU236" i="191"/>
  <c r="BD235" i="191"/>
  <c r="BA235" i="191"/>
  <c r="AZ235" i="191"/>
  <c r="AY235" i="191"/>
  <c r="AX235" i="191"/>
  <c r="BB235" i="191" s="1"/>
  <c r="AW235" i="191"/>
  <c r="AV235" i="191"/>
  <c r="AU235" i="191"/>
  <c r="BD234" i="191"/>
  <c r="BA234" i="191"/>
  <c r="AZ234" i="191"/>
  <c r="AY234" i="191"/>
  <c r="AX234" i="191"/>
  <c r="BB234" i="191" s="1"/>
  <c r="AW234" i="191"/>
  <c r="AV234" i="191"/>
  <c r="AU234" i="191"/>
  <c r="BD233" i="191"/>
  <c r="BA233" i="191"/>
  <c r="AZ233" i="191"/>
  <c r="AY233" i="191"/>
  <c r="AX233" i="191"/>
  <c r="BB233" i="191" s="1"/>
  <c r="AW233" i="191"/>
  <c r="AV233" i="191"/>
  <c r="AU233" i="191"/>
  <c r="BD232" i="191"/>
  <c r="BA232" i="191"/>
  <c r="AZ232" i="191"/>
  <c r="AY232" i="191"/>
  <c r="AX232" i="191"/>
  <c r="BB232" i="191" s="1"/>
  <c r="AW232" i="191"/>
  <c r="AV232" i="191"/>
  <c r="AU232" i="191"/>
  <c r="BD231" i="191"/>
  <c r="BA231" i="191"/>
  <c r="AZ231" i="191"/>
  <c r="AY231" i="191"/>
  <c r="AX231" i="191"/>
  <c r="BB231" i="191" s="1"/>
  <c r="AW231" i="191"/>
  <c r="AV231" i="191"/>
  <c r="AU231" i="191"/>
  <c r="BD230" i="191"/>
  <c r="BA230" i="191"/>
  <c r="AZ230" i="191"/>
  <c r="AY230" i="191"/>
  <c r="AX230" i="191"/>
  <c r="BB230" i="191" s="1"/>
  <c r="AW230" i="191"/>
  <c r="AV230" i="191"/>
  <c r="AU230" i="191"/>
  <c r="BD229" i="191"/>
  <c r="BA229" i="191"/>
  <c r="AZ229" i="191"/>
  <c r="AY229" i="191"/>
  <c r="AX229" i="191"/>
  <c r="BB229" i="191" s="1"/>
  <c r="AW229" i="191"/>
  <c r="AV229" i="191"/>
  <c r="AU229" i="191"/>
  <c r="BD228" i="191"/>
  <c r="BA228" i="191"/>
  <c r="AZ228" i="191"/>
  <c r="AY228" i="191"/>
  <c r="AX228" i="191"/>
  <c r="BB228" i="191" s="1"/>
  <c r="AW228" i="191"/>
  <c r="AV228" i="191"/>
  <c r="AU228" i="191"/>
  <c r="BD227" i="191"/>
  <c r="BA227" i="191"/>
  <c r="AZ227" i="191"/>
  <c r="AY227" i="191"/>
  <c r="AX227" i="191"/>
  <c r="BB227" i="191" s="1"/>
  <c r="AW227" i="191"/>
  <c r="AV227" i="191"/>
  <c r="AU227" i="191"/>
  <c r="BD226" i="191"/>
  <c r="BA226" i="191"/>
  <c r="AZ226" i="191"/>
  <c r="AY226" i="191"/>
  <c r="AX226" i="191"/>
  <c r="BB226" i="191" s="1"/>
  <c r="AW226" i="191"/>
  <c r="AV226" i="191"/>
  <c r="AU226" i="191"/>
  <c r="BD225" i="191"/>
  <c r="BA225" i="191"/>
  <c r="AZ225" i="191"/>
  <c r="AY225" i="191"/>
  <c r="AX225" i="191"/>
  <c r="BB225" i="191" s="1"/>
  <c r="AW225" i="191"/>
  <c r="AV225" i="191"/>
  <c r="AU225" i="191"/>
  <c r="BD224" i="191"/>
  <c r="BA224" i="191"/>
  <c r="AZ224" i="191"/>
  <c r="AY224" i="191"/>
  <c r="AX224" i="191"/>
  <c r="BB224" i="191" s="1"/>
  <c r="AW224" i="191"/>
  <c r="AV224" i="191"/>
  <c r="AU224" i="191"/>
  <c r="BD223" i="191"/>
  <c r="BA223" i="191"/>
  <c r="AZ223" i="191"/>
  <c r="AY223" i="191"/>
  <c r="AX223" i="191"/>
  <c r="BB223" i="191" s="1"/>
  <c r="AW223" i="191"/>
  <c r="AV223" i="191"/>
  <c r="AU223" i="191"/>
  <c r="BD222" i="191"/>
  <c r="BA222" i="191"/>
  <c r="AZ222" i="191"/>
  <c r="AY222" i="191"/>
  <c r="AX222" i="191"/>
  <c r="BB222" i="191" s="1"/>
  <c r="AW222" i="191"/>
  <c r="AV222" i="191"/>
  <c r="AU222" i="191"/>
  <c r="BD221" i="191"/>
  <c r="BA221" i="191"/>
  <c r="AZ221" i="191"/>
  <c r="AY221" i="191"/>
  <c r="AX221" i="191"/>
  <c r="BB221" i="191" s="1"/>
  <c r="AW221" i="191"/>
  <c r="AV221" i="191"/>
  <c r="AU221" i="191"/>
  <c r="BD220" i="191"/>
  <c r="BA220" i="191"/>
  <c r="AZ220" i="191"/>
  <c r="AY220" i="191"/>
  <c r="AX220" i="191"/>
  <c r="BB220" i="191" s="1"/>
  <c r="AW220" i="191"/>
  <c r="AV220" i="191"/>
  <c r="AU220" i="191"/>
  <c r="BD219" i="191"/>
  <c r="BA219" i="191"/>
  <c r="AZ219" i="191"/>
  <c r="AY219" i="191"/>
  <c r="AX219" i="191"/>
  <c r="BB219" i="191" s="1"/>
  <c r="AW219" i="191"/>
  <c r="AV219" i="191"/>
  <c r="AU219" i="191"/>
  <c r="BD218" i="191"/>
  <c r="BA218" i="191"/>
  <c r="AZ218" i="191"/>
  <c r="AY218" i="191"/>
  <c r="AX218" i="191"/>
  <c r="BB218" i="191" s="1"/>
  <c r="AW218" i="191"/>
  <c r="AV218" i="191"/>
  <c r="AU218" i="191"/>
  <c r="BD217" i="191"/>
  <c r="BA217" i="191"/>
  <c r="AZ217" i="191"/>
  <c r="AY217" i="191"/>
  <c r="AX217" i="191"/>
  <c r="BB217" i="191" s="1"/>
  <c r="AW217" i="191"/>
  <c r="AV217" i="191"/>
  <c r="AU217" i="191"/>
  <c r="BD216" i="191"/>
  <c r="BA216" i="191"/>
  <c r="AZ216" i="191"/>
  <c r="AY216" i="191"/>
  <c r="AX216" i="191"/>
  <c r="BB216" i="191" s="1"/>
  <c r="AW216" i="191"/>
  <c r="AV216" i="191"/>
  <c r="AU216" i="191"/>
  <c r="BD215" i="191"/>
  <c r="BA215" i="191"/>
  <c r="AZ215" i="191"/>
  <c r="AY215" i="191"/>
  <c r="AX215" i="191"/>
  <c r="BB215" i="191" s="1"/>
  <c r="AW215" i="191"/>
  <c r="AV215" i="191"/>
  <c r="AU215" i="191"/>
  <c r="BD214" i="191"/>
  <c r="BA214" i="191"/>
  <c r="AZ214" i="191"/>
  <c r="AY214" i="191"/>
  <c r="AX214" i="191"/>
  <c r="BB214" i="191" s="1"/>
  <c r="AW214" i="191"/>
  <c r="AV214" i="191"/>
  <c r="AU214" i="191"/>
  <c r="BD213" i="191"/>
  <c r="BA213" i="191"/>
  <c r="AZ213" i="191"/>
  <c r="AY213" i="191"/>
  <c r="AX213" i="191"/>
  <c r="BB213" i="191" s="1"/>
  <c r="AW213" i="191"/>
  <c r="AV213" i="191"/>
  <c r="AU213" i="191"/>
  <c r="BD212" i="191"/>
  <c r="BA212" i="191"/>
  <c r="AZ212" i="191"/>
  <c r="AY212" i="191"/>
  <c r="AX212" i="191"/>
  <c r="BB212" i="191" s="1"/>
  <c r="AW212" i="191"/>
  <c r="AV212" i="191"/>
  <c r="AU212" i="191"/>
  <c r="BD211" i="191"/>
  <c r="BA211" i="191"/>
  <c r="AZ211" i="191"/>
  <c r="AY211" i="191"/>
  <c r="AX211" i="191"/>
  <c r="BB211" i="191" s="1"/>
  <c r="AW211" i="191"/>
  <c r="AV211" i="191"/>
  <c r="AU211" i="191"/>
  <c r="BD210" i="191"/>
  <c r="BA210" i="191"/>
  <c r="AZ210" i="191"/>
  <c r="AY210" i="191"/>
  <c r="AX210" i="191"/>
  <c r="BB210" i="191" s="1"/>
  <c r="AW210" i="191"/>
  <c r="AV210" i="191"/>
  <c r="AU210" i="191"/>
  <c r="BD209" i="191"/>
  <c r="BA209" i="191"/>
  <c r="AZ209" i="191"/>
  <c r="AY209" i="191"/>
  <c r="AX209" i="191"/>
  <c r="BB209" i="191" s="1"/>
  <c r="AW209" i="191"/>
  <c r="AV209" i="191"/>
  <c r="AU209" i="191"/>
  <c r="BD208" i="191"/>
  <c r="BA208" i="191"/>
  <c r="AZ208" i="191"/>
  <c r="AY208" i="191"/>
  <c r="AX208" i="191"/>
  <c r="BB208" i="191" s="1"/>
  <c r="AW208" i="191"/>
  <c r="AV208" i="191"/>
  <c r="AU208" i="191"/>
  <c r="BD207" i="191"/>
  <c r="BA207" i="191"/>
  <c r="AZ207" i="191"/>
  <c r="AY207" i="191"/>
  <c r="AX207" i="191"/>
  <c r="BB207" i="191" s="1"/>
  <c r="AW207" i="191"/>
  <c r="AV207" i="191"/>
  <c r="AU207" i="191"/>
  <c r="BD206" i="191"/>
  <c r="BA206" i="191"/>
  <c r="AZ206" i="191"/>
  <c r="AY206" i="191"/>
  <c r="AX206" i="191"/>
  <c r="BB206" i="191" s="1"/>
  <c r="AW206" i="191"/>
  <c r="AV206" i="191"/>
  <c r="AU206" i="191"/>
  <c r="BD205" i="191"/>
  <c r="BA205" i="191"/>
  <c r="AZ205" i="191"/>
  <c r="AY205" i="191"/>
  <c r="AX205" i="191"/>
  <c r="BB205" i="191" s="1"/>
  <c r="AW205" i="191"/>
  <c r="AV205" i="191"/>
  <c r="AU205" i="191"/>
  <c r="BD204" i="191"/>
  <c r="BA204" i="191"/>
  <c r="AZ204" i="191"/>
  <c r="AY204" i="191"/>
  <c r="AX204" i="191"/>
  <c r="BB204" i="191" s="1"/>
  <c r="AW204" i="191"/>
  <c r="AV204" i="191"/>
  <c r="AU204" i="191"/>
  <c r="BD203" i="191"/>
  <c r="BA203" i="191"/>
  <c r="AZ203" i="191"/>
  <c r="AY203" i="191"/>
  <c r="AX203" i="191"/>
  <c r="BB203" i="191" s="1"/>
  <c r="AW203" i="191"/>
  <c r="AV203" i="191"/>
  <c r="AU203" i="191"/>
  <c r="BD202" i="191"/>
  <c r="BA202" i="191"/>
  <c r="AZ202" i="191"/>
  <c r="AY202" i="191"/>
  <c r="AX202" i="191"/>
  <c r="BB202" i="191" s="1"/>
  <c r="AW202" i="191"/>
  <c r="AV202" i="191"/>
  <c r="AU202" i="191"/>
  <c r="BD201" i="191"/>
  <c r="BA201" i="191"/>
  <c r="AZ201" i="191"/>
  <c r="AY201" i="191"/>
  <c r="AX201" i="191"/>
  <c r="BB201" i="191" s="1"/>
  <c r="AW201" i="191"/>
  <c r="AV201" i="191"/>
  <c r="AU201" i="191"/>
  <c r="BD200" i="191"/>
  <c r="BA200" i="191"/>
  <c r="AZ200" i="191"/>
  <c r="AY200" i="191"/>
  <c r="AX200" i="191"/>
  <c r="BB200" i="191" s="1"/>
  <c r="AW200" i="191"/>
  <c r="AV200" i="191"/>
  <c r="AU200" i="191"/>
  <c r="BD199" i="191"/>
  <c r="BA199" i="191"/>
  <c r="AZ199" i="191"/>
  <c r="AY199" i="191"/>
  <c r="AX199" i="191"/>
  <c r="BB199" i="191" s="1"/>
  <c r="AW199" i="191"/>
  <c r="AV199" i="191"/>
  <c r="AU199" i="191"/>
  <c r="BD198" i="191"/>
  <c r="BA198" i="191"/>
  <c r="AZ198" i="191"/>
  <c r="AY198" i="191"/>
  <c r="AX198" i="191"/>
  <c r="BB198" i="191" s="1"/>
  <c r="AW198" i="191"/>
  <c r="AV198" i="191"/>
  <c r="AU198" i="191"/>
  <c r="BD197" i="191"/>
  <c r="BA197" i="191"/>
  <c r="AZ197" i="191"/>
  <c r="AY197" i="191"/>
  <c r="AX197" i="191"/>
  <c r="BB197" i="191" s="1"/>
  <c r="AW197" i="191"/>
  <c r="AV197" i="191"/>
  <c r="AU197" i="191"/>
  <c r="BD196" i="191"/>
  <c r="BA196" i="191"/>
  <c r="AZ196" i="191"/>
  <c r="AY196" i="191"/>
  <c r="AX196" i="191"/>
  <c r="BB196" i="191" s="1"/>
  <c r="AW196" i="191"/>
  <c r="AV196" i="191"/>
  <c r="AU196" i="191"/>
  <c r="BD195" i="191"/>
  <c r="BA195" i="191"/>
  <c r="AZ195" i="191"/>
  <c r="AY195" i="191"/>
  <c r="AX195" i="191"/>
  <c r="BB195" i="191" s="1"/>
  <c r="AW195" i="191"/>
  <c r="AV195" i="191"/>
  <c r="AU195" i="191"/>
  <c r="BD194" i="191"/>
  <c r="BA194" i="191"/>
  <c r="AZ194" i="191"/>
  <c r="AY194" i="191"/>
  <c r="AX194" i="191"/>
  <c r="BB194" i="191" s="1"/>
  <c r="AW194" i="191"/>
  <c r="AV194" i="191"/>
  <c r="AU194" i="191"/>
  <c r="BD193" i="191"/>
  <c r="BA193" i="191"/>
  <c r="AZ193" i="191"/>
  <c r="AY193" i="191"/>
  <c r="AX193" i="191"/>
  <c r="BB193" i="191" s="1"/>
  <c r="AW193" i="191"/>
  <c r="AV193" i="191"/>
  <c r="AU193" i="191"/>
  <c r="BD192" i="191"/>
  <c r="BA192" i="191"/>
  <c r="AZ192" i="191"/>
  <c r="AY192" i="191"/>
  <c r="AX192" i="191"/>
  <c r="BB192" i="191" s="1"/>
  <c r="AW192" i="191"/>
  <c r="AV192" i="191"/>
  <c r="AU192" i="191"/>
  <c r="BD191" i="191"/>
  <c r="BA191" i="191"/>
  <c r="AZ191" i="191"/>
  <c r="AY191" i="191"/>
  <c r="AX191" i="191"/>
  <c r="BB191" i="191" s="1"/>
  <c r="AW191" i="191"/>
  <c r="AV191" i="191"/>
  <c r="AU191" i="191"/>
  <c r="BD190" i="191"/>
  <c r="BA190" i="191"/>
  <c r="AZ190" i="191"/>
  <c r="AY190" i="191"/>
  <c r="AX190" i="191"/>
  <c r="BB190" i="191" s="1"/>
  <c r="AW190" i="191"/>
  <c r="AV190" i="191"/>
  <c r="AU190" i="191"/>
  <c r="BD189" i="191"/>
  <c r="BA189" i="191"/>
  <c r="AZ189" i="191"/>
  <c r="AY189" i="191"/>
  <c r="AX189" i="191"/>
  <c r="BB189" i="191" s="1"/>
  <c r="AW189" i="191"/>
  <c r="AV189" i="191"/>
  <c r="AU189" i="191"/>
  <c r="BD188" i="191"/>
  <c r="BA188" i="191"/>
  <c r="AZ188" i="191"/>
  <c r="AY188" i="191"/>
  <c r="AX188" i="191"/>
  <c r="BB188" i="191" s="1"/>
  <c r="AW188" i="191"/>
  <c r="AV188" i="191"/>
  <c r="AU188" i="191"/>
  <c r="BD187" i="191"/>
  <c r="BA187" i="191"/>
  <c r="AZ187" i="191"/>
  <c r="AY187" i="191"/>
  <c r="AX187" i="191"/>
  <c r="BB187" i="191" s="1"/>
  <c r="AW187" i="191"/>
  <c r="AV187" i="191"/>
  <c r="AU187" i="191"/>
  <c r="BD186" i="191"/>
  <c r="BA186" i="191"/>
  <c r="AZ186" i="191"/>
  <c r="AY186" i="191"/>
  <c r="AX186" i="191"/>
  <c r="BB186" i="191" s="1"/>
  <c r="AW186" i="191"/>
  <c r="AV186" i="191"/>
  <c r="AU186" i="191"/>
  <c r="BD185" i="191"/>
  <c r="BA185" i="191"/>
  <c r="AZ185" i="191"/>
  <c r="AY185" i="191"/>
  <c r="AX185" i="191"/>
  <c r="BB185" i="191" s="1"/>
  <c r="AW185" i="191"/>
  <c r="AV185" i="191"/>
  <c r="AU185" i="191"/>
  <c r="BD184" i="191"/>
  <c r="BA184" i="191"/>
  <c r="AZ184" i="191"/>
  <c r="AY184" i="191"/>
  <c r="AX184" i="191"/>
  <c r="BB184" i="191" s="1"/>
  <c r="AW184" i="191"/>
  <c r="AV184" i="191"/>
  <c r="AU184" i="191"/>
  <c r="BD183" i="191"/>
  <c r="BA183" i="191"/>
  <c r="AZ183" i="191"/>
  <c r="AY183" i="191"/>
  <c r="AX183" i="191"/>
  <c r="BB183" i="191" s="1"/>
  <c r="AW183" i="191"/>
  <c r="AV183" i="191"/>
  <c r="AU183" i="191"/>
  <c r="BD182" i="191"/>
  <c r="BA182" i="191"/>
  <c r="AZ182" i="191"/>
  <c r="AY182" i="191"/>
  <c r="AX182" i="191"/>
  <c r="BB182" i="191" s="1"/>
  <c r="AW182" i="191"/>
  <c r="AV182" i="191"/>
  <c r="AU182" i="191"/>
  <c r="BD181" i="191"/>
  <c r="BA181" i="191"/>
  <c r="AZ181" i="191"/>
  <c r="AY181" i="191"/>
  <c r="AX181" i="191"/>
  <c r="BB181" i="191" s="1"/>
  <c r="AW181" i="191"/>
  <c r="AV181" i="191"/>
  <c r="AU181" i="191"/>
  <c r="BD180" i="191"/>
  <c r="BA180" i="191"/>
  <c r="AZ180" i="191"/>
  <c r="AY180" i="191"/>
  <c r="AX180" i="191"/>
  <c r="BB180" i="191" s="1"/>
  <c r="AW180" i="191"/>
  <c r="AV180" i="191"/>
  <c r="AU180" i="191"/>
  <c r="BD179" i="191"/>
  <c r="BA179" i="191"/>
  <c r="AZ179" i="191"/>
  <c r="AY179" i="191"/>
  <c r="AX179" i="191"/>
  <c r="BB179" i="191" s="1"/>
  <c r="AW179" i="191"/>
  <c r="AV179" i="191"/>
  <c r="AU179" i="191"/>
  <c r="BD178" i="191"/>
  <c r="BA178" i="191"/>
  <c r="AZ178" i="191"/>
  <c r="AY178" i="191"/>
  <c r="AX178" i="191"/>
  <c r="BB178" i="191" s="1"/>
  <c r="AW178" i="191"/>
  <c r="AV178" i="191"/>
  <c r="AU178" i="191"/>
  <c r="BD177" i="191"/>
  <c r="BA177" i="191"/>
  <c r="AZ177" i="191"/>
  <c r="AY177" i="191"/>
  <c r="AX177" i="191"/>
  <c r="BB177" i="191" s="1"/>
  <c r="AW177" i="191"/>
  <c r="AV177" i="191"/>
  <c r="AU177" i="191"/>
  <c r="BD176" i="191"/>
  <c r="BA176" i="191"/>
  <c r="AZ176" i="191"/>
  <c r="AY176" i="191"/>
  <c r="AX176" i="191"/>
  <c r="BB176" i="191" s="1"/>
  <c r="AW176" i="191"/>
  <c r="AV176" i="191"/>
  <c r="AU176" i="191"/>
  <c r="BD175" i="191"/>
  <c r="BA175" i="191"/>
  <c r="AZ175" i="191"/>
  <c r="AY175" i="191"/>
  <c r="AX175" i="191"/>
  <c r="BB175" i="191" s="1"/>
  <c r="AW175" i="191"/>
  <c r="AV175" i="191"/>
  <c r="AU175" i="191"/>
  <c r="BD174" i="191"/>
  <c r="BA174" i="191"/>
  <c r="AZ174" i="191"/>
  <c r="AY174" i="191"/>
  <c r="AX174" i="191"/>
  <c r="BB174" i="191" s="1"/>
  <c r="AW174" i="191"/>
  <c r="AV174" i="191"/>
  <c r="AU174" i="191"/>
  <c r="BD173" i="191"/>
  <c r="BA173" i="191"/>
  <c r="AZ173" i="191"/>
  <c r="AY173" i="191"/>
  <c r="AX173" i="191"/>
  <c r="BB173" i="191" s="1"/>
  <c r="AW173" i="191"/>
  <c r="AV173" i="191"/>
  <c r="AU173" i="191"/>
  <c r="BD172" i="191"/>
  <c r="BA172" i="191"/>
  <c r="AZ172" i="191"/>
  <c r="AY172" i="191"/>
  <c r="AX172" i="191"/>
  <c r="BB172" i="191" s="1"/>
  <c r="AW172" i="191"/>
  <c r="AV172" i="191"/>
  <c r="AU172" i="191"/>
  <c r="BD171" i="191"/>
  <c r="BA171" i="191"/>
  <c r="AZ171" i="191"/>
  <c r="AY171" i="191"/>
  <c r="AX171" i="191"/>
  <c r="BB171" i="191" s="1"/>
  <c r="AW171" i="191"/>
  <c r="AV171" i="191"/>
  <c r="AU171" i="191"/>
  <c r="BD170" i="191"/>
  <c r="BA170" i="191"/>
  <c r="AZ170" i="191"/>
  <c r="AY170" i="191"/>
  <c r="AX170" i="191"/>
  <c r="BB170" i="191" s="1"/>
  <c r="AW170" i="191"/>
  <c r="AV170" i="191"/>
  <c r="AU170" i="191"/>
  <c r="BD169" i="191"/>
  <c r="BA169" i="191"/>
  <c r="AZ169" i="191"/>
  <c r="AY169" i="191"/>
  <c r="AX169" i="191"/>
  <c r="BB169" i="191" s="1"/>
  <c r="AW169" i="191"/>
  <c r="AV169" i="191"/>
  <c r="AU169" i="191"/>
  <c r="BD168" i="191"/>
  <c r="BA168" i="191"/>
  <c r="AZ168" i="191"/>
  <c r="AY168" i="191"/>
  <c r="AX168" i="191"/>
  <c r="BB168" i="191" s="1"/>
  <c r="AW168" i="191"/>
  <c r="AV168" i="191"/>
  <c r="AU168" i="191"/>
  <c r="BD167" i="191"/>
  <c r="BA167" i="191"/>
  <c r="AZ167" i="191"/>
  <c r="AY167" i="191"/>
  <c r="AX167" i="191"/>
  <c r="BB167" i="191" s="1"/>
  <c r="AW167" i="191"/>
  <c r="AV167" i="191"/>
  <c r="AU167" i="191"/>
  <c r="BD166" i="191"/>
  <c r="BA166" i="191"/>
  <c r="AZ166" i="191"/>
  <c r="AY166" i="191"/>
  <c r="AX166" i="191"/>
  <c r="BB166" i="191" s="1"/>
  <c r="AW166" i="191"/>
  <c r="AV166" i="191"/>
  <c r="AU166" i="191"/>
  <c r="BD165" i="191"/>
  <c r="BA165" i="191"/>
  <c r="AZ165" i="191"/>
  <c r="AY165" i="191"/>
  <c r="AX165" i="191"/>
  <c r="BB165" i="191" s="1"/>
  <c r="AW165" i="191"/>
  <c r="AV165" i="191"/>
  <c r="AU165" i="191"/>
  <c r="BD164" i="191"/>
  <c r="BA164" i="191"/>
  <c r="AZ164" i="191"/>
  <c r="AY164" i="191"/>
  <c r="AX164" i="191"/>
  <c r="BB164" i="191" s="1"/>
  <c r="AW164" i="191"/>
  <c r="AV164" i="191"/>
  <c r="AU164" i="191"/>
  <c r="BD163" i="191"/>
  <c r="BA163" i="191"/>
  <c r="AZ163" i="191"/>
  <c r="AY163" i="191"/>
  <c r="AX163" i="191"/>
  <c r="BB163" i="191" s="1"/>
  <c r="AW163" i="191"/>
  <c r="AV163" i="191"/>
  <c r="AU163" i="191"/>
  <c r="BD162" i="191"/>
  <c r="BA162" i="191"/>
  <c r="AZ162" i="191"/>
  <c r="AY162" i="191"/>
  <c r="AX162" i="191"/>
  <c r="BB162" i="191" s="1"/>
  <c r="AW162" i="191"/>
  <c r="AV162" i="191"/>
  <c r="AU162" i="191"/>
  <c r="BD161" i="191"/>
  <c r="BA161" i="191"/>
  <c r="AZ161" i="191"/>
  <c r="AY161" i="191"/>
  <c r="AX161" i="191"/>
  <c r="BB161" i="191" s="1"/>
  <c r="AW161" i="191"/>
  <c r="AV161" i="191"/>
  <c r="AU161" i="191"/>
  <c r="BD160" i="191"/>
  <c r="BA160" i="191"/>
  <c r="AZ160" i="191"/>
  <c r="AY160" i="191"/>
  <c r="AX160" i="191"/>
  <c r="BB160" i="191" s="1"/>
  <c r="AW160" i="191"/>
  <c r="AV160" i="191"/>
  <c r="AU160" i="191"/>
  <c r="BD159" i="191"/>
  <c r="BA159" i="191"/>
  <c r="AZ159" i="191"/>
  <c r="AY159" i="191"/>
  <c r="AX159" i="191"/>
  <c r="BB159" i="191" s="1"/>
  <c r="AW159" i="191"/>
  <c r="AV159" i="191"/>
  <c r="AU159" i="191"/>
  <c r="BD158" i="191"/>
  <c r="BA158" i="191"/>
  <c r="AZ158" i="191"/>
  <c r="AY158" i="191"/>
  <c r="AX158" i="191"/>
  <c r="BB158" i="191" s="1"/>
  <c r="AW158" i="191"/>
  <c r="AV158" i="191"/>
  <c r="AU158" i="191"/>
  <c r="BD157" i="191"/>
  <c r="BA157" i="191"/>
  <c r="AZ157" i="191"/>
  <c r="AY157" i="191"/>
  <c r="AX157" i="191"/>
  <c r="BB157" i="191" s="1"/>
  <c r="AW157" i="191"/>
  <c r="AV157" i="191"/>
  <c r="AU157" i="191"/>
  <c r="BD156" i="191"/>
  <c r="BA156" i="191"/>
  <c r="AZ156" i="191"/>
  <c r="AY156" i="191"/>
  <c r="AX156" i="191"/>
  <c r="BB156" i="191" s="1"/>
  <c r="AW156" i="191"/>
  <c r="AV156" i="191"/>
  <c r="AU156" i="191"/>
  <c r="BD155" i="191"/>
  <c r="BA155" i="191"/>
  <c r="AZ155" i="191"/>
  <c r="AY155" i="191"/>
  <c r="AX155" i="191"/>
  <c r="BB155" i="191" s="1"/>
  <c r="AW155" i="191"/>
  <c r="AV155" i="191"/>
  <c r="AU155" i="191"/>
  <c r="BD154" i="191"/>
  <c r="BA154" i="191"/>
  <c r="AZ154" i="191"/>
  <c r="AY154" i="191"/>
  <c r="AX154" i="191"/>
  <c r="BB154" i="191" s="1"/>
  <c r="AW154" i="191"/>
  <c r="AV154" i="191"/>
  <c r="AU154" i="191"/>
  <c r="BD153" i="191"/>
  <c r="BA153" i="191"/>
  <c r="AZ153" i="191"/>
  <c r="AY153" i="191"/>
  <c r="AX153" i="191"/>
  <c r="BB153" i="191" s="1"/>
  <c r="AW153" i="191"/>
  <c r="AV153" i="191"/>
  <c r="AU153" i="191"/>
  <c r="BD152" i="191"/>
  <c r="BA152" i="191"/>
  <c r="AZ152" i="191"/>
  <c r="AY152" i="191"/>
  <c r="AX152" i="191"/>
  <c r="BB152" i="191" s="1"/>
  <c r="AW152" i="191"/>
  <c r="AV152" i="191"/>
  <c r="AU152" i="191"/>
  <c r="BD151" i="191"/>
  <c r="BA151" i="191"/>
  <c r="AZ151" i="191"/>
  <c r="AY151" i="191"/>
  <c r="AX151" i="191"/>
  <c r="BB151" i="191" s="1"/>
  <c r="AW151" i="191"/>
  <c r="AV151" i="191"/>
  <c r="AU151" i="191"/>
  <c r="BD150" i="191"/>
  <c r="BA150" i="191"/>
  <c r="AZ150" i="191"/>
  <c r="AY150" i="191"/>
  <c r="AX150" i="191"/>
  <c r="BB150" i="191" s="1"/>
  <c r="AW150" i="191"/>
  <c r="AV150" i="191"/>
  <c r="AU150" i="191"/>
  <c r="BD149" i="191"/>
  <c r="BA149" i="191"/>
  <c r="AZ149" i="191"/>
  <c r="AY149" i="191"/>
  <c r="AX149" i="191"/>
  <c r="BB149" i="191" s="1"/>
  <c r="AW149" i="191"/>
  <c r="AV149" i="191"/>
  <c r="AU149" i="191"/>
  <c r="BD148" i="191"/>
  <c r="BA148" i="191"/>
  <c r="AZ148" i="191"/>
  <c r="AY148" i="191"/>
  <c r="AX148" i="191"/>
  <c r="BB148" i="191" s="1"/>
  <c r="AW148" i="191"/>
  <c r="AV148" i="191"/>
  <c r="AU148" i="191"/>
  <c r="BD147" i="191"/>
  <c r="BA147" i="191"/>
  <c r="AZ147" i="191"/>
  <c r="AY147" i="191"/>
  <c r="AX147" i="191"/>
  <c r="BB147" i="191" s="1"/>
  <c r="AW147" i="191"/>
  <c r="AV147" i="191"/>
  <c r="AU147" i="191"/>
  <c r="BD146" i="191"/>
  <c r="BA146" i="191"/>
  <c r="AZ146" i="191"/>
  <c r="AY146" i="191"/>
  <c r="AX146" i="191"/>
  <c r="BB146" i="191" s="1"/>
  <c r="AW146" i="191"/>
  <c r="AV146" i="191"/>
  <c r="AU146" i="191"/>
  <c r="BD145" i="191"/>
  <c r="BA145" i="191"/>
  <c r="AZ145" i="191"/>
  <c r="AY145" i="191"/>
  <c r="AX145" i="191"/>
  <c r="BB145" i="191" s="1"/>
  <c r="AW145" i="191"/>
  <c r="AV145" i="191"/>
  <c r="AU145" i="191"/>
  <c r="BD144" i="191"/>
  <c r="BA144" i="191"/>
  <c r="AZ144" i="191"/>
  <c r="AY144" i="191"/>
  <c r="AX144" i="191"/>
  <c r="BB144" i="191" s="1"/>
  <c r="AW144" i="191"/>
  <c r="AV144" i="191"/>
  <c r="AU144" i="191"/>
  <c r="BD143" i="191"/>
  <c r="BA143" i="191"/>
  <c r="AZ143" i="191"/>
  <c r="AY143" i="191"/>
  <c r="AX143" i="191"/>
  <c r="BB143" i="191" s="1"/>
  <c r="AW143" i="191"/>
  <c r="AV143" i="191"/>
  <c r="AU143" i="191"/>
  <c r="BD142" i="191"/>
  <c r="BA142" i="191"/>
  <c r="AZ142" i="191"/>
  <c r="AY142" i="191"/>
  <c r="AX142" i="191"/>
  <c r="BB142" i="191" s="1"/>
  <c r="AW142" i="191"/>
  <c r="AV142" i="191"/>
  <c r="AU142" i="191"/>
  <c r="BD141" i="191"/>
  <c r="BA141" i="191"/>
  <c r="AZ141" i="191"/>
  <c r="AY141" i="191"/>
  <c r="AX141" i="191"/>
  <c r="BB141" i="191" s="1"/>
  <c r="AW141" i="191"/>
  <c r="AV141" i="191"/>
  <c r="AU141" i="191"/>
  <c r="BD140" i="191"/>
  <c r="BA140" i="191"/>
  <c r="AZ140" i="191"/>
  <c r="AY140" i="191"/>
  <c r="AX140" i="191"/>
  <c r="BB140" i="191" s="1"/>
  <c r="AW140" i="191"/>
  <c r="AV140" i="191"/>
  <c r="AU140" i="191"/>
  <c r="BD139" i="191"/>
  <c r="BA139" i="191"/>
  <c r="AZ139" i="191"/>
  <c r="AY139" i="191"/>
  <c r="AX139" i="191"/>
  <c r="BB139" i="191" s="1"/>
  <c r="AW139" i="191"/>
  <c r="AV139" i="191"/>
  <c r="AU139" i="191"/>
  <c r="BD138" i="191"/>
  <c r="BA138" i="191"/>
  <c r="AZ138" i="191"/>
  <c r="AY138" i="191"/>
  <c r="AX138" i="191"/>
  <c r="BB138" i="191" s="1"/>
  <c r="AW138" i="191"/>
  <c r="AV138" i="191"/>
  <c r="AU138" i="191"/>
  <c r="BD137" i="191"/>
  <c r="BA137" i="191"/>
  <c r="AZ137" i="191"/>
  <c r="AY137" i="191"/>
  <c r="AX137" i="191"/>
  <c r="BB137" i="191" s="1"/>
  <c r="AW137" i="191"/>
  <c r="AV137" i="191"/>
  <c r="AU137" i="191"/>
  <c r="BD136" i="191"/>
  <c r="BA136" i="191"/>
  <c r="AZ136" i="191"/>
  <c r="AY136" i="191"/>
  <c r="AX136" i="191"/>
  <c r="BB136" i="191" s="1"/>
  <c r="AW136" i="191"/>
  <c r="AV136" i="191"/>
  <c r="AU136" i="191"/>
  <c r="BD135" i="191"/>
  <c r="BA135" i="191"/>
  <c r="AZ135" i="191"/>
  <c r="AY135" i="191"/>
  <c r="AX135" i="191"/>
  <c r="BB135" i="191" s="1"/>
  <c r="AW135" i="191"/>
  <c r="AV135" i="191"/>
  <c r="AU135" i="191"/>
  <c r="BD134" i="191"/>
  <c r="BA134" i="191"/>
  <c r="AZ134" i="191"/>
  <c r="AY134" i="191"/>
  <c r="AX134" i="191"/>
  <c r="BB134" i="191" s="1"/>
  <c r="AW134" i="191"/>
  <c r="AV134" i="191"/>
  <c r="AU134" i="191"/>
  <c r="BD133" i="191"/>
  <c r="BA133" i="191"/>
  <c r="AZ133" i="191"/>
  <c r="AY133" i="191"/>
  <c r="AX133" i="191"/>
  <c r="BB133" i="191" s="1"/>
  <c r="AW133" i="191"/>
  <c r="AV133" i="191"/>
  <c r="AU133" i="191"/>
  <c r="BD132" i="191"/>
  <c r="BA132" i="191"/>
  <c r="AZ132" i="191"/>
  <c r="AY132" i="191"/>
  <c r="AX132" i="191"/>
  <c r="BB132" i="191" s="1"/>
  <c r="AW132" i="191"/>
  <c r="AV132" i="191"/>
  <c r="AU132" i="191"/>
  <c r="BD131" i="191"/>
  <c r="BA131" i="191"/>
  <c r="AZ131" i="191"/>
  <c r="AY131" i="191"/>
  <c r="AX131" i="191"/>
  <c r="BB131" i="191" s="1"/>
  <c r="AW131" i="191"/>
  <c r="AV131" i="191"/>
  <c r="AU131" i="191"/>
  <c r="BD130" i="191"/>
  <c r="BA130" i="191"/>
  <c r="AZ130" i="191"/>
  <c r="AY130" i="191"/>
  <c r="AX130" i="191"/>
  <c r="BB130" i="191" s="1"/>
  <c r="AW130" i="191"/>
  <c r="AV130" i="191"/>
  <c r="AU130" i="191"/>
  <c r="BD129" i="191"/>
  <c r="BA129" i="191"/>
  <c r="AZ129" i="191"/>
  <c r="AY129" i="191"/>
  <c r="AX129" i="191"/>
  <c r="BB129" i="191" s="1"/>
  <c r="AW129" i="191"/>
  <c r="AV129" i="191"/>
  <c r="AU129" i="191"/>
  <c r="BD128" i="191"/>
  <c r="BA128" i="191"/>
  <c r="AZ128" i="191"/>
  <c r="AY128" i="191"/>
  <c r="AX128" i="191"/>
  <c r="BB128" i="191" s="1"/>
  <c r="AW128" i="191"/>
  <c r="AV128" i="191"/>
  <c r="AU128" i="191"/>
  <c r="BD127" i="191"/>
  <c r="BA127" i="191"/>
  <c r="AZ127" i="191"/>
  <c r="AY127" i="191"/>
  <c r="AX127" i="191"/>
  <c r="BB127" i="191" s="1"/>
  <c r="AW127" i="191"/>
  <c r="AV127" i="191"/>
  <c r="AU127" i="191"/>
  <c r="BD126" i="191"/>
  <c r="BA126" i="191"/>
  <c r="AZ126" i="191"/>
  <c r="AY126" i="191"/>
  <c r="AX126" i="191"/>
  <c r="BB126" i="191" s="1"/>
  <c r="AW126" i="191"/>
  <c r="AV126" i="191"/>
  <c r="AU126" i="191"/>
  <c r="BD125" i="191"/>
  <c r="BA125" i="191"/>
  <c r="AZ125" i="191"/>
  <c r="AY125" i="191"/>
  <c r="AX125" i="191"/>
  <c r="BB125" i="191" s="1"/>
  <c r="AW125" i="191"/>
  <c r="AV125" i="191"/>
  <c r="AU125" i="191"/>
  <c r="BD124" i="191"/>
  <c r="BA124" i="191"/>
  <c r="AZ124" i="191"/>
  <c r="AY124" i="191"/>
  <c r="AX124" i="191"/>
  <c r="BB124" i="191" s="1"/>
  <c r="AW124" i="191"/>
  <c r="AV124" i="191"/>
  <c r="AU124" i="191"/>
  <c r="BD123" i="191"/>
  <c r="BA123" i="191"/>
  <c r="AZ123" i="191"/>
  <c r="AY123" i="191"/>
  <c r="AX123" i="191"/>
  <c r="BB123" i="191" s="1"/>
  <c r="AW123" i="191"/>
  <c r="AV123" i="191"/>
  <c r="AU123" i="191"/>
  <c r="BD122" i="191"/>
  <c r="BA122" i="191"/>
  <c r="AZ122" i="191"/>
  <c r="AY122" i="191"/>
  <c r="AX122" i="191"/>
  <c r="BB122" i="191" s="1"/>
  <c r="AW122" i="191"/>
  <c r="AV122" i="191"/>
  <c r="AU122" i="191"/>
  <c r="BD121" i="191"/>
  <c r="BA121" i="191"/>
  <c r="AZ121" i="191"/>
  <c r="AY121" i="191"/>
  <c r="AX121" i="191"/>
  <c r="BB121" i="191" s="1"/>
  <c r="AW121" i="191"/>
  <c r="AV121" i="191"/>
  <c r="AU121" i="191"/>
  <c r="BD120" i="191"/>
  <c r="BA120" i="191"/>
  <c r="AZ120" i="191"/>
  <c r="AY120" i="191"/>
  <c r="AX120" i="191"/>
  <c r="BB120" i="191" s="1"/>
  <c r="AW120" i="191"/>
  <c r="AV120" i="191"/>
  <c r="AU120" i="191"/>
  <c r="BD119" i="191"/>
  <c r="BA119" i="191"/>
  <c r="AZ119" i="191"/>
  <c r="AY119" i="191"/>
  <c r="AX119" i="191"/>
  <c r="BB119" i="191" s="1"/>
  <c r="AW119" i="191"/>
  <c r="AV119" i="191"/>
  <c r="AU119" i="191"/>
  <c r="BD118" i="191"/>
  <c r="BA118" i="191"/>
  <c r="AZ118" i="191"/>
  <c r="AY118" i="191"/>
  <c r="AX118" i="191"/>
  <c r="BB118" i="191" s="1"/>
  <c r="AW118" i="191"/>
  <c r="AV118" i="191"/>
  <c r="AU118" i="191"/>
  <c r="BD117" i="191"/>
  <c r="BA117" i="191"/>
  <c r="AZ117" i="191"/>
  <c r="AY117" i="191"/>
  <c r="AX117" i="191"/>
  <c r="BB117" i="191" s="1"/>
  <c r="AW117" i="191"/>
  <c r="AV117" i="191"/>
  <c r="AU117" i="191"/>
  <c r="BD116" i="191"/>
  <c r="BA116" i="191"/>
  <c r="AZ116" i="191"/>
  <c r="AY116" i="191"/>
  <c r="AX116" i="191"/>
  <c r="BB116" i="191" s="1"/>
  <c r="AW116" i="191"/>
  <c r="AV116" i="191"/>
  <c r="AU116" i="191"/>
  <c r="BD115" i="191"/>
  <c r="BA115" i="191"/>
  <c r="AZ115" i="191"/>
  <c r="AY115" i="191"/>
  <c r="AX115" i="191"/>
  <c r="BB115" i="191" s="1"/>
  <c r="AW115" i="191"/>
  <c r="AV115" i="191"/>
  <c r="AU115" i="191"/>
  <c r="BD114" i="191"/>
  <c r="BA114" i="191"/>
  <c r="AZ114" i="191"/>
  <c r="AY114" i="191"/>
  <c r="AX114" i="191"/>
  <c r="BB114" i="191" s="1"/>
  <c r="AW114" i="191"/>
  <c r="AV114" i="191"/>
  <c r="AU114" i="191"/>
  <c r="BD113" i="191"/>
  <c r="BA113" i="191"/>
  <c r="AZ113" i="191"/>
  <c r="AY113" i="191"/>
  <c r="AX113" i="191"/>
  <c r="BB113" i="191" s="1"/>
  <c r="AW113" i="191"/>
  <c r="AV113" i="191"/>
  <c r="AU113" i="191"/>
  <c r="BD112" i="191"/>
  <c r="BA112" i="191"/>
  <c r="AZ112" i="191"/>
  <c r="AY112" i="191"/>
  <c r="AX112" i="191"/>
  <c r="BB112" i="191" s="1"/>
  <c r="AW112" i="191"/>
  <c r="AV112" i="191"/>
  <c r="AU112" i="191"/>
  <c r="BD111" i="191"/>
  <c r="BA111" i="191"/>
  <c r="AZ111" i="191"/>
  <c r="AY111" i="191"/>
  <c r="AX111" i="191"/>
  <c r="BB111" i="191" s="1"/>
  <c r="AW111" i="191"/>
  <c r="AV111" i="191"/>
  <c r="AU111" i="191"/>
  <c r="BD110" i="191"/>
  <c r="BA110" i="191"/>
  <c r="AZ110" i="191"/>
  <c r="AY110" i="191"/>
  <c r="AX110" i="191"/>
  <c r="BB110" i="191" s="1"/>
  <c r="AW110" i="191"/>
  <c r="AV110" i="191"/>
  <c r="AU110" i="191"/>
  <c r="BD109" i="191"/>
  <c r="BA109" i="191"/>
  <c r="AZ109" i="191"/>
  <c r="AY109" i="191"/>
  <c r="AX109" i="191"/>
  <c r="BB109" i="191" s="1"/>
  <c r="AW109" i="191"/>
  <c r="AV109" i="191"/>
  <c r="AU109" i="191"/>
  <c r="BD108" i="191"/>
  <c r="BA108" i="191"/>
  <c r="AZ108" i="191"/>
  <c r="AY108" i="191"/>
  <c r="AX108" i="191"/>
  <c r="BB108" i="191" s="1"/>
  <c r="AW108" i="191"/>
  <c r="AV108" i="191"/>
  <c r="AU108" i="191"/>
  <c r="BD107" i="191"/>
  <c r="BA107" i="191"/>
  <c r="AZ107" i="191"/>
  <c r="AY107" i="191"/>
  <c r="AX107" i="191"/>
  <c r="BB107" i="191" s="1"/>
  <c r="AW107" i="191"/>
  <c r="AV107" i="191"/>
  <c r="AU107" i="191"/>
  <c r="BD106" i="191"/>
  <c r="BA106" i="191"/>
  <c r="AZ106" i="191"/>
  <c r="AY106" i="191"/>
  <c r="AX106" i="191"/>
  <c r="BB106" i="191" s="1"/>
  <c r="AW106" i="191"/>
  <c r="AV106" i="191"/>
  <c r="AU106" i="191"/>
  <c r="BD105" i="191"/>
  <c r="BA105" i="191"/>
  <c r="AZ105" i="191"/>
  <c r="AY105" i="191"/>
  <c r="AX105" i="191"/>
  <c r="BB105" i="191" s="1"/>
  <c r="AW105" i="191"/>
  <c r="AV105" i="191"/>
  <c r="AU105" i="191"/>
  <c r="BD104" i="191"/>
  <c r="BA104" i="191"/>
  <c r="AZ104" i="191"/>
  <c r="AY104" i="191"/>
  <c r="AX104" i="191"/>
  <c r="BB104" i="191" s="1"/>
  <c r="AW104" i="191"/>
  <c r="AV104" i="191"/>
  <c r="AU104" i="191"/>
  <c r="BD103" i="191"/>
  <c r="BA103" i="191"/>
  <c r="AZ103" i="191"/>
  <c r="AY103" i="191"/>
  <c r="AX103" i="191"/>
  <c r="BB103" i="191" s="1"/>
  <c r="AW103" i="191"/>
  <c r="AV103" i="191"/>
  <c r="AU103" i="191"/>
  <c r="BD102" i="191"/>
  <c r="BA102" i="191"/>
  <c r="AZ102" i="191"/>
  <c r="AY102" i="191"/>
  <c r="AX102" i="191"/>
  <c r="BB102" i="191" s="1"/>
  <c r="AW102" i="191"/>
  <c r="AV102" i="191"/>
  <c r="AU102" i="191"/>
  <c r="BD101" i="191"/>
  <c r="BA101" i="191"/>
  <c r="AZ101" i="191"/>
  <c r="AY101" i="191"/>
  <c r="AX101" i="191"/>
  <c r="BB101" i="191" s="1"/>
  <c r="AW101" i="191"/>
  <c r="AV101" i="191"/>
  <c r="AU101" i="191"/>
  <c r="BD100" i="191"/>
  <c r="BA100" i="191"/>
  <c r="AZ100" i="191"/>
  <c r="AY100" i="191"/>
  <c r="AX100" i="191"/>
  <c r="BB100" i="191" s="1"/>
  <c r="AW100" i="191"/>
  <c r="AV100" i="191"/>
  <c r="AU100" i="191"/>
  <c r="BD99" i="191"/>
  <c r="BA99" i="191"/>
  <c r="AZ99" i="191"/>
  <c r="AY99" i="191"/>
  <c r="AX99" i="191"/>
  <c r="BB99" i="191" s="1"/>
  <c r="AW99" i="191"/>
  <c r="AV99" i="191"/>
  <c r="AU99" i="191"/>
  <c r="BD98" i="191"/>
  <c r="BA98" i="191"/>
  <c r="AZ98" i="191"/>
  <c r="AY98" i="191"/>
  <c r="AX98" i="191"/>
  <c r="BB98" i="191" s="1"/>
  <c r="AW98" i="191"/>
  <c r="AV98" i="191"/>
  <c r="AU98" i="191"/>
  <c r="BD97" i="191"/>
  <c r="BA97" i="191"/>
  <c r="AZ97" i="191"/>
  <c r="AY97" i="191"/>
  <c r="AX97" i="191"/>
  <c r="BB97" i="191" s="1"/>
  <c r="AW97" i="191"/>
  <c r="AV97" i="191"/>
  <c r="AU97" i="191"/>
  <c r="BD96" i="191"/>
  <c r="BA96" i="191"/>
  <c r="AZ96" i="191"/>
  <c r="AY96" i="191"/>
  <c r="AX96" i="191"/>
  <c r="BB96" i="191" s="1"/>
  <c r="AW96" i="191"/>
  <c r="AV96" i="191"/>
  <c r="AU96" i="191"/>
  <c r="BD95" i="191"/>
  <c r="BA95" i="191"/>
  <c r="AZ95" i="191"/>
  <c r="AY95" i="191"/>
  <c r="AX95" i="191"/>
  <c r="BB95" i="191" s="1"/>
  <c r="AW95" i="191"/>
  <c r="AV95" i="191"/>
  <c r="AU95" i="191"/>
  <c r="BD94" i="191"/>
  <c r="BA94" i="191"/>
  <c r="AZ94" i="191"/>
  <c r="AY94" i="191"/>
  <c r="AX94" i="191"/>
  <c r="BB94" i="191" s="1"/>
  <c r="AW94" i="191"/>
  <c r="AV94" i="191"/>
  <c r="AU94" i="191"/>
  <c r="BD93" i="191"/>
  <c r="BA93" i="191"/>
  <c r="AZ93" i="191"/>
  <c r="AY93" i="191"/>
  <c r="AX93" i="191"/>
  <c r="BB93" i="191" s="1"/>
  <c r="AW93" i="191"/>
  <c r="AV93" i="191"/>
  <c r="AU93" i="191"/>
  <c r="BD92" i="191"/>
  <c r="BA92" i="191"/>
  <c r="AZ92" i="191"/>
  <c r="AY92" i="191"/>
  <c r="AX92" i="191"/>
  <c r="BB92" i="191" s="1"/>
  <c r="AW92" i="191"/>
  <c r="AV92" i="191"/>
  <c r="AU92" i="191"/>
  <c r="BD91" i="191"/>
  <c r="BA91" i="191"/>
  <c r="AZ91" i="191"/>
  <c r="AY91" i="191"/>
  <c r="AX91" i="191"/>
  <c r="BB91" i="191" s="1"/>
  <c r="AW91" i="191"/>
  <c r="AV91" i="191"/>
  <c r="AU91" i="191"/>
  <c r="BD90" i="191"/>
  <c r="BA90" i="191"/>
  <c r="AZ90" i="191"/>
  <c r="AY90" i="191"/>
  <c r="AX90" i="191"/>
  <c r="BB90" i="191" s="1"/>
  <c r="AW90" i="191"/>
  <c r="AV90" i="191"/>
  <c r="AU90" i="191"/>
  <c r="BD89" i="191"/>
  <c r="BA89" i="191"/>
  <c r="AZ89" i="191"/>
  <c r="AY89" i="191"/>
  <c r="AX89" i="191"/>
  <c r="BB89" i="191" s="1"/>
  <c r="AW89" i="191"/>
  <c r="AV89" i="191"/>
  <c r="AU89" i="191"/>
  <c r="S89" i="191"/>
  <c r="BD88" i="191"/>
  <c r="BA88" i="191"/>
  <c r="AZ88" i="191"/>
  <c r="AY88" i="191"/>
  <c r="AX88" i="191"/>
  <c r="BB88" i="191" s="1"/>
  <c r="AW88" i="191"/>
  <c r="AV88" i="191"/>
  <c r="AU88" i="191"/>
  <c r="AF88" i="191"/>
  <c r="AD88" i="191"/>
  <c r="AB88" i="191"/>
  <c r="AA88" i="191"/>
  <c r="Z88" i="191"/>
  <c r="AC88" i="191" s="1"/>
  <c r="Y88" i="191"/>
  <c r="W88" i="191" a="1"/>
  <c r="W88" i="191" s="1"/>
  <c r="V88" i="191"/>
  <c r="U88" i="191"/>
  <c r="T88" i="191"/>
  <c r="Q88" i="191"/>
  <c r="BD87" i="191"/>
  <c r="BA87" i="191"/>
  <c r="AZ87" i="191"/>
  <c r="AY87" i="191"/>
  <c r="AX87" i="191"/>
  <c r="BB87" i="191" s="1"/>
  <c r="AW87" i="191"/>
  <c r="AV87" i="191"/>
  <c r="AU87" i="191"/>
  <c r="AF87" i="191"/>
  <c r="AD87" i="191"/>
  <c r="AB87" i="191"/>
  <c r="AA87" i="191"/>
  <c r="Z87" i="191"/>
  <c r="AC87" i="191" s="1"/>
  <c r="Y87" i="191"/>
  <c r="W87" i="191" a="1"/>
  <c r="W87" i="191" s="1"/>
  <c r="V87" i="191"/>
  <c r="U87" i="191"/>
  <c r="T87" i="191"/>
  <c r="Q87" i="191"/>
  <c r="BD86" i="191"/>
  <c r="BA86" i="191"/>
  <c r="AZ86" i="191"/>
  <c r="AY86" i="191"/>
  <c r="AX86" i="191"/>
  <c r="BB86" i="191" s="1"/>
  <c r="AW86" i="191"/>
  <c r="AV86" i="191"/>
  <c r="AU86" i="191"/>
  <c r="AF86" i="191"/>
  <c r="AD86" i="191"/>
  <c r="AB86" i="191"/>
  <c r="AA86" i="191"/>
  <c r="Z86" i="191"/>
  <c r="AC86" i="191" s="1"/>
  <c r="Y86" i="191"/>
  <c r="W86" i="191" a="1"/>
  <c r="W86" i="191" s="1"/>
  <c r="V86" i="191"/>
  <c r="U86" i="191"/>
  <c r="T86" i="191"/>
  <c r="Q86" i="191"/>
  <c r="BD85" i="191"/>
  <c r="BA85" i="191"/>
  <c r="AZ85" i="191"/>
  <c r="AY85" i="191"/>
  <c r="AX85" i="191"/>
  <c r="BB85" i="191" s="1"/>
  <c r="AW85" i="191"/>
  <c r="AV85" i="191"/>
  <c r="AU85" i="191"/>
  <c r="AF85" i="191"/>
  <c r="AD85" i="191"/>
  <c r="AB85" i="191"/>
  <c r="AA85" i="191"/>
  <c r="Z85" i="191"/>
  <c r="AC85" i="191" s="1"/>
  <c r="Y85" i="191"/>
  <c r="W85" i="191" a="1"/>
  <c r="W85" i="191" s="1"/>
  <c r="V85" i="191"/>
  <c r="U85" i="191"/>
  <c r="T85" i="191"/>
  <c r="Q85" i="191"/>
  <c r="BD84" i="191"/>
  <c r="BA84" i="191"/>
  <c r="AZ84" i="191"/>
  <c r="AY84" i="191"/>
  <c r="AX84" i="191"/>
  <c r="BB84" i="191" s="1"/>
  <c r="AW84" i="191"/>
  <c r="AV84" i="191"/>
  <c r="AU84" i="191"/>
  <c r="AF84" i="191"/>
  <c r="AD84" i="191"/>
  <c r="AB84" i="191"/>
  <c r="AA84" i="191"/>
  <c r="Z84" i="191"/>
  <c r="AC84" i="191" s="1"/>
  <c r="Y84" i="191"/>
  <c r="W84" i="191" a="1"/>
  <c r="W84" i="191" s="1"/>
  <c r="V84" i="191"/>
  <c r="U84" i="191"/>
  <c r="T84" i="191"/>
  <c r="Q84" i="191"/>
  <c r="BD83" i="191"/>
  <c r="BA83" i="191"/>
  <c r="AZ83" i="191"/>
  <c r="AY83" i="191"/>
  <c r="AX83" i="191"/>
  <c r="BB83" i="191" s="1"/>
  <c r="AW83" i="191"/>
  <c r="AV83" i="191"/>
  <c r="AU83" i="191"/>
  <c r="AF83" i="191"/>
  <c r="AD83" i="191"/>
  <c r="AB83" i="191"/>
  <c r="AA83" i="191"/>
  <c r="Z83" i="191"/>
  <c r="AC83" i="191" s="1"/>
  <c r="Y83" i="191"/>
  <c r="W83" i="191" a="1"/>
  <c r="W83" i="191" s="1"/>
  <c r="V83" i="191"/>
  <c r="U83" i="191"/>
  <c r="T83" i="191"/>
  <c r="Q83" i="191"/>
  <c r="BD82" i="191"/>
  <c r="BA82" i="191"/>
  <c r="AZ82" i="191"/>
  <c r="AY82" i="191"/>
  <c r="AX82" i="191"/>
  <c r="BB82" i="191" s="1"/>
  <c r="AW82" i="191"/>
  <c r="AV82" i="191"/>
  <c r="AU82" i="191"/>
  <c r="AF82" i="191"/>
  <c r="AD82" i="191"/>
  <c r="AB82" i="191"/>
  <c r="AA82" i="191"/>
  <c r="Z82" i="191"/>
  <c r="AC82" i="191" s="1"/>
  <c r="Y82" i="191"/>
  <c r="W82" i="191" a="1"/>
  <c r="W82" i="191" s="1"/>
  <c r="V82" i="191"/>
  <c r="U82" i="191"/>
  <c r="T82" i="191"/>
  <c r="Q82" i="191"/>
  <c r="BD81" i="191"/>
  <c r="BA81" i="191"/>
  <c r="AZ81" i="191"/>
  <c r="AY81" i="191"/>
  <c r="AX81" i="191"/>
  <c r="BB81" i="191" s="1"/>
  <c r="AW81" i="191"/>
  <c r="AV81" i="191"/>
  <c r="AU81" i="191"/>
  <c r="AF81" i="191"/>
  <c r="AD81" i="191"/>
  <c r="AB81" i="191"/>
  <c r="AA81" i="191"/>
  <c r="Z81" i="191"/>
  <c r="AC81" i="191" s="1"/>
  <c r="Y81" i="191"/>
  <c r="W81" i="191" a="1"/>
  <c r="W81" i="191" s="1"/>
  <c r="V81" i="191"/>
  <c r="U81" i="191"/>
  <c r="T81" i="191"/>
  <c r="Q81" i="191"/>
  <c r="BD80" i="191"/>
  <c r="BA80" i="191"/>
  <c r="AZ80" i="191"/>
  <c r="AY80" i="191"/>
  <c r="AX80" i="191"/>
  <c r="BB80" i="191" s="1"/>
  <c r="AW80" i="191"/>
  <c r="AV80" i="191"/>
  <c r="AU80" i="191"/>
  <c r="AF80" i="191"/>
  <c r="AD80" i="191"/>
  <c r="AB80" i="191"/>
  <c r="AA80" i="191"/>
  <c r="Z80" i="191"/>
  <c r="AC80" i="191" s="1"/>
  <c r="Y80" i="191"/>
  <c r="W80" i="191" a="1"/>
  <c r="W80" i="191" s="1"/>
  <c r="V80" i="191"/>
  <c r="U80" i="191"/>
  <c r="T80" i="191"/>
  <c r="Q80" i="191"/>
  <c r="BD79" i="191"/>
  <c r="BA79" i="191"/>
  <c r="AZ79" i="191"/>
  <c r="AY79" i="191"/>
  <c r="AX79" i="191"/>
  <c r="BB79" i="191" s="1"/>
  <c r="AW79" i="191"/>
  <c r="AV79" i="191"/>
  <c r="AU79" i="191"/>
  <c r="AF79" i="191"/>
  <c r="AD79" i="191"/>
  <c r="AB79" i="191"/>
  <c r="AA79" i="191"/>
  <c r="Z79" i="191"/>
  <c r="AC79" i="191" s="1"/>
  <c r="Y79" i="191"/>
  <c r="W79" i="191" a="1"/>
  <c r="W79" i="191" s="1"/>
  <c r="V79" i="191"/>
  <c r="U79" i="191"/>
  <c r="T79" i="191"/>
  <c r="Q79" i="191"/>
  <c r="BD78" i="191"/>
  <c r="BA78" i="191"/>
  <c r="AZ78" i="191"/>
  <c r="AY78" i="191"/>
  <c r="AX78" i="191"/>
  <c r="BB78" i="191" s="1"/>
  <c r="AW78" i="191"/>
  <c r="AV78" i="191"/>
  <c r="AU78" i="191"/>
  <c r="AF78" i="191"/>
  <c r="AD78" i="191"/>
  <c r="AB78" i="191"/>
  <c r="AA78" i="191"/>
  <c r="Z78" i="191"/>
  <c r="AC78" i="191" s="1"/>
  <c r="Y78" i="191"/>
  <c r="W78" i="191" a="1"/>
  <c r="W78" i="191" s="1"/>
  <c r="V78" i="191"/>
  <c r="U78" i="191"/>
  <c r="T78" i="191"/>
  <c r="Q78" i="191"/>
  <c r="BD77" i="191"/>
  <c r="BA77" i="191"/>
  <c r="AZ77" i="191"/>
  <c r="AY77" i="191"/>
  <c r="AX77" i="191"/>
  <c r="BB77" i="191" s="1"/>
  <c r="AW77" i="191"/>
  <c r="AV77" i="191"/>
  <c r="AU77" i="191"/>
  <c r="AF77" i="191"/>
  <c r="AD77" i="191"/>
  <c r="AB77" i="191"/>
  <c r="AA77" i="191"/>
  <c r="Z77" i="191"/>
  <c r="AC77" i="191" s="1"/>
  <c r="Y77" i="191"/>
  <c r="W77" i="191" a="1"/>
  <c r="W77" i="191" s="1"/>
  <c r="V77" i="191"/>
  <c r="U77" i="191"/>
  <c r="T77" i="191"/>
  <c r="Q77" i="191"/>
  <c r="BD76" i="191"/>
  <c r="BA76" i="191"/>
  <c r="AZ76" i="191"/>
  <c r="AY76" i="191"/>
  <c r="AX76" i="191"/>
  <c r="BB76" i="191" s="1"/>
  <c r="AW76" i="191"/>
  <c r="AV76" i="191"/>
  <c r="AU76" i="191"/>
  <c r="AF76" i="191"/>
  <c r="AD76" i="191"/>
  <c r="AB76" i="191"/>
  <c r="AA76" i="191"/>
  <c r="Z76" i="191"/>
  <c r="AC76" i="191" s="1"/>
  <c r="Y76" i="191"/>
  <c r="W76" i="191" a="1"/>
  <c r="W76" i="191" s="1"/>
  <c r="V76" i="191"/>
  <c r="U76" i="191"/>
  <c r="T76" i="191"/>
  <c r="Q76" i="191"/>
  <c r="BD75" i="191"/>
  <c r="BA75" i="191"/>
  <c r="AZ75" i="191"/>
  <c r="AY75" i="191"/>
  <c r="AX75" i="191"/>
  <c r="BB75" i="191" s="1"/>
  <c r="AW75" i="191"/>
  <c r="AV75" i="191"/>
  <c r="AU75" i="191"/>
  <c r="AF75" i="191"/>
  <c r="AD75" i="191"/>
  <c r="AB75" i="191"/>
  <c r="AA75" i="191"/>
  <c r="Z75" i="191"/>
  <c r="AC75" i="191" s="1"/>
  <c r="Y75" i="191"/>
  <c r="W75" i="191" a="1"/>
  <c r="W75" i="191" s="1"/>
  <c r="V75" i="191"/>
  <c r="U75" i="191"/>
  <c r="T75" i="191"/>
  <c r="Q75" i="191"/>
  <c r="BD74" i="191"/>
  <c r="BA74" i="191"/>
  <c r="AZ74" i="191"/>
  <c r="AY74" i="191"/>
  <c r="AX74" i="191"/>
  <c r="BB74" i="191" s="1"/>
  <c r="AW74" i="191"/>
  <c r="AV74" i="191"/>
  <c r="AU74" i="191"/>
  <c r="AD74" i="191"/>
  <c r="T74" i="191"/>
  <c r="U74" i="191" s="1"/>
  <c r="BD73" i="191"/>
  <c r="BA73" i="191"/>
  <c r="AZ73" i="191"/>
  <c r="AY73" i="191"/>
  <c r="AX73" i="191"/>
  <c r="BB73" i="191" s="1"/>
  <c r="AW73" i="191"/>
  <c r="AV73" i="191"/>
  <c r="AU73" i="191"/>
  <c r="BD72" i="191"/>
  <c r="BA72" i="191"/>
  <c r="AZ72" i="191"/>
  <c r="AY72" i="191"/>
  <c r="AX72" i="191"/>
  <c r="BB72" i="191" s="1"/>
  <c r="AW72" i="191"/>
  <c r="AV72" i="191"/>
  <c r="AU72" i="191"/>
  <c r="BD71" i="191"/>
  <c r="BA71" i="191"/>
  <c r="AZ71" i="191"/>
  <c r="AY71" i="191"/>
  <c r="AX71" i="191"/>
  <c r="BB71" i="191" s="1"/>
  <c r="AW71" i="191"/>
  <c r="AV71" i="191"/>
  <c r="AU71" i="191"/>
  <c r="BD70" i="191"/>
  <c r="BA70" i="191"/>
  <c r="AZ70" i="191"/>
  <c r="AY70" i="191"/>
  <c r="AX70" i="191"/>
  <c r="BB70" i="191" s="1"/>
  <c r="AW70" i="191"/>
  <c r="AV70" i="191"/>
  <c r="AU70" i="191"/>
  <c r="BD69" i="191"/>
  <c r="BA69" i="191"/>
  <c r="AZ69" i="191"/>
  <c r="AY69" i="191"/>
  <c r="AX69" i="191"/>
  <c r="BB69" i="191" s="1"/>
  <c r="AW69" i="191"/>
  <c r="AV69" i="191"/>
  <c r="AU69" i="191"/>
  <c r="BD68" i="191"/>
  <c r="BA68" i="191"/>
  <c r="AZ68" i="191"/>
  <c r="AY68" i="191"/>
  <c r="AX68" i="191"/>
  <c r="BB68" i="191" s="1"/>
  <c r="AW68" i="191"/>
  <c r="AV68" i="191"/>
  <c r="AU68" i="191"/>
  <c r="BD67" i="191"/>
  <c r="BA67" i="191"/>
  <c r="AZ67" i="191"/>
  <c r="AY67" i="191"/>
  <c r="AX67" i="191"/>
  <c r="BB67" i="191" s="1"/>
  <c r="AW67" i="191"/>
  <c r="AV67" i="191"/>
  <c r="AU67" i="191"/>
  <c r="BD66" i="191"/>
  <c r="BA66" i="191"/>
  <c r="AZ66" i="191"/>
  <c r="AY66" i="191"/>
  <c r="AX66" i="191"/>
  <c r="BB66" i="191" s="1"/>
  <c r="AW66" i="191"/>
  <c r="AV66" i="191"/>
  <c r="AU66" i="191"/>
  <c r="BD65" i="191"/>
  <c r="BA65" i="191"/>
  <c r="AZ65" i="191"/>
  <c r="AY65" i="191"/>
  <c r="AX65" i="191"/>
  <c r="BB65" i="191" s="1"/>
  <c r="AW65" i="191"/>
  <c r="AV65" i="191"/>
  <c r="AU65" i="191"/>
  <c r="BD64" i="191"/>
  <c r="BA64" i="191"/>
  <c r="AZ64" i="191"/>
  <c r="AY64" i="191"/>
  <c r="AX64" i="191"/>
  <c r="BB64" i="191" s="1"/>
  <c r="AW64" i="191"/>
  <c r="AV64" i="191"/>
  <c r="AU64" i="191"/>
  <c r="BD63" i="191"/>
  <c r="BA63" i="191"/>
  <c r="AZ63" i="191"/>
  <c r="AY63" i="191"/>
  <c r="AX63" i="191"/>
  <c r="BB63" i="191" s="1"/>
  <c r="AW63" i="191"/>
  <c r="AV63" i="191"/>
  <c r="AU63" i="191"/>
  <c r="BD62" i="191"/>
  <c r="BA62" i="191"/>
  <c r="AZ62" i="191"/>
  <c r="AY62" i="191"/>
  <c r="AX62" i="191"/>
  <c r="BB62" i="191" s="1"/>
  <c r="AW62" i="191"/>
  <c r="AV62" i="191"/>
  <c r="AU62" i="191"/>
  <c r="I54" i="191"/>
  <c r="BD61" i="191"/>
  <c r="BA61" i="191"/>
  <c r="AZ61" i="191"/>
  <c r="AY61" i="191"/>
  <c r="AX61" i="191"/>
  <c r="BB61" i="191" s="1"/>
  <c r="AW61" i="191"/>
  <c r="AV61" i="191"/>
  <c r="AU61" i="191"/>
  <c r="T61" i="191"/>
  <c r="V61" i="191" s="1"/>
  <c r="BD60" i="191"/>
  <c r="BA60" i="191"/>
  <c r="AZ60" i="191"/>
  <c r="AY60" i="191"/>
  <c r="AX60" i="191"/>
  <c r="BB60" i="191" s="1"/>
  <c r="AW60" i="191"/>
  <c r="AV60" i="191"/>
  <c r="AU60" i="191"/>
  <c r="T60" i="191"/>
  <c r="V60" i="191" s="1"/>
  <c r="BD59" i="191"/>
  <c r="BA59" i="191"/>
  <c r="AZ59" i="191"/>
  <c r="AY59" i="191"/>
  <c r="AX59" i="191"/>
  <c r="BB59" i="191" s="1"/>
  <c r="AW59" i="191"/>
  <c r="AV59" i="191"/>
  <c r="AU59" i="191"/>
  <c r="T59" i="191"/>
  <c r="V59" i="191" s="1"/>
  <c r="BD58" i="191"/>
  <c r="BA58" i="191"/>
  <c r="AZ58" i="191"/>
  <c r="AY58" i="191"/>
  <c r="AX58" i="191"/>
  <c r="BB58" i="191" s="1"/>
  <c r="AW58" i="191"/>
  <c r="AV58" i="191"/>
  <c r="AU58" i="191"/>
  <c r="BD57" i="191"/>
  <c r="BA57" i="191"/>
  <c r="AZ57" i="191"/>
  <c r="AY57" i="191"/>
  <c r="AX57" i="191"/>
  <c r="BB57" i="191" s="1"/>
  <c r="AW57" i="191"/>
  <c r="AV57" i="191"/>
  <c r="AU57" i="191"/>
  <c r="BD56" i="191"/>
  <c r="BA56" i="191"/>
  <c r="AZ56" i="191"/>
  <c r="AY56" i="191"/>
  <c r="AX56" i="191"/>
  <c r="BB56" i="191" s="1"/>
  <c r="AW56" i="191"/>
  <c r="AV56" i="191"/>
  <c r="AU56" i="191"/>
  <c r="J56" i="191"/>
  <c r="BD55" i="191"/>
  <c r="BA55" i="191"/>
  <c r="AZ55" i="191"/>
  <c r="AY55" i="191"/>
  <c r="AX55" i="191"/>
  <c r="BB55" i="191" s="1"/>
  <c r="AW55" i="191"/>
  <c r="AV55" i="191"/>
  <c r="AU55" i="191"/>
  <c r="I53" i="191"/>
  <c r="J55" i="191"/>
  <c r="BD54" i="191"/>
  <c r="BA54" i="191"/>
  <c r="AZ54" i="191"/>
  <c r="AY54" i="191"/>
  <c r="AX54" i="191"/>
  <c r="BB54" i="191" s="1"/>
  <c r="AW54" i="191"/>
  <c r="AV54" i="191"/>
  <c r="AU54" i="191"/>
  <c r="T54" i="191"/>
  <c r="V54" i="191" s="1"/>
  <c r="BD53" i="191"/>
  <c r="BA53" i="191"/>
  <c r="AZ53" i="191"/>
  <c r="AY53" i="191"/>
  <c r="AX53" i="191"/>
  <c r="BB53" i="191" s="1"/>
  <c r="AW53" i="191"/>
  <c r="AV53" i="191"/>
  <c r="AU53" i="191"/>
  <c r="T53" i="191"/>
  <c r="V53" i="191" s="1"/>
  <c r="BD52" i="191"/>
  <c r="BA52" i="191"/>
  <c r="AZ52" i="191"/>
  <c r="AY52" i="191"/>
  <c r="AX52" i="191"/>
  <c r="BB52" i="191" s="1"/>
  <c r="AW52" i="191"/>
  <c r="AV52" i="191"/>
  <c r="AU52" i="191"/>
  <c r="T52" i="191"/>
  <c r="V52" i="191" s="1"/>
  <c r="J52" i="191"/>
  <c r="BD51" i="191"/>
  <c r="BA51" i="191"/>
  <c r="AZ51" i="191"/>
  <c r="AY51" i="191"/>
  <c r="AX51" i="191"/>
  <c r="BB51" i="191" s="1"/>
  <c r="AW51" i="191"/>
  <c r="AV51" i="191"/>
  <c r="AU51" i="191"/>
  <c r="J51" i="191"/>
  <c r="CJ50" i="191"/>
  <c r="CH50" i="191"/>
  <c r="CG50" i="191"/>
  <c r="CF50" i="191"/>
  <c r="CE50" i="191"/>
  <c r="CD50" i="191"/>
  <c r="CC50" i="191"/>
  <c r="CB50" i="191"/>
  <c r="CA50" i="191"/>
  <c r="BZ50" i="191"/>
  <c r="BT50" i="191"/>
  <c r="BR50" i="191"/>
  <c r="BQ50" i="191"/>
  <c r="BP50" i="191"/>
  <c r="BO50" i="191"/>
  <c r="BN50" i="191"/>
  <c r="BM50" i="191"/>
  <c r="BL50" i="191"/>
  <c r="BK50" i="191"/>
  <c r="BJ50" i="191"/>
  <c r="BD50" i="191"/>
  <c r="BA50" i="191"/>
  <c r="AZ50" i="191"/>
  <c r="AY50" i="191"/>
  <c r="AX50" i="191"/>
  <c r="BB50" i="191" s="1"/>
  <c r="AW50" i="191"/>
  <c r="AV50" i="191"/>
  <c r="AU50" i="191"/>
  <c r="J50" i="191"/>
  <c r="CJ49" i="191"/>
  <c r="CH49" i="191"/>
  <c r="CG49" i="191"/>
  <c r="CF49" i="191"/>
  <c r="CE49" i="191"/>
  <c r="CD49" i="191"/>
  <c r="CC49" i="191"/>
  <c r="CB49" i="191"/>
  <c r="CA49" i="191"/>
  <c r="BZ49" i="191"/>
  <c r="BT49" i="191"/>
  <c r="BR49" i="191"/>
  <c r="BQ49" i="191"/>
  <c r="BP49" i="191"/>
  <c r="BO49" i="191"/>
  <c r="BN49" i="191"/>
  <c r="BM49" i="191"/>
  <c r="BL49" i="191"/>
  <c r="BK49" i="191"/>
  <c r="BJ49" i="191"/>
  <c r="BD49" i="191"/>
  <c r="BA49" i="191"/>
  <c r="AZ49" i="191"/>
  <c r="AY49" i="191"/>
  <c r="AX49" i="191"/>
  <c r="BB49" i="191" s="1"/>
  <c r="AW49" i="191"/>
  <c r="AV49" i="191"/>
  <c r="AU49" i="191"/>
  <c r="CJ48" i="191"/>
  <c r="CH48" i="191"/>
  <c r="CG48" i="191"/>
  <c r="CF48" i="191"/>
  <c r="CE48" i="191"/>
  <c r="CD48" i="191"/>
  <c r="CC48" i="191"/>
  <c r="CB48" i="191"/>
  <c r="CA48" i="191"/>
  <c r="BZ48" i="191"/>
  <c r="BT48" i="191"/>
  <c r="BR48" i="191"/>
  <c r="BQ48" i="191"/>
  <c r="BP48" i="191"/>
  <c r="BO48" i="191"/>
  <c r="BN48" i="191"/>
  <c r="BM48" i="191"/>
  <c r="BL48" i="191"/>
  <c r="BK48" i="191"/>
  <c r="BJ48" i="191"/>
  <c r="BD48" i="191"/>
  <c r="BA48" i="191"/>
  <c r="AZ48" i="191"/>
  <c r="AY48" i="191"/>
  <c r="AX48" i="191"/>
  <c r="BB48" i="191" s="1"/>
  <c r="AW48" i="191"/>
  <c r="AV48" i="191"/>
  <c r="AU48" i="191"/>
  <c r="CJ47" i="191"/>
  <c r="CH47" i="191"/>
  <c r="CG47" i="191"/>
  <c r="CF47" i="191"/>
  <c r="CE47" i="191"/>
  <c r="CD47" i="191"/>
  <c r="CC47" i="191"/>
  <c r="CB47" i="191"/>
  <c r="CA47" i="191"/>
  <c r="BZ47" i="191"/>
  <c r="BT47" i="191"/>
  <c r="BR47" i="191"/>
  <c r="BQ47" i="191"/>
  <c r="BP47" i="191"/>
  <c r="BO47" i="191"/>
  <c r="BN47" i="191"/>
  <c r="BM47" i="191"/>
  <c r="BL47" i="191"/>
  <c r="BK47" i="191"/>
  <c r="BJ47" i="191"/>
  <c r="BD47" i="191"/>
  <c r="BA47" i="191"/>
  <c r="AZ47" i="191"/>
  <c r="AY47" i="191"/>
  <c r="AX47" i="191"/>
  <c r="BB47" i="191" s="1"/>
  <c r="AW47" i="191"/>
  <c r="AV47" i="191"/>
  <c r="AU47" i="191"/>
  <c r="AL47" i="191"/>
  <c r="S47" i="191"/>
  <c r="CJ46" i="191"/>
  <c r="CH46" i="191"/>
  <c r="CG46" i="191"/>
  <c r="CF46" i="191"/>
  <c r="CE46" i="191"/>
  <c r="CD46" i="191"/>
  <c r="CC46" i="191"/>
  <c r="CB46" i="191"/>
  <c r="CA46" i="191"/>
  <c r="BZ46" i="191"/>
  <c r="BT46" i="191"/>
  <c r="BR46" i="191"/>
  <c r="BQ46" i="191"/>
  <c r="BP46" i="191"/>
  <c r="BO46" i="191"/>
  <c r="BN46" i="191"/>
  <c r="BM46" i="191"/>
  <c r="BL46" i="191"/>
  <c r="BK46" i="191"/>
  <c r="BJ46" i="191"/>
  <c r="BD46" i="191"/>
  <c r="BA46" i="191"/>
  <c r="AZ46" i="191"/>
  <c r="AY46" i="191"/>
  <c r="AX46" i="191"/>
  <c r="BB46" i="191" s="1"/>
  <c r="AW46" i="191"/>
  <c r="AV46" i="191"/>
  <c r="AU46" i="191"/>
  <c r="AP46" i="191"/>
  <c r="AO46" i="191"/>
  <c r="AN46" i="191"/>
  <c r="AF46" i="191"/>
  <c r="AD46" i="191"/>
  <c r="AB46" i="191"/>
  <c r="AA46" i="191"/>
  <c r="Z46" i="191"/>
  <c r="AC46" i="191" s="1"/>
  <c r="Y46" i="191"/>
  <c r="W46" i="191" a="1"/>
  <c r="W46" i="191" s="1"/>
  <c r="V46" i="191"/>
  <c r="U46" i="191"/>
  <c r="T46" i="191"/>
  <c r="Q46" i="191"/>
  <c r="CJ45" i="191"/>
  <c r="CH45" i="191"/>
  <c r="CG45" i="191"/>
  <c r="CF45" i="191"/>
  <c r="CE45" i="191"/>
  <c r="CD45" i="191"/>
  <c r="CC45" i="191"/>
  <c r="CB45" i="191"/>
  <c r="CA45" i="191"/>
  <c r="BZ45" i="191"/>
  <c r="BT45" i="191"/>
  <c r="BR45" i="191"/>
  <c r="BQ45" i="191"/>
  <c r="BP45" i="191"/>
  <c r="BO45" i="191"/>
  <c r="BN45" i="191"/>
  <c r="BM45" i="191"/>
  <c r="BL45" i="191"/>
  <c r="BK45" i="191"/>
  <c r="BJ45" i="191"/>
  <c r="BD45" i="191"/>
  <c r="BA45" i="191"/>
  <c r="AZ45" i="191"/>
  <c r="AY45" i="191"/>
  <c r="AX45" i="191"/>
  <c r="BB45" i="191" s="1"/>
  <c r="AW45" i="191"/>
  <c r="AV45" i="191"/>
  <c r="AU45" i="191"/>
  <c r="AP45" i="191"/>
  <c r="AO45" i="191"/>
  <c r="AN45" i="191"/>
  <c r="AF45" i="191"/>
  <c r="AD45" i="191"/>
  <c r="AB45" i="191"/>
  <c r="AA45" i="191"/>
  <c r="Z45" i="191"/>
  <c r="AC45" i="191" s="1"/>
  <c r="Y45" i="191"/>
  <c r="W45" i="191" a="1"/>
  <c r="W45" i="191" s="1"/>
  <c r="V45" i="191"/>
  <c r="U45" i="191"/>
  <c r="T45" i="191"/>
  <c r="Q45" i="191"/>
  <c r="CJ44" i="191"/>
  <c r="CH44" i="191"/>
  <c r="CG44" i="191"/>
  <c r="CF44" i="191"/>
  <c r="CE44" i="191"/>
  <c r="CD44" i="191"/>
  <c r="CC44" i="191"/>
  <c r="CB44" i="191"/>
  <c r="CA44" i="191"/>
  <c r="BZ44" i="191"/>
  <c r="BT44" i="191"/>
  <c r="BR44" i="191"/>
  <c r="BQ44" i="191"/>
  <c r="BP44" i="191"/>
  <c r="BO44" i="191"/>
  <c r="BN44" i="191"/>
  <c r="BM44" i="191"/>
  <c r="BL44" i="191"/>
  <c r="BK44" i="191"/>
  <c r="BJ44" i="191"/>
  <c r="BD44" i="191"/>
  <c r="BA44" i="191"/>
  <c r="AZ44" i="191"/>
  <c r="AY44" i="191"/>
  <c r="AX44" i="191"/>
  <c r="BB44" i="191" s="1"/>
  <c r="AW44" i="191"/>
  <c r="AV44" i="191"/>
  <c r="AU44" i="191"/>
  <c r="AP44" i="191"/>
  <c r="AO44" i="191"/>
  <c r="AN44" i="191"/>
  <c r="AF44" i="191"/>
  <c r="AD44" i="191"/>
  <c r="AB44" i="191"/>
  <c r="AA44" i="191"/>
  <c r="Z44" i="191"/>
  <c r="AC44" i="191" s="1"/>
  <c r="Y44" i="191"/>
  <c r="W44" i="191" a="1"/>
  <c r="W44" i="191" s="1"/>
  <c r="V44" i="191"/>
  <c r="U44" i="191"/>
  <c r="T44" i="191"/>
  <c r="Q44" i="191"/>
  <c r="CJ43" i="191"/>
  <c r="CH43" i="191"/>
  <c r="CG43" i="191"/>
  <c r="CF43" i="191"/>
  <c r="CE43" i="191"/>
  <c r="CD43" i="191"/>
  <c r="CC43" i="191"/>
  <c r="CB43" i="191"/>
  <c r="CA43" i="191"/>
  <c r="BZ43" i="191"/>
  <c r="BT43" i="191"/>
  <c r="BR43" i="191"/>
  <c r="BQ43" i="191"/>
  <c r="BP43" i="191"/>
  <c r="BO43" i="191"/>
  <c r="BN43" i="191"/>
  <c r="BM43" i="191"/>
  <c r="BL43" i="191"/>
  <c r="BK43" i="191"/>
  <c r="BJ43" i="191"/>
  <c r="BD43" i="191"/>
  <c r="BA43" i="191"/>
  <c r="AZ43" i="191"/>
  <c r="AY43" i="191"/>
  <c r="AX43" i="191"/>
  <c r="BB43" i="191" s="1"/>
  <c r="AW43" i="191"/>
  <c r="AV43" i="191"/>
  <c r="AU43" i="191"/>
  <c r="AP43" i="191"/>
  <c r="AO43" i="191"/>
  <c r="AN43" i="191"/>
  <c r="AF43" i="191"/>
  <c r="AD43" i="191"/>
  <c r="AB43" i="191"/>
  <c r="AA43" i="191"/>
  <c r="Z43" i="191"/>
  <c r="AC43" i="191" s="1"/>
  <c r="Y43" i="191"/>
  <c r="W43" i="191" a="1"/>
  <c r="W43" i="191" s="1"/>
  <c r="V43" i="191"/>
  <c r="U43" i="191"/>
  <c r="T43" i="191"/>
  <c r="Q43" i="191"/>
  <c r="CJ42" i="191"/>
  <c r="CH42" i="191"/>
  <c r="CG42" i="191"/>
  <c r="CF42" i="191"/>
  <c r="CE42" i="191"/>
  <c r="CD42" i="191"/>
  <c r="CC42" i="191"/>
  <c r="CB42" i="191"/>
  <c r="CA42" i="191"/>
  <c r="BZ42" i="191"/>
  <c r="BT42" i="191"/>
  <c r="BR42" i="191"/>
  <c r="BQ42" i="191"/>
  <c r="BP42" i="191"/>
  <c r="BO42" i="191"/>
  <c r="BN42" i="191"/>
  <c r="BM42" i="191"/>
  <c r="BL42" i="191"/>
  <c r="BK42" i="191"/>
  <c r="BJ42" i="191"/>
  <c r="BD42" i="191"/>
  <c r="BA42" i="191"/>
  <c r="AZ42" i="191"/>
  <c r="AY42" i="191"/>
  <c r="AX42" i="191"/>
  <c r="BB42" i="191" s="1"/>
  <c r="AW42" i="191"/>
  <c r="AV42" i="191"/>
  <c r="AU42" i="191"/>
  <c r="AP42" i="191"/>
  <c r="AP47" i="191" s="1"/>
  <c r="K41" i="191" s="1"/>
  <c r="AO42" i="191"/>
  <c r="AO47" i="191" s="1"/>
  <c r="AN42" i="191"/>
  <c r="AF42" i="191"/>
  <c r="AD42" i="191"/>
  <c r="AD47" i="191" s="1"/>
  <c r="AB42" i="191"/>
  <c r="AA42" i="191"/>
  <c r="Z42" i="191"/>
  <c r="Y42" i="191"/>
  <c r="Y47" i="191" s="1"/>
  <c r="K37" i="191" s="1"/>
  <c r="W42" i="191"/>
  <c r="V42" i="191"/>
  <c r="U42" i="191"/>
  <c r="U47" i="191" s="1"/>
  <c r="J37" i="191" s="1"/>
  <c r="T42" i="191"/>
  <c r="Q42" i="191"/>
  <c r="G42" i="191"/>
  <c r="CJ41" i="191"/>
  <c r="CH41" i="191"/>
  <c r="CG41" i="191"/>
  <c r="CF41" i="191"/>
  <c r="CE41" i="191"/>
  <c r="CD41" i="191"/>
  <c r="CC41" i="191"/>
  <c r="CB41" i="191"/>
  <c r="CA41" i="191"/>
  <c r="BZ41" i="191"/>
  <c r="BT41" i="191"/>
  <c r="BR41" i="191"/>
  <c r="BQ41" i="191"/>
  <c r="BP41" i="191"/>
  <c r="BO41" i="191"/>
  <c r="BN41" i="191"/>
  <c r="BM41" i="191"/>
  <c r="BL41" i="191"/>
  <c r="BK41" i="191"/>
  <c r="BJ41" i="191"/>
  <c r="BD41" i="191"/>
  <c r="BA41" i="191"/>
  <c r="AZ41" i="191"/>
  <c r="AY41" i="191"/>
  <c r="AX41" i="191"/>
  <c r="BB41" i="191" s="1"/>
  <c r="AW41" i="191"/>
  <c r="AV41" i="191"/>
  <c r="AU41" i="191"/>
  <c r="J41" i="191"/>
  <c r="I41" i="191"/>
  <c r="CJ40" i="191"/>
  <c r="CH40" i="191"/>
  <c r="CG40" i="191"/>
  <c r="CF40" i="191"/>
  <c r="CE40" i="191"/>
  <c r="CD40" i="191"/>
  <c r="CC40" i="191"/>
  <c r="CB40" i="191"/>
  <c r="CA40" i="191"/>
  <c r="BZ40" i="191"/>
  <c r="BT40" i="191"/>
  <c r="BR40" i="191"/>
  <c r="BQ40" i="191"/>
  <c r="BP40" i="191"/>
  <c r="BO40" i="191"/>
  <c r="BN40" i="191"/>
  <c r="BM40" i="191"/>
  <c r="BL40" i="191"/>
  <c r="BK40" i="191"/>
  <c r="BJ40" i="191"/>
  <c r="BD40" i="191"/>
  <c r="BA40" i="191"/>
  <c r="AZ40" i="191"/>
  <c r="AY40" i="191"/>
  <c r="AX40" i="191"/>
  <c r="BB40" i="191" s="1"/>
  <c r="AW40" i="191"/>
  <c r="AV40" i="191"/>
  <c r="AU40" i="191"/>
  <c r="CJ39" i="191"/>
  <c r="CH39" i="191"/>
  <c r="CG39" i="191"/>
  <c r="CF39" i="191"/>
  <c r="CE39" i="191"/>
  <c r="CD39" i="191"/>
  <c r="CC39" i="191"/>
  <c r="CB39" i="191"/>
  <c r="CA39" i="191"/>
  <c r="BZ39" i="191"/>
  <c r="BT39" i="191"/>
  <c r="BR39" i="191"/>
  <c r="BQ39" i="191"/>
  <c r="BP39" i="191"/>
  <c r="BO39" i="191"/>
  <c r="BN39" i="191"/>
  <c r="BM39" i="191"/>
  <c r="BL39" i="191"/>
  <c r="BK39" i="191"/>
  <c r="BJ39" i="191"/>
  <c r="BD39" i="191"/>
  <c r="BA39" i="191"/>
  <c r="AZ39" i="191"/>
  <c r="AY39" i="191"/>
  <c r="AX39" i="191"/>
  <c r="BB39" i="191" s="1"/>
  <c r="AW39" i="191"/>
  <c r="AV39" i="191"/>
  <c r="AU39" i="191"/>
  <c r="CJ38" i="191"/>
  <c r="CH38" i="191"/>
  <c r="CG38" i="191"/>
  <c r="CF38" i="191"/>
  <c r="CE38" i="191"/>
  <c r="CD38" i="191"/>
  <c r="CC38" i="191"/>
  <c r="CB38" i="191"/>
  <c r="CA38" i="191"/>
  <c r="BZ38" i="191"/>
  <c r="BT38" i="191"/>
  <c r="BR38" i="191"/>
  <c r="BQ38" i="191"/>
  <c r="BP38" i="191"/>
  <c r="BO38" i="191"/>
  <c r="BN38" i="191"/>
  <c r="BM38" i="191"/>
  <c r="BL38" i="191"/>
  <c r="BK38" i="191"/>
  <c r="BJ38" i="191"/>
  <c r="BD38" i="191"/>
  <c r="BA38" i="191"/>
  <c r="AZ38" i="191"/>
  <c r="AY38" i="191"/>
  <c r="AX38" i="191"/>
  <c r="BB38" i="191" s="1"/>
  <c r="AW38" i="191"/>
  <c r="AV38" i="191"/>
  <c r="AU38" i="191"/>
  <c r="G38" i="191"/>
  <c r="CJ37" i="191"/>
  <c r="CH37" i="191"/>
  <c r="CG37" i="191"/>
  <c r="CF37" i="191"/>
  <c r="CE37" i="191"/>
  <c r="CD37" i="191"/>
  <c r="CC37" i="191"/>
  <c r="CB37" i="191"/>
  <c r="CA37" i="191"/>
  <c r="BZ37" i="191"/>
  <c r="BT37" i="191"/>
  <c r="BR37" i="191"/>
  <c r="BQ37" i="191"/>
  <c r="BP37" i="191"/>
  <c r="BO37" i="191"/>
  <c r="BN37" i="191"/>
  <c r="BM37" i="191"/>
  <c r="BL37" i="191"/>
  <c r="BK37" i="191"/>
  <c r="BJ37" i="191"/>
  <c r="BD37" i="191"/>
  <c r="BA37" i="191"/>
  <c r="AZ37" i="191"/>
  <c r="AY37" i="191"/>
  <c r="AX37" i="191"/>
  <c r="BB37" i="191" s="1"/>
  <c r="AW37" i="191"/>
  <c r="AV37" i="191"/>
  <c r="AU37" i="191"/>
  <c r="I37" i="191"/>
  <c r="CJ36" i="191"/>
  <c r="CH36" i="191"/>
  <c r="CG36" i="191"/>
  <c r="CF36" i="191"/>
  <c r="CE36" i="191"/>
  <c r="CD36" i="191"/>
  <c r="CC36" i="191"/>
  <c r="CB36" i="191"/>
  <c r="CA36" i="191"/>
  <c r="BZ36" i="191"/>
  <c r="BT36" i="191"/>
  <c r="BR36" i="191"/>
  <c r="BQ36" i="191"/>
  <c r="BP36" i="191"/>
  <c r="BO36" i="191"/>
  <c r="BN36" i="191"/>
  <c r="BM36" i="191"/>
  <c r="BL36" i="191"/>
  <c r="BK36" i="191"/>
  <c r="BJ36" i="191"/>
  <c r="BD36" i="191"/>
  <c r="BA36" i="191"/>
  <c r="AZ36" i="191"/>
  <c r="AY36" i="191"/>
  <c r="AX36" i="191"/>
  <c r="BB36" i="191" s="1"/>
  <c r="AW36" i="191"/>
  <c r="AV36" i="191"/>
  <c r="AU36" i="191"/>
  <c r="AR36" i="191"/>
  <c r="AP36" i="191"/>
  <c r="AO36" i="191"/>
  <c r="AN36" i="191"/>
  <c r="AL36" i="191"/>
  <c r="J36" i="191"/>
  <c r="S34" i="178" s="1"/>
  <c r="CJ35" i="191"/>
  <c r="CH35" i="191"/>
  <c r="CG35" i="191"/>
  <c r="CF35" i="191"/>
  <c r="CE35" i="191"/>
  <c r="CD35" i="191"/>
  <c r="CC35" i="191"/>
  <c r="CB35" i="191"/>
  <c r="CA35" i="191"/>
  <c r="BZ35" i="191"/>
  <c r="BT35" i="191"/>
  <c r="BR35" i="191"/>
  <c r="BQ35" i="191"/>
  <c r="BP35" i="191"/>
  <c r="BO35" i="191"/>
  <c r="BN35" i="191"/>
  <c r="BM35" i="191"/>
  <c r="BL35" i="191"/>
  <c r="BK35" i="191"/>
  <c r="BJ35" i="191"/>
  <c r="BD35" i="191"/>
  <c r="BA35" i="191"/>
  <c r="AZ35" i="191"/>
  <c r="AY35" i="191"/>
  <c r="AX35" i="191"/>
  <c r="BB35" i="191" s="1"/>
  <c r="AW35" i="191"/>
  <c r="AV35" i="191"/>
  <c r="AU35" i="191"/>
  <c r="AR35" i="191"/>
  <c r="AP35" i="191"/>
  <c r="AO35" i="191"/>
  <c r="AN35" i="191"/>
  <c r="AL35" i="191"/>
  <c r="K35" i="191"/>
  <c r="J35" i="191"/>
  <c r="CJ34" i="191"/>
  <c r="CH34" i="191"/>
  <c r="CG34" i="191"/>
  <c r="CF34" i="191"/>
  <c r="CE34" i="191"/>
  <c r="CD34" i="191"/>
  <c r="CC34" i="191"/>
  <c r="CB34" i="191"/>
  <c r="CA34" i="191"/>
  <c r="BZ34" i="191"/>
  <c r="BT34" i="191"/>
  <c r="BR34" i="191"/>
  <c r="BQ34" i="191"/>
  <c r="BP34" i="191"/>
  <c r="BO34" i="191"/>
  <c r="BN34" i="191"/>
  <c r="BM34" i="191"/>
  <c r="BL34" i="191"/>
  <c r="BK34" i="191"/>
  <c r="BJ34" i="191"/>
  <c r="BD34" i="191"/>
  <c r="BA34" i="191"/>
  <c r="AZ34" i="191"/>
  <c r="AY34" i="191"/>
  <c r="AX34" i="191"/>
  <c r="BB34" i="191" s="1"/>
  <c r="AW34" i="191"/>
  <c r="AV34" i="191"/>
  <c r="AU34" i="191"/>
  <c r="AR34" i="191"/>
  <c r="AP34" i="191"/>
  <c r="AO34" i="191"/>
  <c r="AN34" i="191"/>
  <c r="AL34" i="191"/>
  <c r="S34" i="191"/>
  <c r="K34" i="191"/>
  <c r="J34" i="191"/>
  <c r="CJ33" i="191"/>
  <c r="CH33" i="191"/>
  <c r="CG33" i="191"/>
  <c r="CF33" i="191"/>
  <c r="CE33" i="191"/>
  <c r="CD33" i="191"/>
  <c r="CC33" i="191"/>
  <c r="CB33" i="191"/>
  <c r="CA33" i="191"/>
  <c r="BZ33" i="191"/>
  <c r="BT33" i="191"/>
  <c r="BR33" i="191"/>
  <c r="BQ33" i="191"/>
  <c r="BP33" i="191"/>
  <c r="BO33" i="191"/>
  <c r="BN33" i="191"/>
  <c r="BM33" i="191"/>
  <c r="BL33" i="191"/>
  <c r="BK33" i="191"/>
  <c r="BJ33" i="191"/>
  <c r="BD33" i="191"/>
  <c r="BA33" i="191"/>
  <c r="AZ33" i="191"/>
  <c r="AY33" i="191"/>
  <c r="AX33" i="191"/>
  <c r="BB33" i="191" s="1"/>
  <c r="AW33" i="191"/>
  <c r="AV33" i="191"/>
  <c r="AU33" i="191"/>
  <c r="AR33" i="191"/>
  <c r="AP33" i="191"/>
  <c r="AO33" i="191"/>
  <c r="AN33" i="191"/>
  <c r="AM33" i="191"/>
  <c r="AL33" i="191"/>
  <c r="AD33" i="191"/>
  <c r="V33" i="191"/>
  <c r="T33" i="191"/>
  <c r="U33" i="191" s="1"/>
  <c r="K33" i="191"/>
  <c r="J33" i="191"/>
  <c r="CJ32" i="191"/>
  <c r="CH32" i="191"/>
  <c r="CG32" i="191"/>
  <c r="CF32" i="191"/>
  <c r="CE32" i="191"/>
  <c r="CD32" i="191"/>
  <c r="CC32" i="191"/>
  <c r="CB32" i="191"/>
  <c r="CA32" i="191"/>
  <c r="BZ32" i="191"/>
  <c r="BT32" i="191"/>
  <c r="BR32" i="191"/>
  <c r="BQ32" i="191"/>
  <c r="BP32" i="191"/>
  <c r="BO32" i="191"/>
  <c r="BN32" i="191"/>
  <c r="BM32" i="191"/>
  <c r="BL32" i="191"/>
  <c r="BK32" i="191"/>
  <c r="BJ32" i="191"/>
  <c r="BD32" i="191"/>
  <c r="BA32" i="191"/>
  <c r="AZ32" i="191"/>
  <c r="AY32" i="191"/>
  <c r="AX32" i="191"/>
  <c r="BB32" i="191" s="1"/>
  <c r="AW32" i="191"/>
  <c r="AV32" i="191"/>
  <c r="AU32" i="191"/>
  <c r="AR32" i="191"/>
  <c r="AP32" i="191"/>
  <c r="AO32" i="191"/>
  <c r="AN32" i="191"/>
  <c r="AM32" i="191"/>
  <c r="AL32" i="191"/>
  <c r="AD32" i="191"/>
  <c r="AD34" i="191" s="1"/>
  <c r="T32" i="191"/>
  <c r="U32" i="191" s="1"/>
  <c r="U34" i="191" s="1"/>
  <c r="J18" i="191" s="1"/>
  <c r="S16" i="178" s="1"/>
  <c r="K32" i="191"/>
  <c r="J32" i="191"/>
  <c r="CJ31" i="191"/>
  <c r="CH31" i="191"/>
  <c r="CG31" i="191"/>
  <c r="CF31" i="191"/>
  <c r="CE31" i="191"/>
  <c r="CD31" i="191"/>
  <c r="CC31" i="191"/>
  <c r="CB31" i="191"/>
  <c r="CA31" i="191"/>
  <c r="BZ31" i="191"/>
  <c r="BT31" i="191"/>
  <c r="BR31" i="191"/>
  <c r="BQ31" i="191"/>
  <c r="BP31" i="191"/>
  <c r="BO31" i="191"/>
  <c r="BN31" i="191"/>
  <c r="BM31" i="191"/>
  <c r="BL31" i="191"/>
  <c r="BK31" i="191"/>
  <c r="BJ31" i="191"/>
  <c r="BD31" i="191"/>
  <c r="BA31" i="191"/>
  <c r="AZ31" i="191"/>
  <c r="AY31" i="191"/>
  <c r="AX31" i="191"/>
  <c r="BB31" i="191" s="1"/>
  <c r="AW31" i="191"/>
  <c r="AV31" i="191"/>
  <c r="AU31" i="191"/>
  <c r="AR31" i="191"/>
  <c r="AP31" i="191"/>
  <c r="AO31" i="191"/>
  <c r="AN31" i="191"/>
  <c r="AM31" i="191"/>
  <c r="AL31" i="191"/>
  <c r="CJ30" i="191"/>
  <c r="CH30" i="191"/>
  <c r="CG30" i="191"/>
  <c r="CF30" i="191"/>
  <c r="CE30" i="191"/>
  <c r="CD30" i="191"/>
  <c r="CC30" i="191"/>
  <c r="CB30" i="191"/>
  <c r="CA30" i="191"/>
  <c r="BZ30" i="191"/>
  <c r="BT30" i="191"/>
  <c r="BR30" i="191"/>
  <c r="BQ30" i="191"/>
  <c r="BP30" i="191"/>
  <c r="BO30" i="191"/>
  <c r="BN30" i="191"/>
  <c r="BM30" i="191"/>
  <c r="BL30" i="191"/>
  <c r="BK30" i="191"/>
  <c r="BJ30" i="191"/>
  <c r="BD30" i="191"/>
  <c r="BA30" i="191"/>
  <c r="AZ30" i="191"/>
  <c r="AY30" i="191"/>
  <c r="AX30" i="191"/>
  <c r="BB30" i="191" s="1"/>
  <c r="AW30" i="191"/>
  <c r="AV30" i="191"/>
  <c r="AU30" i="191"/>
  <c r="AR30" i="191"/>
  <c r="AP30" i="191"/>
  <c r="AO30" i="191"/>
  <c r="AN30" i="191"/>
  <c r="AM30" i="191"/>
  <c r="AL30" i="191"/>
  <c r="CJ29" i="191"/>
  <c r="CH29" i="191"/>
  <c r="CG29" i="191"/>
  <c r="CF29" i="191"/>
  <c r="CE29" i="191"/>
  <c r="CD29" i="191"/>
  <c r="CC29" i="191"/>
  <c r="CB29" i="191"/>
  <c r="CA29" i="191"/>
  <c r="BZ29" i="191"/>
  <c r="BT29" i="191"/>
  <c r="BR29" i="191"/>
  <c r="BQ29" i="191"/>
  <c r="BP29" i="191"/>
  <c r="BO29" i="191"/>
  <c r="BN29" i="191"/>
  <c r="BM29" i="191"/>
  <c r="BL29" i="191"/>
  <c r="BK29" i="191"/>
  <c r="BJ29" i="191"/>
  <c r="BD29" i="191"/>
  <c r="BA29" i="191"/>
  <c r="AZ29" i="191"/>
  <c r="AY29" i="191"/>
  <c r="AX29" i="191"/>
  <c r="BB29" i="191" s="1"/>
  <c r="AW29" i="191"/>
  <c r="AV29" i="191"/>
  <c r="AU29" i="191"/>
  <c r="AR29" i="191"/>
  <c r="AP29" i="191"/>
  <c r="AO29" i="191"/>
  <c r="AN29" i="191"/>
  <c r="AM29" i="191"/>
  <c r="AL29" i="191"/>
  <c r="CJ28" i="191"/>
  <c r="CH28" i="191"/>
  <c r="CG28" i="191"/>
  <c r="CF28" i="191"/>
  <c r="CE28" i="191"/>
  <c r="CD28" i="191"/>
  <c r="CC28" i="191"/>
  <c r="CB28" i="191"/>
  <c r="CA28" i="191"/>
  <c r="BZ28" i="191"/>
  <c r="BT28" i="191"/>
  <c r="BR28" i="191"/>
  <c r="BQ28" i="191"/>
  <c r="BP28" i="191"/>
  <c r="BO28" i="191"/>
  <c r="BN28" i="191"/>
  <c r="BM28" i="191"/>
  <c r="BL28" i="191"/>
  <c r="BK28" i="191"/>
  <c r="BJ28" i="191"/>
  <c r="BD28" i="191"/>
  <c r="BA28" i="191"/>
  <c r="AZ28" i="191"/>
  <c r="AY28" i="191"/>
  <c r="AX28" i="191"/>
  <c r="BB28" i="191" s="1"/>
  <c r="AW28" i="191"/>
  <c r="AV28" i="191"/>
  <c r="AU28" i="191"/>
  <c r="AR28" i="191"/>
  <c r="AP28" i="191"/>
  <c r="AO28" i="191"/>
  <c r="AN28" i="191"/>
  <c r="AM28" i="191"/>
  <c r="AL28" i="191"/>
  <c r="S28" i="191"/>
  <c r="CJ27" i="191"/>
  <c r="CH27" i="191"/>
  <c r="CG27" i="191"/>
  <c r="CF27" i="191"/>
  <c r="CE27" i="191"/>
  <c r="CD27" i="191"/>
  <c r="CC27" i="191"/>
  <c r="CB27" i="191"/>
  <c r="CA27" i="191"/>
  <c r="BZ27" i="191"/>
  <c r="BT27" i="191"/>
  <c r="BR27" i="191"/>
  <c r="BQ27" i="191"/>
  <c r="BP27" i="191"/>
  <c r="BO27" i="191"/>
  <c r="BN27" i="191"/>
  <c r="BM27" i="191"/>
  <c r="BL27" i="191"/>
  <c r="BK27" i="191"/>
  <c r="BJ27" i="191"/>
  <c r="BD27" i="191"/>
  <c r="BA27" i="191"/>
  <c r="AZ27" i="191"/>
  <c r="AY27" i="191"/>
  <c r="AX27" i="191"/>
  <c r="BB27" i="191" s="1"/>
  <c r="AW27" i="191"/>
  <c r="AV27" i="191"/>
  <c r="AU27" i="191"/>
  <c r="AR27" i="191"/>
  <c r="AP27" i="191"/>
  <c r="AO27" i="191"/>
  <c r="AN27" i="191"/>
  <c r="AM27" i="191"/>
  <c r="AL27" i="191"/>
  <c r="AD27" i="191"/>
  <c r="U27" i="191"/>
  <c r="T27" i="191"/>
  <c r="CJ26" i="191"/>
  <c r="CH26" i="191"/>
  <c r="CG26" i="191"/>
  <c r="CF26" i="191"/>
  <c r="CE26" i="191"/>
  <c r="CD26" i="191"/>
  <c r="CC26" i="191"/>
  <c r="CB26" i="191"/>
  <c r="CA26" i="191"/>
  <c r="BZ26" i="191"/>
  <c r="BT26" i="191"/>
  <c r="BR26" i="191"/>
  <c r="BQ26" i="191"/>
  <c r="BP26" i="191"/>
  <c r="BO26" i="191"/>
  <c r="BN26" i="191"/>
  <c r="BM26" i="191"/>
  <c r="BL26" i="191"/>
  <c r="BK26" i="191"/>
  <c r="BJ26" i="191"/>
  <c r="BD26" i="191"/>
  <c r="BA26" i="191"/>
  <c r="AZ26" i="191"/>
  <c r="AY26" i="191"/>
  <c r="AX26" i="191"/>
  <c r="BB26" i="191" s="1"/>
  <c r="AW26" i="191"/>
  <c r="AV26" i="191"/>
  <c r="AU26" i="191"/>
  <c r="AR26" i="191"/>
  <c r="AP26" i="191"/>
  <c r="AO26" i="191"/>
  <c r="AN26" i="191"/>
  <c r="AM26" i="191"/>
  <c r="AL26" i="191"/>
  <c r="AD26" i="191"/>
  <c r="AD28" i="191" s="1"/>
  <c r="T26" i="191"/>
  <c r="U26" i="191" s="1"/>
  <c r="CJ25" i="191"/>
  <c r="CH25" i="191"/>
  <c r="CG25" i="191"/>
  <c r="CF25" i="191"/>
  <c r="CE25" i="191"/>
  <c r="CD25" i="191"/>
  <c r="CC25" i="191"/>
  <c r="CB25" i="191"/>
  <c r="CA25" i="191"/>
  <c r="BZ25" i="191"/>
  <c r="BT25" i="191"/>
  <c r="BR25" i="191"/>
  <c r="BQ25" i="191"/>
  <c r="BP25" i="191"/>
  <c r="BO25" i="191"/>
  <c r="BN25" i="191"/>
  <c r="BM25" i="191"/>
  <c r="BL25" i="191"/>
  <c r="BK25" i="191"/>
  <c r="BJ25" i="191"/>
  <c r="BD25" i="191"/>
  <c r="BA25" i="191"/>
  <c r="AZ25" i="191"/>
  <c r="AY25" i="191"/>
  <c r="AX25" i="191"/>
  <c r="BB25" i="191" s="1"/>
  <c r="AW25" i="191"/>
  <c r="AV25" i="191"/>
  <c r="AU25" i="191"/>
  <c r="AR25" i="191"/>
  <c r="AP25" i="191"/>
  <c r="AO25" i="191"/>
  <c r="AN25" i="191"/>
  <c r="AM25" i="191"/>
  <c r="AL25" i="191"/>
  <c r="I25" i="191"/>
  <c r="H25" i="191"/>
  <c r="G25" i="191"/>
  <c r="CJ24" i="191"/>
  <c r="CH24" i="191"/>
  <c r="CG24" i="191"/>
  <c r="CF24" i="191"/>
  <c r="CE24" i="191"/>
  <c r="CD24" i="191"/>
  <c r="CC24" i="191"/>
  <c r="CB24" i="191"/>
  <c r="CA24" i="191"/>
  <c r="BZ24" i="191"/>
  <c r="BT24" i="191"/>
  <c r="BR24" i="191"/>
  <c r="BQ24" i="191"/>
  <c r="BP24" i="191"/>
  <c r="BO24" i="191"/>
  <c r="BN24" i="191"/>
  <c r="BM24" i="191"/>
  <c r="BL24" i="191"/>
  <c r="BK24" i="191"/>
  <c r="BJ24" i="191"/>
  <c r="BD24" i="191"/>
  <c r="BA24" i="191"/>
  <c r="AZ24" i="191"/>
  <c r="AY24" i="191"/>
  <c r="AX24" i="191"/>
  <c r="BB24" i="191" s="1"/>
  <c r="AW24" i="191"/>
  <c r="AV24" i="191"/>
  <c r="AU24" i="191"/>
  <c r="AR24" i="191"/>
  <c r="AP24" i="191"/>
  <c r="AO24" i="191"/>
  <c r="AN24" i="191"/>
  <c r="AM24" i="191"/>
  <c r="AL24" i="191"/>
  <c r="G24" i="191"/>
  <c r="CJ23" i="191"/>
  <c r="CH23" i="191"/>
  <c r="CG23" i="191"/>
  <c r="CF23" i="191"/>
  <c r="CE23" i="191"/>
  <c r="CD23" i="191"/>
  <c r="CC23" i="191"/>
  <c r="CB23" i="191"/>
  <c r="CA23" i="191"/>
  <c r="BZ23" i="191"/>
  <c r="BT23" i="191"/>
  <c r="BR23" i="191"/>
  <c r="BQ23" i="191"/>
  <c r="BP23" i="191"/>
  <c r="BO23" i="191"/>
  <c r="BN23" i="191"/>
  <c r="BM23" i="191"/>
  <c r="BL23" i="191"/>
  <c r="BK23" i="191"/>
  <c r="BJ23" i="191"/>
  <c r="BD23" i="191"/>
  <c r="BA23" i="191"/>
  <c r="AZ23" i="191"/>
  <c r="AY23" i="191"/>
  <c r="AX23" i="191"/>
  <c r="BB23" i="191" s="1"/>
  <c r="AW23" i="191"/>
  <c r="AV23" i="191"/>
  <c r="AU23" i="191"/>
  <c r="AR23" i="191"/>
  <c r="AP23" i="191"/>
  <c r="AO23" i="191"/>
  <c r="AN23" i="191"/>
  <c r="AM23" i="191"/>
  <c r="AL23" i="191"/>
  <c r="CJ22" i="191"/>
  <c r="CH22" i="191"/>
  <c r="CG22" i="191"/>
  <c r="CF22" i="191"/>
  <c r="CE22" i="191"/>
  <c r="CD22" i="191"/>
  <c r="CC22" i="191"/>
  <c r="CB22" i="191"/>
  <c r="CA22" i="191"/>
  <c r="BZ22" i="191"/>
  <c r="BT22" i="191"/>
  <c r="BR22" i="191"/>
  <c r="BQ22" i="191"/>
  <c r="BP22" i="191"/>
  <c r="BO22" i="191"/>
  <c r="BN22" i="191"/>
  <c r="BM22" i="191"/>
  <c r="BL22" i="191"/>
  <c r="BK22" i="191"/>
  <c r="BJ22" i="191"/>
  <c r="BD22" i="191"/>
  <c r="BA22" i="191"/>
  <c r="AZ22" i="191"/>
  <c r="AY22" i="191"/>
  <c r="AX22" i="191"/>
  <c r="BB22" i="191" s="1"/>
  <c r="AW22" i="191"/>
  <c r="AV22" i="191"/>
  <c r="AU22" i="191"/>
  <c r="AR22" i="191"/>
  <c r="AP22" i="191"/>
  <c r="AO22" i="191"/>
  <c r="AN22" i="191"/>
  <c r="AM22" i="191"/>
  <c r="AL22" i="191"/>
  <c r="S22" i="191"/>
  <c r="I19" i="191" s="1"/>
  <c r="CJ21" i="191"/>
  <c r="CH21" i="191"/>
  <c r="CG21" i="191"/>
  <c r="CF21" i="191"/>
  <c r="CE21" i="191"/>
  <c r="CD21" i="191"/>
  <c r="CC21" i="191"/>
  <c r="CB21" i="191"/>
  <c r="CA21" i="191"/>
  <c r="BZ21" i="191"/>
  <c r="BT21" i="191"/>
  <c r="BR21" i="191"/>
  <c r="BQ21" i="191"/>
  <c r="BP21" i="191"/>
  <c r="BO21" i="191"/>
  <c r="BN21" i="191"/>
  <c r="BM21" i="191"/>
  <c r="BL21" i="191"/>
  <c r="BK21" i="191"/>
  <c r="BJ21" i="191"/>
  <c r="BD21" i="191"/>
  <c r="BA21" i="191"/>
  <c r="AZ21" i="191"/>
  <c r="AY21" i="191"/>
  <c r="AX21" i="191"/>
  <c r="BB21" i="191" s="1"/>
  <c r="AW21" i="191"/>
  <c r="AV21" i="191"/>
  <c r="AU21" i="191"/>
  <c r="AR21" i="191"/>
  <c r="AP21" i="191"/>
  <c r="AO21" i="191"/>
  <c r="AN21" i="191"/>
  <c r="AM21" i="191"/>
  <c r="AL21" i="191"/>
  <c r="AF21" i="191"/>
  <c r="AD21" i="191"/>
  <c r="AB21" i="191"/>
  <c r="AA21" i="191"/>
  <c r="Z21" i="191"/>
  <c r="AC21" i="191" s="1"/>
  <c r="Y21" i="191"/>
  <c r="W21" i="191" a="1"/>
  <c r="W21" i="191" s="1"/>
  <c r="V21" i="191"/>
  <c r="U21" i="191"/>
  <c r="T21" i="191"/>
  <c r="Q21" i="191"/>
  <c r="CJ20" i="191"/>
  <c r="CH20" i="191"/>
  <c r="CG20" i="191"/>
  <c r="CF20" i="191"/>
  <c r="CE20" i="191"/>
  <c r="CD20" i="191"/>
  <c r="CC20" i="191"/>
  <c r="CB20" i="191"/>
  <c r="CA20" i="191"/>
  <c r="BZ20" i="191"/>
  <c r="BT20" i="191"/>
  <c r="BR20" i="191"/>
  <c r="BQ20" i="191"/>
  <c r="BP20" i="191"/>
  <c r="BO20" i="191"/>
  <c r="BN20" i="191"/>
  <c r="BM20" i="191"/>
  <c r="BL20" i="191"/>
  <c r="BK20" i="191"/>
  <c r="BJ20" i="191"/>
  <c r="BD20" i="191"/>
  <c r="BA20" i="191"/>
  <c r="AZ20" i="191"/>
  <c r="AY20" i="191"/>
  <c r="AX20" i="191"/>
  <c r="BB20" i="191" s="1"/>
  <c r="AW20" i="191"/>
  <c r="AV20" i="191"/>
  <c r="AU20" i="191"/>
  <c r="AR20" i="191"/>
  <c r="AP20" i="191"/>
  <c r="AO20" i="191"/>
  <c r="AN20" i="191"/>
  <c r="AM20" i="191"/>
  <c r="AL20" i="191"/>
  <c r="AF20" i="191"/>
  <c r="AD20" i="191"/>
  <c r="AB20" i="191"/>
  <c r="AA20" i="191"/>
  <c r="Z20" i="191"/>
  <c r="AC20" i="191" s="1"/>
  <c r="Y20" i="191"/>
  <c r="W20" i="191" a="1"/>
  <c r="W20" i="191" s="1"/>
  <c r="V20" i="191"/>
  <c r="U20" i="191"/>
  <c r="T20" i="191"/>
  <c r="Q20" i="191"/>
  <c r="CJ19" i="191"/>
  <c r="CH19" i="191"/>
  <c r="CG19" i="191"/>
  <c r="CF19" i="191"/>
  <c r="CE19" i="191"/>
  <c r="CD19" i="191"/>
  <c r="CC19" i="191"/>
  <c r="CB19" i="191"/>
  <c r="CA19" i="191"/>
  <c r="BZ19" i="191"/>
  <c r="BT19" i="191"/>
  <c r="BR19" i="191"/>
  <c r="BQ19" i="191"/>
  <c r="BP19" i="191"/>
  <c r="BO19" i="191"/>
  <c r="BN19" i="191"/>
  <c r="BM19" i="191"/>
  <c r="BL19" i="191"/>
  <c r="BK19" i="191"/>
  <c r="BJ19" i="191"/>
  <c r="BD19" i="191"/>
  <c r="BA19" i="191"/>
  <c r="AZ19" i="191"/>
  <c r="AY19" i="191"/>
  <c r="AX19" i="191"/>
  <c r="BB19" i="191" s="1"/>
  <c r="AW19" i="191"/>
  <c r="AV19" i="191"/>
  <c r="AU19" i="191"/>
  <c r="AR19" i="191"/>
  <c r="AP19" i="191"/>
  <c r="AO19" i="191"/>
  <c r="AN19" i="191"/>
  <c r="AM19" i="191"/>
  <c r="AL19" i="191"/>
  <c r="AF19" i="191"/>
  <c r="AD19" i="191"/>
  <c r="AB19" i="191"/>
  <c r="AA19" i="191"/>
  <c r="Z19" i="191"/>
  <c r="AC19" i="191" s="1"/>
  <c r="Y19" i="191"/>
  <c r="W19" i="191" a="1"/>
  <c r="W19" i="191" s="1"/>
  <c r="V19" i="191"/>
  <c r="U19" i="191"/>
  <c r="T19" i="191"/>
  <c r="Q19" i="191"/>
  <c r="CJ18" i="191"/>
  <c r="CH18" i="191"/>
  <c r="CG18" i="191"/>
  <c r="CF18" i="191"/>
  <c r="CE18" i="191"/>
  <c r="CD18" i="191"/>
  <c r="CC18" i="191"/>
  <c r="CB18" i="191"/>
  <c r="CA18" i="191"/>
  <c r="BZ18" i="191"/>
  <c r="BT18" i="191"/>
  <c r="BR18" i="191"/>
  <c r="BQ18" i="191"/>
  <c r="BP18" i="191"/>
  <c r="BO18" i="191"/>
  <c r="BN18" i="191"/>
  <c r="BM18" i="191"/>
  <c r="BL18" i="191"/>
  <c r="BK18" i="191"/>
  <c r="BJ18" i="191"/>
  <c r="BD18" i="191"/>
  <c r="BA18" i="191"/>
  <c r="AZ18" i="191"/>
  <c r="AY18" i="191"/>
  <c r="AX18" i="191"/>
  <c r="BB18" i="191" s="1"/>
  <c r="AW18" i="191"/>
  <c r="AV18" i="191"/>
  <c r="AU18" i="191"/>
  <c r="AR18" i="191"/>
  <c r="AP18" i="191"/>
  <c r="AO18" i="191"/>
  <c r="AN18" i="191"/>
  <c r="AM18" i="191"/>
  <c r="AL18" i="191"/>
  <c r="AF18" i="191"/>
  <c r="AD18" i="191"/>
  <c r="AB18" i="191"/>
  <c r="AA18" i="191"/>
  <c r="Z18" i="191"/>
  <c r="AC18" i="191" s="1"/>
  <c r="Y18" i="191"/>
  <c r="W18" i="191" a="1"/>
  <c r="W18" i="191" s="1"/>
  <c r="V18" i="191"/>
  <c r="U18" i="191"/>
  <c r="T18" i="191"/>
  <c r="Q18" i="191"/>
  <c r="I18" i="191"/>
  <c r="CJ17" i="191"/>
  <c r="CH17" i="191"/>
  <c r="CG17" i="191"/>
  <c r="CF17" i="191"/>
  <c r="CE17" i="191"/>
  <c r="CD17" i="191"/>
  <c r="CC17" i="191"/>
  <c r="CB17" i="191"/>
  <c r="CA17" i="191"/>
  <c r="BZ17" i="191"/>
  <c r="BT17" i="191"/>
  <c r="BR17" i="191"/>
  <c r="BQ17" i="191"/>
  <c r="BP17" i="191"/>
  <c r="BO17" i="191"/>
  <c r="BN17" i="191"/>
  <c r="BM17" i="191"/>
  <c r="BL17" i="191"/>
  <c r="BK17" i="191"/>
  <c r="BJ17" i="191"/>
  <c r="BD17" i="191"/>
  <c r="BA17" i="191"/>
  <c r="AZ17" i="191"/>
  <c r="AY17" i="191"/>
  <c r="AX17" i="191"/>
  <c r="BB17" i="191" s="1"/>
  <c r="AW17" i="191"/>
  <c r="AV17" i="191"/>
  <c r="AU17" i="191"/>
  <c r="AR17" i="191"/>
  <c r="AR37" i="191" s="1"/>
  <c r="AP17" i="191"/>
  <c r="AO17" i="191"/>
  <c r="AN17" i="191"/>
  <c r="AM17" i="191"/>
  <c r="AM37" i="191" s="1"/>
  <c r="K25" i="191" s="1"/>
  <c r="AL17" i="191"/>
  <c r="AF17" i="191"/>
  <c r="AD17" i="191"/>
  <c r="AB17" i="191"/>
  <c r="AA17" i="191"/>
  <c r="Z17" i="191"/>
  <c r="AC17" i="191" s="1"/>
  <c r="Y17" i="191"/>
  <c r="W17" i="191" a="1"/>
  <c r="W17" i="191" s="1"/>
  <c r="V17" i="191"/>
  <c r="U17" i="191"/>
  <c r="T17" i="191"/>
  <c r="Q17" i="191"/>
  <c r="K17" i="191"/>
  <c r="J17" i="191"/>
  <c r="CJ16" i="191"/>
  <c r="CH16" i="191"/>
  <c r="CG16" i="191"/>
  <c r="CF16" i="191"/>
  <c r="CE16" i="191"/>
  <c r="CD16" i="191"/>
  <c r="CC16" i="191"/>
  <c r="CB16" i="191"/>
  <c r="CA16" i="191"/>
  <c r="BZ16" i="191"/>
  <c r="BT16" i="191"/>
  <c r="BR16" i="191"/>
  <c r="BQ16" i="191"/>
  <c r="BP16" i="191"/>
  <c r="BO16" i="191"/>
  <c r="BN16" i="191"/>
  <c r="BM16" i="191"/>
  <c r="BL16" i="191"/>
  <c r="BK16" i="191"/>
  <c r="BJ16" i="191"/>
  <c r="BD16" i="191"/>
  <c r="BA16" i="191"/>
  <c r="AZ16" i="191"/>
  <c r="AY16" i="191"/>
  <c r="AX16" i="191"/>
  <c r="BB16" i="191" s="1"/>
  <c r="AW16" i="191"/>
  <c r="AV16" i="191"/>
  <c r="AU16" i="191"/>
  <c r="AF16" i="191"/>
  <c r="AD16" i="191"/>
  <c r="AB16" i="191"/>
  <c r="AA16" i="191"/>
  <c r="Z16" i="191"/>
  <c r="AC16" i="191" s="1"/>
  <c r="Y16" i="191"/>
  <c r="W16" i="191" a="1"/>
  <c r="W16" i="191" s="1"/>
  <c r="V16" i="191"/>
  <c r="U16" i="191"/>
  <c r="T16" i="191"/>
  <c r="Q16" i="191"/>
  <c r="I16" i="191"/>
  <c r="CJ15" i="191"/>
  <c r="CH15" i="191"/>
  <c r="CG15" i="191"/>
  <c r="CF15" i="191"/>
  <c r="CE15" i="191"/>
  <c r="CD15" i="191"/>
  <c r="CC15" i="191"/>
  <c r="CB15" i="191"/>
  <c r="CA15" i="191"/>
  <c r="BZ15" i="191"/>
  <c r="BT15" i="191"/>
  <c r="BR15" i="191"/>
  <c r="BQ15" i="191"/>
  <c r="BP15" i="191"/>
  <c r="BO15" i="191"/>
  <c r="BN15" i="191"/>
  <c r="BM15" i="191"/>
  <c r="BL15" i="191"/>
  <c r="BK15" i="191"/>
  <c r="BJ15" i="191"/>
  <c r="BD15" i="191"/>
  <c r="BA15" i="191"/>
  <c r="AZ15" i="191"/>
  <c r="AY15" i="191"/>
  <c r="AX15" i="191"/>
  <c r="BB15" i="191" s="1"/>
  <c r="AW15" i="191"/>
  <c r="AV15" i="191"/>
  <c r="AU15" i="191"/>
  <c r="AF15" i="191"/>
  <c r="AD15" i="191"/>
  <c r="AB15" i="191"/>
  <c r="AA15" i="191"/>
  <c r="Z15" i="191"/>
  <c r="AC15" i="191" s="1"/>
  <c r="Y15" i="191"/>
  <c r="W15" i="191" a="1"/>
  <c r="W15" i="191" s="1"/>
  <c r="V15" i="191"/>
  <c r="U15" i="191"/>
  <c r="T15" i="191"/>
  <c r="Q15" i="191"/>
  <c r="K15" i="191"/>
  <c r="J15" i="191"/>
  <c r="CJ14" i="191"/>
  <c r="CH14" i="191"/>
  <c r="CG14" i="191"/>
  <c r="CF14" i="191"/>
  <c r="CE14" i="191"/>
  <c r="CD14" i="191"/>
  <c r="CC14" i="191"/>
  <c r="CB14" i="191"/>
  <c r="CA14" i="191"/>
  <c r="BZ14" i="191"/>
  <c r="BT14" i="191"/>
  <c r="BR14" i="191"/>
  <c r="BQ14" i="191"/>
  <c r="BP14" i="191"/>
  <c r="BO14" i="191"/>
  <c r="BN14" i="191"/>
  <c r="BM14" i="191"/>
  <c r="BL14" i="191"/>
  <c r="BK14" i="191"/>
  <c r="BJ14" i="191"/>
  <c r="BD14" i="191"/>
  <c r="BA14" i="191"/>
  <c r="AZ14" i="191"/>
  <c r="AY14" i="191"/>
  <c r="AX14" i="191"/>
  <c r="BB14" i="191" s="1"/>
  <c r="AW14" i="191"/>
  <c r="AV14" i="191"/>
  <c r="AU14" i="191"/>
  <c r="AF14" i="191"/>
  <c r="AD14" i="191"/>
  <c r="AB14" i="191"/>
  <c r="AA14" i="191"/>
  <c r="Z14" i="191"/>
  <c r="AC14" i="191" s="1"/>
  <c r="Y14" i="191"/>
  <c r="W14" i="191" a="1"/>
  <c r="W14" i="191" s="1"/>
  <c r="V14" i="191"/>
  <c r="U14" i="191"/>
  <c r="T14" i="191"/>
  <c r="Q14" i="191"/>
  <c r="K14" i="191"/>
  <c r="J14" i="191"/>
  <c r="CJ13" i="191"/>
  <c r="CH13" i="191"/>
  <c r="CG13" i="191"/>
  <c r="CF13" i="191"/>
  <c r="CE13" i="191"/>
  <c r="CD13" i="191"/>
  <c r="CC13" i="191"/>
  <c r="CB13" i="191"/>
  <c r="CA13" i="191"/>
  <c r="BZ13" i="191"/>
  <c r="BT13" i="191"/>
  <c r="BR13" i="191"/>
  <c r="BQ13" i="191"/>
  <c r="BP13" i="191"/>
  <c r="BO13" i="191"/>
  <c r="BN13" i="191"/>
  <c r="BM13" i="191"/>
  <c r="BL13" i="191"/>
  <c r="BK13" i="191"/>
  <c r="BJ13" i="191"/>
  <c r="BD13" i="191"/>
  <c r="BA13" i="191"/>
  <c r="AZ13" i="191"/>
  <c r="AY13" i="191"/>
  <c r="AX13" i="191"/>
  <c r="BB13" i="191" s="1"/>
  <c r="AW13" i="191"/>
  <c r="AV13" i="191"/>
  <c r="AU13" i="191"/>
  <c r="AF13" i="191"/>
  <c r="AD13" i="191"/>
  <c r="AB13" i="191"/>
  <c r="AA13" i="191"/>
  <c r="Z13" i="191"/>
  <c r="AC13" i="191" s="1"/>
  <c r="Y13" i="191"/>
  <c r="W13" i="191" a="1"/>
  <c r="W13" i="191" s="1"/>
  <c r="V13" i="191"/>
  <c r="U13" i="191"/>
  <c r="T13" i="191"/>
  <c r="Q13" i="191"/>
  <c r="K13" i="191"/>
  <c r="J13" i="191"/>
  <c r="CJ12" i="191"/>
  <c r="CH12" i="191"/>
  <c r="CG12" i="191"/>
  <c r="CF12" i="191"/>
  <c r="CE12" i="191"/>
  <c r="CD12" i="191"/>
  <c r="CC12" i="191"/>
  <c r="CB12" i="191"/>
  <c r="CA12" i="191"/>
  <c r="BZ12" i="191"/>
  <c r="BT12" i="191"/>
  <c r="BR12" i="191"/>
  <c r="BQ12" i="191"/>
  <c r="BP12" i="191"/>
  <c r="BO12" i="191"/>
  <c r="BN12" i="191"/>
  <c r="BM12" i="191"/>
  <c r="BL12" i="191"/>
  <c r="BK12" i="191"/>
  <c r="BJ12" i="191"/>
  <c r="BD12" i="191"/>
  <c r="BA12" i="191"/>
  <c r="AZ12" i="191"/>
  <c r="AY12" i="191"/>
  <c r="AX12" i="191"/>
  <c r="BB12" i="191" s="1"/>
  <c r="AW12" i="191"/>
  <c r="AV12" i="191"/>
  <c r="AU12" i="191"/>
  <c r="AL12" i="191"/>
  <c r="I23" i="191" s="1"/>
  <c r="AF12" i="191"/>
  <c r="AD12" i="191"/>
  <c r="AB12" i="191"/>
  <c r="AA12" i="191"/>
  <c r="Z12" i="191"/>
  <c r="AC12" i="191" s="1"/>
  <c r="Y12" i="191"/>
  <c r="W12" i="191" a="1"/>
  <c r="W12" i="191" s="1"/>
  <c r="V12" i="191"/>
  <c r="U12" i="191"/>
  <c r="T12" i="191"/>
  <c r="Q12" i="191"/>
  <c r="K12" i="191"/>
  <c r="J12" i="191"/>
  <c r="CJ11" i="191"/>
  <c r="CH11" i="191"/>
  <c r="CG11" i="191"/>
  <c r="CF11" i="191"/>
  <c r="CE11" i="191"/>
  <c r="CD11" i="191"/>
  <c r="CC11" i="191"/>
  <c r="CB11" i="191"/>
  <c r="CA11" i="191"/>
  <c r="BZ11" i="191"/>
  <c r="BT11" i="191"/>
  <c r="BR11" i="191"/>
  <c r="BQ11" i="191"/>
  <c r="BP11" i="191"/>
  <c r="BO11" i="191"/>
  <c r="BN11" i="191"/>
  <c r="BM11" i="191"/>
  <c r="BL11" i="191"/>
  <c r="BK11" i="191"/>
  <c r="BJ11" i="191"/>
  <c r="BD11" i="191"/>
  <c r="BA11" i="191"/>
  <c r="AZ11" i="191"/>
  <c r="AY11" i="191"/>
  <c r="AX11" i="191"/>
  <c r="BB11" i="191" s="1"/>
  <c r="AW11" i="191"/>
  <c r="AV11" i="191"/>
  <c r="AU11" i="191"/>
  <c r="AP11" i="191"/>
  <c r="AO11" i="191"/>
  <c r="AN11" i="191"/>
  <c r="AF11" i="191"/>
  <c r="AD11" i="191"/>
  <c r="AB11" i="191"/>
  <c r="AA11" i="191"/>
  <c r="Z11" i="191"/>
  <c r="AC11" i="191" s="1"/>
  <c r="Y11" i="191"/>
  <c r="W11" i="191" a="1"/>
  <c r="W11" i="191" s="1"/>
  <c r="V11" i="191"/>
  <c r="U11" i="191"/>
  <c r="T11" i="191"/>
  <c r="Q11" i="191"/>
  <c r="K11" i="191"/>
  <c r="J11" i="191"/>
  <c r="CJ10" i="191"/>
  <c r="CH10" i="191"/>
  <c r="CG10" i="191"/>
  <c r="CF10" i="191"/>
  <c r="CE10" i="191"/>
  <c r="CD10" i="191"/>
  <c r="CC10" i="191"/>
  <c r="CB10" i="191"/>
  <c r="CA10" i="191"/>
  <c r="BZ10" i="191"/>
  <c r="BT10" i="191"/>
  <c r="BR10" i="191"/>
  <c r="BQ10" i="191"/>
  <c r="BP10" i="191"/>
  <c r="BO10" i="191"/>
  <c r="BN10" i="191"/>
  <c r="BM10" i="191"/>
  <c r="BL10" i="191"/>
  <c r="BK10" i="191"/>
  <c r="BJ10" i="191"/>
  <c r="BD10" i="191"/>
  <c r="BA10" i="191"/>
  <c r="AZ10" i="191"/>
  <c r="AY10" i="191"/>
  <c r="AX10" i="191"/>
  <c r="BB10" i="191" s="1"/>
  <c r="AW10" i="191"/>
  <c r="AV10" i="191"/>
  <c r="AU10" i="191"/>
  <c r="AP10" i="191"/>
  <c r="AO10" i="191"/>
  <c r="AN10" i="191"/>
  <c r="AF10" i="191"/>
  <c r="AD10" i="191"/>
  <c r="AB10" i="191"/>
  <c r="AA10" i="191"/>
  <c r="Z10" i="191"/>
  <c r="AC10" i="191" s="1"/>
  <c r="Y10" i="191"/>
  <c r="W10" i="191" a="1"/>
  <c r="W10" i="191" s="1"/>
  <c r="V10" i="191"/>
  <c r="U10" i="191"/>
  <c r="T10" i="191"/>
  <c r="Q10" i="191"/>
  <c r="K10" i="191"/>
  <c r="J10" i="191"/>
  <c r="CJ9" i="191"/>
  <c r="CH9" i="191"/>
  <c r="CG9" i="191"/>
  <c r="CF9" i="191"/>
  <c r="CE9" i="191"/>
  <c r="CD9" i="191"/>
  <c r="CC9" i="191"/>
  <c r="CB9" i="191"/>
  <c r="CA9" i="191"/>
  <c r="BZ9" i="191"/>
  <c r="BT9" i="191"/>
  <c r="BR9" i="191"/>
  <c r="BQ9" i="191"/>
  <c r="BP9" i="191"/>
  <c r="BO9" i="191"/>
  <c r="BN9" i="191"/>
  <c r="BM9" i="191"/>
  <c r="BL9" i="191"/>
  <c r="BK9" i="191"/>
  <c r="BJ9" i="191"/>
  <c r="BD9" i="191"/>
  <c r="BA9" i="191"/>
  <c r="AZ9" i="191"/>
  <c r="AY9" i="191"/>
  <c r="AX9" i="191"/>
  <c r="BB9" i="191" s="1"/>
  <c r="AW9" i="191"/>
  <c r="AV9" i="191"/>
  <c r="AU9" i="191"/>
  <c r="AP9" i="191"/>
  <c r="AO9" i="191"/>
  <c r="AN9" i="191"/>
  <c r="AF9" i="191"/>
  <c r="AD9" i="191"/>
  <c r="AB9" i="191"/>
  <c r="AA9" i="191"/>
  <c r="Z9" i="191"/>
  <c r="AC9" i="191" s="1"/>
  <c r="Y9" i="191"/>
  <c r="W9" i="191" a="1"/>
  <c r="W9" i="191" s="1"/>
  <c r="V9" i="191"/>
  <c r="U9" i="191"/>
  <c r="T9" i="191"/>
  <c r="Q9" i="191"/>
  <c r="CJ8" i="191"/>
  <c r="CH8" i="191"/>
  <c r="CG8" i="191"/>
  <c r="CF8" i="191"/>
  <c r="CE8" i="191"/>
  <c r="CD8" i="191"/>
  <c r="CC8" i="191"/>
  <c r="CB8" i="191"/>
  <c r="CA8" i="191"/>
  <c r="BZ8" i="191"/>
  <c r="BT8" i="191"/>
  <c r="BR8" i="191"/>
  <c r="BQ8" i="191"/>
  <c r="BP8" i="191"/>
  <c r="BO8" i="191"/>
  <c r="BN8" i="191"/>
  <c r="BM8" i="191"/>
  <c r="BL8" i="191"/>
  <c r="BK8" i="191"/>
  <c r="BJ8" i="191"/>
  <c r="BD8" i="191"/>
  <c r="BA8" i="191"/>
  <c r="AZ8" i="191"/>
  <c r="AY8" i="191"/>
  <c r="AX8" i="191"/>
  <c r="BB8" i="191" s="1"/>
  <c r="AW8" i="191"/>
  <c r="AV8" i="191"/>
  <c r="AU8" i="191"/>
  <c r="AP8" i="191"/>
  <c r="AO8" i="191"/>
  <c r="AN8" i="191"/>
  <c r="AF8" i="191"/>
  <c r="AD8" i="191"/>
  <c r="AB8" i="191"/>
  <c r="AA8" i="191"/>
  <c r="Z8" i="191"/>
  <c r="AC8" i="191" s="1"/>
  <c r="Y8" i="191"/>
  <c r="W8" i="191" a="1"/>
  <c r="W8" i="191" s="1"/>
  <c r="V8" i="191"/>
  <c r="U8" i="191"/>
  <c r="T8" i="191"/>
  <c r="Q8" i="191"/>
  <c r="CJ7" i="191"/>
  <c r="CH7" i="191"/>
  <c r="CG7" i="191"/>
  <c r="CF7" i="191"/>
  <c r="CE7" i="191"/>
  <c r="CD7" i="191"/>
  <c r="CC7" i="191"/>
  <c r="CB7" i="191"/>
  <c r="CA7" i="191"/>
  <c r="BZ7" i="191"/>
  <c r="BT7" i="191"/>
  <c r="BR7" i="191"/>
  <c r="BQ7" i="191"/>
  <c r="BP7" i="191"/>
  <c r="BO7" i="191"/>
  <c r="BN7" i="191"/>
  <c r="BM7" i="191"/>
  <c r="BL7" i="191"/>
  <c r="BK7" i="191"/>
  <c r="BJ7" i="191"/>
  <c r="BD7" i="191"/>
  <c r="BA7" i="191"/>
  <c r="AZ7" i="191"/>
  <c r="AY7" i="191"/>
  <c r="AX7" i="191"/>
  <c r="BB7" i="191" s="1"/>
  <c r="AW7" i="191"/>
  <c r="AV7" i="191"/>
  <c r="AU7" i="191"/>
  <c r="AP7" i="191"/>
  <c r="AP12" i="191" s="1"/>
  <c r="K23" i="191" s="1"/>
  <c r="AO7" i="191"/>
  <c r="AO12" i="191" s="1"/>
  <c r="J23" i="191" s="1"/>
  <c r="AN7" i="191"/>
  <c r="AD7" i="191"/>
  <c r="AD22" i="191" s="1"/>
  <c r="T7" i="191"/>
  <c r="U7" i="191" s="1"/>
  <c r="CJ6" i="191"/>
  <c r="CH6" i="191"/>
  <c r="CG6" i="191"/>
  <c r="CF6" i="191"/>
  <c r="CE6" i="191"/>
  <c r="CD6" i="191"/>
  <c r="CC6" i="191"/>
  <c r="CB6" i="191"/>
  <c r="CA6" i="191"/>
  <c r="BZ6" i="191"/>
  <c r="BT6" i="191"/>
  <c r="BR6" i="191"/>
  <c r="BQ6" i="191"/>
  <c r="BP6" i="191"/>
  <c r="BO6" i="191"/>
  <c r="BN6" i="191"/>
  <c r="BM6" i="191"/>
  <c r="BL6" i="191"/>
  <c r="BK6" i="191"/>
  <c r="BJ6" i="191"/>
  <c r="BD6" i="191"/>
  <c r="BA6" i="191"/>
  <c r="AZ6" i="191"/>
  <c r="AY6" i="191"/>
  <c r="AX6" i="191"/>
  <c r="BB6" i="191" s="1"/>
  <c r="AW6" i="191"/>
  <c r="AV6" i="191"/>
  <c r="AU6" i="191"/>
  <c r="CJ5" i="191"/>
  <c r="CH5" i="191"/>
  <c r="CG5" i="191"/>
  <c r="CF5" i="191"/>
  <c r="CE5" i="191"/>
  <c r="CD5" i="191"/>
  <c r="CC5" i="191"/>
  <c r="CB5" i="191"/>
  <c r="CA5" i="191"/>
  <c r="BZ5" i="191"/>
  <c r="BT5" i="191"/>
  <c r="BR5" i="191"/>
  <c r="BQ5" i="191"/>
  <c r="BP5" i="191"/>
  <c r="BO5" i="191"/>
  <c r="BN5" i="191"/>
  <c r="BM5" i="191"/>
  <c r="BL5" i="191"/>
  <c r="BK5" i="191"/>
  <c r="BJ5" i="191"/>
  <c r="BD5" i="191"/>
  <c r="BA5" i="191"/>
  <c r="AZ5" i="191"/>
  <c r="AY5" i="191"/>
  <c r="AX5" i="191"/>
  <c r="BB5" i="191" s="1"/>
  <c r="AW5" i="191"/>
  <c r="AV5" i="191"/>
  <c r="AU5" i="191"/>
  <c r="CJ4" i="191"/>
  <c r="CH4" i="191"/>
  <c r="CG4" i="191"/>
  <c r="CF4" i="191"/>
  <c r="CE4" i="191"/>
  <c r="CD4" i="191"/>
  <c r="CC4" i="191"/>
  <c r="CB4" i="191"/>
  <c r="CA4" i="191"/>
  <c r="BZ4" i="191"/>
  <c r="BT4" i="191"/>
  <c r="BR4" i="191"/>
  <c r="BQ4" i="191"/>
  <c r="BP4" i="191"/>
  <c r="BO4" i="191"/>
  <c r="BN4" i="191"/>
  <c r="BM4" i="191"/>
  <c r="BL4" i="191"/>
  <c r="BK4" i="191"/>
  <c r="BJ4" i="191"/>
  <c r="BD4" i="191"/>
  <c r="BA4" i="191"/>
  <c r="AZ4" i="191"/>
  <c r="AY4" i="191"/>
  <c r="AX4" i="191"/>
  <c r="AW4" i="191"/>
  <c r="AV4" i="191"/>
  <c r="AU4" i="191"/>
  <c r="CH3" i="191"/>
  <c r="CG3" i="191"/>
  <c r="CF3" i="191"/>
  <c r="CE3" i="191"/>
  <c r="CD3" i="191"/>
  <c r="CC3" i="191"/>
  <c r="CB3" i="191"/>
  <c r="CA3" i="191"/>
  <c r="BZ3" i="191"/>
  <c r="BR3" i="191"/>
  <c r="BQ3" i="191"/>
  <c r="BP3" i="191"/>
  <c r="BO3" i="191"/>
  <c r="BN3" i="191"/>
  <c r="BM3" i="191"/>
  <c r="BL3" i="191"/>
  <c r="BK3" i="191"/>
  <c r="BJ3" i="191"/>
  <c r="BA3" i="191"/>
  <c r="AZ3" i="191"/>
  <c r="AY3" i="191"/>
  <c r="AX3" i="191"/>
  <c r="AW3" i="191"/>
  <c r="AV3" i="191"/>
  <c r="AU3" i="191"/>
  <c r="G3" i="191"/>
  <c r="BD1288" i="192"/>
  <c r="BD1287" i="192"/>
  <c r="BD1286" i="192"/>
  <c r="BA1286" i="192"/>
  <c r="AZ1286" i="192"/>
  <c r="AY1286" i="192"/>
  <c r="AX1286" i="192"/>
  <c r="BB1286" i="192" s="1"/>
  <c r="AW1286" i="192"/>
  <c r="AV1286" i="192"/>
  <c r="AU1286" i="192"/>
  <c r="BD1285" i="192"/>
  <c r="BA1285" i="192"/>
  <c r="AZ1285" i="192"/>
  <c r="AY1285" i="192"/>
  <c r="AX1285" i="192"/>
  <c r="BB1285" i="192" s="1"/>
  <c r="AW1285" i="192"/>
  <c r="AV1285" i="192"/>
  <c r="AU1285" i="192"/>
  <c r="BD1284" i="192"/>
  <c r="BA1284" i="192"/>
  <c r="AZ1284" i="192"/>
  <c r="AY1284" i="192"/>
  <c r="AX1284" i="192"/>
  <c r="BB1284" i="192" s="1"/>
  <c r="AW1284" i="192"/>
  <c r="AV1284" i="192"/>
  <c r="AU1284" i="192"/>
  <c r="BD1283" i="192"/>
  <c r="BA1283" i="192"/>
  <c r="AZ1283" i="192"/>
  <c r="AY1283" i="192"/>
  <c r="AX1283" i="192"/>
  <c r="BB1283" i="192" s="1"/>
  <c r="AW1283" i="192"/>
  <c r="AV1283" i="192"/>
  <c r="AU1283" i="192"/>
  <c r="BD1282" i="192"/>
  <c r="BA1282" i="192"/>
  <c r="AZ1282" i="192"/>
  <c r="AY1282" i="192"/>
  <c r="AX1282" i="192"/>
  <c r="BB1282" i="192" s="1"/>
  <c r="AW1282" i="192"/>
  <c r="AV1282" i="192"/>
  <c r="AU1282" i="192"/>
  <c r="BD1281" i="192"/>
  <c r="BA1281" i="192"/>
  <c r="AZ1281" i="192"/>
  <c r="AY1281" i="192"/>
  <c r="AX1281" i="192"/>
  <c r="BB1281" i="192" s="1"/>
  <c r="AW1281" i="192"/>
  <c r="AV1281" i="192"/>
  <c r="AU1281" i="192"/>
  <c r="BD1280" i="192"/>
  <c r="BA1280" i="192"/>
  <c r="AZ1280" i="192"/>
  <c r="AY1280" i="192"/>
  <c r="AX1280" i="192"/>
  <c r="BB1280" i="192" s="1"/>
  <c r="AW1280" i="192"/>
  <c r="AV1280" i="192"/>
  <c r="AU1280" i="192"/>
  <c r="BD1279" i="192"/>
  <c r="BA1279" i="192"/>
  <c r="AZ1279" i="192"/>
  <c r="AY1279" i="192"/>
  <c r="AX1279" i="192"/>
  <c r="BB1279" i="192" s="1"/>
  <c r="AW1279" i="192"/>
  <c r="AV1279" i="192"/>
  <c r="AU1279" i="192"/>
  <c r="BD1278" i="192"/>
  <c r="BA1278" i="192"/>
  <c r="AZ1278" i="192"/>
  <c r="AY1278" i="192"/>
  <c r="AX1278" i="192"/>
  <c r="BB1278" i="192" s="1"/>
  <c r="AW1278" i="192"/>
  <c r="AV1278" i="192"/>
  <c r="AU1278" i="192"/>
  <c r="BD1277" i="192"/>
  <c r="BA1277" i="192"/>
  <c r="AZ1277" i="192"/>
  <c r="AY1277" i="192"/>
  <c r="AX1277" i="192"/>
  <c r="BB1277" i="192" s="1"/>
  <c r="AW1277" i="192"/>
  <c r="AV1277" i="192"/>
  <c r="AU1277" i="192"/>
  <c r="BD1276" i="192"/>
  <c r="BA1276" i="192"/>
  <c r="AZ1276" i="192"/>
  <c r="AY1276" i="192"/>
  <c r="AX1276" i="192"/>
  <c r="BB1276" i="192" s="1"/>
  <c r="AW1276" i="192"/>
  <c r="AV1276" i="192"/>
  <c r="AU1276" i="192"/>
  <c r="BD1275" i="192"/>
  <c r="BA1275" i="192"/>
  <c r="AZ1275" i="192"/>
  <c r="AY1275" i="192"/>
  <c r="AX1275" i="192"/>
  <c r="BB1275" i="192" s="1"/>
  <c r="AW1275" i="192"/>
  <c r="AV1275" i="192"/>
  <c r="AU1275" i="192"/>
  <c r="BD1274" i="192"/>
  <c r="BA1274" i="192"/>
  <c r="AZ1274" i="192"/>
  <c r="AY1274" i="192"/>
  <c r="AX1274" i="192"/>
  <c r="BB1274" i="192" s="1"/>
  <c r="AW1274" i="192"/>
  <c r="AV1274" i="192"/>
  <c r="AU1274" i="192"/>
  <c r="BD1273" i="192"/>
  <c r="BA1273" i="192"/>
  <c r="AZ1273" i="192"/>
  <c r="AY1273" i="192"/>
  <c r="AX1273" i="192"/>
  <c r="BB1273" i="192" s="1"/>
  <c r="AW1273" i="192"/>
  <c r="AV1273" i="192"/>
  <c r="AU1273" i="192"/>
  <c r="BD1272" i="192"/>
  <c r="BA1272" i="192"/>
  <c r="AZ1272" i="192"/>
  <c r="AY1272" i="192"/>
  <c r="AX1272" i="192"/>
  <c r="BB1272" i="192" s="1"/>
  <c r="AW1272" i="192"/>
  <c r="AV1272" i="192"/>
  <c r="AU1272" i="192"/>
  <c r="BD1271" i="192"/>
  <c r="BA1271" i="192"/>
  <c r="AZ1271" i="192"/>
  <c r="AY1271" i="192"/>
  <c r="AX1271" i="192"/>
  <c r="BB1271" i="192" s="1"/>
  <c r="AW1271" i="192"/>
  <c r="AV1271" i="192"/>
  <c r="AU1271" i="192"/>
  <c r="BD1270" i="192"/>
  <c r="BA1270" i="192"/>
  <c r="AZ1270" i="192"/>
  <c r="AY1270" i="192"/>
  <c r="AX1270" i="192"/>
  <c r="BB1270" i="192" s="1"/>
  <c r="AW1270" i="192"/>
  <c r="AV1270" i="192"/>
  <c r="AU1270" i="192"/>
  <c r="BD1269" i="192"/>
  <c r="BA1269" i="192"/>
  <c r="AZ1269" i="192"/>
  <c r="AY1269" i="192"/>
  <c r="AX1269" i="192"/>
  <c r="BB1269" i="192" s="1"/>
  <c r="AW1269" i="192"/>
  <c r="AV1269" i="192"/>
  <c r="AU1269" i="192"/>
  <c r="BD1268" i="192"/>
  <c r="BA1268" i="192"/>
  <c r="AZ1268" i="192"/>
  <c r="AY1268" i="192"/>
  <c r="AX1268" i="192"/>
  <c r="BB1268" i="192" s="1"/>
  <c r="AW1268" i="192"/>
  <c r="AV1268" i="192"/>
  <c r="AU1268" i="192"/>
  <c r="BD1267" i="192"/>
  <c r="BA1267" i="192"/>
  <c r="AZ1267" i="192"/>
  <c r="AY1267" i="192"/>
  <c r="AX1267" i="192"/>
  <c r="BB1267" i="192" s="1"/>
  <c r="AW1267" i="192"/>
  <c r="AV1267" i="192"/>
  <c r="AU1267" i="192"/>
  <c r="BD1266" i="192"/>
  <c r="BA1266" i="192"/>
  <c r="AZ1266" i="192"/>
  <c r="AY1266" i="192"/>
  <c r="AX1266" i="192"/>
  <c r="BB1266" i="192" s="1"/>
  <c r="AW1266" i="192"/>
  <c r="AV1266" i="192"/>
  <c r="AU1266" i="192"/>
  <c r="BD1265" i="192"/>
  <c r="BA1265" i="192"/>
  <c r="AZ1265" i="192"/>
  <c r="AY1265" i="192"/>
  <c r="AX1265" i="192"/>
  <c r="BB1265" i="192" s="1"/>
  <c r="AW1265" i="192"/>
  <c r="AV1265" i="192"/>
  <c r="AU1265" i="192"/>
  <c r="BD1264" i="192"/>
  <c r="BA1264" i="192"/>
  <c r="AZ1264" i="192"/>
  <c r="AY1264" i="192"/>
  <c r="AX1264" i="192"/>
  <c r="BB1264" i="192" s="1"/>
  <c r="AW1264" i="192"/>
  <c r="AV1264" i="192"/>
  <c r="AU1264" i="192"/>
  <c r="BD1263" i="192"/>
  <c r="BA1263" i="192"/>
  <c r="AZ1263" i="192"/>
  <c r="AY1263" i="192"/>
  <c r="AX1263" i="192"/>
  <c r="BB1263" i="192" s="1"/>
  <c r="AW1263" i="192"/>
  <c r="AV1263" i="192"/>
  <c r="AU1263" i="192"/>
  <c r="BD1262" i="192"/>
  <c r="BA1262" i="192"/>
  <c r="AZ1262" i="192"/>
  <c r="AY1262" i="192"/>
  <c r="AX1262" i="192"/>
  <c r="BB1262" i="192" s="1"/>
  <c r="AW1262" i="192"/>
  <c r="AV1262" i="192"/>
  <c r="AU1262" i="192"/>
  <c r="BD1261" i="192"/>
  <c r="BA1261" i="192"/>
  <c r="AZ1261" i="192"/>
  <c r="AY1261" i="192"/>
  <c r="AX1261" i="192"/>
  <c r="BB1261" i="192" s="1"/>
  <c r="AW1261" i="192"/>
  <c r="AV1261" i="192"/>
  <c r="AU1261" i="192"/>
  <c r="BD1260" i="192"/>
  <c r="BA1260" i="192"/>
  <c r="AZ1260" i="192"/>
  <c r="AY1260" i="192"/>
  <c r="AX1260" i="192"/>
  <c r="BB1260" i="192" s="1"/>
  <c r="AW1260" i="192"/>
  <c r="AV1260" i="192"/>
  <c r="AU1260" i="192"/>
  <c r="BD1259" i="192"/>
  <c r="BA1259" i="192"/>
  <c r="AZ1259" i="192"/>
  <c r="AY1259" i="192"/>
  <c r="AX1259" i="192"/>
  <c r="BB1259" i="192" s="1"/>
  <c r="AW1259" i="192"/>
  <c r="AV1259" i="192"/>
  <c r="AU1259" i="192"/>
  <c r="BD1258" i="192"/>
  <c r="BA1258" i="192"/>
  <c r="AZ1258" i="192"/>
  <c r="AY1258" i="192"/>
  <c r="AX1258" i="192"/>
  <c r="BB1258" i="192" s="1"/>
  <c r="AW1258" i="192"/>
  <c r="AV1258" i="192"/>
  <c r="AU1258" i="192"/>
  <c r="BD1257" i="192"/>
  <c r="BA1257" i="192"/>
  <c r="AZ1257" i="192"/>
  <c r="AY1257" i="192"/>
  <c r="AX1257" i="192"/>
  <c r="BB1257" i="192" s="1"/>
  <c r="AW1257" i="192"/>
  <c r="AV1257" i="192"/>
  <c r="AU1257" i="192"/>
  <c r="BD1256" i="192"/>
  <c r="BA1256" i="192"/>
  <c r="AZ1256" i="192"/>
  <c r="AY1256" i="192"/>
  <c r="AX1256" i="192"/>
  <c r="BB1256" i="192" s="1"/>
  <c r="AW1256" i="192"/>
  <c r="AV1256" i="192"/>
  <c r="AU1256" i="192"/>
  <c r="BD1255" i="192"/>
  <c r="BA1255" i="192"/>
  <c r="AZ1255" i="192"/>
  <c r="AY1255" i="192"/>
  <c r="AX1255" i="192"/>
  <c r="BB1255" i="192" s="1"/>
  <c r="AW1255" i="192"/>
  <c r="AV1255" i="192"/>
  <c r="AU1255" i="192"/>
  <c r="BD1254" i="192"/>
  <c r="BA1254" i="192"/>
  <c r="AZ1254" i="192"/>
  <c r="AY1254" i="192"/>
  <c r="AX1254" i="192"/>
  <c r="BB1254" i="192" s="1"/>
  <c r="AW1254" i="192"/>
  <c r="AV1254" i="192"/>
  <c r="AU1254" i="192"/>
  <c r="BD1253" i="192"/>
  <c r="BA1253" i="192"/>
  <c r="AZ1253" i="192"/>
  <c r="AY1253" i="192"/>
  <c r="AX1253" i="192"/>
  <c r="BB1253" i="192" s="1"/>
  <c r="AW1253" i="192"/>
  <c r="AV1253" i="192"/>
  <c r="AU1253" i="192"/>
  <c r="BD1252" i="192"/>
  <c r="BA1252" i="192"/>
  <c r="AZ1252" i="192"/>
  <c r="AY1252" i="192"/>
  <c r="AX1252" i="192"/>
  <c r="BB1252" i="192" s="1"/>
  <c r="AW1252" i="192"/>
  <c r="AV1252" i="192"/>
  <c r="AU1252" i="192"/>
  <c r="BD1251" i="192"/>
  <c r="BA1251" i="192"/>
  <c r="AZ1251" i="192"/>
  <c r="AY1251" i="192"/>
  <c r="AX1251" i="192"/>
  <c r="BB1251" i="192" s="1"/>
  <c r="AW1251" i="192"/>
  <c r="AV1251" i="192"/>
  <c r="AU1251" i="192"/>
  <c r="BD1250" i="192"/>
  <c r="BA1250" i="192"/>
  <c r="AZ1250" i="192"/>
  <c r="AY1250" i="192"/>
  <c r="AX1250" i="192"/>
  <c r="BB1250" i="192" s="1"/>
  <c r="AW1250" i="192"/>
  <c r="AV1250" i="192"/>
  <c r="AU1250" i="192"/>
  <c r="BD1249" i="192"/>
  <c r="BA1249" i="192"/>
  <c r="AZ1249" i="192"/>
  <c r="AY1249" i="192"/>
  <c r="AX1249" i="192"/>
  <c r="BB1249" i="192" s="1"/>
  <c r="AW1249" i="192"/>
  <c r="AV1249" i="192"/>
  <c r="AU1249" i="192"/>
  <c r="BD1248" i="192"/>
  <c r="BA1248" i="192"/>
  <c r="AZ1248" i="192"/>
  <c r="AY1248" i="192"/>
  <c r="AX1248" i="192"/>
  <c r="BB1248" i="192" s="1"/>
  <c r="AW1248" i="192"/>
  <c r="AV1248" i="192"/>
  <c r="AU1248" i="192"/>
  <c r="BD1247" i="192"/>
  <c r="BA1247" i="192"/>
  <c r="AZ1247" i="192"/>
  <c r="AY1247" i="192"/>
  <c r="AX1247" i="192"/>
  <c r="BB1247" i="192" s="1"/>
  <c r="AW1247" i="192"/>
  <c r="AV1247" i="192"/>
  <c r="AU1247" i="192"/>
  <c r="BD1246" i="192"/>
  <c r="BA1246" i="192"/>
  <c r="AZ1246" i="192"/>
  <c r="AY1246" i="192"/>
  <c r="AX1246" i="192"/>
  <c r="BB1246" i="192" s="1"/>
  <c r="AW1246" i="192"/>
  <c r="AV1246" i="192"/>
  <c r="AU1246" i="192"/>
  <c r="BD1245" i="192"/>
  <c r="BA1245" i="192"/>
  <c r="AZ1245" i="192"/>
  <c r="AY1245" i="192"/>
  <c r="AX1245" i="192"/>
  <c r="BB1245" i="192" s="1"/>
  <c r="AW1245" i="192"/>
  <c r="AV1245" i="192"/>
  <c r="AU1245" i="192"/>
  <c r="BD1244" i="192"/>
  <c r="BA1244" i="192"/>
  <c r="AZ1244" i="192"/>
  <c r="AY1244" i="192"/>
  <c r="AX1244" i="192"/>
  <c r="BB1244" i="192" s="1"/>
  <c r="AW1244" i="192"/>
  <c r="AV1244" i="192"/>
  <c r="AU1244" i="192"/>
  <c r="BD1243" i="192"/>
  <c r="BA1243" i="192"/>
  <c r="AZ1243" i="192"/>
  <c r="AY1243" i="192"/>
  <c r="AX1243" i="192"/>
  <c r="BB1243" i="192" s="1"/>
  <c r="AW1243" i="192"/>
  <c r="AV1243" i="192"/>
  <c r="AU1243" i="192"/>
  <c r="BD1242" i="192"/>
  <c r="BA1242" i="192"/>
  <c r="AZ1242" i="192"/>
  <c r="AY1242" i="192"/>
  <c r="AX1242" i="192"/>
  <c r="BB1242" i="192" s="1"/>
  <c r="AW1242" i="192"/>
  <c r="AV1242" i="192"/>
  <c r="AU1242" i="192"/>
  <c r="BD1241" i="192"/>
  <c r="BA1241" i="192"/>
  <c r="AZ1241" i="192"/>
  <c r="AY1241" i="192"/>
  <c r="AX1241" i="192"/>
  <c r="BB1241" i="192" s="1"/>
  <c r="AW1241" i="192"/>
  <c r="AV1241" i="192"/>
  <c r="AU1241" i="192"/>
  <c r="BD1240" i="192"/>
  <c r="BA1240" i="192"/>
  <c r="AZ1240" i="192"/>
  <c r="AY1240" i="192"/>
  <c r="AX1240" i="192"/>
  <c r="BB1240" i="192" s="1"/>
  <c r="AW1240" i="192"/>
  <c r="AV1240" i="192"/>
  <c r="AU1240" i="192"/>
  <c r="BD1239" i="192"/>
  <c r="BA1239" i="192"/>
  <c r="AZ1239" i="192"/>
  <c r="AY1239" i="192"/>
  <c r="AX1239" i="192"/>
  <c r="BB1239" i="192" s="1"/>
  <c r="AW1239" i="192"/>
  <c r="AV1239" i="192"/>
  <c r="AU1239" i="192"/>
  <c r="BD1238" i="192"/>
  <c r="BA1238" i="192"/>
  <c r="AZ1238" i="192"/>
  <c r="AY1238" i="192"/>
  <c r="AX1238" i="192"/>
  <c r="BB1238" i="192" s="1"/>
  <c r="AW1238" i="192"/>
  <c r="AV1238" i="192"/>
  <c r="AU1238" i="192"/>
  <c r="BD1237" i="192"/>
  <c r="BA1237" i="192"/>
  <c r="AZ1237" i="192"/>
  <c r="AY1237" i="192"/>
  <c r="AX1237" i="192"/>
  <c r="BB1237" i="192" s="1"/>
  <c r="AW1237" i="192"/>
  <c r="AV1237" i="192"/>
  <c r="AU1237" i="192"/>
  <c r="BD1236" i="192"/>
  <c r="BA1236" i="192"/>
  <c r="AZ1236" i="192"/>
  <c r="AY1236" i="192"/>
  <c r="AX1236" i="192"/>
  <c r="BB1236" i="192" s="1"/>
  <c r="AW1236" i="192"/>
  <c r="AV1236" i="192"/>
  <c r="AU1236" i="192"/>
  <c r="BD1235" i="192"/>
  <c r="BA1235" i="192"/>
  <c r="AZ1235" i="192"/>
  <c r="AY1235" i="192"/>
  <c r="AX1235" i="192"/>
  <c r="BB1235" i="192" s="1"/>
  <c r="AW1235" i="192"/>
  <c r="AV1235" i="192"/>
  <c r="AU1235" i="192"/>
  <c r="BD1234" i="192"/>
  <c r="BA1234" i="192"/>
  <c r="AZ1234" i="192"/>
  <c r="AY1234" i="192"/>
  <c r="AX1234" i="192"/>
  <c r="BB1234" i="192" s="1"/>
  <c r="AW1234" i="192"/>
  <c r="AV1234" i="192"/>
  <c r="AU1234" i="192"/>
  <c r="BD1233" i="192"/>
  <c r="BA1233" i="192"/>
  <c r="AZ1233" i="192"/>
  <c r="AY1233" i="192"/>
  <c r="AX1233" i="192"/>
  <c r="BB1233" i="192" s="1"/>
  <c r="AW1233" i="192"/>
  <c r="AV1233" i="192"/>
  <c r="AU1233" i="192"/>
  <c r="BD1232" i="192"/>
  <c r="BA1232" i="192"/>
  <c r="AZ1232" i="192"/>
  <c r="AY1232" i="192"/>
  <c r="AX1232" i="192"/>
  <c r="BB1232" i="192" s="1"/>
  <c r="AW1232" i="192"/>
  <c r="AV1232" i="192"/>
  <c r="AU1232" i="192"/>
  <c r="BD1231" i="192"/>
  <c r="BA1231" i="192"/>
  <c r="AZ1231" i="192"/>
  <c r="AY1231" i="192"/>
  <c r="AX1231" i="192"/>
  <c r="BB1231" i="192" s="1"/>
  <c r="AW1231" i="192"/>
  <c r="AV1231" i="192"/>
  <c r="AU1231" i="192"/>
  <c r="BD1230" i="192"/>
  <c r="BA1230" i="192"/>
  <c r="AZ1230" i="192"/>
  <c r="AY1230" i="192"/>
  <c r="AX1230" i="192"/>
  <c r="BB1230" i="192" s="1"/>
  <c r="AW1230" i="192"/>
  <c r="AV1230" i="192"/>
  <c r="AU1230" i="192"/>
  <c r="BD1229" i="192"/>
  <c r="BA1229" i="192"/>
  <c r="AZ1229" i="192"/>
  <c r="AY1229" i="192"/>
  <c r="AX1229" i="192"/>
  <c r="BB1229" i="192" s="1"/>
  <c r="AW1229" i="192"/>
  <c r="AV1229" i="192"/>
  <c r="AU1229" i="192"/>
  <c r="BD1228" i="192"/>
  <c r="BA1228" i="192"/>
  <c r="AZ1228" i="192"/>
  <c r="AY1228" i="192"/>
  <c r="AX1228" i="192"/>
  <c r="BB1228" i="192" s="1"/>
  <c r="AW1228" i="192"/>
  <c r="AV1228" i="192"/>
  <c r="AU1228" i="192"/>
  <c r="BD1227" i="192"/>
  <c r="BA1227" i="192"/>
  <c r="AZ1227" i="192"/>
  <c r="AY1227" i="192"/>
  <c r="AX1227" i="192"/>
  <c r="BB1227" i="192" s="1"/>
  <c r="AW1227" i="192"/>
  <c r="AV1227" i="192"/>
  <c r="AU1227" i="192"/>
  <c r="BD1226" i="192"/>
  <c r="BA1226" i="192"/>
  <c r="AZ1226" i="192"/>
  <c r="AY1226" i="192"/>
  <c r="AX1226" i="192"/>
  <c r="BB1226" i="192" s="1"/>
  <c r="AW1226" i="192"/>
  <c r="AV1226" i="192"/>
  <c r="AU1226" i="192"/>
  <c r="BD1225" i="192"/>
  <c r="BA1225" i="192"/>
  <c r="AZ1225" i="192"/>
  <c r="AY1225" i="192"/>
  <c r="AX1225" i="192"/>
  <c r="BB1225" i="192" s="1"/>
  <c r="AW1225" i="192"/>
  <c r="AV1225" i="192"/>
  <c r="AU1225" i="192"/>
  <c r="BD1224" i="192"/>
  <c r="BA1224" i="192"/>
  <c r="AZ1224" i="192"/>
  <c r="AY1224" i="192"/>
  <c r="AX1224" i="192"/>
  <c r="BB1224" i="192" s="1"/>
  <c r="AW1224" i="192"/>
  <c r="AV1224" i="192"/>
  <c r="AU1224" i="192"/>
  <c r="BD1223" i="192"/>
  <c r="BA1223" i="192"/>
  <c r="AZ1223" i="192"/>
  <c r="AY1223" i="192"/>
  <c r="AX1223" i="192"/>
  <c r="BB1223" i="192" s="1"/>
  <c r="AW1223" i="192"/>
  <c r="AV1223" i="192"/>
  <c r="AU1223" i="192"/>
  <c r="BD1222" i="192"/>
  <c r="BA1222" i="192"/>
  <c r="AZ1222" i="192"/>
  <c r="AY1222" i="192"/>
  <c r="AX1222" i="192"/>
  <c r="BB1222" i="192" s="1"/>
  <c r="AW1222" i="192"/>
  <c r="AV1222" i="192"/>
  <c r="AU1222" i="192"/>
  <c r="BD1221" i="192"/>
  <c r="BA1221" i="192"/>
  <c r="AZ1221" i="192"/>
  <c r="AY1221" i="192"/>
  <c r="AX1221" i="192"/>
  <c r="BB1221" i="192" s="1"/>
  <c r="AW1221" i="192"/>
  <c r="AV1221" i="192"/>
  <c r="AU1221" i="192"/>
  <c r="BD1220" i="192"/>
  <c r="BA1220" i="192"/>
  <c r="AZ1220" i="192"/>
  <c r="AY1220" i="192"/>
  <c r="AX1220" i="192"/>
  <c r="BB1220" i="192" s="1"/>
  <c r="AW1220" i="192"/>
  <c r="AV1220" i="192"/>
  <c r="AU1220" i="192"/>
  <c r="BD1219" i="192"/>
  <c r="BA1219" i="192"/>
  <c r="AZ1219" i="192"/>
  <c r="AY1219" i="192"/>
  <c r="AX1219" i="192"/>
  <c r="BB1219" i="192" s="1"/>
  <c r="AW1219" i="192"/>
  <c r="AV1219" i="192"/>
  <c r="AU1219" i="192"/>
  <c r="BD1218" i="192"/>
  <c r="BA1218" i="192"/>
  <c r="AZ1218" i="192"/>
  <c r="AY1218" i="192"/>
  <c r="AX1218" i="192"/>
  <c r="BB1218" i="192" s="1"/>
  <c r="AW1218" i="192"/>
  <c r="AV1218" i="192"/>
  <c r="AU1218" i="192"/>
  <c r="BD1217" i="192"/>
  <c r="BA1217" i="192"/>
  <c r="AZ1217" i="192"/>
  <c r="AY1217" i="192"/>
  <c r="AX1217" i="192"/>
  <c r="BB1217" i="192" s="1"/>
  <c r="AW1217" i="192"/>
  <c r="AV1217" i="192"/>
  <c r="AU1217" i="192"/>
  <c r="BD1216" i="192"/>
  <c r="BA1216" i="192"/>
  <c r="AZ1216" i="192"/>
  <c r="AY1216" i="192"/>
  <c r="AX1216" i="192"/>
  <c r="BB1216" i="192" s="1"/>
  <c r="AW1216" i="192"/>
  <c r="AV1216" i="192"/>
  <c r="AU1216" i="192"/>
  <c r="BD1215" i="192"/>
  <c r="BA1215" i="192"/>
  <c r="AZ1215" i="192"/>
  <c r="AY1215" i="192"/>
  <c r="AX1215" i="192"/>
  <c r="BB1215" i="192" s="1"/>
  <c r="AW1215" i="192"/>
  <c r="AV1215" i="192"/>
  <c r="AU1215" i="192"/>
  <c r="BD1214" i="192"/>
  <c r="BA1214" i="192"/>
  <c r="AZ1214" i="192"/>
  <c r="AY1214" i="192"/>
  <c r="AX1214" i="192"/>
  <c r="BB1214" i="192" s="1"/>
  <c r="AW1214" i="192"/>
  <c r="AV1214" i="192"/>
  <c r="AU1214" i="192"/>
  <c r="BD1213" i="192"/>
  <c r="BA1213" i="192"/>
  <c r="AZ1213" i="192"/>
  <c r="AY1213" i="192"/>
  <c r="AX1213" i="192"/>
  <c r="BB1213" i="192" s="1"/>
  <c r="AW1213" i="192"/>
  <c r="AV1213" i="192"/>
  <c r="AU1213" i="192"/>
  <c r="BD1212" i="192"/>
  <c r="BA1212" i="192"/>
  <c r="AZ1212" i="192"/>
  <c r="AY1212" i="192"/>
  <c r="AX1212" i="192"/>
  <c r="BB1212" i="192" s="1"/>
  <c r="AW1212" i="192"/>
  <c r="AV1212" i="192"/>
  <c r="AU1212" i="192"/>
  <c r="BD1211" i="192"/>
  <c r="BA1211" i="192"/>
  <c r="AZ1211" i="192"/>
  <c r="AY1211" i="192"/>
  <c r="AX1211" i="192"/>
  <c r="BB1211" i="192" s="1"/>
  <c r="AW1211" i="192"/>
  <c r="AV1211" i="192"/>
  <c r="AU1211" i="192"/>
  <c r="BD1210" i="192"/>
  <c r="BA1210" i="192"/>
  <c r="AZ1210" i="192"/>
  <c r="AY1210" i="192"/>
  <c r="AX1210" i="192"/>
  <c r="BB1210" i="192" s="1"/>
  <c r="AW1210" i="192"/>
  <c r="AV1210" i="192"/>
  <c r="AU1210" i="192"/>
  <c r="BD1209" i="192"/>
  <c r="BA1209" i="192"/>
  <c r="AZ1209" i="192"/>
  <c r="AY1209" i="192"/>
  <c r="AX1209" i="192"/>
  <c r="BB1209" i="192" s="1"/>
  <c r="AW1209" i="192"/>
  <c r="AV1209" i="192"/>
  <c r="AU1209" i="192"/>
  <c r="BD1208" i="192"/>
  <c r="BA1208" i="192"/>
  <c r="AZ1208" i="192"/>
  <c r="AY1208" i="192"/>
  <c r="AX1208" i="192"/>
  <c r="BB1208" i="192" s="1"/>
  <c r="AW1208" i="192"/>
  <c r="AV1208" i="192"/>
  <c r="AU1208" i="192"/>
  <c r="BD1207" i="192"/>
  <c r="BA1207" i="192"/>
  <c r="AZ1207" i="192"/>
  <c r="AY1207" i="192"/>
  <c r="AX1207" i="192"/>
  <c r="BB1207" i="192" s="1"/>
  <c r="AW1207" i="192"/>
  <c r="AV1207" i="192"/>
  <c r="AU1207" i="192"/>
  <c r="BD1206" i="192"/>
  <c r="BA1206" i="192"/>
  <c r="AZ1206" i="192"/>
  <c r="AY1206" i="192"/>
  <c r="AX1206" i="192"/>
  <c r="BB1206" i="192" s="1"/>
  <c r="AW1206" i="192"/>
  <c r="AV1206" i="192"/>
  <c r="AU1206" i="192"/>
  <c r="BD1205" i="192"/>
  <c r="BA1205" i="192"/>
  <c r="AZ1205" i="192"/>
  <c r="AY1205" i="192"/>
  <c r="AX1205" i="192"/>
  <c r="BB1205" i="192" s="1"/>
  <c r="AW1205" i="192"/>
  <c r="AV1205" i="192"/>
  <c r="AU1205" i="192"/>
  <c r="BD1204" i="192"/>
  <c r="BA1204" i="192"/>
  <c r="AZ1204" i="192"/>
  <c r="AY1204" i="192"/>
  <c r="AX1204" i="192"/>
  <c r="BB1204" i="192" s="1"/>
  <c r="AW1204" i="192"/>
  <c r="AV1204" i="192"/>
  <c r="AU1204" i="192"/>
  <c r="BD1203" i="192"/>
  <c r="BA1203" i="192"/>
  <c r="AZ1203" i="192"/>
  <c r="AY1203" i="192"/>
  <c r="AX1203" i="192"/>
  <c r="BB1203" i="192" s="1"/>
  <c r="AW1203" i="192"/>
  <c r="AV1203" i="192"/>
  <c r="AU1203" i="192"/>
  <c r="BD1202" i="192"/>
  <c r="BA1202" i="192"/>
  <c r="AZ1202" i="192"/>
  <c r="AY1202" i="192"/>
  <c r="AX1202" i="192"/>
  <c r="BB1202" i="192" s="1"/>
  <c r="AW1202" i="192"/>
  <c r="AV1202" i="192"/>
  <c r="AU1202" i="192"/>
  <c r="BD1201" i="192"/>
  <c r="BA1201" i="192"/>
  <c r="AZ1201" i="192"/>
  <c r="AY1201" i="192"/>
  <c r="AX1201" i="192"/>
  <c r="BB1201" i="192" s="1"/>
  <c r="AW1201" i="192"/>
  <c r="AV1201" i="192"/>
  <c r="AU1201" i="192"/>
  <c r="BD1200" i="192"/>
  <c r="BA1200" i="192"/>
  <c r="AZ1200" i="192"/>
  <c r="AY1200" i="192"/>
  <c r="AX1200" i="192"/>
  <c r="BB1200" i="192" s="1"/>
  <c r="AW1200" i="192"/>
  <c r="AV1200" i="192"/>
  <c r="AU1200" i="192"/>
  <c r="BD1199" i="192"/>
  <c r="BA1199" i="192"/>
  <c r="AZ1199" i="192"/>
  <c r="AY1199" i="192"/>
  <c r="AX1199" i="192"/>
  <c r="BB1199" i="192" s="1"/>
  <c r="AW1199" i="192"/>
  <c r="AV1199" i="192"/>
  <c r="AU1199" i="192"/>
  <c r="BD1198" i="192"/>
  <c r="BA1198" i="192"/>
  <c r="AZ1198" i="192"/>
  <c r="AY1198" i="192"/>
  <c r="AX1198" i="192"/>
  <c r="BB1198" i="192" s="1"/>
  <c r="AW1198" i="192"/>
  <c r="AV1198" i="192"/>
  <c r="AU1198" i="192"/>
  <c r="BD1197" i="192"/>
  <c r="BA1197" i="192"/>
  <c r="AZ1197" i="192"/>
  <c r="AY1197" i="192"/>
  <c r="AX1197" i="192"/>
  <c r="BB1197" i="192" s="1"/>
  <c r="AW1197" i="192"/>
  <c r="AV1197" i="192"/>
  <c r="AU1197" i="192"/>
  <c r="BD1196" i="192"/>
  <c r="BA1196" i="192"/>
  <c r="AZ1196" i="192"/>
  <c r="AY1196" i="192"/>
  <c r="AX1196" i="192"/>
  <c r="BB1196" i="192" s="1"/>
  <c r="AW1196" i="192"/>
  <c r="AV1196" i="192"/>
  <c r="AU1196" i="192"/>
  <c r="BD1195" i="192"/>
  <c r="BA1195" i="192"/>
  <c r="AZ1195" i="192"/>
  <c r="AY1195" i="192"/>
  <c r="AX1195" i="192"/>
  <c r="BB1195" i="192" s="1"/>
  <c r="AW1195" i="192"/>
  <c r="AV1195" i="192"/>
  <c r="AU1195" i="192"/>
  <c r="BD1194" i="192"/>
  <c r="BA1194" i="192"/>
  <c r="AZ1194" i="192"/>
  <c r="AY1194" i="192"/>
  <c r="AX1194" i="192"/>
  <c r="BB1194" i="192" s="1"/>
  <c r="AW1194" i="192"/>
  <c r="AV1194" i="192"/>
  <c r="AU1194" i="192"/>
  <c r="BD1193" i="192"/>
  <c r="BA1193" i="192"/>
  <c r="AZ1193" i="192"/>
  <c r="AY1193" i="192"/>
  <c r="AX1193" i="192"/>
  <c r="BB1193" i="192" s="1"/>
  <c r="AW1193" i="192"/>
  <c r="AV1193" i="192"/>
  <c r="AU1193" i="192"/>
  <c r="BD1192" i="192"/>
  <c r="BA1192" i="192"/>
  <c r="AZ1192" i="192"/>
  <c r="AY1192" i="192"/>
  <c r="AX1192" i="192"/>
  <c r="BB1192" i="192" s="1"/>
  <c r="AW1192" i="192"/>
  <c r="AV1192" i="192"/>
  <c r="AU1192" i="192"/>
  <c r="BD1191" i="192"/>
  <c r="BA1191" i="192"/>
  <c r="AZ1191" i="192"/>
  <c r="AY1191" i="192"/>
  <c r="AX1191" i="192"/>
  <c r="BB1191" i="192" s="1"/>
  <c r="AW1191" i="192"/>
  <c r="AV1191" i="192"/>
  <c r="AU1191" i="192"/>
  <c r="BD1190" i="192"/>
  <c r="BA1190" i="192"/>
  <c r="AZ1190" i="192"/>
  <c r="AY1190" i="192"/>
  <c r="AX1190" i="192"/>
  <c r="BB1190" i="192" s="1"/>
  <c r="AW1190" i="192"/>
  <c r="AV1190" i="192"/>
  <c r="AU1190" i="192"/>
  <c r="BD1189" i="192"/>
  <c r="BA1189" i="192"/>
  <c r="AZ1189" i="192"/>
  <c r="AY1189" i="192"/>
  <c r="AX1189" i="192"/>
  <c r="BB1189" i="192" s="1"/>
  <c r="AW1189" i="192"/>
  <c r="AV1189" i="192"/>
  <c r="AU1189" i="192"/>
  <c r="BD1188" i="192"/>
  <c r="BA1188" i="192"/>
  <c r="AZ1188" i="192"/>
  <c r="AY1188" i="192"/>
  <c r="AX1188" i="192"/>
  <c r="BB1188" i="192" s="1"/>
  <c r="AW1188" i="192"/>
  <c r="AV1188" i="192"/>
  <c r="AU1188" i="192"/>
  <c r="BD1187" i="192"/>
  <c r="BA1187" i="192"/>
  <c r="AZ1187" i="192"/>
  <c r="AY1187" i="192"/>
  <c r="AX1187" i="192"/>
  <c r="BB1187" i="192" s="1"/>
  <c r="AW1187" i="192"/>
  <c r="AV1187" i="192"/>
  <c r="AU1187" i="192"/>
  <c r="BD1186" i="192"/>
  <c r="BA1186" i="192"/>
  <c r="AZ1186" i="192"/>
  <c r="AY1186" i="192"/>
  <c r="AX1186" i="192"/>
  <c r="BB1186" i="192" s="1"/>
  <c r="AW1186" i="192"/>
  <c r="AV1186" i="192"/>
  <c r="AU1186" i="192"/>
  <c r="BD1185" i="192"/>
  <c r="BA1185" i="192"/>
  <c r="AZ1185" i="192"/>
  <c r="AY1185" i="192"/>
  <c r="AX1185" i="192"/>
  <c r="BB1185" i="192" s="1"/>
  <c r="AW1185" i="192"/>
  <c r="AV1185" i="192"/>
  <c r="AU1185" i="192"/>
  <c r="BD1184" i="192"/>
  <c r="BA1184" i="192"/>
  <c r="AZ1184" i="192"/>
  <c r="AY1184" i="192"/>
  <c r="AX1184" i="192"/>
  <c r="BB1184" i="192" s="1"/>
  <c r="AW1184" i="192"/>
  <c r="AV1184" i="192"/>
  <c r="AU1184" i="192"/>
  <c r="BD1183" i="192"/>
  <c r="BA1183" i="192"/>
  <c r="AZ1183" i="192"/>
  <c r="AY1183" i="192"/>
  <c r="AX1183" i="192"/>
  <c r="BB1183" i="192" s="1"/>
  <c r="AW1183" i="192"/>
  <c r="AV1183" i="192"/>
  <c r="AU1183" i="192"/>
  <c r="BD1182" i="192"/>
  <c r="BA1182" i="192"/>
  <c r="AZ1182" i="192"/>
  <c r="AY1182" i="192"/>
  <c r="AX1182" i="192"/>
  <c r="BB1182" i="192" s="1"/>
  <c r="AW1182" i="192"/>
  <c r="AV1182" i="192"/>
  <c r="AU1182" i="192"/>
  <c r="BD1181" i="192"/>
  <c r="BA1181" i="192"/>
  <c r="AZ1181" i="192"/>
  <c r="AY1181" i="192"/>
  <c r="AX1181" i="192"/>
  <c r="BB1181" i="192" s="1"/>
  <c r="AW1181" i="192"/>
  <c r="AV1181" i="192"/>
  <c r="AU1181" i="192"/>
  <c r="BD1180" i="192"/>
  <c r="BA1180" i="192"/>
  <c r="AZ1180" i="192"/>
  <c r="AY1180" i="192"/>
  <c r="AX1180" i="192"/>
  <c r="BB1180" i="192" s="1"/>
  <c r="AW1180" i="192"/>
  <c r="AV1180" i="192"/>
  <c r="AU1180" i="192"/>
  <c r="BD1179" i="192"/>
  <c r="BA1179" i="192"/>
  <c r="AZ1179" i="192"/>
  <c r="AY1179" i="192"/>
  <c r="AX1179" i="192"/>
  <c r="BB1179" i="192" s="1"/>
  <c r="AW1179" i="192"/>
  <c r="AV1179" i="192"/>
  <c r="AU1179" i="192"/>
  <c r="BD1178" i="192"/>
  <c r="BA1178" i="192"/>
  <c r="AZ1178" i="192"/>
  <c r="AY1178" i="192"/>
  <c r="AX1178" i="192"/>
  <c r="BB1178" i="192" s="1"/>
  <c r="AW1178" i="192"/>
  <c r="AV1178" i="192"/>
  <c r="AU1178" i="192"/>
  <c r="BD1177" i="192"/>
  <c r="BA1177" i="192"/>
  <c r="AZ1177" i="192"/>
  <c r="AY1177" i="192"/>
  <c r="AX1177" i="192"/>
  <c r="BB1177" i="192" s="1"/>
  <c r="AW1177" i="192"/>
  <c r="AV1177" i="192"/>
  <c r="AU1177" i="192"/>
  <c r="BD1176" i="192"/>
  <c r="BA1176" i="192"/>
  <c r="AZ1176" i="192"/>
  <c r="AY1176" i="192"/>
  <c r="AX1176" i="192"/>
  <c r="BB1176" i="192" s="1"/>
  <c r="AW1176" i="192"/>
  <c r="AV1176" i="192"/>
  <c r="AU1176" i="192"/>
  <c r="BD1175" i="192"/>
  <c r="BA1175" i="192"/>
  <c r="AZ1175" i="192"/>
  <c r="AY1175" i="192"/>
  <c r="AX1175" i="192"/>
  <c r="BB1175" i="192" s="1"/>
  <c r="AW1175" i="192"/>
  <c r="AV1175" i="192"/>
  <c r="AU1175" i="192"/>
  <c r="BD1174" i="192"/>
  <c r="BA1174" i="192"/>
  <c r="AZ1174" i="192"/>
  <c r="AY1174" i="192"/>
  <c r="AX1174" i="192"/>
  <c r="BB1174" i="192" s="1"/>
  <c r="AW1174" i="192"/>
  <c r="AV1174" i="192"/>
  <c r="AU1174" i="192"/>
  <c r="BD1173" i="192"/>
  <c r="BA1173" i="192"/>
  <c r="AZ1173" i="192"/>
  <c r="AY1173" i="192"/>
  <c r="AX1173" i="192"/>
  <c r="BB1173" i="192" s="1"/>
  <c r="AW1173" i="192"/>
  <c r="AV1173" i="192"/>
  <c r="AU1173" i="192"/>
  <c r="BD1172" i="192"/>
  <c r="BA1172" i="192"/>
  <c r="AZ1172" i="192"/>
  <c r="AY1172" i="192"/>
  <c r="AX1172" i="192"/>
  <c r="BB1172" i="192" s="1"/>
  <c r="AW1172" i="192"/>
  <c r="AV1172" i="192"/>
  <c r="AU1172" i="192"/>
  <c r="BD1171" i="192"/>
  <c r="BA1171" i="192"/>
  <c r="AZ1171" i="192"/>
  <c r="AY1171" i="192"/>
  <c r="AX1171" i="192"/>
  <c r="BB1171" i="192" s="1"/>
  <c r="AW1171" i="192"/>
  <c r="AV1171" i="192"/>
  <c r="AU1171" i="192"/>
  <c r="BD1170" i="192"/>
  <c r="BA1170" i="192"/>
  <c r="AZ1170" i="192"/>
  <c r="AY1170" i="192"/>
  <c r="AX1170" i="192"/>
  <c r="BB1170" i="192" s="1"/>
  <c r="AW1170" i="192"/>
  <c r="AV1170" i="192"/>
  <c r="AU1170" i="192"/>
  <c r="BD1169" i="192"/>
  <c r="BA1169" i="192"/>
  <c r="AZ1169" i="192"/>
  <c r="AY1169" i="192"/>
  <c r="AX1169" i="192"/>
  <c r="BB1169" i="192" s="1"/>
  <c r="AW1169" i="192"/>
  <c r="AV1169" i="192"/>
  <c r="AU1169" i="192"/>
  <c r="BD1168" i="192"/>
  <c r="BA1168" i="192"/>
  <c r="AZ1168" i="192"/>
  <c r="AY1168" i="192"/>
  <c r="AX1168" i="192"/>
  <c r="BB1168" i="192" s="1"/>
  <c r="AW1168" i="192"/>
  <c r="AV1168" i="192"/>
  <c r="AU1168" i="192"/>
  <c r="BD1167" i="192"/>
  <c r="BA1167" i="192"/>
  <c r="AZ1167" i="192"/>
  <c r="AY1167" i="192"/>
  <c r="AX1167" i="192"/>
  <c r="BB1167" i="192" s="1"/>
  <c r="AW1167" i="192"/>
  <c r="AV1167" i="192"/>
  <c r="AU1167" i="192"/>
  <c r="BD1166" i="192"/>
  <c r="BA1166" i="192"/>
  <c r="AZ1166" i="192"/>
  <c r="AY1166" i="192"/>
  <c r="AX1166" i="192"/>
  <c r="BB1166" i="192" s="1"/>
  <c r="AW1166" i="192"/>
  <c r="AV1166" i="192"/>
  <c r="AU1166" i="192"/>
  <c r="BD1165" i="192"/>
  <c r="BA1165" i="192"/>
  <c r="AZ1165" i="192"/>
  <c r="AY1165" i="192"/>
  <c r="AX1165" i="192"/>
  <c r="BB1165" i="192" s="1"/>
  <c r="AW1165" i="192"/>
  <c r="AV1165" i="192"/>
  <c r="AU1165" i="192"/>
  <c r="BD1164" i="192"/>
  <c r="BA1164" i="192"/>
  <c r="AZ1164" i="192"/>
  <c r="AY1164" i="192"/>
  <c r="AX1164" i="192"/>
  <c r="BB1164" i="192" s="1"/>
  <c r="AW1164" i="192"/>
  <c r="AV1164" i="192"/>
  <c r="AU1164" i="192"/>
  <c r="BD1163" i="192"/>
  <c r="BA1163" i="192"/>
  <c r="AZ1163" i="192"/>
  <c r="AY1163" i="192"/>
  <c r="AX1163" i="192"/>
  <c r="BB1163" i="192" s="1"/>
  <c r="AW1163" i="192"/>
  <c r="AV1163" i="192"/>
  <c r="AU1163" i="192"/>
  <c r="BD1162" i="192"/>
  <c r="BA1162" i="192"/>
  <c r="AZ1162" i="192"/>
  <c r="AY1162" i="192"/>
  <c r="AX1162" i="192"/>
  <c r="BB1162" i="192" s="1"/>
  <c r="AW1162" i="192"/>
  <c r="AV1162" i="192"/>
  <c r="AU1162" i="192"/>
  <c r="BD1161" i="192"/>
  <c r="BA1161" i="192"/>
  <c r="AZ1161" i="192"/>
  <c r="AY1161" i="192"/>
  <c r="AX1161" i="192"/>
  <c r="BB1161" i="192" s="1"/>
  <c r="AW1161" i="192"/>
  <c r="AV1161" i="192"/>
  <c r="AU1161" i="192"/>
  <c r="BD1160" i="192"/>
  <c r="BA1160" i="192"/>
  <c r="AZ1160" i="192"/>
  <c r="AY1160" i="192"/>
  <c r="AX1160" i="192"/>
  <c r="BB1160" i="192" s="1"/>
  <c r="AW1160" i="192"/>
  <c r="AV1160" i="192"/>
  <c r="AU1160" i="192"/>
  <c r="BD1159" i="192"/>
  <c r="BA1159" i="192"/>
  <c r="AZ1159" i="192"/>
  <c r="AY1159" i="192"/>
  <c r="AX1159" i="192"/>
  <c r="BB1159" i="192" s="1"/>
  <c r="AW1159" i="192"/>
  <c r="AV1159" i="192"/>
  <c r="AU1159" i="192"/>
  <c r="BD1158" i="192"/>
  <c r="BA1158" i="192"/>
  <c r="AZ1158" i="192"/>
  <c r="AY1158" i="192"/>
  <c r="AX1158" i="192"/>
  <c r="BB1158" i="192" s="1"/>
  <c r="AW1158" i="192"/>
  <c r="AV1158" i="192"/>
  <c r="AU1158" i="192"/>
  <c r="BD1157" i="192"/>
  <c r="BA1157" i="192"/>
  <c r="AZ1157" i="192"/>
  <c r="AY1157" i="192"/>
  <c r="AX1157" i="192"/>
  <c r="BB1157" i="192" s="1"/>
  <c r="AW1157" i="192"/>
  <c r="AV1157" i="192"/>
  <c r="AU1157" i="192"/>
  <c r="BD1156" i="192"/>
  <c r="BA1156" i="192"/>
  <c r="AZ1156" i="192"/>
  <c r="AY1156" i="192"/>
  <c r="AX1156" i="192"/>
  <c r="BB1156" i="192" s="1"/>
  <c r="AW1156" i="192"/>
  <c r="AV1156" i="192"/>
  <c r="AU1156" i="192"/>
  <c r="BD1155" i="192"/>
  <c r="BA1155" i="192"/>
  <c r="AZ1155" i="192"/>
  <c r="AY1155" i="192"/>
  <c r="AX1155" i="192"/>
  <c r="BB1155" i="192" s="1"/>
  <c r="AW1155" i="192"/>
  <c r="AV1155" i="192"/>
  <c r="AU1155" i="192"/>
  <c r="BD1154" i="192"/>
  <c r="BA1154" i="192"/>
  <c r="AZ1154" i="192"/>
  <c r="AY1154" i="192"/>
  <c r="AX1154" i="192"/>
  <c r="BB1154" i="192" s="1"/>
  <c r="AW1154" i="192"/>
  <c r="AV1154" i="192"/>
  <c r="AU1154" i="192"/>
  <c r="BD1153" i="192"/>
  <c r="BA1153" i="192"/>
  <c r="AZ1153" i="192"/>
  <c r="AY1153" i="192"/>
  <c r="AX1153" i="192"/>
  <c r="BB1153" i="192" s="1"/>
  <c r="AW1153" i="192"/>
  <c r="AV1153" i="192"/>
  <c r="AU1153" i="192"/>
  <c r="BD1152" i="192"/>
  <c r="BA1152" i="192"/>
  <c r="AZ1152" i="192"/>
  <c r="AY1152" i="192"/>
  <c r="AX1152" i="192"/>
  <c r="BB1152" i="192" s="1"/>
  <c r="AW1152" i="192"/>
  <c r="AV1152" i="192"/>
  <c r="AU1152" i="192"/>
  <c r="BD1151" i="192"/>
  <c r="BA1151" i="192"/>
  <c r="AZ1151" i="192"/>
  <c r="AY1151" i="192"/>
  <c r="AX1151" i="192"/>
  <c r="BB1151" i="192" s="1"/>
  <c r="AW1151" i="192"/>
  <c r="AV1151" i="192"/>
  <c r="AU1151" i="192"/>
  <c r="BD1150" i="192"/>
  <c r="BA1150" i="192"/>
  <c r="AZ1150" i="192"/>
  <c r="AY1150" i="192"/>
  <c r="AX1150" i="192"/>
  <c r="BB1150" i="192" s="1"/>
  <c r="AW1150" i="192"/>
  <c r="AV1150" i="192"/>
  <c r="AU1150" i="192"/>
  <c r="BD1149" i="192"/>
  <c r="BA1149" i="192"/>
  <c r="AZ1149" i="192"/>
  <c r="AY1149" i="192"/>
  <c r="AX1149" i="192"/>
  <c r="BB1149" i="192" s="1"/>
  <c r="AW1149" i="192"/>
  <c r="AV1149" i="192"/>
  <c r="AU1149" i="192"/>
  <c r="BD1148" i="192"/>
  <c r="BA1148" i="192"/>
  <c r="AZ1148" i="192"/>
  <c r="AY1148" i="192"/>
  <c r="AX1148" i="192"/>
  <c r="BB1148" i="192" s="1"/>
  <c r="AW1148" i="192"/>
  <c r="AV1148" i="192"/>
  <c r="AU1148" i="192"/>
  <c r="BD1147" i="192"/>
  <c r="BA1147" i="192"/>
  <c r="AZ1147" i="192"/>
  <c r="AY1147" i="192"/>
  <c r="AX1147" i="192"/>
  <c r="BB1147" i="192" s="1"/>
  <c r="AW1147" i="192"/>
  <c r="AV1147" i="192"/>
  <c r="AU1147" i="192"/>
  <c r="BD1146" i="192"/>
  <c r="BA1146" i="192"/>
  <c r="AZ1146" i="192"/>
  <c r="AY1146" i="192"/>
  <c r="AX1146" i="192"/>
  <c r="BB1146" i="192" s="1"/>
  <c r="AW1146" i="192"/>
  <c r="AV1146" i="192"/>
  <c r="AU1146" i="192"/>
  <c r="BD1145" i="192"/>
  <c r="BA1145" i="192"/>
  <c r="AZ1145" i="192"/>
  <c r="AY1145" i="192"/>
  <c r="AX1145" i="192"/>
  <c r="BB1145" i="192" s="1"/>
  <c r="AW1145" i="192"/>
  <c r="AV1145" i="192"/>
  <c r="AU1145" i="192"/>
  <c r="BD1144" i="192"/>
  <c r="BA1144" i="192"/>
  <c r="AZ1144" i="192"/>
  <c r="AY1144" i="192"/>
  <c r="AX1144" i="192"/>
  <c r="BB1144" i="192" s="1"/>
  <c r="AW1144" i="192"/>
  <c r="AV1144" i="192"/>
  <c r="AU1144" i="192"/>
  <c r="BD1143" i="192"/>
  <c r="BA1143" i="192"/>
  <c r="AZ1143" i="192"/>
  <c r="AY1143" i="192"/>
  <c r="AX1143" i="192"/>
  <c r="BB1143" i="192" s="1"/>
  <c r="AW1143" i="192"/>
  <c r="AV1143" i="192"/>
  <c r="AU1143" i="192"/>
  <c r="BD1142" i="192"/>
  <c r="BA1142" i="192"/>
  <c r="AZ1142" i="192"/>
  <c r="AY1142" i="192"/>
  <c r="AX1142" i="192"/>
  <c r="BB1142" i="192" s="1"/>
  <c r="AW1142" i="192"/>
  <c r="AV1142" i="192"/>
  <c r="AU1142" i="192"/>
  <c r="BD1141" i="192"/>
  <c r="BA1141" i="192"/>
  <c r="AZ1141" i="192"/>
  <c r="AY1141" i="192"/>
  <c r="AX1141" i="192"/>
  <c r="BB1141" i="192" s="1"/>
  <c r="AW1141" i="192"/>
  <c r="AV1141" i="192"/>
  <c r="AU1141" i="192"/>
  <c r="BD1140" i="192"/>
  <c r="BA1140" i="192"/>
  <c r="AZ1140" i="192"/>
  <c r="AY1140" i="192"/>
  <c r="AX1140" i="192"/>
  <c r="BB1140" i="192" s="1"/>
  <c r="AW1140" i="192"/>
  <c r="AV1140" i="192"/>
  <c r="AU1140" i="192"/>
  <c r="BD1139" i="192"/>
  <c r="BA1139" i="192"/>
  <c r="AZ1139" i="192"/>
  <c r="AY1139" i="192"/>
  <c r="AX1139" i="192"/>
  <c r="BB1139" i="192" s="1"/>
  <c r="AW1139" i="192"/>
  <c r="AV1139" i="192"/>
  <c r="AU1139" i="192"/>
  <c r="BD1138" i="192"/>
  <c r="BA1138" i="192"/>
  <c r="AZ1138" i="192"/>
  <c r="AY1138" i="192"/>
  <c r="AX1138" i="192"/>
  <c r="BB1138" i="192" s="1"/>
  <c r="AW1138" i="192"/>
  <c r="AV1138" i="192"/>
  <c r="AU1138" i="192"/>
  <c r="BD1137" i="192"/>
  <c r="BA1137" i="192"/>
  <c r="AZ1137" i="192"/>
  <c r="AY1137" i="192"/>
  <c r="AX1137" i="192"/>
  <c r="BB1137" i="192" s="1"/>
  <c r="AW1137" i="192"/>
  <c r="AV1137" i="192"/>
  <c r="AU1137" i="192"/>
  <c r="BD1136" i="192"/>
  <c r="BA1136" i="192"/>
  <c r="AZ1136" i="192"/>
  <c r="AY1136" i="192"/>
  <c r="AX1136" i="192"/>
  <c r="BB1136" i="192" s="1"/>
  <c r="AW1136" i="192"/>
  <c r="AV1136" i="192"/>
  <c r="AU1136" i="192"/>
  <c r="BD1135" i="192"/>
  <c r="BA1135" i="192"/>
  <c r="AZ1135" i="192"/>
  <c r="AY1135" i="192"/>
  <c r="AX1135" i="192"/>
  <c r="BB1135" i="192" s="1"/>
  <c r="AW1135" i="192"/>
  <c r="AV1135" i="192"/>
  <c r="AU1135" i="192"/>
  <c r="BD1134" i="192"/>
  <c r="BA1134" i="192"/>
  <c r="AZ1134" i="192"/>
  <c r="AY1134" i="192"/>
  <c r="AX1134" i="192"/>
  <c r="BB1134" i="192" s="1"/>
  <c r="AW1134" i="192"/>
  <c r="AV1134" i="192"/>
  <c r="AU1134" i="192"/>
  <c r="BD1133" i="192"/>
  <c r="BA1133" i="192"/>
  <c r="AZ1133" i="192"/>
  <c r="AY1133" i="192"/>
  <c r="AX1133" i="192"/>
  <c r="BB1133" i="192" s="1"/>
  <c r="AW1133" i="192"/>
  <c r="AV1133" i="192"/>
  <c r="AU1133" i="192"/>
  <c r="BD1132" i="192"/>
  <c r="BA1132" i="192"/>
  <c r="AZ1132" i="192"/>
  <c r="AY1132" i="192"/>
  <c r="AX1132" i="192"/>
  <c r="BB1132" i="192" s="1"/>
  <c r="AW1132" i="192"/>
  <c r="AV1132" i="192"/>
  <c r="AU1132" i="192"/>
  <c r="BD1131" i="192"/>
  <c r="BA1131" i="192"/>
  <c r="AZ1131" i="192"/>
  <c r="AY1131" i="192"/>
  <c r="AX1131" i="192"/>
  <c r="BB1131" i="192" s="1"/>
  <c r="AW1131" i="192"/>
  <c r="AV1131" i="192"/>
  <c r="AU1131" i="192"/>
  <c r="BD1130" i="192"/>
  <c r="BA1130" i="192"/>
  <c r="AZ1130" i="192"/>
  <c r="AY1130" i="192"/>
  <c r="AX1130" i="192"/>
  <c r="BB1130" i="192" s="1"/>
  <c r="AW1130" i="192"/>
  <c r="AV1130" i="192"/>
  <c r="AU1130" i="192"/>
  <c r="BD1129" i="192"/>
  <c r="BA1129" i="192"/>
  <c r="AZ1129" i="192"/>
  <c r="AY1129" i="192"/>
  <c r="AX1129" i="192"/>
  <c r="BB1129" i="192" s="1"/>
  <c r="AW1129" i="192"/>
  <c r="AV1129" i="192"/>
  <c r="AU1129" i="192"/>
  <c r="BD1128" i="192"/>
  <c r="BA1128" i="192"/>
  <c r="AZ1128" i="192"/>
  <c r="AY1128" i="192"/>
  <c r="AX1128" i="192"/>
  <c r="BB1128" i="192" s="1"/>
  <c r="AW1128" i="192"/>
  <c r="AV1128" i="192"/>
  <c r="AU1128" i="192"/>
  <c r="BD1127" i="192"/>
  <c r="BA1127" i="192"/>
  <c r="AZ1127" i="192"/>
  <c r="AY1127" i="192"/>
  <c r="AX1127" i="192"/>
  <c r="BB1127" i="192" s="1"/>
  <c r="AW1127" i="192"/>
  <c r="AV1127" i="192"/>
  <c r="AU1127" i="192"/>
  <c r="BD1126" i="192"/>
  <c r="BA1126" i="192"/>
  <c r="AZ1126" i="192"/>
  <c r="AY1126" i="192"/>
  <c r="AX1126" i="192"/>
  <c r="BB1126" i="192" s="1"/>
  <c r="AW1126" i="192"/>
  <c r="AV1126" i="192"/>
  <c r="AU1126" i="192"/>
  <c r="BD1125" i="192"/>
  <c r="BA1125" i="192"/>
  <c r="AZ1125" i="192"/>
  <c r="AY1125" i="192"/>
  <c r="AX1125" i="192"/>
  <c r="BB1125" i="192" s="1"/>
  <c r="AW1125" i="192"/>
  <c r="AV1125" i="192"/>
  <c r="AU1125" i="192"/>
  <c r="BD1124" i="192"/>
  <c r="BA1124" i="192"/>
  <c r="AZ1124" i="192"/>
  <c r="AY1124" i="192"/>
  <c r="AX1124" i="192"/>
  <c r="BB1124" i="192" s="1"/>
  <c r="AW1124" i="192"/>
  <c r="AV1124" i="192"/>
  <c r="AU1124" i="192"/>
  <c r="BD1123" i="192"/>
  <c r="BA1123" i="192"/>
  <c r="AZ1123" i="192"/>
  <c r="AY1123" i="192"/>
  <c r="AX1123" i="192"/>
  <c r="BB1123" i="192" s="1"/>
  <c r="AW1123" i="192"/>
  <c r="AV1123" i="192"/>
  <c r="AU1123" i="192"/>
  <c r="BD1122" i="192"/>
  <c r="BA1122" i="192"/>
  <c r="AZ1122" i="192"/>
  <c r="AY1122" i="192"/>
  <c r="AX1122" i="192"/>
  <c r="BB1122" i="192" s="1"/>
  <c r="AW1122" i="192"/>
  <c r="AV1122" i="192"/>
  <c r="AU1122" i="192"/>
  <c r="BD1121" i="192"/>
  <c r="BA1121" i="192"/>
  <c r="AZ1121" i="192"/>
  <c r="AY1121" i="192"/>
  <c r="AX1121" i="192"/>
  <c r="BB1121" i="192" s="1"/>
  <c r="AW1121" i="192"/>
  <c r="AV1121" i="192"/>
  <c r="AU1121" i="192"/>
  <c r="BD1120" i="192"/>
  <c r="BA1120" i="192"/>
  <c r="AZ1120" i="192"/>
  <c r="AY1120" i="192"/>
  <c r="AX1120" i="192"/>
  <c r="BB1120" i="192" s="1"/>
  <c r="AW1120" i="192"/>
  <c r="AV1120" i="192"/>
  <c r="AU1120" i="192"/>
  <c r="BD1119" i="192"/>
  <c r="BA1119" i="192"/>
  <c r="AZ1119" i="192"/>
  <c r="AY1119" i="192"/>
  <c r="AX1119" i="192"/>
  <c r="BB1119" i="192" s="1"/>
  <c r="AW1119" i="192"/>
  <c r="AV1119" i="192"/>
  <c r="AU1119" i="192"/>
  <c r="BD1118" i="192"/>
  <c r="BA1118" i="192"/>
  <c r="AZ1118" i="192"/>
  <c r="AY1118" i="192"/>
  <c r="AX1118" i="192"/>
  <c r="BB1118" i="192" s="1"/>
  <c r="AW1118" i="192"/>
  <c r="AV1118" i="192"/>
  <c r="AU1118" i="192"/>
  <c r="BD1117" i="192"/>
  <c r="BA1117" i="192"/>
  <c r="AZ1117" i="192"/>
  <c r="AY1117" i="192"/>
  <c r="AX1117" i="192"/>
  <c r="BB1117" i="192" s="1"/>
  <c r="AW1117" i="192"/>
  <c r="AV1117" i="192"/>
  <c r="AU1117" i="192"/>
  <c r="BD1116" i="192"/>
  <c r="BA1116" i="192"/>
  <c r="AZ1116" i="192"/>
  <c r="AY1116" i="192"/>
  <c r="AX1116" i="192"/>
  <c r="BB1116" i="192" s="1"/>
  <c r="AW1116" i="192"/>
  <c r="AV1116" i="192"/>
  <c r="AU1116" i="192"/>
  <c r="BD1115" i="192"/>
  <c r="BA1115" i="192"/>
  <c r="AZ1115" i="192"/>
  <c r="AY1115" i="192"/>
  <c r="AX1115" i="192"/>
  <c r="BB1115" i="192" s="1"/>
  <c r="AW1115" i="192"/>
  <c r="AV1115" i="192"/>
  <c r="AU1115" i="192"/>
  <c r="BD1114" i="192"/>
  <c r="BA1114" i="192"/>
  <c r="AZ1114" i="192"/>
  <c r="AY1114" i="192"/>
  <c r="AX1114" i="192"/>
  <c r="BB1114" i="192" s="1"/>
  <c r="AW1114" i="192"/>
  <c r="AV1114" i="192"/>
  <c r="AU1114" i="192"/>
  <c r="BD1113" i="192"/>
  <c r="BA1113" i="192"/>
  <c r="AZ1113" i="192"/>
  <c r="AY1113" i="192"/>
  <c r="AX1113" i="192"/>
  <c r="BB1113" i="192" s="1"/>
  <c r="AW1113" i="192"/>
  <c r="AV1113" i="192"/>
  <c r="AU1113" i="192"/>
  <c r="BD1112" i="192"/>
  <c r="BA1112" i="192"/>
  <c r="AZ1112" i="192"/>
  <c r="AY1112" i="192"/>
  <c r="AX1112" i="192"/>
  <c r="BB1112" i="192" s="1"/>
  <c r="AW1112" i="192"/>
  <c r="AV1112" i="192"/>
  <c r="AU1112" i="192"/>
  <c r="BD1111" i="192"/>
  <c r="BA1111" i="192"/>
  <c r="AZ1111" i="192"/>
  <c r="AY1111" i="192"/>
  <c r="AX1111" i="192"/>
  <c r="BB1111" i="192" s="1"/>
  <c r="AW1111" i="192"/>
  <c r="AV1111" i="192"/>
  <c r="AU1111" i="192"/>
  <c r="BD1110" i="192"/>
  <c r="BA1110" i="192"/>
  <c r="AZ1110" i="192"/>
  <c r="AY1110" i="192"/>
  <c r="AX1110" i="192"/>
  <c r="BB1110" i="192" s="1"/>
  <c r="AW1110" i="192"/>
  <c r="AV1110" i="192"/>
  <c r="AU1110" i="192"/>
  <c r="BD1109" i="192"/>
  <c r="BA1109" i="192"/>
  <c r="AZ1109" i="192"/>
  <c r="AY1109" i="192"/>
  <c r="AX1109" i="192"/>
  <c r="BB1109" i="192" s="1"/>
  <c r="AW1109" i="192"/>
  <c r="AV1109" i="192"/>
  <c r="AU1109" i="192"/>
  <c r="BD1108" i="192"/>
  <c r="BA1108" i="192"/>
  <c r="AZ1108" i="192"/>
  <c r="AY1108" i="192"/>
  <c r="AX1108" i="192"/>
  <c r="BB1108" i="192" s="1"/>
  <c r="AW1108" i="192"/>
  <c r="AV1108" i="192"/>
  <c r="AU1108" i="192"/>
  <c r="BD1107" i="192"/>
  <c r="BA1107" i="192"/>
  <c r="AZ1107" i="192"/>
  <c r="AY1107" i="192"/>
  <c r="AX1107" i="192"/>
  <c r="BB1107" i="192" s="1"/>
  <c r="AW1107" i="192"/>
  <c r="AV1107" i="192"/>
  <c r="AU1107" i="192"/>
  <c r="BD1106" i="192"/>
  <c r="BA1106" i="192"/>
  <c r="AZ1106" i="192"/>
  <c r="AY1106" i="192"/>
  <c r="AX1106" i="192"/>
  <c r="BB1106" i="192" s="1"/>
  <c r="AW1106" i="192"/>
  <c r="AV1106" i="192"/>
  <c r="AU1106" i="192"/>
  <c r="BD1105" i="192"/>
  <c r="BA1105" i="192"/>
  <c r="AZ1105" i="192"/>
  <c r="AY1105" i="192"/>
  <c r="AX1105" i="192"/>
  <c r="BB1105" i="192" s="1"/>
  <c r="AW1105" i="192"/>
  <c r="AV1105" i="192"/>
  <c r="AU1105" i="192"/>
  <c r="BD1104" i="192"/>
  <c r="BA1104" i="192"/>
  <c r="AZ1104" i="192"/>
  <c r="AY1104" i="192"/>
  <c r="AX1104" i="192"/>
  <c r="BB1104" i="192" s="1"/>
  <c r="AW1104" i="192"/>
  <c r="AV1104" i="192"/>
  <c r="AU1104" i="192"/>
  <c r="BD1103" i="192"/>
  <c r="BA1103" i="192"/>
  <c r="AZ1103" i="192"/>
  <c r="AY1103" i="192"/>
  <c r="AX1103" i="192"/>
  <c r="BB1103" i="192" s="1"/>
  <c r="AW1103" i="192"/>
  <c r="AV1103" i="192"/>
  <c r="AU1103" i="192"/>
  <c r="BD1102" i="192"/>
  <c r="BA1102" i="192"/>
  <c r="AZ1102" i="192"/>
  <c r="AY1102" i="192"/>
  <c r="AX1102" i="192"/>
  <c r="BB1102" i="192" s="1"/>
  <c r="AW1102" i="192"/>
  <c r="AV1102" i="192"/>
  <c r="AU1102" i="192"/>
  <c r="BD1101" i="192"/>
  <c r="BA1101" i="192"/>
  <c r="AZ1101" i="192"/>
  <c r="AY1101" i="192"/>
  <c r="AX1101" i="192"/>
  <c r="BB1101" i="192" s="1"/>
  <c r="AW1101" i="192"/>
  <c r="AV1101" i="192"/>
  <c r="AU1101" i="192"/>
  <c r="BD1100" i="192"/>
  <c r="BA1100" i="192"/>
  <c r="AZ1100" i="192"/>
  <c r="AY1100" i="192"/>
  <c r="AX1100" i="192"/>
  <c r="BB1100" i="192" s="1"/>
  <c r="AW1100" i="192"/>
  <c r="AV1100" i="192"/>
  <c r="AU1100" i="192"/>
  <c r="BD1099" i="192"/>
  <c r="BA1099" i="192"/>
  <c r="AZ1099" i="192"/>
  <c r="AY1099" i="192"/>
  <c r="AX1099" i="192"/>
  <c r="BB1099" i="192" s="1"/>
  <c r="AW1099" i="192"/>
  <c r="AV1099" i="192"/>
  <c r="AU1099" i="192"/>
  <c r="BD1098" i="192"/>
  <c r="BA1098" i="192"/>
  <c r="AZ1098" i="192"/>
  <c r="AY1098" i="192"/>
  <c r="AX1098" i="192"/>
  <c r="BB1098" i="192" s="1"/>
  <c r="AW1098" i="192"/>
  <c r="AV1098" i="192"/>
  <c r="AU1098" i="192"/>
  <c r="BD1097" i="192"/>
  <c r="BA1097" i="192"/>
  <c r="AZ1097" i="192"/>
  <c r="AY1097" i="192"/>
  <c r="AX1097" i="192"/>
  <c r="BB1097" i="192" s="1"/>
  <c r="AW1097" i="192"/>
  <c r="AV1097" i="192"/>
  <c r="AU1097" i="192"/>
  <c r="BD1096" i="192"/>
  <c r="BA1096" i="192"/>
  <c r="AZ1096" i="192"/>
  <c r="AY1096" i="192"/>
  <c r="AX1096" i="192"/>
  <c r="BB1096" i="192" s="1"/>
  <c r="AW1096" i="192"/>
  <c r="AV1096" i="192"/>
  <c r="AU1096" i="192"/>
  <c r="BD1095" i="192"/>
  <c r="BA1095" i="192"/>
  <c r="AZ1095" i="192"/>
  <c r="AY1095" i="192"/>
  <c r="AX1095" i="192"/>
  <c r="BB1095" i="192" s="1"/>
  <c r="AW1095" i="192"/>
  <c r="AV1095" i="192"/>
  <c r="AU1095" i="192"/>
  <c r="BD1094" i="192"/>
  <c r="BA1094" i="192"/>
  <c r="AZ1094" i="192"/>
  <c r="AY1094" i="192"/>
  <c r="AX1094" i="192"/>
  <c r="BB1094" i="192" s="1"/>
  <c r="AW1094" i="192"/>
  <c r="AV1094" i="192"/>
  <c r="AU1094" i="192"/>
  <c r="BD1093" i="192"/>
  <c r="BA1093" i="192"/>
  <c r="AZ1093" i="192"/>
  <c r="AY1093" i="192"/>
  <c r="AX1093" i="192"/>
  <c r="BB1093" i="192" s="1"/>
  <c r="AW1093" i="192"/>
  <c r="AV1093" i="192"/>
  <c r="AU1093" i="192"/>
  <c r="BD1092" i="192"/>
  <c r="BA1092" i="192"/>
  <c r="AZ1092" i="192"/>
  <c r="AY1092" i="192"/>
  <c r="AX1092" i="192"/>
  <c r="BB1092" i="192" s="1"/>
  <c r="AW1092" i="192"/>
  <c r="AV1092" i="192"/>
  <c r="AU1092" i="192"/>
  <c r="BD1091" i="192"/>
  <c r="BA1091" i="192"/>
  <c r="AZ1091" i="192"/>
  <c r="AY1091" i="192"/>
  <c r="AX1091" i="192"/>
  <c r="BB1091" i="192" s="1"/>
  <c r="AW1091" i="192"/>
  <c r="AV1091" i="192"/>
  <c r="AU1091" i="192"/>
  <c r="BD1090" i="192"/>
  <c r="BA1090" i="192"/>
  <c r="AZ1090" i="192"/>
  <c r="AY1090" i="192"/>
  <c r="AX1090" i="192"/>
  <c r="BB1090" i="192" s="1"/>
  <c r="AW1090" i="192"/>
  <c r="AV1090" i="192"/>
  <c r="AU1090" i="192"/>
  <c r="BD1089" i="192"/>
  <c r="BA1089" i="192"/>
  <c r="AZ1089" i="192"/>
  <c r="AY1089" i="192"/>
  <c r="AX1089" i="192"/>
  <c r="BB1089" i="192" s="1"/>
  <c r="AW1089" i="192"/>
  <c r="AV1089" i="192"/>
  <c r="AU1089" i="192"/>
  <c r="BD1088" i="192"/>
  <c r="BA1088" i="192"/>
  <c r="AZ1088" i="192"/>
  <c r="AY1088" i="192"/>
  <c r="AX1088" i="192"/>
  <c r="BB1088" i="192" s="1"/>
  <c r="AW1088" i="192"/>
  <c r="AV1088" i="192"/>
  <c r="AU1088" i="192"/>
  <c r="BD1087" i="192"/>
  <c r="BA1087" i="192"/>
  <c r="AZ1087" i="192"/>
  <c r="AY1087" i="192"/>
  <c r="AX1087" i="192"/>
  <c r="BB1087" i="192" s="1"/>
  <c r="AW1087" i="192"/>
  <c r="AV1087" i="192"/>
  <c r="AU1087" i="192"/>
  <c r="BD1086" i="192"/>
  <c r="BA1086" i="192"/>
  <c r="AZ1086" i="192"/>
  <c r="AY1086" i="192"/>
  <c r="AX1086" i="192"/>
  <c r="BB1086" i="192" s="1"/>
  <c r="AW1086" i="192"/>
  <c r="AV1086" i="192"/>
  <c r="AU1086" i="192"/>
  <c r="BD1085" i="192"/>
  <c r="BA1085" i="192"/>
  <c r="AZ1085" i="192"/>
  <c r="AY1085" i="192"/>
  <c r="AX1085" i="192"/>
  <c r="BB1085" i="192" s="1"/>
  <c r="AW1085" i="192"/>
  <c r="AV1085" i="192"/>
  <c r="AU1085" i="192"/>
  <c r="BD1084" i="192"/>
  <c r="BA1084" i="192"/>
  <c r="AZ1084" i="192"/>
  <c r="AY1084" i="192"/>
  <c r="AX1084" i="192"/>
  <c r="BB1084" i="192" s="1"/>
  <c r="AW1084" i="192"/>
  <c r="AV1084" i="192"/>
  <c r="AU1084" i="192"/>
  <c r="BD1083" i="192"/>
  <c r="BA1083" i="192"/>
  <c r="AZ1083" i="192"/>
  <c r="AY1083" i="192"/>
  <c r="AX1083" i="192"/>
  <c r="BB1083" i="192" s="1"/>
  <c r="AW1083" i="192"/>
  <c r="AV1083" i="192"/>
  <c r="AU1083" i="192"/>
  <c r="BD1082" i="192"/>
  <c r="BA1082" i="192"/>
  <c r="AZ1082" i="192"/>
  <c r="AY1082" i="192"/>
  <c r="AX1082" i="192"/>
  <c r="BB1082" i="192" s="1"/>
  <c r="AW1082" i="192"/>
  <c r="AV1082" i="192"/>
  <c r="AU1082" i="192"/>
  <c r="BD1081" i="192"/>
  <c r="BA1081" i="192"/>
  <c r="AZ1081" i="192"/>
  <c r="AY1081" i="192"/>
  <c r="AX1081" i="192"/>
  <c r="BB1081" i="192" s="1"/>
  <c r="AW1081" i="192"/>
  <c r="AV1081" i="192"/>
  <c r="AU1081" i="192"/>
  <c r="BD1080" i="192"/>
  <c r="BA1080" i="192"/>
  <c r="AZ1080" i="192"/>
  <c r="AY1080" i="192"/>
  <c r="AX1080" i="192"/>
  <c r="BB1080" i="192" s="1"/>
  <c r="AW1080" i="192"/>
  <c r="AV1080" i="192"/>
  <c r="AU1080" i="192"/>
  <c r="BD1079" i="192"/>
  <c r="BA1079" i="192"/>
  <c r="AZ1079" i="192"/>
  <c r="AY1079" i="192"/>
  <c r="AX1079" i="192"/>
  <c r="BB1079" i="192" s="1"/>
  <c r="AW1079" i="192"/>
  <c r="AV1079" i="192"/>
  <c r="AU1079" i="192"/>
  <c r="BD1078" i="192"/>
  <c r="BA1078" i="192"/>
  <c r="AZ1078" i="192"/>
  <c r="AY1078" i="192"/>
  <c r="AX1078" i="192"/>
  <c r="BB1078" i="192" s="1"/>
  <c r="AW1078" i="192"/>
  <c r="AV1078" i="192"/>
  <c r="AU1078" i="192"/>
  <c r="BD1077" i="192"/>
  <c r="BA1077" i="192"/>
  <c r="AZ1077" i="192"/>
  <c r="AY1077" i="192"/>
  <c r="AX1077" i="192"/>
  <c r="BB1077" i="192" s="1"/>
  <c r="AW1077" i="192"/>
  <c r="AV1077" i="192"/>
  <c r="AU1077" i="192"/>
  <c r="BD1076" i="192"/>
  <c r="BA1076" i="192"/>
  <c r="AZ1076" i="192"/>
  <c r="AY1076" i="192"/>
  <c r="AX1076" i="192"/>
  <c r="BB1076" i="192" s="1"/>
  <c r="AW1076" i="192"/>
  <c r="AV1076" i="192"/>
  <c r="AU1076" i="192"/>
  <c r="BD1075" i="192"/>
  <c r="BA1075" i="192"/>
  <c r="AZ1075" i="192"/>
  <c r="AY1075" i="192"/>
  <c r="AX1075" i="192"/>
  <c r="BB1075" i="192" s="1"/>
  <c r="AW1075" i="192"/>
  <c r="AV1075" i="192"/>
  <c r="AU1075" i="192"/>
  <c r="BD1074" i="192"/>
  <c r="BA1074" i="192"/>
  <c r="AZ1074" i="192"/>
  <c r="AY1074" i="192"/>
  <c r="AX1074" i="192"/>
  <c r="BB1074" i="192" s="1"/>
  <c r="AW1074" i="192"/>
  <c r="AV1074" i="192"/>
  <c r="AU1074" i="192"/>
  <c r="BD1073" i="192"/>
  <c r="BA1073" i="192"/>
  <c r="AZ1073" i="192"/>
  <c r="AY1073" i="192"/>
  <c r="AX1073" i="192"/>
  <c r="BB1073" i="192" s="1"/>
  <c r="AW1073" i="192"/>
  <c r="AV1073" i="192"/>
  <c r="AU1073" i="192"/>
  <c r="BD1072" i="192"/>
  <c r="BA1072" i="192"/>
  <c r="AZ1072" i="192"/>
  <c r="AY1072" i="192"/>
  <c r="AX1072" i="192"/>
  <c r="BB1072" i="192" s="1"/>
  <c r="AW1072" i="192"/>
  <c r="AV1072" i="192"/>
  <c r="AU1072" i="192"/>
  <c r="BD1071" i="192"/>
  <c r="BA1071" i="192"/>
  <c r="AZ1071" i="192"/>
  <c r="AY1071" i="192"/>
  <c r="AX1071" i="192"/>
  <c r="BB1071" i="192" s="1"/>
  <c r="AW1071" i="192"/>
  <c r="AV1071" i="192"/>
  <c r="AU1071" i="192"/>
  <c r="BD1070" i="192"/>
  <c r="BA1070" i="192"/>
  <c r="AZ1070" i="192"/>
  <c r="AY1070" i="192"/>
  <c r="AX1070" i="192"/>
  <c r="BB1070" i="192" s="1"/>
  <c r="AW1070" i="192"/>
  <c r="AV1070" i="192"/>
  <c r="AU1070" i="192"/>
  <c r="BD1069" i="192"/>
  <c r="BA1069" i="192"/>
  <c r="AZ1069" i="192"/>
  <c r="AY1069" i="192"/>
  <c r="AX1069" i="192"/>
  <c r="BB1069" i="192" s="1"/>
  <c r="AW1069" i="192"/>
  <c r="AV1069" i="192"/>
  <c r="AU1069" i="192"/>
  <c r="BD1068" i="192"/>
  <c r="BA1068" i="192"/>
  <c r="AZ1068" i="192"/>
  <c r="AY1068" i="192"/>
  <c r="AX1068" i="192"/>
  <c r="BB1068" i="192" s="1"/>
  <c r="AW1068" i="192"/>
  <c r="AV1068" i="192"/>
  <c r="AU1068" i="192"/>
  <c r="BD1067" i="192"/>
  <c r="BA1067" i="192"/>
  <c r="AZ1067" i="192"/>
  <c r="AY1067" i="192"/>
  <c r="AX1067" i="192"/>
  <c r="BB1067" i="192" s="1"/>
  <c r="AW1067" i="192"/>
  <c r="AV1067" i="192"/>
  <c r="AU1067" i="192"/>
  <c r="BD1066" i="192"/>
  <c r="BA1066" i="192"/>
  <c r="AZ1066" i="192"/>
  <c r="AY1066" i="192"/>
  <c r="AX1066" i="192"/>
  <c r="BB1066" i="192" s="1"/>
  <c r="AW1066" i="192"/>
  <c r="AV1066" i="192"/>
  <c r="AU1066" i="192"/>
  <c r="BD1065" i="192"/>
  <c r="BA1065" i="192"/>
  <c r="AZ1065" i="192"/>
  <c r="AY1065" i="192"/>
  <c r="AX1065" i="192"/>
  <c r="BB1065" i="192" s="1"/>
  <c r="AW1065" i="192"/>
  <c r="AV1065" i="192"/>
  <c r="AU1065" i="192"/>
  <c r="BD1064" i="192"/>
  <c r="BA1064" i="192"/>
  <c r="AZ1064" i="192"/>
  <c r="AY1064" i="192"/>
  <c r="AX1064" i="192"/>
  <c r="BB1064" i="192" s="1"/>
  <c r="AW1064" i="192"/>
  <c r="AV1064" i="192"/>
  <c r="AU1064" i="192"/>
  <c r="BD1063" i="192"/>
  <c r="BA1063" i="192"/>
  <c r="AZ1063" i="192"/>
  <c r="AY1063" i="192"/>
  <c r="AX1063" i="192"/>
  <c r="BB1063" i="192" s="1"/>
  <c r="AW1063" i="192"/>
  <c r="AV1063" i="192"/>
  <c r="AU1063" i="192"/>
  <c r="BD1062" i="192"/>
  <c r="BA1062" i="192"/>
  <c r="AZ1062" i="192"/>
  <c r="AY1062" i="192"/>
  <c r="AX1062" i="192"/>
  <c r="BB1062" i="192" s="1"/>
  <c r="AW1062" i="192"/>
  <c r="AV1062" i="192"/>
  <c r="AU1062" i="192"/>
  <c r="BD1061" i="192"/>
  <c r="BA1061" i="192"/>
  <c r="AZ1061" i="192"/>
  <c r="AY1061" i="192"/>
  <c r="AX1061" i="192"/>
  <c r="BB1061" i="192" s="1"/>
  <c r="AW1061" i="192"/>
  <c r="AV1061" i="192"/>
  <c r="AU1061" i="192"/>
  <c r="BD1060" i="192"/>
  <c r="BA1060" i="192"/>
  <c r="AZ1060" i="192"/>
  <c r="AY1060" i="192"/>
  <c r="AX1060" i="192"/>
  <c r="BB1060" i="192" s="1"/>
  <c r="AW1060" i="192"/>
  <c r="AV1060" i="192"/>
  <c r="AU1060" i="192"/>
  <c r="BD1059" i="192"/>
  <c r="BA1059" i="192"/>
  <c r="AZ1059" i="192"/>
  <c r="AY1059" i="192"/>
  <c r="AX1059" i="192"/>
  <c r="BB1059" i="192" s="1"/>
  <c r="AW1059" i="192"/>
  <c r="AV1059" i="192"/>
  <c r="AU1059" i="192"/>
  <c r="BD1058" i="192"/>
  <c r="BA1058" i="192"/>
  <c r="AZ1058" i="192"/>
  <c r="AY1058" i="192"/>
  <c r="AX1058" i="192"/>
  <c r="BB1058" i="192" s="1"/>
  <c r="AW1058" i="192"/>
  <c r="AV1058" i="192"/>
  <c r="AU1058" i="192"/>
  <c r="BD1057" i="192"/>
  <c r="BA1057" i="192"/>
  <c r="AZ1057" i="192"/>
  <c r="AY1057" i="192"/>
  <c r="AX1057" i="192"/>
  <c r="BB1057" i="192" s="1"/>
  <c r="AW1057" i="192"/>
  <c r="AV1057" i="192"/>
  <c r="AU1057" i="192"/>
  <c r="BD1056" i="192"/>
  <c r="BA1056" i="192"/>
  <c r="AZ1056" i="192"/>
  <c r="AY1056" i="192"/>
  <c r="AX1056" i="192"/>
  <c r="BB1056" i="192" s="1"/>
  <c r="AW1056" i="192"/>
  <c r="AV1056" i="192"/>
  <c r="AU1056" i="192"/>
  <c r="BD1055" i="192"/>
  <c r="BA1055" i="192"/>
  <c r="AZ1055" i="192"/>
  <c r="AY1055" i="192"/>
  <c r="AX1055" i="192"/>
  <c r="BB1055" i="192" s="1"/>
  <c r="AW1055" i="192"/>
  <c r="AV1055" i="192"/>
  <c r="AU1055" i="192"/>
  <c r="BD1054" i="192"/>
  <c r="BA1054" i="192"/>
  <c r="AZ1054" i="192"/>
  <c r="AY1054" i="192"/>
  <c r="AX1054" i="192"/>
  <c r="BB1054" i="192" s="1"/>
  <c r="AW1054" i="192"/>
  <c r="AV1054" i="192"/>
  <c r="AU1054" i="192"/>
  <c r="BD1053" i="192"/>
  <c r="BA1053" i="192"/>
  <c r="AZ1053" i="192"/>
  <c r="AY1053" i="192"/>
  <c r="AX1053" i="192"/>
  <c r="BB1053" i="192" s="1"/>
  <c r="AW1053" i="192"/>
  <c r="AV1053" i="192"/>
  <c r="AU1053" i="192"/>
  <c r="BD1052" i="192"/>
  <c r="BA1052" i="192"/>
  <c r="AZ1052" i="192"/>
  <c r="AY1052" i="192"/>
  <c r="AX1052" i="192"/>
  <c r="BB1052" i="192" s="1"/>
  <c r="AW1052" i="192"/>
  <c r="AV1052" i="192"/>
  <c r="AU1052" i="192"/>
  <c r="BD1051" i="192"/>
  <c r="BA1051" i="192"/>
  <c r="AZ1051" i="192"/>
  <c r="AY1051" i="192"/>
  <c r="AX1051" i="192"/>
  <c r="BB1051" i="192" s="1"/>
  <c r="AW1051" i="192"/>
  <c r="AV1051" i="192"/>
  <c r="AU1051" i="192"/>
  <c r="BD1050" i="192"/>
  <c r="BA1050" i="192"/>
  <c r="AZ1050" i="192"/>
  <c r="AY1050" i="192"/>
  <c r="AX1050" i="192"/>
  <c r="BB1050" i="192" s="1"/>
  <c r="AW1050" i="192"/>
  <c r="AV1050" i="192"/>
  <c r="AU1050" i="192"/>
  <c r="BD1049" i="192"/>
  <c r="BA1049" i="192"/>
  <c r="AZ1049" i="192"/>
  <c r="AY1049" i="192"/>
  <c r="AX1049" i="192"/>
  <c r="BB1049" i="192" s="1"/>
  <c r="AW1049" i="192"/>
  <c r="AV1049" i="192"/>
  <c r="AU1049" i="192"/>
  <c r="BD1048" i="192"/>
  <c r="BA1048" i="192"/>
  <c r="AZ1048" i="192"/>
  <c r="AY1048" i="192"/>
  <c r="AX1048" i="192"/>
  <c r="BB1048" i="192" s="1"/>
  <c r="AW1048" i="192"/>
  <c r="AV1048" i="192"/>
  <c r="AU1048" i="192"/>
  <c r="BD1047" i="192"/>
  <c r="BA1047" i="192"/>
  <c r="AZ1047" i="192"/>
  <c r="AY1047" i="192"/>
  <c r="AX1047" i="192"/>
  <c r="BB1047" i="192" s="1"/>
  <c r="AW1047" i="192"/>
  <c r="AV1047" i="192"/>
  <c r="AU1047" i="192"/>
  <c r="BD1046" i="192"/>
  <c r="BA1046" i="192"/>
  <c r="AZ1046" i="192"/>
  <c r="AY1046" i="192"/>
  <c r="AX1046" i="192"/>
  <c r="BB1046" i="192" s="1"/>
  <c r="AW1046" i="192"/>
  <c r="AV1046" i="192"/>
  <c r="AU1046" i="192"/>
  <c r="BD1045" i="192"/>
  <c r="BA1045" i="192"/>
  <c r="AZ1045" i="192"/>
  <c r="AY1045" i="192"/>
  <c r="AX1045" i="192"/>
  <c r="BB1045" i="192" s="1"/>
  <c r="AW1045" i="192"/>
  <c r="AV1045" i="192"/>
  <c r="AU1045" i="192"/>
  <c r="BD1044" i="192"/>
  <c r="BA1044" i="192"/>
  <c r="AZ1044" i="192"/>
  <c r="AY1044" i="192"/>
  <c r="AX1044" i="192"/>
  <c r="BB1044" i="192" s="1"/>
  <c r="AW1044" i="192"/>
  <c r="AV1044" i="192"/>
  <c r="AU1044" i="192"/>
  <c r="BD1043" i="192"/>
  <c r="BA1043" i="192"/>
  <c r="AZ1043" i="192"/>
  <c r="AY1043" i="192"/>
  <c r="AX1043" i="192"/>
  <c r="BB1043" i="192" s="1"/>
  <c r="AW1043" i="192"/>
  <c r="AV1043" i="192"/>
  <c r="AU1043" i="192"/>
  <c r="BD1042" i="192"/>
  <c r="BA1042" i="192"/>
  <c r="AZ1042" i="192"/>
  <c r="AY1042" i="192"/>
  <c r="AX1042" i="192"/>
  <c r="BB1042" i="192" s="1"/>
  <c r="AW1042" i="192"/>
  <c r="AV1042" i="192"/>
  <c r="AU1042" i="192"/>
  <c r="BD1041" i="192"/>
  <c r="BA1041" i="192"/>
  <c r="AZ1041" i="192"/>
  <c r="AY1041" i="192"/>
  <c r="AX1041" i="192"/>
  <c r="BB1041" i="192" s="1"/>
  <c r="AW1041" i="192"/>
  <c r="AV1041" i="192"/>
  <c r="AU1041" i="192"/>
  <c r="BD1040" i="192"/>
  <c r="BA1040" i="192"/>
  <c r="AZ1040" i="192"/>
  <c r="AY1040" i="192"/>
  <c r="AX1040" i="192"/>
  <c r="BB1040" i="192" s="1"/>
  <c r="AW1040" i="192"/>
  <c r="AV1040" i="192"/>
  <c r="AU1040" i="192"/>
  <c r="BD1039" i="192"/>
  <c r="BA1039" i="192"/>
  <c r="AZ1039" i="192"/>
  <c r="AY1039" i="192"/>
  <c r="AX1039" i="192"/>
  <c r="BB1039" i="192" s="1"/>
  <c r="AW1039" i="192"/>
  <c r="AV1039" i="192"/>
  <c r="AU1039" i="192"/>
  <c r="BD1038" i="192"/>
  <c r="BA1038" i="192"/>
  <c r="AZ1038" i="192"/>
  <c r="AY1038" i="192"/>
  <c r="AX1038" i="192"/>
  <c r="BB1038" i="192" s="1"/>
  <c r="AW1038" i="192"/>
  <c r="AV1038" i="192"/>
  <c r="AU1038" i="192"/>
  <c r="BD1037" i="192"/>
  <c r="BA1037" i="192"/>
  <c r="AZ1037" i="192"/>
  <c r="AY1037" i="192"/>
  <c r="AX1037" i="192"/>
  <c r="BB1037" i="192" s="1"/>
  <c r="AW1037" i="192"/>
  <c r="AV1037" i="192"/>
  <c r="AU1037" i="192"/>
  <c r="BD1036" i="192"/>
  <c r="BA1036" i="192"/>
  <c r="AZ1036" i="192"/>
  <c r="AY1036" i="192"/>
  <c r="AX1036" i="192"/>
  <c r="BB1036" i="192" s="1"/>
  <c r="AW1036" i="192"/>
  <c r="AV1036" i="192"/>
  <c r="AU1036" i="192"/>
  <c r="BD1035" i="192"/>
  <c r="BA1035" i="192"/>
  <c r="AZ1035" i="192"/>
  <c r="AY1035" i="192"/>
  <c r="AX1035" i="192"/>
  <c r="BB1035" i="192" s="1"/>
  <c r="AW1035" i="192"/>
  <c r="AV1035" i="192"/>
  <c r="AU1035" i="192"/>
  <c r="BD1034" i="192"/>
  <c r="BA1034" i="192"/>
  <c r="AZ1034" i="192"/>
  <c r="AY1034" i="192"/>
  <c r="AX1034" i="192"/>
  <c r="BB1034" i="192" s="1"/>
  <c r="AW1034" i="192"/>
  <c r="AV1034" i="192"/>
  <c r="AU1034" i="192"/>
  <c r="BD1033" i="192"/>
  <c r="BA1033" i="192"/>
  <c r="AZ1033" i="192"/>
  <c r="AY1033" i="192"/>
  <c r="AX1033" i="192"/>
  <c r="BB1033" i="192" s="1"/>
  <c r="AW1033" i="192"/>
  <c r="AV1033" i="192"/>
  <c r="AU1033" i="192"/>
  <c r="BD1032" i="192"/>
  <c r="BA1032" i="192"/>
  <c r="AZ1032" i="192"/>
  <c r="AY1032" i="192"/>
  <c r="AX1032" i="192"/>
  <c r="BB1032" i="192" s="1"/>
  <c r="AW1032" i="192"/>
  <c r="AV1032" i="192"/>
  <c r="AU1032" i="192"/>
  <c r="BD1031" i="192"/>
  <c r="BA1031" i="192"/>
  <c r="AZ1031" i="192"/>
  <c r="AY1031" i="192"/>
  <c r="AX1031" i="192"/>
  <c r="BB1031" i="192" s="1"/>
  <c r="AW1031" i="192"/>
  <c r="AV1031" i="192"/>
  <c r="AU1031" i="192"/>
  <c r="BD1030" i="192"/>
  <c r="BA1030" i="192"/>
  <c r="AZ1030" i="192"/>
  <c r="AY1030" i="192"/>
  <c r="AX1030" i="192"/>
  <c r="BB1030" i="192" s="1"/>
  <c r="AW1030" i="192"/>
  <c r="AV1030" i="192"/>
  <c r="AU1030" i="192"/>
  <c r="BD1029" i="192"/>
  <c r="BA1029" i="192"/>
  <c r="AZ1029" i="192"/>
  <c r="AY1029" i="192"/>
  <c r="AX1029" i="192"/>
  <c r="BB1029" i="192" s="1"/>
  <c r="AW1029" i="192"/>
  <c r="AV1029" i="192"/>
  <c r="AU1029" i="192"/>
  <c r="BD1028" i="192"/>
  <c r="BA1028" i="192"/>
  <c r="AZ1028" i="192"/>
  <c r="AY1028" i="192"/>
  <c r="AX1028" i="192"/>
  <c r="BB1028" i="192" s="1"/>
  <c r="AW1028" i="192"/>
  <c r="AV1028" i="192"/>
  <c r="AU1028" i="192"/>
  <c r="BD1027" i="192"/>
  <c r="BA1027" i="192"/>
  <c r="AZ1027" i="192"/>
  <c r="AY1027" i="192"/>
  <c r="AX1027" i="192"/>
  <c r="BB1027" i="192" s="1"/>
  <c r="AW1027" i="192"/>
  <c r="AV1027" i="192"/>
  <c r="AU1027" i="192"/>
  <c r="BD1026" i="192"/>
  <c r="BA1026" i="192"/>
  <c r="AZ1026" i="192"/>
  <c r="AY1026" i="192"/>
  <c r="AX1026" i="192"/>
  <c r="BB1026" i="192" s="1"/>
  <c r="AW1026" i="192"/>
  <c r="AV1026" i="192"/>
  <c r="AU1026" i="192"/>
  <c r="BD1025" i="192"/>
  <c r="BA1025" i="192"/>
  <c r="AZ1025" i="192"/>
  <c r="AY1025" i="192"/>
  <c r="AX1025" i="192"/>
  <c r="BB1025" i="192" s="1"/>
  <c r="AW1025" i="192"/>
  <c r="AV1025" i="192"/>
  <c r="AU1025" i="192"/>
  <c r="BD1024" i="192"/>
  <c r="BA1024" i="192"/>
  <c r="AZ1024" i="192"/>
  <c r="AY1024" i="192"/>
  <c r="AX1024" i="192"/>
  <c r="BB1024" i="192" s="1"/>
  <c r="AW1024" i="192"/>
  <c r="AV1024" i="192"/>
  <c r="AU1024" i="192"/>
  <c r="BD1023" i="192"/>
  <c r="BA1023" i="192"/>
  <c r="AZ1023" i="192"/>
  <c r="AY1023" i="192"/>
  <c r="AX1023" i="192"/>
  <c r="BB1023" i="192" s="1"/>
  <c r="AW1023" i="192"/>
  <c r="AV1023" i="192"/>
  <c r="AU1023" i="192"/>
  <c r="BD1022" i="192"/>
  <c r="BA1022" i="192"/>
  <c r="AZ1022" i="192"/>
  <c r="AY1022" i="192"/>
  <c r="AX1022" i="192"/>
  <c r="BB1022" i="192" s="1"/>
  <c r="AW1022" i="192"/>
  <c r="AV1022" i="192"/>
  <c r="AU1022" i="192"/>
  <c r="BD1021" i="192"/>
  <c r="BA1021" i="192"/>
  <c r="AZ1021" i="192"/>
  <c r="AY1021" i="192"/>
  <c r="AX1021" i="192"/>
  <c r="BB1021" i="192" s="1"/>
  <c r="AW1021" i="192"/>
  <c r="AV1021" i="192"/>
  <c r="AU1021" i="192"/>
  <c r="BD1020" i="192"/>
  <c r="BA1020" i="192"/>
  <c r="AZ1020" i="192"/>
  <c r="AY1020" i="192"/>
  <c r="AX1020" i="192"/>
  <c r="BB1020" i="192" s="1"/>
  <c r="AW1020" i="192"/>
  <c r="AV1020" i="192"/>
  <c r="AU1020" i="192"/>
  <c r="BD1019" i="192"/>
  <c r="BA1019" i="192"/>
  <c r="AZ1019" i="192"/>
  <c r="AY1019" i="192"/>
  <c r="AX1019" i="192"/>
  <c r="BB1019" i="192" s="1"/>
  <c r="AW1019" i="192"/>
  <c r="AV1019" i="192"/>
  <c r="AU1019" i="192"/>
  <c r="BD1018" i="192"/>
  <c r="BA1018" i="192"/>
  <c r="AZ1018" i="192"/>
  <c r="AY1018" i="192"/>
  <c r="AX1018" i="192"/>
  <c r="BB1018" i="192" s="1"/>
  <c r="AW1018" i="192"/>
  <c r="AV1018" i="192"/>
  <c r="AU1018" i="192"/>
  <c r="BD1017" i="192"/>
  <c r="BA1017" i="192"/>
  <c r="AZ1017" i="192"/>
  <c r="AY1017" i="192"/>
  <c r="AX1017" i="192"/>
  <c r="BB1017" i="192" s="1"/>
  <c r="AW1017" i="192"/>
  <c r="AV1017" i="192"/>
  <c r="AU1017" i="192"/>
  <c r="BD1016" i="192"/>
  <c r="BA1016" i="192"/>
  <c r="AZ1016" i="192"/>
  <c r="AY1016" i="192"/>
  <c r="AX1016" i="192"/>
  <c r="BB1016" i="192" s="1"/>
  <c r="AW1016" i="192"/>
  <c r="AV1016" i="192"/>
  <c r="AU1016" i="192"/>
  <c r="BD1015" i="192"/>
  <c r="BA1015" i="192"/>
  <c r="AZ1015" i="192"/>
  <c r="AY1015" i="192"/>
  <c r="AX1015" i="192"/>
  <c r="BB1015" i="192" s="1"/>
  <c r="AW1015" i="192"/>
  <c r="AV1015" i="192"/>
  <c r="AU1015" i="192"/>
  <c r="BD1014" i="192"/>
  <c r="BA1014" i="192"/>
  <c r="AZ1014" i="192"/>
  <c r="AY1014" i="192"/>
  <c r="AX1014" i="192"/>
  <c r="BB1014" i="192" s="1"/>
  <c r="AW1014" i="192"/>
  <c r="AV1014" i="192"/>
  <c r="AU1014" i="192"/>
  <c r="BD1013" i="192"/>
  <c r="BA1013" i="192"/>
  <c r="AZ1013" i="192"/>
  <c r="AY1013" i="192"/>
  <c r="AX1013" i="192"/>
  <c r="BB1013" i="192" s="1"/>
  <c r="AW1013" i="192"/>
  <c r="AV1013" i="192"/>
  <c r="AU1013" i="192"/>
  <c r="BD1012" i="192"/>
  <c r="BA1012" i="192"/>
  <c r="AZ1012" i="192"/>
  <c r="AY1012" i="192"/>
  <c r="AX1012" i="192"/>
  <c r="BB1012" i="192" s="1"/>
  <c r="AW1012" i="192"/>
  <c r="AV1012" i="192"/>
  <c r="AU1012" i="192"/>
  <c r="BD1011" i="192"/>
  <c r="BA1011" i="192"/>
  <c r="AZ1011" i="192"/>
  <c r="AY1011" i="192"/>
  <c r="AX1011" i="192"/>
  <c r="BB1011" i="192" s="1"/>
  <c r="AW1011" i="192"/>
  <c r="AV1011" i="192"/>
  <c r="AU1011" i="192"/>
  <c r="BD1010" i="192"/>
  <c r="BA1010" i="192"/>
  <c r="AZ1010" i="192"/>
  <c r="AY1010" i="192"/>
  <c r="AX1010" i="192"/>
  <c r="BB1010" i="192" s="1"/>
  <c r="AW1010" i="192"/>
  <c r="AV1010" i="192"/>
  <c r="AU1010" i="192"/>
  <c r="BD1009" i="192"/>
  <c r="BA1009" i="192"/>
  <c r="AZ1009" i="192"/>
  <c r="AY1009" i="192"/>
  <c r="AX1009" i="192"/>
  <c r="BB1009" i="192" s="1"/>
  <c r="AW1009" i="192"/>
  <c r="AV1009" i="192"/>
  <c r="AU1009" i="192"/>
  <c r="BD1008" i="192"/>
  <c r="BA1008" i="192"/>
  <c r="AZ1008" i="192"/>
  <c r="AY1008" i="192"/>
  <c r="AX1008" i="192"/>
  <c r="BB1008" i="192" s="1"/>
  <c r="AW1008" i="192"/>
  <c r="AV1008" i="192"/>
  <c r="AU1008" i="192"/>
  <c r="BD1007" i="192"/>
  <c r="BA1007" i="192"/>
  <c r="AZ1007" i="192"/>
  <c r="AY1007" i="192"/>
  <c r="AX1007" i="192"/>
  <c r="BB1007" i="192" s="1"/>
  <c r="AW1007" i="192"/>
  <c r="AV1007" i="192"/>
  <c r="AU1007" i="192"/>
  <c r="BD1006" i="192"/>
  <c r="BA1006" i="192"/>
  <c r="AZ1006" i="192"/>
  <c r="AY1006" i="192"/>
  <c r="AX1006" i="192"/>
  <c r="BB1006" i="192" s="1"/>
  <c r="AW1006" i="192"/>
  <c r="AV1006" i="192"/>
  <c r="AU1006" i="192"/>
  <c r="BD1005" i="192"/>
  <c r="BA1005" i="192"/>
  <c r="AZ1005" i="192"/>
  <c r="AY1005" i="192"/>
  <c r="AX1005" i="192"/>
  <c r="BB1005" i="192" s="1"/>
  <c r="AW1005" i="192"/>
  <c r="AV1005" i="192"/>
  <c r="AU1005" i="192"/>
  <c r="BD1004" i="192"/>
  <c r="BA1004" i="192"/>
  <c r="AZ1004" i="192"/>
  <c r="AY1004" i="192"/>
  <c r="AX1004" i="192"/>
  <c r="BB1004" i="192" s="1"/>
  <c r="AW1004" i="192"/>
  <c r="AV1004" i="192"/>
  <c r="AU1004" i="192"/>
  <c r="BD1003" i="192"/>
  <c r="BA1003" i="192"/>
  <c r="AZ1003" i="192"/>
  <c r="AY1003" i="192"/>
  <c r="AX1003" i="192"/>
  <c r="BB1003" i="192" s="1"/>
  <c r="AW1003" i="192"/>
  <c r="AV1003" i="192"/>
  <c r="AU1003" i="192"/>
  <c r="BD1002" i="192"/>
  <c r="BA1002" i="192"/>
  <c r="AZ1002" i="192"/>
  <c r="AY1002" i="192"/>
  <c r="AX1002" i="192"/>
  <c r="BB1002" i="192" s="1"/>
  <c r="AW1002" i="192"/>
  <c r="AV1002" i="192"/>
  <c r="AU1002" i="192"/>
  <c r="BD1001" i="192"/>
  <c r="BA1001" i="192"/>
  <c r="AZ1001" i="192"/>
  <c r="AY1001" i="192"/>
  <c r="AX1001" i="192"/>
  <c r="BB1001" i="192" s="1"/>
  <c r="AW1001" i="192"/>
  <c r="AV1001" i="192"/>
  <c r="AU1001" i="192"/>
  <c r="BD1000" i="192"/>
  <c r="BA1000" i="192"/>
  <c r="AZ1000" i="192"/>
  <c r="AY1000" i="192"/>
  <c r="AX1000" i="192"/>
  <c r="BB1000" i="192" s="1"/>
  <c r="AW1000" i="192"/>
  <c r="AV1000" i="192"/>
  <c r="AU1000" i="192"/>
  <c r="BD999" i="192"/>
  <c r="BA999" i="192"/>
  <c r="AZ999" i="192"/>
  <c r="AY999" i="192"/>
  <c r="AX999" i="192"/>
  <c r="BB999" i="192" s="1"/>
  <c r="AW999" i="192"/>
  <c r="AV999" i="192"/>
  <c r="AU999" i="192"/>
  <c r="BD998" i="192"/>
  <c r="BA998" i="192"/>
  <c r="AZ998" i="192"/>
  <c r="AY998" i="192"/>
  <c r="AX998" i="192"/>
  <c r="BB998" i="192" s="1"/>
  <c r="AW998" i="192"/>
  <c r="AV998" i="192"/>
  <c r="AU998" i="192"/>
  <c r="BD997" i="192"/>
  <c r="BA997" i="192"/>
  <c r="AZ997" i="192"/>
  <c r="AY997" i="192"/>
  <c r="AX997" i="192"/>
  <c r="BB997" i="192" s="1"/>
  <c r="AW997" i="192"/>
  <c r="AV997" i="192"/>
  <c r="AU997" i="192"/>
  <c r="BD996" i="192"/>
  <c r="BA996" i="192"/>
  <c r="AZ996" i="192"/>
  <c r="AY996" i="192"/>
  <c r="AX996" i="192"/>
  <c r="BB996" i="192" s="1"/>
  <c r="AW996" i="192"/>
  <c r="AV996" i="192"/>
  <c r="AU996" i="192"/>
  <c r="BD995" i="192"/>
  <c r="BA995" i="192"/>
  <c r="AZ995" i="192"/>
  <c r="AY995" i="192"/>
  <c r="AX995" i="192"/>
  <c r="BB995" i="192" s="1"/>
  <c r="AW995" i="192"/>
  <c r="AV995" i="192"/>
  <c r="AU995" i="192"/>
  <c r="BD994" i="192"/>
  <c r="BA994" i="192"/>
  <c r="AZ994" i="192"/>
  <c r="AY994" i="192"/>
  <c r="AX994" i="192"/>
  <c r="BB994" i="192" s="1"/>
  <c r="AW994" i="192"/>
  <c r="AV994" i="192"/>
  <c r="AU994" i="192"/>
  <c r="BD993" i="192"/>
  <c r="BA993" i="192"/>
  <c r="AZ993" i="192"/>
  <c r="AY993" i="192"/>
  <c r="AX993" i="192"/>
  <c r="BB993" i="192" s="1"/>
  <c r="AW993" i="192"/>
  <c r="AV993" i="192"/>
  <c r="AU993" i="192"/>
  <c r="BD992" i="192"/>
  <c r="BA992" i="192"/>
  <c r="AZ992" i="192"/>
  <c r="AY992" i="192"/>
  <c r="AX992" i="192"/>
  <c r="BB992" i="192" s="1"/>
  <c r="AW992" i="192"/>
  <c r="AV992" i="192"/>
  <c r="AU992" i="192"/>
  <c r="BD991" i="192"/>
  <c r="BA991" i="192"/>
  <c r="AZ991" i="192"/>
  <c r="AY991" i="192"/>
  <c r="AX991" i="192"/>
  <c r="BB991" i="192" s="1"/>
  <c r="AW991" i="192"/>
  <c r="AV991" i="192"/>
  <c r="AU991" i="192"/>
  <c r="BD990" i="192"/>
  <c r="BA990" i="192"/>
  <c r="AZ990" i="192"/>
  <c r="AY990" i="192"/>
  <c r="AX990" i="192"/>
  <c r="BB990" i="192" s="1"/>
  <c r="AW990" i="192"/>
  <c r="AV990" i="192"/>
  <c r="AU990" i="192"/>
  <c r="BD989" i="192"/>
  <c r="BA989" i="192"/>
  <c r="AZ989" i="192"/>
  <c r="AY989" i="192"/>
  <c r="AX989" i="192"/>
  <c r="BB989" i="192" s="1"/>
  <c r="AW989" i="192"/>
  <c r="AV989" i="192"/>
  <c r="AU989" i="192"/>
  <c r="BD988" i="192"/>
  <c r="BA988" i="192"/>
  <c r="AZ988" i="192"/>
  <c r="AY988" i="192"/>
  <c r="AX988" i="192"/>
  <c r="BB988" i="192" s="1"/>
  <c r="AW988" i="192"/>
  <c r="AV988" i="192"/>
  <c r="AU988" i="192"/>
  <c r="BD987" i="192"/>
  <c r="BA987" i="192"/>
  <c r="AZ987" i="192"/>
  <c r="AY987" i="192"/>
  <c r="AX987" i="192"/>
  <c r="BB987" i="192" s="1"/>
  <c r="AW987" i="192"/>
  <c r="AV987" i="192"/>
  <c r="AU987" i="192"/>
  <c r="BD986" i="192"/>
  <c r="BA986" i="192"/>
  <c r="AZ986" i="192"/>
  <c r="AY986" i="192"/>
  <c r="AX986" i="192"/>
  <c r="BB986" i="192" s="1"/>
  <c r="AW986" i="192"/>
  <c r="AV986" i="192"/>
  <c r="AU986" i="192"/>
  <c r="BD985" i="192"/>
  <c r="BA985" i="192"/>
  <c r="AZ985" i="192"/>
  <c r="AY985" i="192"/>
  <c r="AX985" i="192"/>
  <c r="BB985" i="192" s="1"/>
  <c r="AW985" i="192"/>
  <c r="AV985" i="192"/>
  <c r="AU985" i="192"/>
  <c r="BD984" i="192"/>
  <c r="BA984" i="192"/>
  <c r="AZ984" i="192"/>
  <c r="AY984" i="192"/>
  <c r="AX984" i="192"/>
  <c r="BB984" i="192" s="1"/>
  <c r="AW984" i="192"/>
  <c r="AV984" i="192"/>
  <c r="AU984" i="192"/>
  <c r="BD983" i="192"/>
  <c r="BA983" i="192"/>
  <c r="AZ983" i="192"/>
  <c r="AY983" i="192"/>
  <c r="AX983" i="192"/>
  <c r="BB983" i="192" s="1"/>
  <c r="AW983" i="192"/>
  <c r="AV983" i="192"/>
  <c r="AU983" i="192"/>
  <c r="BD982" i="192"/>
  <c r="BA982" i="192"/>
  <c r="AZ982" i="192"/>
  <c r="AY982" i="192"/>
  <c r="AX982" i="192"/>
  <c r="BB982" i="192" s="1"/>
  <c r="AW982" i="192"/>
  <c r="AV982" i="192"/>
  <c r="AU982" i="192"/>
  <c r="BD981" i="192"/>
  <c r="BA981" i="192"/>
  <c r="AZ981" i="192"/>
  <c r="AY981" i="192"/>
  <c r="AX981" i="192"/>
  <c r="BB981" i="192" s="1"/>
  <c r="AW981" i="192"/>
  <c r="AV981" i="192"/>
  <c r="AU981" i="192"/>
  <c r="BD980" i="192"/>
  <c r="BA980" i="192"/>
  <c r="AZ980" i="192"/>
  <c r="AY980" i="192"/>
  <c r="AX980" i="192"/>
  <c r="BB980" i="192" s="1"/>
  <c r="AW980" i="192"/>
  <c r="AV980" i="192"/>
  <c r="AU980" i="192"/>
  <c r="BD979" i="192"/>
  <c r="BA979" i="192"/>
  <c r="AZ979" i="192"/>
  <c r="AY979" i="192"/>
  <c r="AX979" i="192"/>
  <c r="BB979" i="192" s="1"/>
  <c r="AW979" i="192"/>
  <c r="AV979" i="192"/>
  <c r="AU979" i="192"/>
  <c r="BD978" i="192"/>
  <c r="BA978" i="192"/>
  <c r="AZ978" i="192"/>
  <c r="AY978" i="192"/>
  <c r="AX978" i="192"/>
  <c r="BB978" i="192" s="1"/>
  <c r="AW978" i="192"/>
  <c r="AV978" i="192"/>
  <c r="AU978" i="192"/>
  <c r="BD977" i="192"/>
  <c r="BA977" i="192"/>
  <c r="AZ977" i="192"/>
  <c r="AY977" i="192"/>
  <c r="AX977" i="192"/>
  <c r="BB977" i="192" s="1"/>
  <c r="AW977" i="192"/>
  <c r="AV977" i="192"/>
  <c r="AU977" i="192"/>
  <c r="BD976" i="192"/>
  <c r="BA976" i="192"/>
  <c r="AZ976" i="192"/>
  <c r="AY976" i="192"/>
  <c r="AX976" i="192"/>
  <c r="BB976" i="192" s="1"/>
  <c r="AW976" i="192"/>
  <c r="AV976" i="192"/>
  <c r="AU976" i="192"/>
  <c r="BD975" i="192"/>
  <c r="BA975" i="192"/>
  <c r="AZ975" i="192"/>
  <c r="AY975" i="192"/>
  <c r="AX975" i="192"/>
  <c r="BB975" i="192" s="1"/>
  <c r="AW975" i="192"/>
  <c r="AV975" i="192"/>
  <c r="AU975" i="192"/>
  <c r="BD974" i="192"/>
  <c r="BA974" i="192"/>
  <c r="AZ974" i="192"/>
  <c r="AY974" i="192"/>
  <c r="AX974" i="192"/>
  <c r="BB974" i="192" s="1"/>
  <c r="AW974" i="192"/>
  <c r="AV974" i="192"/>
  <c r="AU974" i="192"/>
  <c r="BD973" i="192"/>
  <c r="BA973" i="192"/>
  <c r="AZ973" i="192"/>
  <c r="AY973" i="192"/>
  <c r="AX973" i="192"/>
  <c r="BB973" i="192" s="1"/>
  <c r="AW973" i="192"/>
  <c r="AV973" i="192"/>
  <c r="AU973" i="192"/>
  <c r="BD972" i="192"/>
  <c r="BA972" i="192"/>
  <c r="AZ972" i="192"/>
  <c r="AY972" i="192"/>
  <c r="AX972" i="192"/>
  <c r="BB972" i="192" s="1"/>
  <c r="AW972" i="192"/>
  <c r="AV972" i="192"/>
  <c r="AU972" i="192"/>
  <c r="BD971" i="192"/>
  <c r="BA971" i="192"/>
  <c r="AZ971" i="192"/>
  <c r="AY971" i="192"/>
  <c r="AX971" i="192"/>
  <c r="BB971" i="192" s="1"/>
  <c r="AW971" i="192"/>
  <c r="AV971" i="192"/>
  <c r="AU971" i="192"/>
  <c r="BD970" i="192"/>
  <c r="BA970" i="192"/>
  <c r="AZ970" i="192"/>
  <c r="AY970" i="192"/>
  <c r="AX970" i="192"/>
  <c r="BB970" i="192" s="1"/>
  <c r="AW970" i="192"/>
  <c r="AV970" i="192"/>
  <c r="AU970" i="192"/>
  <c r="BD969" i="192"/>
  <c r="BA969" i="192"/>
  <c r="AZ969" i="192"/>
  <c r="AY969" i="192"/>
  <c r="AX969" i="192"/>
  <c r="BB969" i="192" s="1"/>
  <c r="AW969" i="192"/>
  <c r="AV969" i="192"/>
  <c r="AU969" i="192"/>
  <c r="BD968" i="192"/>
  <c r="BA968" i="192"/>
  <c r="AZ968" i="192"/>
  <c r="AY968" i="192"/>
  <c r="AX968" i="192"/>
  <c r="BB968" i="192" s="1"/>
  <c r="AW968" i="192"/>
  <c r="AV968" i="192"/>
  <c r="AU968" i="192"/>
  <c r="BD967" i="192"/>
  <c r="BA967" i="192"/>
  <c r="AZ967" i="192"/>
  <c r="AY967" i="192"/>
  <c r="AX967" i="192"/>
  <c r="BB967" i="192" s="1"/>
  <c r="AW967" i="192"/>
  <c r="AV967" i="192"/>
  <c r="AU967" i="192"/>
  <c r="BD966" i="192"/>
  <c r="BA966" i="192"/>
  <c r="AZ966" i="192"/>
  <c r="AY966" i="192"/>
  <c r="AX966" i="192"/>
  <c r="BB966" i="192" s="1"/>
  <c r="AW966" i="192"/>
  <c r="AV966" i="192"/>
  <c r="AU966" i="192"/>
  <c r="BD965" i="192"/>
  <c r="BA965" i="192"/>
  <c r="AZ965" i="192"/>
  <c r="AY965" i="192"/>
  <c r="AX965" i="192"/>
  <c r="BB965" i="192" s="1"/>
  <c r="AW965" i="192"/>
  <c r="AV965" i="192"/>
  <c r="AU965" i="192"/>
  <c r="BD964" i="192"/>
  <c r="BA964" i="192"/>
  <c r="AZ964" i="192"/>
  <c r="AY964" i="192"/>
  <c r="AX964" i="192"/>
  <c r="BB964" i="192" s="1"/>
  <c r="AW964" i="192"/>
  <c r="AV964" i="192"/>
  <c r="AU964" i="192"/>
  <c r="BD963" i="192"/>
  <c r="BA963" i="192"/>
  <c r="AZ963" i="192"/>
  <c r="AY963" i="192"/>
  <c r="AX963" i="192"/>
  <c r="BB963" i="192" s="1"/>
  <c r="AW963" i="192"/>
  <c r="AV963" i="192"/>
  <c r="AU963" i="192"/>
  <c r="BD962" i="192"/>
  <c r="BA962" i="192"/>
  <c r="AZ962" i="192"/>
  <c r="AY962" i="192"/>
  <c r="AX962" i="192"/>
  <c r="BB962" i="192" s="1"/>
  <c r="AW962" i="192"/>
  <c r="AV962" i="192"/>
  <c r="AU962" i="192"/>
  <c r="BD961" i="192"/>
  <c r="BA961" i="192"/>
  <c r="AZ961" i="192"/>
  <c r="AY961" i="192"/>
  <c r="AX961" i="192"/>
  <c r="BB961" i="192" s="1"/>
  <c r="AW961" i="192"/>
  <c r="AV961" i="192"/>
  <c r="AU961" i="192"/>
  <c r="BD960" i="192"/>
  <c r="BA960" i="192"/>
  <c r="AZ960" i="192"/>
  <c r="AY960" i="192"/>
  <c r="AX960" i="192"/>
  <c r="BB960" i="192" s="1"/>
  <c r="AW960" i="192"/>
  <c r="AV960" i="192"/>
  <c r="AU960" i="192"/>
  <c r="BD959" i="192"/>
  <c r="BA959" i="192"/>
  <c r="AZ959" i="192"/>
  <c r="AY959" i="192"/>
  <c r="AX959" i="192"/>
  <c r="BB959" i="192" s="1"/>
  <c r="AW959" i="192"/>
  <c r="AV959" i="192"/>
  <c r="AU959" i="192"/>
  <c r="BD958" i="192"/>
  <c r="BA958" i="192"/>
  <c r="AZ958" i="192"/>
  <c r="AY958" i="192"/>
  <c r="AX958" i="192"/>
  <c r="BB958" i="192" s="1"/>
  <c r="AW958" i="192"/>
  <c r="AV958" i="192"/>
  <c r="AU958" i="192"/>
  <c r="BD957" i="192"/>
  <c r="BA957" i="192"/>
  <c r="AZ957" i="192"/>
  <c r="AY957" i="192"/>
  <c r="AX957" i="192"/>
  <c r="BB957" i="192" s="1"/>
  <c r="AW957" i="192"/>
  <c r="AV957" i="192"/>
  <c r="AU957" i="192"/>
  <c r="BD956" i="192"/>
  <c r="BA956" i="192"/>
  <c r="AZ956" i="192"/>
  <c r="AY956" i="192"/>
  <c r="AX956" i="192"/>
  <c r="BB956" i="192" s="1"/>
  <c r="AW956" i="192"/>
  <c r="AV956" i="192"/>
  <c r="AU956" i="192"/>
  <c r="BD955" i="192"/>
  <c r="BA955" i="192"/>
  <c r="AZ955" i="192"/>
  <c r="AY955" i="192"/>
  <c r="AX955" i="192"/>
  <c r="BB955" i="192" s="1"/>
  <c r="AW955" i="192"/>
  <c r="AV955" i="192"/>
  <c r="AU955" i="192"/>
  <c r="BD954" i="192"/>
  <c r="BA954" i="192"/>
  <c r="AZ954" i="192"/>
  <c r="AY954" i="192"/>
  <c r="AX954" i="192"/>
  <c r="BB954" i="192" s="1"/>
  <c r="AW954" i="192"/>
  <c r="AV954" i="192"/>
  <c r="AU954" i="192"/>
  <c r="BD953" i="192"/>
  <c r="BA953" i="192"/>
  <c r="AZ953" i="192"/>
  <c r="AY953" i="192"/>
  <c r="AX953" i="192"/>
  <c r="BB953" i="192" s="1"/>
  <c r="AW953" i="192"/>
  <c r="AV953" i="192"/>
  <c r="AU953" i="192"/>
  <c r="BD952" i="192"/>
  <c r="BA952" i="192"/>
  <c r="AZ952" i="192"/>
  <c r="AY952" i="192"/>
  <c r="AX952" i="192"/>
  <c r="BB952" i="192" s="1"/>
  <c r="AW952" i="192"/>
  <c r="AV952" i="192"/>
  <c r="AU952" i="192"/>
  <c r="BD951" i="192"/>
  <c r="BA951" i="192"/>
  <c r="AZ951" i="192"/>
  <c r="AY951" i="192"/>
  <c r="AX951" i="192"/>
  <c r="BB951" i="192" s="1"/>
  <c r="AW951" i="192"/>
  <c r="AV951" i="192"/>
  <c r="AU951" i="192"/>
  <c r="BD950" i="192"/>
  <c r="BA950" i="192"/>
  <c r="AZ950" i="192"/>
  <c r="AY950" i="192"/>
  <c r="AX950" i="192"/>
  <c r="BB950" i="192" s="1"/>
  <c r="AW950" i="192"/>
  <c r="AV950" i="192"/>
  <c r="AU950" i="192"/>
  <c r="BD949" i="192"/>
  <c r="BA949" i="192"/>
  <c r="AZ949" i="192"/>
  <c r="AY949" i="192"/>
  <c r="AX949" i="192"/>
  <c r="BB949" i="192" s="1"/>
  <c r="AW949" i="192"/>
  <c r="AV949" i="192"/>
  <c r="AU949" i="192"/>
  <c r="BD948" i="192"/>
  <c r="BA948" i="192"/>
  <c r="AZ948" i="192"/>
  <c r="AY948" i="192"/>
  <c r="AX948" i="192"/>
  <c r="BB948" i="192" s="1"/>
  <c r="AW948" i="192"/>
  <c r="AV948" i="192"/>
  <c r="AU948" i="192"/>
  <c r="BD947" i="192"/>
  <c r="BA947" i="192"/>
  <c r="AZ947" i="192"/>
  <c r="AY947" i="192"/>
  <c r="AX947" i="192"/>
  <c r="BB947" i="192" s="1"/>
  <c r="AW947" i="192"/>
  <c r="AV947" i="192"/>
  <c r="AU947" i="192"/>
  <c r="BD946" i="192"/>
  <c r="BA946" i="192"/>
  <c r="AZ946" i="192"/>
  <c r="AY946" i="192"/>
  <c r="AX946" i="192"/>
  <c r="BB946" i="192" s="1"/>
  <c r="AW946" i="192"/>
  <c r="AV946" i="192"/>
  <c r="AU946" i="192"/>
  <c r="BD945" i="192"/>
  <c r="BA945" i="192"/>
  <c r="AZ945" i="192"/>
  <c r="AY945" i="192"/>
  <c r="AX945" i="192"/>
  <c r="BB945" i="192" s="1"/>
  <c r="AW945" i="192"/>
  <c r="AV945" i="192"/>
  <c r="AU945" i="192"/>
  <c r="BD944" i="192"/>
  <c r="BA944" i="192"/>
  <c r="AZ944" i="192"/>
  <c r="AY944" i="192"/>
  <c r="AX944" i="192"/>
  <c r="BB944" i="192" s="1"/>
  <c r="AW944" i="192"/>
  <c r="AV944" i="192"/>
  <c r="AU944" i="192"/>
  <c r="BD943" i="192"/>
  <c r="BA943" i="192"/>
  <c r="AZ943" i="192"/>
  <c r="AY943" i="192"/>
  <c r="AX943" i="192"/>
  <c r="BB943" i="192" s="1"/>
  <c r="AW943" i="192"/>
  <c r="AV943" i="192"/>
  <c r="AU943" i="192"/>
  <c r="BD942" i="192"/>
  <c r="BA942" i="192"/>
  <c r="AZ942" i="192"/>
  <c r="AY942" i="192"/>
  <c r="AX942" i="192"/>
  <c r="BB942" i="192" s="1"/>
  <c r="AW942" i="192"/>
  <c r="AV942" i="192"/>
  <c r="AU942" i="192"/>
  <c r="BD941" i="192"/>
  <c r="BA941" i="192"/>
  <c r="AZ941" i="192"/>
  <c r="AY941" i="192"/>
  <c r="AX941" i="192"/>
  <c r="BB941" i="192" s="1"/>
  <c r="AW941" i="192"/>
  <c r="AV941" i="192"/>
  <c r="AU941" i="192"/>
  <c r="BD940" i="192"/>
  <c r="BA940" i="192"/>
  <c r="AZ940" i="192"/>
  <c r="AY940" i="192"/>
  <c r="AX940" i="192"/>
  <c r="BB940" i="192" s="1"/>
  <c r="AW940" i="192"/>
  <c r="AV940" i="192"/>
  <c r="AU940" i="192"/>
  <c r="BD939" i="192"/>
  <c r="BA939" i="192"/>
  <c r="AZ939" i="192"/>
  <c r="AY939" i="192"/>
  <c r="AX939" i="192"/>
  <c r="BB939" i="192" s="1"/>
  <c r="AW939" i="192"/>
  <c r="AV939" i="192"/>
  <c r="AU939" i="192"/>
  <c r="BD938" i="192"/>
  <c r="BA938" i="192"/>
  <c r="AZ938" i="192"/>
  <c r="AY938" i="192"/>
  <c r="AX938" i="192"/>
  <c r="BB938" i="192" s="1"/>
  <c r="AW938" i="192"/>
  <c r="AV938" i="192"/>
  <c r="AU938" i="192"/>
  <c r="BD937" i="192"/>
  <c r="BA937" i="192"/>
  <c r="AZ937" i="192"/>
  <c r="AY937" i="192"/>
  <c r="AX937" i="192"/>
  <c r="BB937" i="192" s="1"/>
  <c r="AW937" i="192"/>
  <c r="AV937" i="192"/>
  <c r="AU937" i="192"/>
  <c r="BD936" i="192"/>
  <c r="BA936" i="192"/>
  <c r="AZ936" i="192"/>
  <c r="AY936" i="192"/>
  <c r="AX936" i="192"/>
  <c r="BB936" i="192" s="1"/>
  <c r="AW936" i="192"/>
  <c r="AV936" i="192"/>
  <c r="AU936" i="192"/>
  <c r="BD935" i="192"/>
  <c r="BA935" i="192"/>
  <c r="AZ935" i="192"/>
  <c r="AY935" i="192"/>
  <c r="AX935" i="192"/>
  <c r="BB935" i="192" s="1"/>
  <c r="AW935" i="192"/>
  <c r="AV935" i="192"/>
  <c r="AU935" i="192"/>
  <c r="BD934" i="192"/>
  <c r="BA934" i="192"/>
  <c r="AZ934" i="192"/>
  <c r="AY934" i="192"/>
  <c r="AX934" i="192"/>
  <c r="BB934" i="192" s="1"/>
  <c r="AW934" i="192"/>
  <c r="AV934" i="192"/>
  <c r="AU934" i="192"/>
  <c r="BD933" i="192"/>
  <c r="BA933" i="192"/>
  <c r="AZ933" i="192"/>
  <c r="AY933" i="192"/>
  <c r="AX933" i="192"/>
  <c r="BB933" i="192" s="1"/>
  <c r="AW933" i="192"/>
  <c r="AV933" i="192"/>
  <c r="AU933" i="192"/>
  <c r="BD932" i="192"/>
  <c r="BA932" i="192"/>
  <c r="AZ932" i="192"/>
  <c r="AY932" i="192"/>
  <c r="AX932" i="192"/>
  <c r="BB932" i="192" s="1"/>
  <c r="AW932" i="192"/>
  <c r="AV932" i="192"/>
  <c r="AU932" i="192"/>
  <c r="BD931" i="192"/>
  <c r="BA931" i="192"/>
  <c r="AZ931" i="192"/>
  <c r="AY931" i="192"/>
  <c r="AX931" i="192"/>
  <c r="BB931" i="192" s="1"/>
  <c r="AW931" i="192"/>
  <c r="AV931" i="192"/>
  <c r="AU931" i="192"/>
  <c r="BD930" i="192"/>
  <c r="BA930" i="192"/>
  <c r="AZ930" i="192"/>
  <c r="AY930" i="192"/>
  <c r="AX930" i="192"/>
  <c r="BB930" i="192" s="1"/>
  <c r="AW930" i="192"/>
  <c r="AV930" i="192"/>
  <c r="AU930" i="192"/>
  <c r="BD929" i="192"/>
  <c r="BA929" i="192"/>
  <c r="AZ929" i="192"/>
  <c r="AY929" i="192"/>
  <c r="AX929" i="192"/>
  <c r="BB929" i="192" s="1"/>
  <c r="AW929" i="192"/>
  <c r="AV929" i="192"/>
  <c r="AU929" i="192"/>
  <c r="BD928" i="192"/>
  <c r="BA928" i="192"/>
  <c r="AZ928" i="192"/>
  <c r="AY928" i="192"/>
  <c r="AX928" i="192"/>
  <c r="BB928" i="192" s="1"/>
  <c r="AW928" i="192"/>
  <c r="AV928" i="192"/>
  <c r="AU928" i="192"/>
  <c r="BD927" i="192"/>
  <c r="BA927" i="192"/>
  <c r="AZ927" i="192"/>
  <c r="AY927" i="192"/>
  <c r="AX927" i="192"/>
  <c r="BB927" i="192" s="1"/>
  <c r="AW927" i="192"/>
  <c r="AV927" i="192"/>
  <c r="AU927" i="192"/>
  <c r="BD926" i="192"/>
  <c r="BA926" i="192"/>
  <c r="AZ926" i="192"/>
  <c r="AY926" i="192"/>
  <c r="AX926" i="192"/>
  <c r="BB926" i="192" s="1"/>
  <c r="AW926" i="192"/>
  <c r="AV926" i="192"/>
  <c r="AU926" i="192"/>
  <c r="BD925" i="192"/>
  <c r="BA925" i="192"/>
  <c r="AZ925" i="192"/>
  <c r="AY925" i="192"/>
  <c r="AX925" i="192"/>
  <c r="BB925" i="192" s="1"/>
  <c r="AW925" i="192"/>
  <c r="AV925" i="192"/>
  <c r="AU925" i="192"/>
  <c r="BD924" i="192"/>
  <c r="BA924" i="192"/>
  <c r="AZ924" i="192"/>
  <c r="AY924" i="192"/>
  <c r="AX924" i="192"/>
  <c r="BB924" i="192" s="1"/>
  <c r="AW924" i="192"/>
  <c r="AV924" i="192"/>
  <c r="AU924" i="192"/>
  <c r="BD923" i="192"/>
  <c r="BA923" i="192"/>
  <c r="AZ923" i="192"/>
  <c r="AY923" i="192"/>
  <c r="AX923" i="192"/>
  <c r="BB923" i="192" s="1"/>
  <c r="AW923" i="192"/>
  <c r="AV923" i="192"/>
  <c r="AU923" i="192"/>
  <c r="BD922" i="192"/>
  <c r="BA922" i="192"/>
  <c r="AZ922" i="192"/>
  <c r="AY922" i="192"/>
  <c r="AX922" i="192"/>
  <c r="BB922" i="192" s="1"/>
  <c r="AW922" i="192"/>
  <c r="AV922" i="192"/>
  <c r="AU922" i="192"/>
  <c r="BD921" i="192"/>
  <c r="BA921" i="192"/>
  <c r="AZ921" i="192"/>
  <c r="AY921" i="192"/>
  <c r="AX921" i="192"/>
  <c r="BB921" i="192" s="1"/>
  <c r="AW921" i="192"/>
  <c r="AV921" i="192"/>
  <c r="AU921" i="192"/>
  <c r="BD920" i="192"/>
  <c r="BA920" i="192"/>
  <c r="AZ920" i="192"/>
  <c r="AY920" i="192"/>
  <c r="AX920" i="192"/>
  <c r="BB920" i="192" s="1"/>
  <c r="AW920" i="192"/>
  <c r="AV920" i="192"/>
  <c r="AU920" i="192"/>
  <c r="BD919" i="192"/>
  <c r="BA919" i="192"/>
  <c r="AZ919" i="192"/>
  <c r="AY919" i="192"/>
  <c r="AX919" i="192"/>
  <c r="BB919" i="192" s="1"/>
  <c r="AW919" i="192"/>
  <c r="AV919" i="192"/>
  <c r="AU919" i="192"/>
  <c r="BD918" i="192"/>
  <c r="BA918" i="192"/>
  <c r="AZ918" i="192"/>
  <c r="AY918" i="192"/>
  <c r="AX918" i="192"/>
  <c r="BB918" i="192" s="1"/>
  <c r="AW918" i="192"/>
  <c r="AV918" i="192"/>
  <c r="AU918" i="192"/>
  <c r="BD917" i="192"/>
  <c r="BA917" i="192"/>
  <c r="AZ917" i="192"/>
  <c r="AY917" i="192"/>
  <c r="AX917" i="192"/>
  <c r="BB917" i="192" s="1"/>
  <c r="AW917" i="192"/>
  <c r="AV917" i="192"/>
  <c r="AU917" i="192"/>
  <c r="BD916" i="192"/>
  <c r="BA916" i="192"/>
  <c r="AZ916" i="192"/>
  <c r="AY916" i="192"/>
  <c r="AX916" i="192"/>
  <c r="BB916" i="192" s="1"/>
  <c r="AW916" i="192"/>
  <c r="AV916" i="192"/>
  <c r="AU916" i="192"/>
  <c r="BD915" i="192"/>
  <c r="BA915" i="192"/>
  <c r="AZ915" i="192"/>
  <c r="AY915" i="192"/>
  <c r="AX915" i="192"/>
  <c r="BB915" i="192" s="1"/>
  <c r="AW915" i="192"/>
  <c r="AV915" i="192"/>
  <c r="AU915" i="192"/>
  <c r="BD914" i="192"/>
  <c r="BA914" i="192"/>
  <c r="AZ914" i="192"/>
  <c r="AY914" i="192"/>
  <c r="AX914" i="192"/>
  <c r="BB914" i="192" s="1"/>
  <c r="AW914" i="192"/>
  <c r="AV914" i="192"/>
  <c r="AU914" i="192"/>
  <c r="BD913" i="192"/>
  <c r="BA913" i="192"/>
  <c r="AZ913" i="192"/>
  <c r="AY913" i="192"/>
  <c r="AX913" i="192"/>
  <c r="BB913" i="192" s="1"/>
  <c r="AW913" i="192"/>
  <c r="AV913" i="192"/>
  <c r="AU913" i="192"/>
  <c r="BD912" i="192"/>
  <c r="BA912" i="192"/>
  <c r="AZ912" i="192"/>
  <c r="AY912" i="192"/>
  <c r="AX912" i="192"/>
  <c r="BB912" i="192" s="1"/>
  <c r="AW912" i="192"/>
  <c r="AV912" i="192"/>
  <c r="AU912" i="192"/>
  <c r="BD911" i="192"/>
  <c r="BA911" i="192"/>
  <c r="AZ911" i="192"/>
  <c r="AY911" i="192"/>
  <c r="AX911" i="192"/>
  <c r="BB911" i="192" s="1"/>
  <c r="AW911" i="192"/>
  <c r="AV911" i="192"/>
  <c r="AU911" i="192"/>
  <c r="BD910" i="192"/>
  <c r="BA910" i="192"/>
  <c r="AZ910" i="192"/>
  <c r="AY910" i="192"/>
  <c r="AX910" i="192"/>
  <c r="BB910" i="192" s="1"/>
  <c r="AW910" i="192"/>
  <c r="AV910" i="192"/>
  <c r="AU910" i="192"/>
  <c r="BD909" i="192"/>
  <c r="BA909" i="192"/>
  <c r="AZ909" i="192"/>
  <c r="AY909" i="192"/>
  <c r="AX909" i="192"/>
  <c r="BB909" i="192" s="1"/>
  <c r="AW909" i="192"/>
  <c r="AV909" i="192"/>
  <c r="AU909" i="192"/>
  <c r="BD908" i="192"/>
  <c r="BA908" i="192"/>
  <c r="AZ908" i="192"/>
  <c r="AY908" i="192"/>
  <c r="AX908" i="192"/>
  <c r="BB908" i="192" s="1"/>
  <c r="AW908" i="192"/>
  <c r="AV908" i="192"/>
  <c r="AU908" i="192"/>
  <c r="BD907" i="192"/>
  <c r="BA907" i="192"/>
  <c r="AZ907" i="192"/>
  <c r="AY907" i="192"/>
  <c r="AX907" i="192"/>
  <c r="BB907" i="192" s="1"/>
  <c r="AW907" i="192"/>
  <c r="AV907" i="192"/>
  <c r="AU907" i="192"/>
  <c r="BD906" i="192"/>
  <c r="BA906" i="192"/>
  <c r="AZ906" i="192"/>
  <c r="AY906" i="192"/>
  <c r="AX906" i="192"/>
  <c r="BB906" i="192" s="1"/>
  <c r="AW906" i="192"/>
  <c r="AV906" i="192"/>
  <c r="AU906" i="192"/>
  <c r="BD905" i="192"/>
  <c r="BA905" i="192"/>
  <c r="AZ905" i="192"/>
  <c r="AY905" i="192"/>
  <c r="AX905" i="192"/>
  <c r="BB905" i="192" s="1"/>
  <c r="AW905" i="192"/>
  <c r="AV905" i="192"/>
  <c r="AU905" i="192"/>
  <c r="BD904" i="192"/>
  <c r="BA904" i="192"/>
  <c r="AZ904" i="192"/>
  <c r="AY904" i="192"/>
  <c r="AX904" i="192"/>
  <c r="BB904" i="192" s="1"/>
  <c r="AW904" i="192"/>
  <c r="AV904" i="192"/>
  <c r="AU904" i="192"/>
  <c r="BD903" i="192"/>
  <c r="BA903" i="192"/>
  <c r="AZ903" i="192"/>
  <c r="AY903" i="192"/>
  <c r="AX903" i="192"/>
  <c r="BB903" i="192" s="1"/>
  <c r="AW903" i="192"/>
  <c r="AV903" i="192"/>
  <c r="AU903" i="192"/>
  <c r="BD902" i="192"/>
  <c r="BA902" i="192"/>
  <c r="AZ902" i="192"/>
  <c r="AY902" i="192"/>
  <c r="AX902" i="192"/>
  <c r="BB902" i="192" s="1"/>
  <c r="AW902" i="192"/>
  <c r="AV902" i="192"/>
  <c r="AU902" i="192"/>
  <c r="BD901" i="192"/>
  <c r="BA901" i="192"/>
  <c r="AZ901" i="192"/>
  <c r="AY901" i="192"/>
  <c r="AX901" i="192"/>
  <c r="BB901" i="192" s="1"/>
  <c r="AW901" i="192"/>
  <c r="AV901" i="192"/>
  <c r="AU901" i="192"/>
  <c r="BD900" i="192"/>
  <c r="BA900" i="192"/>
  <c r="AZ900" i="192"/>
  <c r="AY900" i="192"/>
  <c r="AX900" i="192"/>
  <c r="BB900" i="192" s="1"/>
  <c r="AW900" i="192"/>
  <c r="AV900" i="192"/>
  <c r="AU900" i="192"/>
  <c r="BD899" i="192"/>
  <c r="BA899" i="192"/>
  <c r="AZ899" i="192"/>
  <c r="AY899" i="192"/>
  <c r="AX899" i="192"/>
  <c r="BB899" i="192" s="1"/>
  <c r="AW899" i="192"/>
  <c r="AV899" i="192"/>
  <c r="AU899" i="192"/>
  <c r="BD898" i="192"/>
  <c r="BA898" i="192"/>
  <c r="AZ898" i="192"/>
  <c r="AY898" i="192"/>
  <c r="AX898" i="192"/>
  <c r="BB898" i="192" s="1"/>
  <c r="AW898" i="192"/>
  <c r="AV898" i="192"/>
  <c r="AU898" i="192"/>
  <c r="BD897" i="192"/>
  <c r="BA897" i="192"/>
  <c r="AZ897" i="192"/>
  <c r="AY897" i="192"/>
  <c r="AX897" i="192"/>
  <c r="BB897" i="192" s="1"/>
  <c r="AW897" i="192"/>
  <c r="AV897" i="192"/>
  <c r="AU897" i="192"/>
  <c r="BD896" i="192"/>
  <c r="BA896" i="192"/>
  <c r="AZ896" i="192"/>
  <c r="AY896" i="192"/>
  <c r="AX896" i="192"/>
  <c r="BB896" i="192" s="1"/>
  <c r="AW896" i="192"/>
  <c r="AV896" i="192"/>
  <c r="AU896" i="192"/>
  <c r="BD895" i="192"/>
  <c r="BA895" i="192"/>
  <c r="AZ895" i="192"/>
  <c r="AY895" i="192"/>
  <c r="AX895" i="192"/>
  <c r="BB895" i="192" s="1"/>
  <c r="AW895" i="192"/>
  <c r="AV895" i="192"/>
  <c r="AU895" i="192"/>
  <c r="BD894" i="192"/>
  <c r="BA894" i="192"/>
  <c r="AZ894" i="192"/>
  <c r="AY894" i="192"/>
  <c r="AX894" i="192"/>
  <c r="BB894" i="192" s="1"/>
  <c r="AW894" i="192"/>
  <c r="AV894" i="192"/>
  <c r="AU894" i="192"/>
  <c r="BD893" i="192"/>
  <c r="BA893" i="192"/>
  <c r="AZ893" i="192"/>
  <c r="AY893" i="192"/>
  <c r="AX893" i="192"/>
  <c r="BB893" i="192" s="1"/>
  <c r="AW893" i="192"/>
  <c r="AV893" i="192"/>
  <c r="AU893" i="192"/>
  <c r="BD892" i="192"/>
  <c r="BA892" i="192"/>
  <c r="AZ892" i="192"/>
  <c r="AY892" i="192"/>
  <c r="AX892" i="192"/>
  <c r="BB892" i="192" s="1"/>
  <c r="AW892" i="192"/>
  <c r="AV892" i="192"/>
  <c r="AU892" i="192"/>
  <c r="BD891" i="192"/>
  <c r="BA891" i="192"/>
  <c r="AZ891" i="192"/>
  <c r="AY891" i="192"/>
  <c r="AX891" i="192"/>
  <c r="BB891" i="192" s="1"/>
  <c r="AW891" i="192"/>
  <c r="AV891" i="192"/>
  <c r="AU891" i="192"/>
  <c r="BD890" i="192"/>
  <c r="BA890" i="192"/>
  <c r="AZ890" i="192"/>
  <c r="AY890" i="192"/>
  <c r="AX890" i="192"/>
  <c r="BB890" i="192" s="1"/>
  <c r="AW890" i="192"/>
  <c r="AV890" i="192"/>
  <c r="AU890" i="192"/>
  <c r="BD889" i="192"/>
  <c r="BA889" i="192"/>
  <c r="AZ889" i="192"/>
  <c r="AY889" i="192"/>
  <c r="AX889" i="192"/>
  <c r="BB889" i="192" s="1"/>
  <c r="AW889" i="192"/>
  <c r="AV889" i="192"/>
  <c r="AU889" i="192"/>
  <c r="BD888" i="192"/>
  <c r="BA888" i="192"/>
  <c r="AZ888" i="192"/>
  <c r="AY888" i="192"/>
  <c r="AX888" i="192"/>
  <c r="BB888" i="192" s="1"/>
  <c r="AW888" i="192"/>
  <c r="AV888" i="192"/>
  <c r="AU888" i="192"/>
  <c r="BD887" i="192"/>
  <c r="BA887" i="192"/>
  <c r="AZ887" i="192"/>
  <c r="AY887" i="192"/>
  <c r="AX887" i="192"/>
  <c r="BB887" i="192" s="1"/>
  <c r="AW887" i="192"/>
  <c r="AV887" i="192"/>
  <c r="AU887" i="192"/>
  <c r="BD886" i="192"/>
  <c r="BA886" i="192"/>
  <c r="AZ886" i="192"/>
  <c r="AY886" i="192"/>
  <c r="AX886" i="192"/>
  <c r="BB886" i="192" s="1"/>
  <c r="AW886" i="192"/>
  <c r="AV886" i="192"/>
  <c r="AU886" i="192"/>
  <c r="BD885" i="192"/>
  <c r="BA885" i="192"/>
  <c r="AZ885" i="192"/>
  <c r="AY885" i="192"/>
  <c r="AX885" i="192"/>
  <c r="BB885" i="192" s="1"/>
  <c r="AW885" i="192"/>
  <c r="AV885" i="192"/>
  <c r="AU885" i="192"/>
  <c r="BD884" i="192"/>
  <c r="BA884" i="192"/>
  <c r="AZ884" i="192"/>
  <c r="AY884" i="192"/>
  <c r="AX884" i="192"/>
  <c r="BB884" i="192" s="1"/>
  <c r="AW884" i="192"/>
  <c r="AV884" i="192"/>
  <c r="AU884" i="192"/>
  <c r="BD883" i="192"/>
  <c r="BA883" i="192"/>
  <c r="AZ883" i="192"/>
  <c r="AY883" i="192"/>
  <c r="AX883" i="192"/>
  <c r="BB883" i="192" s="1"/>
  <c r="AW883" i="192"/>
  <c r="AV883" i="192"/>
  <c r="AU883" i="192"/>
  <c r="BD882" i="192"/>
  <c r="BA882" i="192"/>
  <c r="AZ882" i="192"/>
  <c r="AY882" i="192"/>
  <c r="AX882" i="192"/>
  <c r="BB882" i="192" s="1"/>
  <c r="AW882" i="192"/>
  <c r="AV882" i="192"/>
  <c r="AU882" i="192"/>
  <c r="BD881" i="192"/>
  <c r="BA881" i="192"/>
  <c r="AZ881" i="192"/>
  <c r="AY881" i="192"/>
  <c r="AX881" i="192"/>
  <c r="BB881" i="192" s="1"/>
  <c r="AW881" i="192"/>
  <c r="AV881" i="192"/>
  <c r="AU881" i="192"/>
  <c r="BD880" i="192"/>
  <c r="BA880" i="192"/>
  <c r="AZ880" i="192"/>
  <c r="AY880" i="192"/>
  <c r="AX880" i="192"/>
  <c r="BB880" i="192" s="1"/>
  <c r="AW880" i="192"/>
  <c r="AV880" i="192"/>
  <c r="AU880" i="192"/>
  <c r="BD879" i="192"/>
  <c r="BA879" i="192"/>
  <c r="AZ879" i="192"/>
  <c r="AY879" i="192"/>
  <c r="AX879" i="192"/>
  <c r="BB879" i="192" s="1"/>
  <c r="AW879" i="192"/>
  <c r="AV879" i="192"/>
  <c r="AU879" i="192"/>
  <c r="BD878" i="192"/>
  <c r="BA878" i="192"/>
  <c r="AZ878" i="192"/>
  <c r="AY878" i="192"/>
  <c r="AX878" i="192"/>
  <c r="BB878" i="192" s="1"/>
  <c r="AW878" i="192"/>
  <c r="AV878" i="192"/>
  <c r="AU878" i="192"/>
  <c r="BD877" i="192"/>
  <c r="BA877" i="192"/>
  <c r="AZ877" i="192"/>
  <c r="AY877" i="192"/>
  <c r="AX877" i="192"/>
  <c r="BB877" i="192" s="1"/>
  <c r="AW877" i="192"/>
  <c r="AV877" i="192"/>
  <c r="AU877" i="192"/>
  <c r="BD876" i="192"/>
  <c r="BA876" i="192"/>
  <c r="AZ876" i="192"/>
  <c r="AY876" i="192"/>
  <c r="AX876" i="192"/>
  <c r="BB876" i="192" s="1"/>
  <c r="AW876" i="192"/>
  <c r="AV876" i="192"/>
  <c r="AU876" i="192"/>
  <c r="BD875" i="192"/>
  <c r="BA875" i="192"/>
  <c r="AZ875" i="192"/>
  <c r="AY875" i="192"/>
  <c r="AX875" i="192"/>
  <c r="BB875" i="192" s="1"/>
  <c r="AW875" i="192"/>
  <c r="AV875" i="192"/>
  <c r="AU875" i="192"/>
  <c r="BD874" i="192"/>
  <c r="BA874" i="192"/>
  <c r="AZ874" i="192"/>
  <c r="AY874" i="192"/>
  <c r="AX874" i="192"/>
  <c r="BB874" i="192" s="1"/>
  <c r="AW874" i="192"/>
  <c r="AV874" i="192"/>
  <c r="AU874" i="192"/>
  <c r="BD873" i="192"/>
  <c r="BA873" i="192"/>
  <c r="AZ873" i="192"/>
  <c r="AY873" i="192"/>
  <c r="AX873" i="192"/>
  <c r="BB873" i="192" s="1"/>
  <c r="AW873" i="192"/>
  <c r="AV873" i="192"/>
  <c r="AU873" i="192"/>
  <c r="BD872" i="192"/>
  <c r="BA872" i="192"/>
  <c r="AZ872" i="192"/>
  <c r="AY872" i="192"/>
  <c r="AX872" i="192"/>
  <c r="BB872" i="192" s="1"/>
  <c r="AW872" i="192"/>
  <c r="AV872" i="192"/>
  <c r="AU872" i="192"/>
  <c r="BD871" i="192"/>
  <c r="BA871" i="192"/>
  <c r="AZ871" i="192"/>
  <c r="AY871" i="192"/>
  <c r="AX871" i="192"/>
  <c r="BB871" i="192" s="1"/>
  <c r="AW871" i="192"/>
  <c r="AV871" i="192"/>
  <c r="AU871" i="192"/>
  <c r="BD870" i="192"/>
  <c r="BA870" i="192"/>
  <c r="AZ870" i="192"/>
  <c r="AY870" i="192"/>
  <c r="AX870" i="192"/>
  <c r="BB870" i="192" s="1"/>
  <c r="AW870" i="192"/>
  <c r="AV870" i="192"/>
  <c r="AU870" i="192"/>
  <c r="BD869" i="192"/>
  <c r="BA869" i="192"/>
  <c r="AZ869" i="192"/>
  <c r="AY869" i="192"/>
  <c r="AX869" i="192"/>
  <c r="BB869" i="192" s="1"/>
  <c r="AW869" i="192"/>
  <c r="AV869" i="192"/>
  <c r="AU869" i="192"/>
  <c r="BD868" i="192"/>
  <c r="BA868" i="192"/>
  <c r="AZ868" i="192"/>
  <c r="AY868" i="192"/>
  <c r="AX868" i="192"/>
  <c r="BB868" i="192" s="1"/>
  <c r="AW868" i="192"/>
  <c r="AV868" i="192"/>
  <c r="AU868" i="192"/>
  <c r="BD867" i="192"/>
  <c r="BA867" i="192"/>
  <c r="AZ867" i="192"/>
  <c r="AY867" i="192"/>
  <c r="AX867" i="192"/>
  <c r="BB867" i="192" s="1"/>
  <c r="AW867" i="192"/>
  <c r="AV867" i="192"/>
  <c r="AU867" i="192"/>
  <c r="BD866" i="192"/>
  <c r="BA866" i="192"/>
  <c r="AZ866" i="192"/>
  <c r="AY866" i="192"/>
  <c r="AX866" i="192"/>
  <c r="BB866" i="192" s="1"/>
  <c r="AW866" i="192"/>
  <c r="AV866" i="192"/>
  <c r="AU866" i="192"/>
  <c r="BD865" i="192"/>
  <c r="BA865" i="192"/>
  <c r="AZ865" i="192"/>
  <c r="AY865" i="192"/>
  <c r="AX865" i="192"/>
  <c r="BB865" i="192" s="1"/>
  <c r="AW865" i="192"/>
  <c r="AV865" i="192"/>
  <c r="AU865" i="192"/>
  <c r="BD864" i="192"/>
  <c r="BA864" i="192"/>
  <c r="AZ864" i="192"/>
  <c r="AY864" i="192"/>
  <c r="AX864" i="192"/>
  <c r="BB864" i="192" s="1"/>
  <c r="AW864" i="192"/>
  <c r="AV864" i="192"/>
  <c r="AU864" i="192"/>
  <c r="BD863" i="192"/>
  <c r="BA863" i="192"/>
  <c r="AZ863" i="192"/>
  <c r="AY863" i="192"/>
  <c r="AX863" i="192"/>
  <c r="BB863" i="192" s="1"/>
  <c r="AW863" i="192"/>
  <c r="AV863" i="192"/>
  <c r="AU863" i="192"/>
  <c r="BD862" i="192"/>
  <c r="BA862" i="192"/>
  <c r="AZ862" i="192"/>
  <c r="AY862" i="192"/>
  <c r="AX862" i="192"/>
  <c r="BB862" i="192" s="1"/>
  <c r="AW862" i="192"/>
  <c r="AV862" i="192"/>
  <c r="AU862" i="192"/>
  <c r="BD861" i="192"/>
  <c r="BA861" i="192"/>
  <c r="AZ861" i="192"/>
  <c r="AY861" i="192"/>
  <c r="AX861" i="192"/>
  <c r="BB861" i="192" s="1"/>
  <c r="AW861" i="192"/>
  <c r="AV861" i="192"/>
  <c r="AU861" i="192"/>
  <c r="BD860" i="192"/>
  <c r="BA860" i="192"/>
  <c r="AZ860" i="192"/>
  <c r="AY860" i="192"/>
  <c r="AX860" i="192"/>
  <c r="BB860" i="192" s="1"/>
  <c r="AW860" i="192"/>
  <c r="AV860" i="192"/>
  <c r="AU860" i="192"/>
  <c r="BD859" i="192"/>
  <c r="BA859" i="192"/>
  <c r="AZ859" i="192"/>
  <c r="AY859" i="192"/>
  <c r="AX859" i="192"/>
  <c r="BB859" i="192" s="1"/>
  <c r="AW859" i="192"/>
  <c r="AV859" i="192"/>
  <c r="AU859" i="192"/>
  <c r="BD858" i="192"/>
  <c r="BA858" i="192"/>
  <c r="AZ858" i="192"/>
  <c r="AY858" i="192"/>
  <c r="AX858" i="192"/>
  <c r="BB858" i="192" s="1"/>
  <c r="AW858" i="192"/>
  <c r="AV858" i="192"/>
  <c r="AU858" i="192"/>
  <c r="BD857" i="192"/>
  <c r="BA857" i="192"/>
  <c r="AZ857" i="192"/>
  <c r="AY857" i="192"/>
  <c r="AX857" i="192"/>
  <c r="BB857" i="192" s="1"/>
  <c r="AW857" i="192"/>
  <c r="AV857" i="192"/>
  <c r="AU857" i="192"/>
  <c r="BD856" i="192"/>
  <c r="BA856" i="192"/>
  <c r="AZ856" i="192"/>
  <c r="AY856" i="192"/>
  <c r="AX856" i="192"/>
  <c r="BB856" i="192" s="1"/>
  <c r="AW856" i="192"/>
  <c r="AV856" i="192"/>
  <c r="AU856" i="192"/>
  <c r="BD855" i="192"/>
  <c r="BA855" i="192"/>
  <c r="AZ855" i="192"/>
  <c r="AY855" i="192"/>
  <c r="AX855" i="192"/>
  <c r="BB855" i="192" s="1"/>
  <c r="AW855" i="192"/>
  <c r="AV855" i="192"/>
  <c r="AU855" i="192"/>
  <c r="BD854" i="192"/>
  <c r="BA854" i="192"/>
  <c r="AZ854" i="192"/>
  <c r="AY854" i="192"/>
  <c r="AX854" i="192"/>
  <c r="BB854" i="192" s="1"/>
  <c r="AW854" i="192"/>
  <c r="AV854" i="192"/>
  <c r="AU854" i="192"/>
  <c r="BD853" i="192"/>
  <c r="BA853" i="192"/>
  <c r="AZ853" i="192"/>
  <c r="AY853" i="192"/>
  <c r="AX853" i="192"/>
  <c r="BB853" i="192" s="1"/>
  <c r="AW853" i="192"/>
  <c r="AV853" i="192"/>
  <c r="AU853" i="192"/>
  <c r="BD852" i="192"/>
  <c r="BA852" i="192"/>
  <c r="AZ852" i="192"/>
  <c r="AY852" i="192"/>
  <c r="AX852" i="192"/>
  <c r="BB852" i="192" s="1"/>
  <c r="AW852" i="192"/>
  <c r="AV852" i="192"/>
  <c r="AU852" i="192"/>
  <c r="BD851" i="192"/>
  <c r="BA851" i="192"/>
  <c r="AZ851" i="192"/>
  <c r="AY851" i="192"/>
  <c r="AX851" i="192"/>
  <c r="BB851" i="192" s="1"/>
  <c r="AW851" i="192"/>
  <c r="AV851" i="192"/>
  <c r="AU851" i="192"/>
  <c r="BD850" i="192"/>
  <c r="BA850" i="192"/>
  <c r="AZ850" i="192"/>
  <c r="AY850" i="192"/>
  <c r="AX850" i="192"/>
  <c r="BB850" i="192" s="1"/>
  <c r="AW850" i="192"/>
  <c r="AV850" i="192"/>
  <c r="AU850" i="192"/>
  <c r="BD849" i="192"/>
  <c r="BA849" i="192"/>
  <c r="AZ849" i="192"/>
  <c r="AY849" i="192"/>
  <c r="AX849" i="192"/>
  <c r="BB849" i="192" s="1"/>
  <c r="AW849" i="192"/>
  <c r="AV849" i="192"/>
  <c r="AU849" i="192"/>
  <c r="BD848" i="192"/>
  <c r="BA848" i="192"/>
  <c r="AZ848" i="192"/>
  <c r="AY848" i="192"/>
  <c r="AX848" i="192"/>
  <c r="BB848" i="192" s="1"/>
  <c r="AW848" i="192"/>
  <c r="AV848" i="192"/>
  <c r="AU848" i="192"/>
  <c r="BD847" i="192"/>
  <c r="BA847" i="192"/>
  <c r="AZ847" i="192"/>
  <c r="AY847" i="192"/>
  <c r="AX847" i="192"/>
  <c r="BB847" i="192" s="1"/>
  <c r="AW847" i="192"/>
  <c r="AV847" i="192"/>
  <c r="AU847" i="192"/>
  <c r="BD846" i="192"/>
  <c r="BA846" i="192"/>
  <c r="AZ846" i="192"/>
  <c r="AY846" i="192"/>
  <c r="AX846" i="192"/>
  <c r="BB846" i="192" s="1"/>
  <c r="AW846" i="192"/>
  <c r="AV846" i="192"/>
  <c r="AU846" i="192"/>
  <c r="BD845" i="192"/>
  <c r="BA845" i="192"/>
  <c r="AZ845" i="192"/>
  <c r="AY845" i="192"/>
  <c r="AX845" i="192"/>
  <c r="BB845" i="192" s="1"/>
  <c r="AW845" i="192"/>
  <c r="AV845" i="192"/>
  <c r="AU845" i="192"/>
  <c r="BD844" i="192"/>
  <c r="BA844" i="192"/>
  <c r="AZ844" i="192"/>
  <c r="AY844" i="192"/>
  <c r="AX844" i="192"/>
  <c r="BB844" i="192" s="1"/>
  <c r="AW844" i="192"/>
  <c r="AV844" i="192"/>
  <c r="AU844" i="192"/>
  <c r="BD843" i="192"/>
  <c r="BA843" i="192"/>
  <c r="AZ843" i="192"/>
  <c r="AY843" i="192"/>
  <c r="AX843" i="192"/>
  <c r="BB843" i="192" s="1"/>
  <c r="AW843" i="192"/>
  <c r="AV843" i="192"/>
  <c r="AU843" i="192"/>
  <c r="BD842" i="192"/>
  <c r="BA842" i="192"/>
  <c r="AZ842" i="192"/>
  <c r="AY842" i="192"/>
  <c r="AX842" i="192"/>
  <c r="BB842" i="192" s="1"/>
  <c r="AW842" i="192"/>
  <c r="AV842" i="192"/>
  <c r="AU842" i="192"/>
  <c r="BD841" i="192"/>
  <c r="BA841" i="192"/>
  <c r="AZ841" i="192"/>
  <c r="AY841" i="192"/>
  <c r="AX841" i="192"/>
  <c r="BB841" i="192" s="1"/>
  <c r="AW841" i="192"/>
  <c r="AV841" i="192"/>
  <c r="AU841" i="192"/>
  <c r="BD840" i="192"/>
  <c r="BA840" i="192"/>
  <c r="AZ840" i="192"/>
  <c r="AY840" i="192"/>
  <c r="AX840" i="192"/>
  <c r="BB840" i="192" s="1"/>
  <c r="AW840" i="192"/>
  <c r="AV840" i="192"/>
  <c r="AU840" i="192"/>
  <c r="BD839" i="192"/>
  <c r="BA839" i="192"/>
  <c r="AZ839" i="192"/>
  <c r="AY839" i="192"/>
  <c r="AX839" i="192"/>
  <c r="BB839" i="192" s="1"/>
  <c r="AW839" i="192"/>
  <c r="AV839" i="192"/>
  <c r="AU839" i="192"/>
  <c r="BD838" i="192"/>
  <c r="BA838" i="192"/>
  <c r="AZ838" i="192"/>
  <c r="AY838" i="192"/>
  <c r="AX838" i="192"/>
  <c r="BB838" i="192" s="1"/>
  <c r="AW838" i="192"/>
  <c r="AV838" i="192"/>
  <c r="AU838" i="192"/>
  <c r="BD837" i="192"/>
  <c r="BA837" i="192"/>
  <c r="AZ837" i="192"/>
  <c r="AY837" i="192"/>
  <c r="AX837" i="192"/>
  <c r="BB837" i="192" s="1"/>
  <c r="AW837" i="192"/>
  <c r="AV837" i="192"/>
  <c r="AU837" i="192"/>
  <c r="BD836" i="192"/>
  <c r="BA836" i="192"/>
  <c r="AZ836" i="192"/>
  <c r="AY836" i="192"/>
  <c r="AX836" i="192"/>
  <c r="BB836" i="192" s="1"/>
  <c r="AW836" i="192"/>
  <c r="AV836" i="192"/>
  <c r="AU836" i="192"/>
  <c r="BD835" i="192"/>
  <c r="BA835" i="192"/>
  <c r="AZ835" i="192"/>
  <c r="AY835" i="192"/>
  <c r="AX835" i="192"/>
  <c r="BB835" i="192" s="1"/>
  <c r="AW835" i="192"/>
  <c r="AV835" i="192"/>
  <c r="AU835" i="192"/>
  <c r="BD834" i="192"/>
  <c r="BA834" i="192"/>
  <c r="AZ834" i="192"/>
  <c r="AY834" i="192"/>
  <c r="AX834" i="192"/>
  <c r="BB834" i="192" s="1"/>
  <c r="AW834" i="192"/>
  <c r="AV834" i="192"/>
  <c r="AU834" i="192"/>
  <c r="BD833" i="192"/>
  <c r="BA833" i="192"/>
  <c r="AZ833" i="192"/>
  <c r="AY833" i="192"/>
  <c r="AX833" i="192"/>
  <c r="BB833" i="192" s="1"/>
  <c r="AW833" i="192"/>
  <c r="AV833" i="192"/>
  <c r="AU833" i="192"/>
  <c r="BD832" i="192"/>
  <c r="BA832" i="192"/>
  <c r="AZ832" i="192"/>
  <c r="AY832" i="192"/>
  <c r="AX832" i="192"/>
  <c r="BB832" i="192" s="1"/>
  <c r="AW832" i="192"/>
  <c r="AV832" i="192"/>
  <c r="AU832" i="192"/>
  <c r="BD831" i="192"/>
  <c r="BA831" i="192"/>
  <c r="AZ831" i="192"/>
  <c r="AY831" i="192"/>
  <c r="AX831" i="192"/>
  <c r="BB831" i="192" s="1"/>
  <c r="AW831" i="192"/>
  <c r="AV831" i="192"/>
  <c r="AU831" i="192"/>
  <c r="BD830" i="192"/>
  <c r="BA830" i="192"/>
  <c r="AZ830" i="192"/>
  <c r="AY830" i="192"/>
  <c r="AX830" i="192"/>
  <c r="BB830" i="192" s="1"/>
  <c r="AW830" i="192"/>
  <c r="AV830" i="192"/>
  <c r="AU830" i="192"/>
  <c r="BD829" i="192"/>
  <c r="BA829" i="192"/>
  <c r="AZ829" i="192"/>
  <c r="AY829" i="192"/>
  <c r="AX829" i="192"/>
  <c r="BB829" i="192" s="1"/>
  <c r="AW829" i="192"/>
  <c r="AV829" i="192"/>
  <c r="AU829" i="192"/>
  <c r="BD828" i="192"/>
  <c r="BA828" i="192"/>
  <c r="AZ828" i="192"/>
  <c r="AY828" i="192"/>
  <c r="AX828" i="192"/>
  <c r="BB828" i="192" s="1"/>
  <c r="AW828" i="192"/>
  <c r="AV828" i="192"/>
  <c r="AU828" i="192"/>
  <c r="BD827" i="192"/>
  <c r="BA827" i="192"/>
  <c r="AZ827" i="192"/>
  <c r="AY827" i="192"/>
  <c r="AX827" i="192"/>
  <c r="BB827" i="192" s="1"/>
  <c r="AW827" i="192"/>
  <c r="AV827" i="192"/>
  <c r="AU827" i="192"/>
  <c r="BD826" i="192"/>
  <c r="BA826" i="192"/>
  <c r="AZ826" i="192"/>
  <c r="AY826" i="192"/>
  <c r="AX826" i="192"/>
  <c r="BB826" i="192" s="1"/>
  <c r="AW826" i="192"/>
  <c r="AV826" i="192"/>
  <c r="AU826" i="192"/>
  <c r="BD825" i="192"/>
  <c r="BA825" i="192"/>
  <c r="AZ825" i="192"/>
  <c r="AY825" i="192"/>
  <c r="AX825" i="192"/>
  <c r="BB825" i="192" s="1"/>
  <c r="AW825" i="192"/>
  <c r="AV825" i="192"/>
  <c r="AU825" i="192"/>
  <c r="BD824" i="192"/>
  <c r="BA824" i="192"/>
  <c r="AZ824" i="192"/>
  <c r="AY824" i="192"/>
  <c r="AX824" i="192"/>
  <c r="BB824" i="192" s="1"/>
  <c r="AW824" i="192"/>
  <c r="AV824" i="192"/>
  <c r="AU824" i="192"/>
  <c r="BD823" i="192"/>
  <c r="BA823" i="192"/>
  <c r="AZ823" i="192"/>
  <c r="AY823" i="192"/>
  <c r="AX823" i="192"/>
  <c r="BB823" i="192" s="1"/>
  <c r="AW823" i="192"/>
  <c r="AV823" i="192"/>
  <c r="AU823" i="192"/>
  <c r="BD822" i="192"/>
  <c r="BA822" i="192"/>
  <c r="AZ822" i="192"/>
  <c r="AY822" i="192"/>
  <c r="AX822" i="192"/>
  <c r="BB822" i="192" s="1"/>
  <c r="AW822" i="192"/>
  <c r="AV822" i="192"/>
  <c r="AU822" i="192"/>
  <c r="BD821" i="192"/>
  <c r="BA821" i="192"/>
  <c r="AZ821" i="192"/>
  <c r="AY821" i="192"/>
  <c r="AX821" i="192"/>
  <c r="BB821" i="192" s="1"/>
  <c r="AW821" i="192"/>
  <c r="AV821" i="192"/>
  <c r="AU821" i="192"/>
  <c r="BD820" i="192"/>
  <c r="BA820" i="192"/>
  <c r="AZ820" i="192"/>
  <c r="AY820" i="192"/>
  <c r="AX820" i="192"/>
  <c r="BB820" i="192" s="1"/>
  <c r="AW820" i="192"/>
  <c r="AV820" i="192"/>
  <c r="AU820" i="192"/>
  <c r="BD819" i="192"/>
  <c r="BA819" i="192"/>
  <c r="AZ819" i="192"/>
  <c r="AY819" i="192"/>
  <c r="AX819" i="192"/>
  <c r="BB819" i="192" s="1"/>
  <c r="AW819" i="192"/>
  <c r="AV819" i="192"/>
  <c r="AU819" i="192"/>
  <c r="BD818" i="192"/>
  <c r="BA818" i="192"/>
  <c r="AZ818" i="192"/>
  <c r="AY818" i="192"/>
  <c r="AX818" i="192"/>
  <c r="BB818" i="192" s="1"/>
  <c r="AW818" i="192"/>
  <c r="AV818" i="192"/>
  <c r="AU818" i="192"/>
  <c r="BD817" i="192"/>
  <c r="BA817" i="192"/>
  <c r="AZ817" i="192"/>
  <c r="AY817" i="192"/>
  <c r="AX817" i="192"/>
  <c r="BB817" i="192" s="1"/>
  <c r="AW817" i="192"/>
  <c r="AV817" i="192"/>
  <c r="AU817" i="192"/>
  <c r="BD816" i="192"/>
  <c r="BA816" i="192"/>
  <c r="AZ816" i="192"/>
  <c r="AY816" i="192"/>
  <c r="AX816" i="192"/>
  <c r="BB816" i="192" s="1"/>
  <c r="AW816" i="192"/>
  <c r="AV816" i="192"/>
  <c r="AU816" i="192"/>
  <c r="BD815" i="192"/>
  <c r="BA815" i="192"/>
  <c r="AZ815" i="192"/>
  <c r="AY815" i="192"/>
  <c r="AX815" i="192"/>
  <c r="BB815" i="192" s="1"/>
  <c r="AW815" i="192"/>
  <c r="AV815" i="192"/>
  <c r="AU815" i="192"/>
  <c r="BD814" i="192"/>
  <c r="BA814" i="192"/>
  <c r="AZ814" i="192"/>
  <c r="AY814" i="192"/>
  <c r="AX814" i="192"/>
  <c r="BB814" i="192" s="1"/>
  <c r="AW814" i="192"/>
  <c r="AV814" i="192"/>
  <c r="AU814" i="192"/>
  <c r="BD813" i="192"/>
  <c r="BA813" i="192"/>
  <c r="AZ813" i="192"/>
  <c r="AY813" i="192"/>
  <c r="AX813" i="192"/>
  <c r="BB813" i="192" s="1"/>
  <c r="AW813" i="192"/>
  <c r="AV813" i="192"/>
  <c r="AU813" i="192"/>
  <c r="BD812" i="192"/>
  <c r="BA812" i="192"/>
  <c r="AZ812" i="192"/>
  <c r="AY812" i="192"/>
  <c r="AX812" i="192"/>
  <c r="BB812" i="192" s="1"/>
  <c r="AW812" i="192"/>
  <c r="AV812" i="192"/>
  <c r="AU812" i="192"/>
  <c r="BD811" i="192"/>
  <c r="BA811" i="192"/>
  <c r="AZ811" i="192"/>
  <c r="AY811" i="192"/>
  <c r="AX811" i="192"/>
  <c r="BB811" i="192" s="1"/>
  <c r="AW811" i="192"/>
  <c r="AV811" i="192"/>
  <c r="AU811" i="192"/>
  <c r="BD810" i="192"/>
  <c r="BA810" i="192"/>
  <c r="AZ810" i="192"/>
  <c r="AY810" i="192"/>
  <c r="AX810" i="192"/>
  <c r="BB810" i="192" s="1"/>
  <c r="AW810" i="192"/>
  <c r="AV810" i="192"/>
  <c r="AU810" i="192"/>
  <c r="BD809" i="192"/>
  <c r="BA809" i="192"/>
  <c r="AZ809" i="192"/>
  <c r="AY809" i="192"/>
  <c r="AX809" i="192"/>
  <c r="BB809" i="192" s="1"/>
  <c r="AW809" i="192"/>
  <c r="AV809" i="192"/>
  <c r="AU809" i="192"/>
  <c r="BD808" i="192"/>
  <c r="BA808" i="192"/>
  <c r="AZ808" i="192"/>
  <c r="AY808" i="192"/>
  <c r="AX808" i="192"/>
  <c r="BB808" i="192" s="1"/>
  <c r="AW808" i="192"/>
  <c r="AV808" i="192"/>
  <c r="AU808" i="192"/>
  <c r="BD807" i="192"/>
  <c r="BA807" i="192"/>
  <c r="AZ807" i="192"/>
  <c r="AY807" i="192"/>
  <c r="AX807" i="192"/>
  <c r="BB807" i="192" s="1"/>
  <c r="AW807" i="192"/>
  <c r="AV807" i="192"/>
  <c r="AU807" i="192"/>
  <c r="BD806" i="192"/>
  <c r="BA806" i="192"/>
  <c r="AZ806" i="192"/>
  <c r="AY806" i="192"/>
  <c r="AX806" i="192"/>
  <c r="BB806" i="192" s="1"/>
  <c r="AW806" i="192"/>
  <c r="AV806" i="192"/>
  <c r="AU806" i="192"/>
  <c r="BD805" i="192"/>
  <c r="BA805" i="192"/>
  <c r="AZ805" i="192"/>
  <c r="AY805" i="192"/>
  <c r="AX805" i="192"/>
  <c r="BB805" i="192" s="1"/>
  <c r="AW805" i="192"/>
  <c r="AV805" i="192"/>
  <c r="AU805" i="192"/>
  <c r="BD804" i="192"/>
  <c r="BA804" i="192"/>
  <c r="AZ804" i="192"/>
  <c r="AY804" i="192"/>
  <c r="AX804" i="192"/>
  <c r="BB804" i="192" s="1"/>
  <c r="AW804" i="192"/>
  <c r="AV804" i="192"/>
  <c r="AU804" i="192"/>
  <c r="BD803" i="192"/>
  <c r="BA803" i="192"/>
  <c r="AZ803" i="192"/>
  <c r="AY803" i="192"/>
  <c r="AX803" i="192"/>
  <c r="BB803" i="192" s="1"/>
  <c r="AW803" i="192"/>
  <c r="AV803" i="192"/>
  <c r="AU803" i="192"/>
  <c r="BD802" i="192"/>
  <c r="BA802" i="192"/>
  <c r="AZ802" i="192"/>
  <c r="AY802" i="192"/>
  <c r="AX802" i="192"/>
  <c r="BB802" i="192" s="1"/>
  <c r="AW802" i="192"/>
  <c r="AV802" i="192"/>
  <c r="AU802" i="192"/>
  <c r="BD801" i="192"/>
  <c r="BA801" i="192"/>
  <c r="AZ801" i="192"/>
  <c r="AY801" i="192"/>
  <c r="AX801" i="192"/>
  <c r="BB801" i="192" s="1"/>
  <c r="AW801" i="192"/>
  <c r="AV801" i="192"/>
  <c r="AU801" i="192"/>
  <c r="BD800" i="192"/>
  <c r="BA800" i="192"/>
  <c r="AZ800" i="192"/>
  <c r="AY800" i="192"/>
  <c r="AX800" i="192"/>
  <c r="BB800" i="192" s="1"/>
  <c r="AW800" i="192"/>
  <c r="AV800" i="192"/>
  <c r="AU800" i="192"/>
  <c r="BD799" i="192"/>
  <c r="BA799" i="192"/>
  <c r="AZ799" i="192"/>
  <c r="AY799" i="192"/>
  <c r="AX799" i="192"/>
  <c r="BB799" i="192" s="1"/>
  <c r="AW799" i="192"/>
  <c r="AV799" i="192"/>
  <c r="AU799" i="192"/>
  <c r="BD798" i="192"/>
  <c r="BA798" i="192"/>
  <c r="AZ798" i="192"/>
  <c r="AY798" i="192"/>
  <c r="AX798" i="192"/>
  <c r="BB798" i="192" s="1"/>
  <c r="AW798" i="192"/>
  <c r="AV798" i="192"/>
  <c r="AU798" i="192"/>
  <c r="BD797" i="192"/>
  <c r="BA797" i="192"/>
  <c r="AZ797" i="192"/>
  <c r="AY797" i="192"/>
  <c r="AX797" i="192"/>
  <c r="BB797" i="192" s="1"/>
  <c r="AW797" i="192"/>
  <c r="AV797" i="192"/>
  <c r="AU797" i="192"/>
  <c r="BD796" i="192"/>
  <c r="BA796" i="192"/>
  <c r="AZ796" i="192"/>
  <c r="AY796" i="192"/>
  <c r="AX796" i="192"/>
  <c r="BB796" i="192" s="1"/>
  <c r="AW796" i="192"/>
  <c r="AV796" i="192"/>
  <c r="AU796" i="192"/>
  <c r="BD795" i="192"/>
  <c r="BA795" i="192"/>
  <c r="AZ795" i="192"/>
  <c r="AY795" i="192"/>
  <c r="AX795" i="192"/>
  <c r="BB795" i="192" s="1"/>
  <c r="AW795" i="192"/>
  <c r="AV795" i="192"/>
  <c r="AU795" i="192"/>
  <c r="BD794" i="192"/>
  <c r="BA794" i="192"/>
  <c r="AZ794" i="192"/>
  <c r="AY794" i="192"/>
  <c r="AX794" i="192"/>
  <c r="BB794" i="192" s="1"/>
  <c r="AW794" i="192"/>
  <c r="AV794" i="192"/>
  <c r="AU794" i="192"/>
  <c r="BD793" i="192"/>
  <c r="BA793" i="192"/>
  <c r="AZ793" i="192"/>
  <c r="AY793" i="192"/>
  <c r="AX793" i="192"/>
  <c r="BB793" i="192" s="1"/>
  <c r="AW793" i="192"/>
  <c r="AV793" i="192"/>
  <c r="AU793" i="192"/>
  <c r="BD792" i="192"/>
  <c r="BA792" i="192"/>
  <c r="AZ792" i="192"/>
  <c r="AY792" i="192"/>
  <c r="AX792" i="192"/>
  <c r="BB792" i="192" s="1"/>
  <c r="AW792" i="192"/>
  <c r="AV792" i="192"/>
  <c r="AU792" i="192"/>
  <c r="BD791" i="192"/>
  <c r="BA791" i="192"/>
  <c r="AZ791" i="192"/>
  <c r="AY791" i="192"/>
  <c r="AX791" i="192"/>
  <c r="BB791" i="192" s="1"/>
  <c r="AW791" i="192"/>
  <c r="AV791" i="192"/>
  <c r="AU791" i="192"/>
  <c r="BD790" i="192"/>
  <c r="BA790" i="192"/>
  <c r="AZ790" i="192"/>
  <c r="AY790" i="192"/>
  <c r="AX790" i="192"/>
  <c r="BB790" i="192" s="1"/>
  <c r="AW790" i="192"/>
  <c r="AV790" i="192"/>
  <c r="AU790" i="192"/>
  <c r="BD789" i="192"/>
  <c r="BA789" i="192"/>
  <c r="AZ789" i="192"/>
  <c r="AY789" i="192"/>
  <c r="AX789" i="192"/>
  <c r="BB789" i="192" s="1"/>
  <c r="AW789" i="192"/>
  <c r="AV789" i="192"/>
  <c r="AU789" i="192"/>
  <c r="BD788" i="192"/>
  <c r="BA788" i="192"/>
  <c r="AZ788" i="192"/>
  <c r="AY788" i="192"/>
  <c r="AX788" i="192"/>
  <c r="BB788" i="192" s="1"/>
  <c r="AW788" i="192"/>
  <c r="AV788" i="192"/>
  <c r="AU788" i="192"/>
  <c r="BD787" i="192"/>
  <c r="BA787" i="192"/>
  <c r="AZ787" i="192"/>
  <c r="AY787" i="192"/>
  <c r="AX787" i="192"/>
  <c r="BB787" i="192" s="1"/>
  <c r="AW787" i="192"/>
  <c r="AV787" i="192"/>
  <c r="AU787" i="192"/>
  <c r="BD786" i="192"/>
  <c r="BA786" i="192"/>
  <c r="AZ786" i="192"/>
  <c r="AY786" i="192"/>
  <c r="AX786" i="192"/>
  <c r="BB786" i="192" s="1"/>
  <c r="AW786" i="192"/>
  <c r="AV786" i="192"/>
  <c r="AU786" i="192"/>
  <c r="BD785" i="192"/>
  <c r="BA785" i="192"/>
  <c r="AZ785" i="192"/>
  <c r="AY785" i="192"/>
  <c r="AX785" i="192"/>
  <c r="BB785" i="192" s="1"/>
  <c r="AW785" i="192"/>
  <c r="AV785" i="192"/>
  <c r="AU785" i="192"/>
  <c r="BD784" i="192"/>
  <c r="BA784" i="192"/>
  <c r="AZ784" i="192"/>
  <c r="AY784" i="192"/>
  <c r="AX784" i="192"/>
  <c r="BB784" i="192" s="1"/>
  <c r="AW784" i="192"/>
  <c r="AV784" i="192"/>
  <c r="AU784" i="192"/>
  <c r="BD783" i="192"/>
  <c r="BA783" i="192"/>
  <c r="AZ783" i="192"/>
  <c r="AY783" i="192"/>
  <c r="AX783" i="192"/>
  <c r="BB783" i="192" s="1"/>
  <c r="AW783" i="192"/>
  <c r="AV783" i="192"/>
  <c r="AU783" i="192"/>
  <c r="BD782" i="192"/>
  <c r="BA782" i="192"/>
  <c r="AZ782" i="192"/>
  <c r="AY782" i="192"/>
  <c r="AX782" i="192"/>
  <c r="BB782" i="192" s="1"/>
  <c r="AW782" i="192"/>
  <c r="AV782" i="192"/>
  <c r="AU782" i="192"/>
  <c r="BD781" i="192"/>
  <c r="BA781" i="192"/>
  <c r="AZ781" i="192"/>
  <c r="AY781" i="192"/>
  <c r="AX781" i="192"/>
  <c r="BB781" i="192" s="1"/>
  <c r="AW781" i="192"/>
  <c r="AV781" i="192"/>
  <c r="AU781" i="192"/>
  <c r="BD780" i="192"/>
  <c r="BA780" i="192"/>
  <c r="AZ780" i="192"/>
  <c r="AY780" i="192"/>
  <c r="AX780" i="192"/>
  <c r="BB780" i="192" s="1"/>
  <c r="AW780" i="192"/>
  <c r="AV780" i="192"/>
  <c r="AU780" i="192"/>
  <c r="BD779" i="192"/>
  <c r="BA779" i="192"/>
  <c r="AZ779" i="192"/>
  <c r="AY779" i="192"/>
  <c r="AX779" i="192"/>
  <c r="BB779" i="192" s="1"/>
  <c r="AW779" i="192"/>
  <c r="AV779" i="192"/>
  <c r="AU779" i="192"/>
  <c r="BD778" i="192"/>
  <c r="BA778" i="192"/>
  <c r="AZ778" i="192"/>
  <c r="AY778" i="192"/>
  <c r="AX778" i="192"/>
  <c r="BB778" i="192" s="1"/>
  <c r="AW778" i="192"/>
  <c r="AV778" i="192"/>
  <c r="AU778" i="192"/>
  <c r="BD777" i="192"/>
  <c r="BA777" i="192"/>
  <c r="AZ777" i="192"/>
  <c r="AY777" i="192"/>
  <c r="AX777" i="192"/>
  <c r="BB777" i="192" s="1"/>
  <c r="AW777" i="192"/>
  <c r="AV777" i="192"/>
  <c r="AU777" i="192"/>
  <c r="BD776" i="192"/>
  <c r="BA776" i="192"/>
  <c r="AZ776" i="192"/>
  <c r="AY776" i="192"/>
  <c r="AX776" i="192"/>
  <c r="BB776" i="192" s="1"/>
  <c r="AW776" i="192"/>
  <c r="AV776" i="192"/>
  <c r="AU776" i="192"/>
  <c r="BD775" i="192"/>
  <c r="BA775" i="192"/>
  <c r="AZ775" i="192"/>
  <c r="AY775" i="192"/>
  <c r="AX775" i="192"/>
  <c r="BB775" i="192" s="1"/>
  <c r="AW775" i="192"/>
  <c r="AV775" i="192"/>
  <c r="AU775" i="192"/>
  <c r="BD774" i="192"/>
  <c r="BA774" i="192"/>
  <c r="AZ774" i="192"/>
  <c r="AY774" i="192"/>
  <c r="AX774" i="192"/>
  <c r="BB774" i="192" s="1"/>
  <c r="AW774" i="192"/>
  <c r="AV774" i="192"/>
  <c r="AU774" i="192"/>
  <c r="BD773" i="192"/>
  <c r="BA773" i="192"/>
  <c r="AZ773" i="192"/>
  <c r="AY773" i="192"/>
  <c r="AX773" i="192"/>
  <c r="BB773" i="192" s="1"/>
  <c r="AW773" i="192"/>
  <c r="AV773" i="192"/>
  <c r="AU773" i="192"/>
  <c r="BD772" i="192"/>
  <c r="BA772" i="192"/>
  <c r="AZ772" i="192"/>
  <c r="AY772" i="192"/>
  <c r="AX772" i="192"/>
  <c r="BB772" i="192" s="1"/>
  <c r="AW772" i="192"/>
  <c r="AV772" i="192"/>
  <c r="AU772" i="192"/>
  <c r="BD771" i="192"/>
  <c r="BA771" i="192"/>
  <c r="AZ771" i="192"/>
  <c r="AY771" i="192"/>
  <c r="AX771" i="192"/>
  <c r="BB771" i="192" s="1"/>
  <c r="AW771" i="192"/>
  <c r="AV771" i="192"/>
  <c r="AU771" i="192"/>
  <c r="BD770" i="192"/>
  <c r="BA770" i="192"/>
  <c r="AZ770" i="192"/>
  <c r="AY770" i="192"/>
  <c r="AX770" i="192"/>
  <c r="BB770" i="192" s="1"/>
  <c r="AW770" i="192"/>
  <c r="AV770" i="192"/>
  <c r="AU770" i="192"/>
  <c r="BD769" i="192"/>
  <c r="BA769" i="192"/>
  <c r="AZ769" i="192"/>
  <c r="AY769" i="192"/>
  <c r="AX769" i="192"/>
  <c r="BB769" i="192" s="1"/>
  <c r="AW769" i="192"/>
  <c r="AV769" i="192"/>
  <c r="AU769" i="192"/>
  <c r="BD768" i="192"/>
  <c r="BA768" i="192"/>
  <c r="AZ768" i="192"/>
  <c r="AY768" i="192"/>
  <c r="AX768" i="192"/>
  <c r="BB768" i="192" s="1"/>
  <c r="AW768" i="192"/>
  <c r="AV768" i="192"/>
  <c r="AU768" i="192"/>
  <c r="BD767" i="192"/>
  <c r="BA767" i="192"/>
  <c r="AZ767" i="192"/>
  <c r="AY767" i="192"/>
  <c r="AX767" i="192"/>
  <c r="BB767" i="192" s="1"/>
  <c r="AW767" i="192"/>
  <c r="AV767" i="192"/>
  <c r="AU767" i="192"/>
  <c r="BD766" i="192"/>
  <c r="BA766" i="192"/>
  <c r="AZ766" i="192"/>
  <c r="AY766" i="192"/>
  <c r="AX766" i="192"/>
  <c r="BB766" i="192" s="1"/>
  <c r="AW766" i="192"/>
  <c r="AV766" i="192"/>
  <c r="AU766" i="192"/>
  <c r="BD765" i="192"/>
  <c r="BA765" i="192"/>
  <c r="AZ765" i="192"/>
  <c r="AY765" i="192"/>
  <c r="AX765" i="192"/>
  <c r="BB765" i="192" s="1"/>
  <c r="AW765" i="192"/>
  <c r="AV765" i="192"/>
  <c r="AU765" i="192"/>
  <c r="BD764" i="192"/>
  <c r="BA764" i="192"/>
  <c r="AZ764" i="192"/>
  <c r="AY764" i="192"/>
  <c r="AX764" i="192"/>
  <c r="BB764" i="192" s="1"/>
  <c r="AW764" i="192"/>
  <c r="AV764" i="192"/>
  <c r="AU764" i="192"/>
  <c r="BD763" i="192"/>
  <c r="BA763" i="192"/>
  <c r="AZ763" i="192"/>
  <c r="AY763" i="192"/>
  <c r="AX763" i="192"/>
  <c r="BB763" i="192" s="1"/>
  <c r="AW763" i="192"/>
  <c r="AV763" i="192"/>
  <c r="AU763" i="192"/>
  <c r="BD762" i="192"/>
  <c r="BA762" i="192"/>
  <c r="AZ762" i="192"/>
  <c r="AY762" i="192"/>
  <c r="AX762" i="192"/>
  <c r="BB762" i="192" s="1"/>
  <c r="AW762" i="192"/>
  <c r="AV762" i="192"/>
  <c r="AU762" i="192"/>
  <c r="BD761" i="192"/>
  <c r="BA761" i="192"/>
  <c r="AZ761" i="192"/>
  <c r="AY761" i="192"/>
  <c r="AX761" i="192"/>
  <c r="BB761" i="192" s="1"/>
  <c r="AW761" i="192"/>
  <c r="AV761" i="192"/>
  <c r="AU761" i="192"/>
  <c r="BD760" i="192"/>
  <c r="BA760" i="192"/>
  <c r="AZ760" i="192"/>
  <c r="AY760" i="192"/>
  <c r="AX760" i="192"/>
  <c r="BB760" i="192" s="1"/>
  <c r="AW760" i="192"/>
  <c r="AV760" i="192"/>
  <c r="AU760" i="192"/>
  <c r="BD759" i="192"/>
  <c r="BA759" i="192"/>
  <c r="AZ759" i="192"/>
  <c r="AY759" i="192"/>
  <c r="AX759" i="192"/>
  <c r="BB759" i="192" s="1"/>
  <c r="AW759" i="192"/>
  <c r="AV759" i="192"/>
  <c r="AU759" i="192"/>
  <c r="BD758" i="192"/>
  <c r="BA758" i="192"/>
  <c r="AZ758" i="192"/>
  <c r="AY758" i="192"/>
  <c r="AX758" i="192"/>
  <c r="BB758" i="192" s="1"/>
  <c r="AW758" i="192"/>
  <c r="AV758" i="192"/>
  <c r="AU758" i="192"/>
  <c r="BD757" i="192"/>
  <c r="BA757" i="192"/>
  <c r="AZ757" i="192"/>
  <c r="AY757" i="192"/>
  <c r="AX757" i="192"/>
  <c r="BB757" i="192" s="1"/>
  <c r="AW757" i="192"/>
  <c r="AV757" i="192"/>
  <c r="AU757" i="192"/>
  <c r="BD756" i="192"/>
  <c r="BA756" i="192"/>
  <c r="AZ756" i="192"/>
  <c r="AY756" i="192"/>
  <c r="AX756" i="192"/>
  <c r="BB756" i="192" s="1"/>
  <c r="AW756" i="192"/>
  <c r="AV756" i="192"/>
  <c r="AU756" i="192"/>
  <c r="BD755" i="192"/>
  <c r="BA755" i="192"/>
  <c r="AZ755" i="192"/>
  <c r="AY755" i="192"/>
  <c r="AX755" i="192"/>
  <c r="BB755" i="192" s="1"/>
  <c r="AW755" i="192"/>
  <c r="AV755" i="192"/>
  <c r="AU755" i="192"/>
  <c r="BD754" i="192"/>
  <c r="BA754" i="192"/>
  <c r="AZ754" i="192"/>
  <c r="AY754" i="192"/>
  <c r="AX754" i="192"/>
  <c r="BB754" i="192" s="1"/>
  <c r="AW754" i="192"/>
  <c r="AV754" i="192"/>
  <c r="AU754" i="192"/>
  <c r="BD753" i="192"/>
  <c r="BA753" i="192"/>
  <c r="AZ753" i="192"/>
  <c r="AY753" i="192"/>
  <c r="AX753" i="192"/>
  <c r="BB753" i="192" s="1"/>
  <c r="AW753" i="192"/>
  <c r="AV753" i="192"/>
  <c r="AU753" i="192"/>
  <c r="BD752" i="192"/>
  <c r="BA752" i="192"/>
  <c r="AZ752" i="192"/>
  <c r="AY752" i="192"/>
  <c r="AX752" i="192"/>
  <c r="BB752" i="192" s="1"/>
  <c r="AW752" i="192"/>
  <c r="AV752" i="192"/>
  <c r="AU752" i="192"/>
  <c r="BD751" i="192"/>
  <c r="BA751" i="192"/>
  <c r="AZ751" i="192"/>
  <c r="AY751" i="192"/>
  <c r="AX751" i="192"/>
  <c r="BB751" i="192" s="1"/>
  <c r="AW751" i="192"/>
  <c r="AV751" i="192"/>
  <c r="AU751" i="192"/>
  <c r="BD750" i="192"/>
  <c r="BA750" i="192"/>
  <c r="AZ750" i="192"/>
  <c r="AY750" i="192"/>
  <c r="AX750" i="192"/>
  <c r="BB750" i="192" s="1"/>
  <c r="AW750" i="192"/>
  <c r="AV750" i="192"/>
  <c r="AU750" i="192"/>
  <c r="BD749" i="192"/>
  <c r="BA749" i="192"/>
  <c r="AZ749" i="192"/>
  <c r="AY749" i="192"/>
  <c r="AX749" i="192"/>
  <c r="BB749" i="192" s="1"/>
  <c r="AW749" i="192"/>
  <c r="AV749" i="192"/>
  <c r="AU749" i="192"/>
  <c r="BD748" i="192"/>
  <c r="BA748" i="192"/>
  <c r="AZ748" i="192"/>
  <c r="AY748" i="192"/>
  <c r="AX748" i="192"/>
  <c r="BB748" i="192" s="1"/>
  <c r="AW748" i="192"/>
  <c r="AV748" i="192"/>
  <c r="AU748" i="192"/>
  <c r="BD747" i="192"/>
  <c r="BA747" i="192"/>
  <c r="AZ747" i="192"/>
  <c r="AY747" i="192"/>
  <c r="AX747" i="192"/>
  <c r="BB747" i="192" s="1"/>
  <c r="AW747" i="192"/>
  <c r="AV747" i="192"/>
  <c r="AU747" i="192"/>
  <c r="BD746" i="192"/>
  <c r="BA746" i="192"/>
  <c r="AZ746" i="192"/>
  <c r="AY746" i="192"/>
  <c r="AX746" i="192"/>
  <c r="BB746" i="192" s="1"/>
  <c r="AW746" i="192"/>
  <c r="AV746" i="192"/>
  <c r="AU746" i="192"/>
  <c r="BD745" i="192"/>
  <c r="BA745" i="192"/>
  <c r="AZ745" i="192"/>
  <c r="AY745" i="192"/>
  <c r="AX745" i="192"/>
  <c r="BB745" i="192" s="1"/>
  <c r="AW745" i="192"/>
  <c r="AV745" i="192"/>
  <c r="AU745" i="192"/>
  <c r="BD744" i="192"/>
  <c r="BA744" i="192"/>
  <c r="AZ744" i="192"/>
  <c r="AY744" i="192"/>
  <c r="AX744" i="192"/>
  <c r="BB744" i="192" s="1"/>
  <c r="AW744" i="192"/>
  <c r="AV744" i="192"/>
  <c r="AU744" i="192"/>
  <c r="BD743" i="192"/>
  <c r="BA743" i="192"/>
  <c r="AZ743" i="192"/>
  <c r="AY743" i="192"/>
  <c r="AX743" i="192"/>
  <c r="BB743" i="192" s="1"/>
  <c r="AW743" i="192"/>
  <c r="AV743" i="192"/>
  <c r="AU743" i="192"/>
  <c r="BD742" i="192"/>
  <c r="BA742" i="192"/>
  <c r="AZ742" i="192"/>
  <c r="AY742" i="192"/>
  <c r="AX742" i="192"/>
  <c r="BB742" i="192" s="1"/>
  <c r="AW742" i="192"/>
  <c r="AV742" i="192"/>
  <c r="AU742" i="192"/>
  <c r="BD741" i="192"/>
  <c r="BA741" i="192"/>
  <c r="AZ741" i="192"/>
  <c r="AY741" i="192"/>
  <c r="AX741" i="192"/>
  <c r="BB741" i="192" s="1"/>
  <c r="AW741" i="192"/>
  <c r="AV741" i="192"/>
  <c r="AU741" i="192"/>
  <c r="BD740" i="192"/>
  <c r="BA740" i="192"/>
  <c r="AZ740" i="192"/>
  <c r="AY740" i="192"/>
  <c r="AX740" i="192"/>
  <c r="BB740" i="192" s="1"/>
  <c r="AW740" i="192"/>
  <c r="AV740" i="192"/>
  <c r="AU740" i="192"/>
  <c r="BD739" i="192"/>
  <c r="BA739" i="192"/>
  <c r="AZ739" i="192"/>
  <c r="AY739" i="192"/>
  <c r="AX739" i="192"/>
  <c r="BB739" i="192" s="1"/>
  <c r="AW739" i="192"/>
  <c r="AV739" i="192"/>
  <c r="AU739" i="192"/>
  <c r="BD738" i="192"/>
  <c r="BA738" i="192"/>
  <c r="AZ738" i="192"/>
  <c r="AY738" i="192"/>
  <c r="AX738" i="192"/>
  <c r="BB738" i="192" s="1"/>
  <c r="AW738" i="192"/>
  <c r="AV738" i="192"/>
  <c r="AU738" i="192"/>
  <c r="BD737" i="192"/>
  <c r="BA737" i="192"/>
  <c r="AZ737" i="192"/>
  <c r="AY737" i="192"/>
  <c r="AX737" i="192"/>
  <c r="BB737" i="192" s="1"/>
  <c r="AW737" i="192"/>
  <c r="AV737" i="192"/>
  <c r="AU737" i="192"/>
  <c r="BD736" i="192"/>
  <c r="BA736" i="192"/>
  <c r="AZ736" i="192"/>
  <c r="AY736" i="192"/>
  <c r="AX736" i="192"/>
  <c r="BB736" i="192" s="1"/>
  <c r="AW736" i="192"/>
  <c r="AV736" i="192"/>
  <c r="AU736" i="192"/>
  <c r="BD735" i="192"/>
  <c r="BA735" i="192"/>
  <c r="AZ735" i="192"/>
  <c r="AY735" i="192"/>
  <c r="AX735" i="192"/>
  <c r="BB735" i="192" s="1"/>
  <c r="AW735" i="192"/>
  <c r="AV735" i="192"/>
  <c r="AU735" i="192"/>
  <c r="BD734" i="192"/>
  <c r="BA734" i="192"/>
  <c r="AZ734" i="192"/>
  <c r="AY734" i="192"/>
  <c r="AX734" i="192"/>
  <c r="BB734" i="192" s="1"/>
  <c r="AW734" i="192"/>
  <c r="AV734" i="192"/>
  <c r="AU734" i="192"/>
  <c r="BD733" i="192"/>
  <c r="BA733" i="192"/>
  <c r="AZ733" i="192"/>
  <c r="AY733" i="192"/>
  <c r="AX733" i="192"/>
  <c r="BB733" i="192" s="1"/>
  <c r="AW733" i="192"/>
  <c r="AV733" i="192"/>
  <c r="AU733" i="192"/>
  <c r="BD732" i="192"/>
  <c r="BA732" i="192"/>
  <c r="AZ732" i="192"/>
  <c r="AY732" i="192"/>
  <c r="AX732" i="192"/>
  <c r="BB732" i="192" s="1"/>
  <c r="AW732" i="192"/>
  <c r="AV732" i="192"/>
  <c r="AU732" i="192"/>
  <c r="BD731" i="192"/>
  <c r="BA731" i="192"/>
  <c r="AZ731" i="192"/>
  <c r="AY731" i="192"/>
  <c r="AX731" i="192"/>
  <c r="BB731" i="192" s="1"/>
  <c r="AW731" i="192"/>
  <c r="AV731" i="192"/>
  <c r="AU731" i="192"/>
  <c r="BD730" i="192"/>
  <c r="BA730" i="192"/>
  <c r="AZ730" i="192"/>
  <c r="AY730" i="192"/>
  <c r="AX730" i="192"/>
  <c r="BB730" i="192" s="1"/>
  <c r="AW730" i="192"/>
  <c r="AV730" i="192"/>
  <c r="AU730" i="192"/>
  <c r="BD729" i="192"/>
  <c r="BA729" i="192"/>
  <c r="AZ729" i="192"/>
  <c r="AY729" i="192"/>
  <c r="AX729" i="192"/>
  <c r="BB729" i="192" s="1"/>
  <c r="AW729" i="192"/>
  <c r="AV729" i="192"/>
  <c r="AU729" i="192"/>
  <c r="BD728" i="192"/>
  <c r="BA728" i="192"/>
  <c r="AZ728" i="192"/>
  <c r="AY728" i="192"/>
  <c r="AX728" i="192"/>
  <c r="BB728" i="192" s="1"/>
  <c r="AW728" i="192"/>
  <c r="AV728" i="192"/>
  <c r="AU728" i="192"/>
  <c r="BD727" i="192"/>
  <c r="BA727" i="192"/>
  <c r="AZ727" i="192"/>
  <c r="AY727" i="192"/>
  <c r="AX727" i="192"/>
  <c r="BB727" i="192" s="1"/>
  <c r="AW727" i="192"/>
  <c r="AV727" i="192"/>
  <c r="AU727" i="192"/>
  <c r="BD726" i="192"/>
  <c r="BA726" i="192"/>
  <c r="AZ726" i="192"/>
  <c r="AY726" i="192"/>
  <c r="AX726" i="192"/>
  <c r="BB726" i="192" s="1"/>
  <c r="AW726" i="192"/>
  <c r="AV726" i="192"/>
  <c r="AU726" i="192"/>
  <c r="BD725" i="192"/>
  <c r="BA725" i="192"/>
  <c r="AZ725" i="192"/>
  <c r="AY725" i="192"/>
  <c r="AX725" i="192"/>
  <c r="BB725" i="192" s="1"/>
  <c r="AW725" i="192"/>
  <c r="AV725" i="192"/>
  <c r="AU725" i="192"/>
  <c r="BD724" i="192"/>
  <c r="BA724" i="192"/>
  <c r="AZ724" i="192"/>
  <c r="AY724" i="192"/>
  <c r="AX724" i="192"/>
  <c r="BB724" i="192" s="1"/>
  <c r="AW724" i="192"/>
  <c r="AV724" i="192"/>
  <c r="AU724" i="192"/>
  <c r="BD723" i="192"/>
  <c r="BA723" i="192"/>
  <c r="AZ723" i="192"/>
  <c r="AY723" i="192"/>
  <c r="AX723" i="192"/>
  <c r="BB723" i="192" s="1"/>
  <c r="AW723" i="192"/>
  <c r="AV723" i="192"/>
  <c r="AU723" i="192"/>
  <c r="BD722" i="192"/>
  <c r="BA722" i="192"/>
  <c r="AZ722" i="192"/>
  <c r="AY722" i="192"/>
  <c r="AX722" i="192"/>
  <c r="BB722" i="192" s="1"/>
  <c r="AW722" i="192"/>
  <c r="AV722" i="192"/>
  <c r="AU722" i="192"/>
  <c r="BD721" i="192"/>
  <c r="BA721" i="192"/>
  <c r="AZ721" i="192"/>
  <c r="AY721" i="192"/>
  <c r="AX721" i="192"/>
  <c r="BB721" i="192" s="1"/>
  <c r="AW721" i="192"/>
  <c r="AV721" i="192"/>
  <c r="AU721" i="192"/>
  <c r="BD720" i="192"/>
  <c r="BA720" i="192"/>
  <c r="AZ720" i="192"/>
  <c r="AY720" i="192"/>
  <c r="AX720" i="192"/>
  <c r="BB720" i="192" s="1"/>
  <c r="AW720" i="192"/>
  <c r="AV720" i="192"/>
  <c r="AU720" i="192"/>
  <c r="BD719" i="192"/>
  <c r="BA719" i="192"/>
  <c r="AZ719" i="192"/>
  <c r="AY719" i="192"/>
  <c r="AX719" i="192"/>
  <c r="BB719" i="192" s="1"/>
  <c r="AW719" i="192"/>
  <c r="AV719" i="192"/>
  <c r="AU719" i="192"/>
  <c r="BD718" i="192"/>
  <c r="BA718" i="192"/>
  <c r="AZ718" i="192"/>
  <c r="AY718" i="192"/>
  <c r="AX718" i="192"/>
  <c r="BB718" i="192" s="1"/>
  <c r="AW718" i="192"/>
  <c r="AV718" i="192"/>
  <c r="AU718" i="192"/>
  <c r="BD717" i="192"/>
  <c r="BA717" i="192"/>
  <c r="AZ717" i="192"/>
  <c r="AY717" i="192"/>
  <c r="AX717" i="192"/>
  <c r="BB717" i="192" s="1"/>
  <c r="AW717" i="192"/>
  <c r="AV717" i="192"/>
  <c r="AU717" i="192"/>
  <c r="BD716" i="192"/>
  <c r="BA716" i="192"/>
  <c r="AZ716" i="192"/>
  <c r="AY716" i="192"/>
  <c r="AX716" i="192"/>
  <c r="BB716" i="192" s="1"/>
  <c r="AW716" i="192"/>
  <c r="AV716" i="192"/>
  <c r="AU716" i="192"/>
  <c r="BD715" i="192"/>
  <c r="BA715" i="192"/>
  <c r="AZ715" i="192"/>
  <c r="AY715" i="192"/>
  <c r="AX715" i="192"/>
  <c r="BB715" i="192" s="1"/>
  <c r="AW715" i="192"/>
  <c r="AV715" i="192"/>
  <c r="AU715" i="192"/>
  <c r="BD714" i="192"/>
  <c r="BA714" i="192"/>
  <c r="AZ714" i="192"/>
  <c r="AY714" i="192"/>
  <c r="AX714" i="192"/>
  <c r="BB714" i="192" s="1"/>
  <c r="AW714" i="192"/>
  <c r="AV714" i="192"/>
  <c r="AU714" i="192"/>
  <c r="BD713" i="192"/>
  <c r="BA713" i="192"/>
  <c r="AZ713" i="192"/>
  <c r="AY713" i="192"/>
  <c r="AX713" i="192"/>
  <c r="BB713" i="192" s="1"/>
  <c r="AW713" i="192"/>
  <c r="AV713" i="192"/>
  <c r="AU713" i="192"/>
  <c r="BD712" i="192"/>
  <c r="BA712" i="192"/>
  <c r="AZ712" i="192"/>
  <c r="AY712" i="192"/>
  <c r="AX712" i="192"/>
  <c r="BB712" i="192" s="1"/>
  <c r="AW712" i="192"/>
  <c r="AV712" i="192"/>
  <c r="AU712" i="192"/>
  <c r="BD711" i="192"/>
  <c r="BA711" i="192"/>
  <c r="AZ711" i="192"/>
  <c r="AY711" i="192"/>
  <c r="AX711" i="192"/>
  <c r="BB711" i="192" s="1"/>
  <c r="AW711" i="192"/>
  <c r="AV711" i="192"/>
  <c r="AU711" i="192"/>
  <c r="BD710" i="192"/>
  <c r="BA710" i="192"/>
  <c r="AZ710" i="192"/>
  <c r="AY710" i="192"/>
  <c r="AX710" i="192"/>
  <c r="BB710" i="192" s="1"/>
  <c r="AW710" i="192"/>
  <c r="AV710" i="192"/>
  <c r="AU710" i="192"/>
  <c r="BD709" i="192"/>
  <c r="BA709" i="192"/>
  <c r="AZ709" i="192"/>
  <c r="AY709" i="192"/>
  <c r="AX709" i="192"/>
  <c r="BB709" i="192" s="1"/>
  <c r="AW709" i="192"/>
  <c r="AV709" i="192"/>
  <c r="AU709" i="192"/>
  <c r="BD708" i="192"/>
  <c r="BA708" i="192"/>
  <c r="AZ708" i="192"/>
  <c r="AY708" i="192"/>
  <c r="AX708" i="192"/>
  <c r="BB708" i="192" s="1"/>
  <c r="AW708" i="192"/>
  <c r="AV708" i="192"/>
  <c r="AU708" i="192"/>
  <c r="BD707" i="192"/>
  <c r="BA707" i="192"/>
  <c r="AZ707" i="192"/>
  <c r="AY707" i="192"/>
  <c r="AX707" i="192"/>
  <c r="BB707" i="192" s="1"/>
  <c r="AW707" i="192"/>
  <c r="AV707" i="192"/>
  <c r="AU707" i="192"/>
  <c r="BD706" i="192"/>
  <c r="BA706" i="192"/>
  <c r="AZ706" i="192"/>
  <c r="AY706" i="192"/>
  <c r="AX706" i="192"/>
  <c r="BB706" i="192" s="1"/>
  <c r="AW706" i="192"/>
  <c r="AV706" i="192"/>
  <c r="AU706" i="192"/>
  <c r="BD705" i="192"/>
  <c r="BA705" i="192"/>
  <c r="AZ705" i="192"/>
  <c r="AY705" i="192"/>
  <c r="AX705" i="192"/>
  <c r="BB705" i="192" s="1"/>
  <c r="AW705" i="192"/>
  <c r="AV705" i="192"/>
  <c r="AU705" i="192"/>
  <c r="BD704" i="192"/>
  <c r="BA704" i="192"/>
  <c r="AZ704" i="192"/>
  <c r="AY704" i="192"/>
  <c r="AX704" i="192"/>
  <c r="BB704" i="192" s="1"/>
  <c r="AW704" i="192"/>
  <c r="AV704" i="192"/>
  <c r="AU704" i="192"/>
  <c r="BD703" i="192"/>
  <c r="BA703" i="192"/>
  <c r="AZ703" i="192"/>
  <c r="AY703" i="192"/>
  <c r="AX703" i="192"/>
  <c r="BB703" i="192" s="1"/>
  <c r="AW703" i="192"/>
  <c r="AV703" i="192"/>
  <c r="AU703" i="192"/>
  <c r="BD702" i="192"/>
  <c r="BA702" i="192"/>
  <c r="AZ702" i="192"/>
  <c r="AY702" i="192"/>
  <c r="AX702" i="192"/>
  <c r="BB702" i="192" s="1"/>
  <c r="AW702" i="192"/>
  <c r="AV702" i="192"/>
  <c r="AU702" i="192"/>
  <c r="BD701" i="192"/>
  <c r="BA701" i="192"/>
  <c r="AZ701" i="192"/>
  <c r="AY701" i="192"/>
  <c r="AX701" i="192"/>
  <c r="BB701" i="192" s="1"/>
  <c r="AW701" i="192"/>
  <c r="AV701" i="192"/>
  <c r="AU701" i="192"/>
  <c r="BD700" i="192"/>
  <c r="BA700" i="192"/>
  <c r="AZ700" i="192"/>
  <c r="AY700" i="192"/>
  <c r="AX700" i="192"/>
  <c r="BB700" i="192" s="1"/>
  <c r="AW700" i="192"/>
  <c r="AV700" i="192"/>
  <c r="AU700" i="192"/>
  <c r="BD699" i="192"/>
  <c r="BA699" i="192"/>
  <c r="AZ699" i="192"/>
  <c r="AY699" i="192"/>
  <c r="AX699" i="192"/>
  <c r="BB699" i="192" s="1"/>
  <c r="AW699" i="192"/>
  <c r="AV699" i="192"/>
  <c r="AU699" i="192"/>
  <c r="BD698" i="192"/>
  <c r="BA698" i="192"/>
  <c r="AZ698" i="192"/>
  <c r="AY698" i="192"/>
  <c r="AX698" i="192"/>
  <c r="BB698" i="192" s="1"/>
  <c r="AW698" i="192"/>
  <c r="AV698" i="192"/>
  <c r="AU698" i="192"/>
  <c r="BD697" i="192"/>
  <c r="BA697" i="192"/>
  <c r="AZ697" i="192"/>
  <c r="AY697" i="192"/>
  <c r="AX697" i="192"/>
  <c r="BB697" i="192" s="1"/>
  <c r="AW697" i="192"/>
  <c r="AV697" i="192"/>
  <c r="AU697" i="192"/>
  <c r="BD696" i="192"/>
  <c r="BA696" i="192"/>
  <c r="AZ696" i="192"/>
  <c r="AY696" i="192"/>
  <c r="AX696" i="192"/>
  <c r="BB696" i="192" s="1"/>
  <c r="AW696" i="192"/>
  <c r="AV696" i="192"/>
  <c r="AU696" i="192"/>
  <c r="BD695" i="192"/>
  <c r="BA695" i="192"/>
  <c r="AZ695" i="192"/>
  <c r="AY695" i="192"/>
  <c r="AX695" i="192"/>
  <c r="BB695" i="192" s="1"/>
  <c r="AW695" i="192"/>
  <c r="AV695" i="192"/>
  <c r="AU695" i="192"/>
  <c r="BD694" i="192"/>
  <c r="BA694" i="192"/>
  <c r="AZ694" i="192"/>
  <c r="AY694" i="192"/>
  <c r="AX694" i="192"/>
  <c r="BB694" i="192" s="1"/>
  <c r="AW694" i="192"/>
  <c r="AV694" i="192"/>
  <c r="AU694" i="192"/>
  <c r="BD693" i="192"/>
  <c r="BA693" i="192"/>
  <c r="AZ693" i="192"/>
  <c r="AY693" i="192"/>
  <c r="AX693" i="192"/>
  <c r="BB693" i="192" s="1"/>
  <c r="AW693" i="192"/>
  <c r="AV693" i="192"/>
  <c r="AU693" i="192"/>
  <c r="BD692" i="192"/>
  <c r="BA692" i="192"/>
  <c r="AZ692" i="192"/>
  <c r="AY692" i="192"/>
  <c r="AX692" i="192"/>
  <c r="BB692" i="192" s="1"/>
  <c r="AW692" i="192"/>
  <c r="AV692" i="192"/>
  <c r="AU692" i="192"/>
  <c r="BD691" i="192"/>
  <c r="BA691" i="192"/>
  <c r="AZ691" i="192"/>
  <c r="AY691" i="192"/>
  <c r="AX691" i="192"/>
  <c r="BB691" i="192" s="1"/>
  <c r="AW691" i="192"/>
  <c r="AV691" i="192"/>
  <c r="AU691" i="192"/>
  <c r="BD690" i="192"/>
  <c r="BA690" i="192"/>
  <c r="AZ690" i="192"/>
  <c r="AY690" i="192"/>
  <c r="AX690" i="192"/>
  <c r="BB690" i="192" s="1"/>
  <c r="AW690" i="192"/>
  <c r="AV690" i="192"/>
  <c r="AU690" i="192"/>
  <c r="BD689" i="192"/>
  <c r="BA689" i="192"/>
  <c r="AZ689" i="192"/>
  <c r="AY689" i="192"/>
  <c r="AX689" i="192"/>
  <c r="BB689" i="192" s="1"/>
  <c r="AW689" i="192"/>
  <c r="AV689" i="192"/>
  <c r="AU689" i="192"/>
  <c r="BD688" i="192"/>
  <c r="BA688" i="192"/>
  <c r="AZ688" i="192"/>
  <c r="AY688" i="192"/>
  <c r="AX688" i="192"/>
  <c r="BB688" i="192" s="1"/>
  <c r="AW688" i="192"/>
  <c r="AV688" i="192"/>
  <c r="AU688" i="192"/>
  <c r="BD687" i="192"/>
  <c r="BA687" i="192"/>
  <c r="AZ687" i="192"/>
  <c r="AY687" i="192"/>
  <c r="AX687" i="192"/>
  <c r="BB687" i="192" s="1"/>
  <c r="AW687" i="192"/>
  <c r="AV687" i="192"/>
  <c r="AU687" i="192"/>
  <c r="BD686" i="192"/>
  <c r="BA686" i="192"/>
  <c r="AZ686" i="192"/>
  <c r="AY686" i="192"/>
  <c r="AX686" i="192"/>
  <c r="BB686" i="192" s="1"/>
  <c r="AW686" i="192"/>
  <c r="AV686" i="192"/>
  <c r="AU686" i="192"/>
  <c r="BD685" i="192"/>
  <c r="BA685" i="192"/>
  <c r="AZ685" i="192"/>
  <c r="AY685" i="192"/>
  <c r="AX685" i="192"/>
  <c r="BB685" i="192" s="1"/>
  <c r="AW685" i="192"/>
  <c r="AV685" i="192"/>
  <c r="AU685" i="192"/>
  <c r="BD684" i="192"/>
  <c r="BA684" i="192"/>
  <c r="AZ684" i="192"/>
  <c r="AY684" i="192"/>
  <c r="AX684" i="192"/>
  <c r="BB684" i="192" s="1"/>
  <c r="AW684" i="192"/>
  <c r="AV684" i="192"/>
  <c r="AU684" i="192"/>
  <c r="BD683" i="192"/>
  <c r="BA683" i="192"/>
  <c r="AZ683" i="192"/>
  <c r="AY683" i="192"/>
  <c r="AX683" i="192"/>
  <c r="BB683" i="192" s="1"/>
  <c r="AW683" i="192"/>
  <c r="AV683" i="192"/>
  <c r="AU683" i="192"/>
  <c r="BD682" i="192"/>
  <c r="BA682" i="192"/>
  <c r="AZ682" i="192"/>
  <c r="AY682" i="192"/>
  <c r="AX682" i="192"/>
  <c r="BB682" i="192" s="1"/>
  <c r="AW682" i="192"/>
  <c r="AV682" i="192"/>
  <c r="AU682" i="192"/>
  <c r="BD681" i="192"/>
  <c r="BA681" i="192"/>
  <c r="AZ681" i="192"/>
  <c r="AY681" i="192"/>
  <c r="AX681" i="192"/>
  <c r="BB681" i="192" s="1"/>
  <c r="AW681" i="192"/>
  <c r="AV681" i="192"/>
  <c r="AU681" i="192"/>
  <c r="BD680" i="192"/>
  <c r="BA680" i="192"/>
  <c r="AZ680" i="192"/>
  <c r="AY680" i="192"/>
  <c r="AX680" i="192"/>
  <c r="BB680" i="192" s="1"/>
  <c r="AW680" i="192"/>
  <c r="AV680" i="192"/>
  <c r="AU680" i="192"/>
  <c r="BD679" i="192"/>
  <c r="BA679" i="192"/>
  <c r="AZ679" i="192"/>
  <c r="AY679" i="192"/>
  <c r="AX679" i="192"/>
  <c r="BB679" i="192" s="1"/>
  <c r="AW679" i="192"/>
  <c r="AV679" i="192"/>
  <c r="AU679" i="192"/>
  <c r="BD678" i="192"/>
  <c r="BA678" i="192"/>
  <c r="AZ678" i="192"/>
  <c r="AY678" i="192"/>
  <c r="AX678" i="192"/>
  <c r="BB678" i="192" s="1"/>
  <c r="AW678" i="192"/>
  <c r="AV678" i="192"/>
  <c r="AU678" i="192"/>
  <c r="BD677" i="192"/>
  <c r="BA677" i="192"/>
  <c r="AZ677" i="192"/>
  <c r="AY677" i="192"/>
  <c r="AX677" i="192"/>
  <c r="BB677" i="192" s="1"/>
  <c r="AW677" i="192"/>
  <c r="AV677" i="192"/>
  <c r="AU677" i="192"/>
  <c r="BD676" i="192"/>
  <c r="BA676" i="192"/>
  <c r="AZ676" i="192"/>
  <c r="AY676" i="192"/>
  <c r="AX676" i="192"/>
  <c r="BB676" i="192" s="1"/>
  <c r="AW676" i="192"/>
  <c r="AV676" i="192"/>
  <c r="AU676" i="192"/>
  <c r="BD675" i="192"/>
  <c r="BA675" i="192"/>
  <c r="AZ675" i="192"/>
  <c r="AY675" i="192"/>
  <c r="AX675" i="192"/>
  <c r="BB675" i="192" s="1"/>
  <c r="AW675" i="192"/>
  <c r="AV675" i="192"/>
  <c r="AU675" i="192"/>
  <c r="BD674" i="192"/>
  <c r="BA674" i="192"/>
  <c r="AZ674" i="192"/>
  <c r="AY674" i="192"/>
  <c r="AX674" i="192"/>
  <c r="BB674" i="192" s="1"/>
  <c r="AW674" i="192"/>
  <c r="AV674" i="192"/>
  <c r="AU674" i="192"/>
  <c r="BD673" i="192"/>
  <c r="BA673" i="192"/>
  <c r="AZ673" i="192"/>
  <c r="AY673" i="192"/>
  <c r="AX673" i="192"/>
  <c r="BB673" i="192" s="1"/>
  <c r="AW673" i="192"/>
  <c r="AV673" i="192"/>
  <c r="AU673" i="192"/>
  <c r="BD672" i="192"/>
  <c r="BA672" i="192"/>
  <c r="AZ672" i="192"/>
  <c r="AY672" i="192"/>
  <c r="AX672" i="192"/>
  <c r="BB672" i="192" s="1"/>
  <c r="AW672" i="192"/>
  <c r="AV672" i="192"/>
  <c r="AU672" i="192"/>
  <c r="BD671" i="192"/>
  <c r="BA671" i="192"/>
  <c r="AZ671" i="192"/>
  <c r="AY671" i="192"/>
  <c r="AX671" i="192"/>
  <c r="BB671" i="192" s="1"/>
  <c r="AW671" i="192"/>
  <c r="AV671" i="192"/>
  <c r="AU671" i="192"/>
  <c r="BD670" i="192"/>
  <c r="BA670" i="192"/>
  <c r="AZ670" i="192"/>
  <c r="AY670" i="192"/>
  <c r="AX670" i="192"/>
  <c r="BB670" i="192" s="1"/>
  <c r="AW670" i="192"/>
  <c r="AV670" i="192"/>
  <c r="AU670" i="192"/>
  <c r="BD669" i="192"/>
  <c r="BA669" i="192"/>
  <c r="AZ669" i="192"/>
  <c r="AY669" i="192"/>
  <c r="AX669" i="192"/>
  <c r="BB669" i="192" s="1"/>
  <c r="AW669" i="192"/>
  <c r="AV669" i="192"/>
  <c r="AU669" i="192"/>
  <c r="BD668" i="192"/>
  <c r="BA668" i="192"/>
  <c r="AZ668" i="192"/>
  <c r="AY668" i="192"/>
  <c r="AX668" i="192"/>
  <c r="BB668" i="192" s="1"/>
  <c r="AW668" i="192"/>
  <c r="AV668" i="192"/>
  <c r="AU668" i="192"/>
  <c r="BD667" i="192"/>
  <c r="BA667" i="192"/>
  <c r="AZ667" i="192"/>
  <c r="AY667" i="192"/>
  <c r="AX667" i="192"/>
  <c r="BB667" i="192" s="1"/>
  <c r="AW667" i="192"/>
  <c r="AV667" i="192"/>
  <c r="AU667" i="192"/>
  <c r="BD666" i="192"/>
  <c r="BA666" i="192"/>
  <c r="AZ666" i="192"/>
  <c r="AY666" i="192"/>
  <c r="AX666" i="192"/>
  <c r="BB666" i="192" s="1"/>
  <c r="AW666" i="192"/>
  <c r="AV666" i="192"/>
  <c r="AU666" i="192"/>
  <c r="BD665" i="192"/>
  <c r="BA665" i="192"/>
  <c r="AZ665" i="192"/>
  <c r="AY665" i="192"/>
  <c r="AX665" i="192"/>
  <c r="BB665" i="192" s="1"/>
  <c r="AW665" i="192"/>
  <c r="AV665" i="192"/>
  <c r="AU665" i="192"/>
  <c r="BD664" i="192"/>
  <c r="BA664" i="192"/>
  <c r="AZ664" i="192"/>
  <c r="AY664" i="192"/>
  <c r="AX664" i="192"/>
  <c r="BB664" i="192" s="1"/>
  <c r="AW664" i="192"/>
  <c r="AV664" i="192"/>
  <c r="AU664" i="192"/>
  <c r="BD663" i="192"/>
  <c r="BA663" i="192"/>
  <c r="AZ663" i="192"/>
  <c r="AY663" i="192"/>
  <c r="AX663" i="192"/>
  <c r="BB663" i="192" s="1"/>
  <c r="AW663" i="192"/>
  <c r="AV663" i="192"/>
  <c r="AU663" i="192"/>
  <c r="BD662" i="192"/>
  <c r="BA662" i="192"/>
  <c r="AZ662" i="192"/>
  <c r="AY662" i="192"/>
  <c r="AX662" i="192"/>
  <c r="BB662" i="192" s="1"/>
  <c r="AW662" i="192"/>
  <c r="AV662" i="192"/>
  <c r="AU662" i="192"/>
  <c r="BD661" i="192"/>
  <c r="BA661" i="192"/>
  <c r="AZ661" i="192"/>
  <c r="AY661" i="192"/>
  <c r="AX661" i="192"/>
  <c r="BB661" i="192" s="1"/>
  <c r="AW661" i="192"/>
  <c r="AV661" i="192"/>
  <c r="AU661" i="192"/>
  <c r="BD660" i="192"/>
  <c r="BA660" i="192"/>
  <c r="AZ660" i="192"/>
  <c r="AY660" i="192"/>
  <c r="AX660" i="192"/>
  <c r="BB660" i="192" s="1"/>
  <c r="AW660" i="192"/>
  <c r="AV660" i="192"/>
  <c r="AU660" i="192"/>
  <c r="BD659" i="192"/>
  <c r="BA659" i="192"/>
  <c r="AZ659" i="192"/>
  <c r="AY659" i="192"/>
  <c r="AX659" i="192"/>
  <c r="BB659" i="192" s="1"/>
  <c r="AW659" i="192"/>
  <c r="AV659" i="192"/>
  <c r="AU659" i="192"/>
  <c r="BD658" i="192"/>
  <c r="BA658" i="192"/>
  <c r="AZ658" i="192"/>
  <c r="AY658" i="192"/>
  <c r="AX658" i="192"/>
  <c r="BB658" i="192" s="1"/>
  <c r="AW658" i="192"/>
  <c r="AV658" i="192"/>
  <c r="AU658" i="192"/>
  <c r="BD657" i="192"/>
  <c r="BA657" i="192"/>
  <c r="AZ657" i="192"/>
  <c r="AY657" i="192"/>
  <c r="AX657" i="192"/>
  <c r="BB657" i="192" s="1"/>
  <c r="AW657" i="192"/>
  <c r="AV657" i="192"/>
  <c r="AU657" i="192"/>
  <c r="BD656" i="192"/>
  <c r="BA656" i="192"/>
  <c r="AZ656" i="192"/>
  <c r="AY656" i="192"/>
  <c r="AX656" i="192"/>
  <c r="BB656" i="192" s="1"/>
  <c r="AW656" i="192"/>
  <c r="AV656" i="192"/>
  <c r="AU656" i="192"/>
  <c r="BD655" i="192"/>
  <c r="BA655" i="192"/>
  <c r="AZ655" i="192"/>
  <c r="AY655" i="192"/>
  <c r="AX655" i="192"/>
  <c r="BB655" i="192" s="1"/>
  <c r="AW655" i="192"/>
  <c r="AV655" i="192"/>
  <c r="AU655" i="192"/>
  <c r="BD654" i="192"/>
  <c r="BA654" i="192"/>
  <c r="AZ654" i="192"/>
  <c r="AY654" i="192"/>
  <c r="AX654" i="192"/>
  <c r="BB654" i="192" s="1"/>
  <c r="AW654" i="192"/>
  <c r="AV654" i="192"/>
  <c r="AU654" i="192"/>
  <c r="BD653" i="192"/>
  <c r="BA653" i="192"/>
  <c r="AZ653" i="192"/>
  <c r="AY653" i="192"/>
  <c r="AX653" i="192"/>
  <c r="BB653" i="192" s="1"/>
  <c r="AW653" i="192"/>
  <c r="AV653" i="192"/>
  <c r="AU653" i="192"/>
  <c r="BD652" i="192"/>
  <c r="BA652" i="192"/>
  <c r="AZ652" i="192"/>
  <c r="AY652" i="192"/>
  <c r="AX652" i="192"/>
  <c r="BB652" i="192" s="1"/>
  <c r="AW652" i="192"/>
  <c r="AV652" i="192"/>
  <c r="AU652" i="192"/>
  <c r="BD651" i="192"/>
  <c r="BA651" i="192"/>
  <c r="AZ651" i="192"/>
  <c r="AY651" i="192"/>
  <c r="AX651" i="192"/>
  <c r="BB651" i="192" s="1"/>
  <c r="AW651" i="192"/>
  <c r="AV651" i="192"/>
  <c r="AU651" i="192"/>
  <c r="BD650" i="192"/>
  <c r="BA650" i="192"/>
  <c r="AZ650" i="192"/>
  <c r="AY650" i="192"/>
  <c r="AX650" i="192"/>
  <c r="BB650" i="192" s="1"/>
  <c r="AW650" i="192"/>
  <c r="AV650" i="192"/>
  <c r="AU650" i="192"/>
  <c r="BD649" i="192"/>
  <c r="BA649" i="192"/>
  <c r="AZ649" i="192"/>
  <c r="AY649" i="192"/>
  <c r="AX649" i="192"/>
  <c r="BB649" i="192" s="1"/>
  <c r="AW649" i="192"/>
  <c r="AV649" i="192"/>
  <c r="AU649" i="192"/>
  <c r="BD648" i="192"/>
  <c r="BA648" i="192"/>
  <c r="AZ648" i="192"/>
  <c r="AY648" i="192"/>
  <c r="AX648" i="192"/>
  <c r="BB648" i="192" s="1"/>
  <c r="AW648" i="192"/>
  <c r="AV648" i="192"/>
  <c r="AU648" i="192"/>
  <c r="BD647" i="192"/>
  <c r="BA647" i="192"/>
  <c r="AZ647" i="192"/>
  <c r="AY647" i="192"/>
  <c r="AX647" i="192"/>
  <c r="BB647" i="192" s="1"/>
  <c r="AW647" i="192"/>
  <c r="AV647" i="192"/>
  <c r="AU647" i="192"/>
  <c r="BD646" i="192"/>
  <c r="BA646" i="192"/>
  <c r="AZ646" i="192"/>
  <c r="AY646" i="192"/>
  <c r="AX646" i="192"/>
  <c r="BB646" i="192" s="1"/>
  <c r="AW646" i="192"/>
  <c r="AV646" i="192"/>
  <c r="AU646" i="192"/>
  <c r="BD645" i="192"/>
  <c r="BA645" i="192"/>
  <c r="AZ645" i="192"/>
  <c r="AY645" i="192"/>
  <c r="AX645" i="192"/>
  <c r="BB645" i="192" s="1"/>
  <c r="AW645" i="192"/>
  <c r="AV645" i="192"/>
  <c r="AU645" i="192"/>
  <c r="BD644" i="192"/>
  <c r="BA644" i="192"/>
  <c r="AZ644" i="192"/>
  <c r="AY644" i="192"/>
  <c r="AX644" i="192"/>
  <c r="BB644" i="192" s="1"/>
  <c r="AW644" i="192"/>
  <c r="AV644" i="192"/>
  <c r="AU644" i="192"/>
  <c r="BD643" i="192"/>
  <c r="BA643" i="192"/>
  <c r="AZ643" i="192"/>
  <c r="AY643" i="192"/>
  <c r="AX643" i="192"/>
  <c r="BB643" i="192" s="1"/>
  <c r="AW643" i="192"/>
  <c r="AV643" i="192"/>
  <c r="AU643" i="192"/>
  <c r="BD642" i="192"/>
  <c r="BA642" i="192"/>
  <c r="AZ642" i="192"/>
  <c r="AY642" i="192"/>
  <c r="AX642" i="192"/>
  <c r="BB642" i="192" s="1"/>
  <c r="AW642" i="192"/>
  <c r="AV642" i="192"/>
  <c r="AU642" i="192"/>
  <c r="BD641" i="192"/>
  <c r="BA641" i="192"/>
  <c r="AZ641" i="192"/>
  <c r="AY641" i="192"/>
  <c r="AX641" i="192"/>
  <c r="BB641" i="192" s="1"/>
  <c r="AW641" i="192"/>
  <c r="AV641" i="192"/>
  <c r="AU641" i="192"/>
  <c r="BD640" i="192"/>
  <c r="BA640" i="192"/>
  <c r="AZ640" i="192"/>
  <c r="AY640" i="192"/>
  <c r="AX640" i="192"/>
  <c r="BB640" i="192" s="1"/>
  <c r="AW640" i="192"/>
  <c r="AV640" i="192"/>
  <c r="AU640" i="192"/>
  <c r="BD639" i="192"/>
  <c r="BA639" i="192"/>
  <c r="AZ639" i="192"/>
  <c r="AY639" i="192"/>
  <c r="AX639" i="192"/>
  <c r="BB639" i="192" s="1"/>
  <c r="AW639" i="192"/>
  <c r="AV639" i="192"/>
  <c r="AU639" i="192"/>
  <c r="BD638" i="192"/>
  <c r="BA638" i="192"/>
  <c r="AZ638" i="192"/>
  <c r="AY638" i="192"/>
  <c r="AX638" i="192"/>
  <c r="BB638" i="192" s="1"/>
  <c r="AW638" i="192"/>
  <c r="AV638" i="192"/>
  <c r="AU638" i="192"/>
  <c r="BD637" i="192"/>
  <c r="BA637" i="192"/>
  <c r="AZ637" i="192"/>
  <c r="AY637" i="192"/>
  <c r="AX637" i="192"/>
  <c r="BB637" i="192" s="1"/>
  <c r="AW637" i="192"/>
  <c r="AV637" i="192"/>
  <c r="AU637" i="192"/>
  <c r="BD636" i="192"/>
  <c r="BA636" i="192"/>
  <c r="AZ636" i="192"/>
  <c r="AY636" i="192"/>
  <c r="AX636" i="192"/>
  <c r="BB636" i="192" s="1"/>
  <c r="AW636" i="192"/>
  <c r="AV636" i="192"/>
  <c r="AU636" i="192"/>
  <c r="BD635" i="192"/>
  <c r="BA635" i="192"/>
  <c r="AZ635" i="192"/>
  <c r="AY635" i="192"/>
  <c r="AX635" i="192"/>
  <c r="BB635" i="192" s="1"/>
  <c r="AW635" i="192"/>
  <c r="AV635" i="192"/>
  <c r="AU635" i="192"/>
  <c r="BD634" i="192"/>
  <c r="BA634" i="192"/>
  <c r="AZ634" i="192"/>
  <c r="AY634" i="192"/>
  <c r="AX634" i="192"/>
  <c r="BB634" i="192" s="1"/>
  <c r="AW634" i="192"/>
  <c r="AV634" i="192"/>
  <c r="AU634" i="192"/>
  <c r="BD633" i="192"/>
  <c r="BA633" i="192"/>
  <c r="AZ633" i="192"/>
  <c r="AY633" i="192"/>
  <c r="AX633" i="192"/>
  <c r="BB633" i="192" s="1"/>
  <c r="AW633" i="192"/>
  <c r="AV633" i="192"/>
  <c r="AU633" i="192"/>
  <c r="BD632" i="192"/>
  <c r="BA632" i="192"/>
  <c r="AZ632" i="192"/>
  <c r="AY632" i="192"/>
  <c r="AX632" i="192"/>
  <c r="BB632" i="192" s="1"/>
  <c r="AW632" i="192"/>
  <c r="AV632" i="192"/>
  <c r="AU632" i="192"/>
  <c r="BD631" i="192"/>
  <c r="BA631" i="192"/>
  <c r="AZ631" i="192"/>
  <c r="AY631" i="192"/>
  <c r="AX631" i="192"/>
  <c r="BB631" i="192" s="1"/>
  <c r="AW631" i="192"/>
  <c r="AV631" i="192"/>
  <c r="AU631" i="192"/>
  <c r="BD630" i="192"/>
  <c r="BA630" i="192"/>
  <c r="AZ630" i="192"/>
  <c r="AY630" i="192"/>
  <c r="AX630" i="192"/>
  <c r="BB630" i="192" s="1"/>
  <c r="AW630" i="192"/>
  <c r="AV630" i="192"/>
  <c r="AU630" i="192"/>
  <c r="BD629" i="192"/>
  <c r="BA629" i="192"/>
  <c r="AZ629" i="192"/>
  <c r="AY629" i="192"/>
  <c r="AX629" i="192"/>
  <c r="BB629" i="192" s="1"/>
  <c r="AW629" i="192"/>
  <c r="AV629" i="192"/>
  <c r="AU629" i="192"/>
  <c r="BD628" i="192"/>
  <c r="BA628" i="192"/>
  <c r="AZ628" i="192"/>
  <c r="AY628" i="192"/>
  <c r="AX628" i="192"/>
  <c r="BB628" i="192" s="1"/>
  <c r="AW628" i="192"/>
  <c r="AV628" i="192"/>
  <c r="AU628" i="192"/>
  <c r="BD627" i="192"/>
  <c r="BA627" i="192"/>
  <c r="AZ627" i="192"/>
  <c r="AY627" i="192"/>
  <c r="AX627" i="192"/>
  <c r="BB627" i="192" s="1"/>
  <c r="AW627" i="192"/>
  <c r="AV627" i="192"/>
  <c r="AU627" i="192"/>
  <c r="BD626" i="192"/>
  <c r="BA626" i="192"/>
  <c r="AZ626" i="192"/>
  <c r="AY626" i="192"/>
  <c r="AX626" i="192"/>
  <c r="BB626" i="192" s="1"/>
  <c r="AW626" i="192"/>
  <c r="AV626" i="192"/>
  <c r="AU626" i="192"/>
  <c r="BD625" i="192"/>
  <c r="BA625" i="192"/>
  <c r="AZ625" i="192"/>
  <c r="AY625" i="192"/>
  <c r="AX625" i="192"/>
  <c r="BB625" i="192" s="1"/>
  <c r="AW625" i="192"/>
  <c r="AV625" i="192"/>
  <c r="AU625" i="192"/>
  <c r="BD624" i="192"/>
  <c r="BA624" i="192"/>
  <c r="AZ624" i="192"/>
  <c r="AY624" i="192"/>
  <c r="AX624" i="192"/>
  <c r="BB624" i="192" s="1"/>
  <c r="AW624" i="192"/>
  <c r="AV624" i="192"/>
  <c r="AU624" i="192"/>
  <c r="BD623" i="192"/>
  <c r="BA623" i="192"/>
  <c r="AZ623" i="192"/>
  <c r="AY623" i="192"/>
  <c r="AX623" i="192"/>
  <c r="BB623" i="192" s="1"/>
  <c r="AW623" i="192"/>
  <c r="AV623" i="192"/>
  <c r="AU623" i="192"/>
  <c r="BD622" i="192"/>
  <c r="BA622" i="192"/>
  <c r="AZ622" i="192"/>
  <c r="AY622" i="192"/>
  <c r="AX622" i="192"/>
  <c r="BB622" i="192" s="1"/>
  <c r="AW622" i="192"/>
  <c r="AV622" i="192"/>
  <c r="AU622" i="192"/>
  <c r="BD621" i="192"/>
  <c r="BA621" i="192"/>
  <c r="AZ621" i="192"/>
  <c r="AY621" i="192"/>
  <c r="AX621" i="192"/>
  <c r="BB621" i="192" s="1"/>
  <c r="AW621" i="192"/>
  <c r="AV621" i="192"/>
  <c r="AU621" i="192"/>
  <c r="BD620" i="192"/>
  <c r="BA620" i="192"/>
  <c r="AZ620" i="192"/>
  <c r="AY620" i="192"/>
  <c r="AX620" i="192"/>
  <c r="BB620" i="192" s="1"/>
  <c r="AW620" i="192"/>
  <c r="AV620" i="192"/>
  <c r="AU620" i="192"/>
  <c r="BD619" i="192"/>
  <c r="BA619" i="192"/>
  <c r="AZ619" i="192"/>
  <c r="AY619" i="192"/>
  <c r="AX619" i="192"/>
  <c r="BB619" i="192" s="1"/>
  <c r="AW619" i="192"/>
  <c r="AV619" i="192"/>
  <c r="AU619" i="192"/>
  <c r="BD618" i="192"/>
  <c r="BA618" i="192"/>
  <c r="AZ618" i="192"/>
  <c r="AY618" i="192"/>
  <c r="AX618" i="192"/>
  <c r="BB618" i="192" s="1"/>
  <c r="AW618" i="192"/>
  <c r="AV618" i="192"/>
  <c r="AU618" i="192"/>
  <c r="BD617" i="192"/>
  <c r="BA617" i="192"/>
  <c r="AZ617" i="192"/>
  <c r="AY617" i="192"/>
  <c r="AX617" i="192"/>
  <c r="BB617" i="192" s="1"/>
  <c r="AW617" i="192"/>
  <c r="AV617" i="192"/>
  <c r="AU617" i="192"/>
  <c r="BD616" i="192"/>
  <c r="BA616" i="192"/>
  <c r="AZ616" i="192"/>
  <c r="AY616" i="192"/>
  <c r="AX616" i="192"/>
  <c r="BB616" i="192" s="1"/>
  <c r="AW616" i="192"/>
  <c r="AV616" i="192"/>
  <c r="AU616" i="192"/>
  <c r="BD615" i="192"/>
  <c r="BA615" i="192"/>
  <c r="AZ615" i="192"/>
  <c r="AY615" i="192"/>
  <c r="AX615" i="192"/>
  <c r="BB615" i="192" s="1"/>
  <c r="AW615" i="192"/>
  <c r="AV615" i="192"/>
  <c r="AU615" i="192"/>
  <c r="BD614" i="192"/>
  <c r="BA614" i="192"/>
  <c r="AZ614" i="192"/>
  <c r="AY614" i="192"/>
  <c r="AX614" i="192"/>
  <c r="BB614" i="192" s="1"/>
  <c r="AW614" i="192"/>
  <c r="AV614" i="192"/>
  <c r="AU614" i="192"/>
  <c r="BD613" i="192"/>
  <c r="BA613" i="192"/>
  <c r="AZ613" i="192"/>
  <c r="AY613" i="192"/>
  <c r="AX613" i="192"/>
  <c r="BB613" i="192" s="1"/>
  <c r="AW613" i="192"/>
  <c r="AV613" i="192"/>
  <c r="AU613" i="192"/>
  <c r="BD612" i="192"/>
  <c r="BA612" i="192"/>
  <c r="AZ612" i="192"/>
  <c r="AY612" i="192"/>
  <c r="AX612" i="192"/>
  <c r="BB612" i="192" s="1"/>
  <c r="AW612" i="192"/>
  <c r="AV612" i="192"/>
  <c r="AU612" i="192"/>
  <c r="BD611" i="192"/>
  <c r="BA611" i="192"/>
  <c r="AZ611" i="192"/>
  <c r="AY611" i="192"/>
  <c r="AX611" i="192"/>
  <c r="BB611" i="192" s="1"/>
  <c r="AW611" i="192"/>
  <c r="AV611" i="192"/>
  <c r="AU611" i="192"/>
  <c r="BD610" i="192"/>
  <c r="BA610" i="192"/>
  <c r="AZ610" i="192"/>
  <c r="AY610" i="192"/>
  <c r="AX610" i="192"/>
  <c r="BB610" i="192" s="1"/>
  <c r="AW610" i="192"/>
  <c r="AV610" i="192"/>
  <c r="AU610" i="192"/>
  <c r="BD609" i="192"/>
  <c r="BA609" i="192"/>
  <c r="AZ609" i="192"/>
  <c r="AY609" i="192"/>
  <c r="AX609" i="192"/>
  <c r="BB609" i="192" s="1"/>
  <c r="AW609" i="192"/>
  <c r="AV609" i="192"/>
  <c r="AU609" i="192"/>
  <c r="BD608" i="192"/>
  <c r="BA608" i="192"/>
  <c r="AZ608" i="192"/>
  <c r="AY608" i="192"/>
  <c r="AX608" i="192"/>
  <c r="BB608" i="192" s="1"/>
  <c r="AW608" i="192"/>
  <c r="AV608" i="192"/>
  <c r="AU608" i="192"/>
  <c r="BD607" i="192"/>
  <c r="BA607" i="192"/>
  <c r="AZ607" i="192"/>
  <c r="AY607" i="192"/>
  <c r="AX607" i="192"/>
  <c r="BB607" i="192" s="1"/>
  <c r="AW607" i="192"/>
  <c r="AV607" i="192"/>
  <c r="AU607" i="192"/>
  <c r="BD606" i="192"/>
  <c r="BA606" i="192"/>
  <c r="AZ606" i="192"/>
  <c r="AY606" i="192"/>
  <c r="AX606" i="192"/>
  <c r="BB606" i="192" s="1"/>
  <c r="AW606" i="192"/>
  <c r="AV606" i="192"/>
  <c r="AU606" i="192"/>
  <c r="BD605" i="192"/>
  <c r="BA605" i="192"/>
  <c r="AZ605" i="192"/>
  <c r="AY605" i="192"/>
  <c r="AX605" i="192"/>
  <c r="BB605" i="192" s="1"/>
  <c r="AW605" i="192"/>
  <c r="AV605" i="192"/>
  <c r="AU605" i="192"/>
  <c r="BD604" i="192"/>
  <c r="BA604" i="192"/>
  <c r="AZ604" i="192"/>
  <c r="AY604" i="192"/>
  <c r="AX604" i="192"/>
  <c r="BB604" i="192" s="1"/>
  <c r="AW604" i="192"/>
  <c r="AV604" i="192"/>
  <c r="AU604" i="192"/>
  <c r="BD603" i="192"/>
  <c r="BA603" i="192"/>
  <c r="AZ603" i="192"/>
  <c r="AY603" i="192"/>
  <c r="AX603" i="192"/>
  <c r="BB603" i="192" s="1"/>
  <c r="AW603" i="192"/>
  <c r="AV603" i="192"/>
  <c r="AU603" i="192"/>
  <c r="BD602" i="192"/>
  <c r="BA602" i="192"/>
  <c r="AZ602" i="192"/>
  <c r="AY602" i="192"/>
  <c r="AX602" i="192"/>
  <c r="BB602" i="192" s="1"/>
  <c r="AW602" i="192"/>
  <c r="AV602" i="192"/>
  <c r="AU602" i="192"/>
  <c r="BD601" i="192"/>
  <c r="BA601" i="192"/>
  <c r="AZ601" i="192"/>
  <c r="AY601" i="192"/>
  <c r="AX601" i="192"/>
  <c r="BB601" i="192" s="1"/>
  <c r="AW601" i="192"/>
  <c r="AV601" i="192"/>
  <c r="AU601" i="192"/>
  <c r="BD600" i="192"/>
  <c r="BA600" i="192"/>
  <c r="AZ600" i="192"/>
  <c r="AY600" i="192"/>
  <c r="AX600" i="192"/>
  <c r="BB600" i="192" s="1"/>
  <c r="AW600" i="192"/>
  <c r="AV600" i="192"/>
  <c r="AU600" i="192"/>
  <c r="BD599" i="192"/>
  <c r="BA599" i="192"/>
  <c r="AZ599" i="192"/>
  <c r="AY599" i="192"/>
  <c r="AX599" i="192"/>
  <c r="BB599" i="192" s="1"/>
  <c r="AW599" i="192"/>
  <c r="AV599" i="192"/>
  <c r="AU599" i="192"/>
  <c r="BD598" i="192"/>
  <c r="BA598" i="192"/>
  <c r="AZ598" i="192"/>
  <c r="AY598" i="192"/>
  <c r="AX598" i="192"/>
  <c r="BB598" i="192" s="1"/>
  <c r="AW598" i="192"/>
  <c r="AV598" i="192"/>
  <c r="AU598" i="192"/>
  <c r="BD597" i="192"/>
  <c r="BA597" i="192"/>
  <c r="AZ597" i="192"/>
  <c r="AY597" i="192"/>
  <c r="AX597" i="192"/>
  <c r="BB597" i="192" s="1"/>
  <c r="AW597" i="192"/>
  <c r="AV597" i="192"/>
  <c r="AU597" i="192"/>
  <c r="BD596" i="192"/>
  <c r="BA596" i="192"/>
  <c r="AZ596" i="192"/>
  <c r="AY596" i="192"/>
  <c r="AX596" i="192"/>
  <c r="BB596" i="192" s="1"/>
  <c r="AW596" i="192"/>
  <c r="AV596" i="192"/>
  <c r="AU596" i="192"/>
  <c r="BD595" i="192"/>
  <c r="BA595" i="192"/>
  <c r="AZ595" i="192"/>
  <c r="AY595" i="192"/>
  <c r="AX595" i="192"/>
  <c r="BB595" i="192" s="1"/>
  <c r="AW595" i="192"/>
  <c r="AV595" i="192"/>
  <c r="AU595" i="192"/>
  <c r="BD594" i="192"/>
  <c r="BA594" i="192"/>
  <c r="AZ594" i="192"/>
  <c r="AY594" i="192"/>
  <c r="AX594" i="192"/>
  <c r="BB594" i="192" s="1"/>
  <c r="AW594" i="192"/>
  <c r="AV594" i="192"/>
  <c r="AU594" i="192"/>
  <c r="BD593" i="192"/>
  <c r="BA593" i="192"/>
  <c r="AZ593" i="192"/>
  <c r="AY593" i="192"/>
  <c r="AX593" i="192"/>
  <c r="BB593" i="192" s="1"/>
  <c r="AW593" i="192"/>
  <c r="AV593" i="192"/>
  <c r="AU593" i="192"/>
  <c r="BD592" i="192"/>
  <c r="BA592" i="192"/>
  <c r="AZ592" i="192"/>
  <c r="AY592" i="192"/>
  <c r="AX592" i="192"/>
  <c r="BB592" i="192" s="1"/>
  <c r="AW592" i="192"/>
  <c r="AV592" i="192"/>
  <c r="AU592" i="192"/>
  <c r="BD591" i="192"/>
  <c r="BA591" i="192"/>
  <c r="AZ591" i="192"/>
  <c r="AY591" i="192"/>
  <c r="AX591" i="192"/>
  <c r="BB591" i="192" s="1"/>
  <c r="AW591" i="192"/>
  <c r="AV591" i="192"/>
  <c r="AU591" i="192"/>
  <c r="BD590" i="192"/>
  <c r="BA590" i="192"/>
  <c r="AZ590" i="192"/>
  <c r="AY590" i="192"/>
  <c r="AX590" i="192"/>
  <c r="BB590" i="192" s="1"/>
  <c r="AW590" i="192"/>
  <c r="AV590" i="192"/>
  <c r="AU590" i="192"/>
  <c r="BD589" i="192"/>
  <c r="BA589" i="192"/>
  <c r="AZ589" i="192"/>
  <c r="AY589" i="192"/>
  <c r="AX589" i="192"/>
  <c r="BB589" i="192" s="1"/>
  <c r="AW589" i="192"/>
  <c r="AV589" i="192"/>
  <c r="AU589" i="192"/>
  <c r="BD588" i="192"/>
  <c r="BA588" i="192"/>
  <c r="AZ588" i="192"/>
  <c r="AY588" i="192"/>
  <c r="AX588" i="192"/>
  <c r="BB588" i="192" s="1"/>
  <c r="AW588" i="192"/>
  <c r="AV588" i="192"/>
  <c r="AU588" i="192"/>
  <c r="BD587" i="192"/>
  <c r="BA587" i="192"/>
  <c r="AZ587" i="192"/>
  <c r="AY587" i="192"/>
  <c r="AX587" i="192"/>
  <c r="BB587" i="192" s="1"/>
  <c r="AW587" i="192"/>
  <c r="AV587" i="192"/>
  <c r="AU587" i="192"/>
  <c r="BD586" i="192"/>
  <c r="BA586" i="192"/>
  <c r="AZ586" i="192"/>
  <c r="AY586" i="192"/>
  <c r="AX586" i="192"/>
  <c r="BB586" i="192" s="1"/>
  <c r="AW586" i="192"/>
  <c r="AV586" i="192"/>
  <c r="AU586" i="192"/>
  <c r="BD585" i="192"/>
  <c r="BA585" i="192"/>
  <c r="AZ585" i="192"/>
  <c r="AY585" i="192"/>
  <c r="AX585" i="192"/>
  <c r="BB585" i="192" s="1"/>
  <c r="AW585" i="192"/>
  <c r="AV585" i="192"/>
  <c r="AU585" i="192"/>
  <c r="BD584" i="192"/>
  <c r="BA584" i="192"/>
  <c r="AZ584" i="192"/>
  <c r="AY584" i="192"/>
  <c r="AX584" i="192"/>
  <c r="BB584" i="192" s="1"/>
  <c r="AW584" i="192"/>
  <c r="AV584" i="192"/>
  <c r="AU584" i="192"/>
  <c r="BD583" i="192"/>
  <c r="BA583" i="192"/>
  <c r="AZ583" i="192"/>
  <c r="AY583" i="192"/>
  <c r="AX583" i="192"/>
  <c r="BB583" i="192" s="1"/>
  <c r="AW583" i="192"/>
  <c r="AV583" i="192"/>
  <c r="AU583" i="192"/>
  <c r="BD582" i="192"/>
  <c r="BA582" i="192"/>
  <c r="AZ582" i="192"/>
  <c r="AY582" i="192"/>
  <c r="AX582" i="192"/>
  <c r="BB582" i="192" s="1"/>
  <c r="AW582" i="192"/>
  <c r="AV582" i="192"/>
  <c r="AU582" i="192"/>
  <c r="BD581" i="192"/>
  <c r="BA581" i="192"/>
  <c r="AZ581" i="192"/>
  <c r="AY581" i="192"/>
  <c r="AX581" i="192"/>
  <c r="BB581" i="192" s="1"/>
  <c r="AW581" i="192"/>
  <c r="AV581" i="192"/>
  <c r="AU581" i="192"/>
  <c r="BD580" i="192"/>
  <c r="BA580" i="192"/>
  <c r="AZ580" i="192"/>
  <c r="AY580" i="192"/>
  <c r="AX580" i="192"/>
  <c r="BB580" i="192" s="1"/>
  <c r="AW580" i="192"/>
  <c r="AV580" i="192"/>
  <c r="AU580" i="192"/>
  <c r="BD579" i="192"/>
  <c r="BA579" i="192"/>
  <c r="AZ579" i="192"/>
  <c r="AY579" i="192"/>
  <c r="AX579" i="192"/>
  <c r="BB579" i="192" s="1"/>
  <c r="AW579" i="192"/>
  <c r="AV579" i="192"/>
  <c r="AU579" i="192"/>
  <c r="BD578" i="192"/>
  <c r="BA578" i="192"/>
  <c r="AZ578" i="192"/>
  <c r="AY578" i="192"/>
  <c r="AX578" i="192"/>
  <c r="BB578" i="192" s="1"/>
  <c r="AW578" i="192"/>
  <c r="AV578" i="192"/>
  <c r="AU578" i="192"/>
  <c r="BD577" i="192"/>
  <c r="BA577" i="192"/>
  <c r="AZ577" i="192"/>
  <c r="AY577" i="192"/>
  <c r="AX577" i="192"/>
  <c r="BB577" i="192" s="1"/>
  <c r="AW577" i="192"/>
  <c r="AV577" i="192"/>
  <c r="AU577" i="192"/>
  <c r="BD576" i="192"/>
  <c r="BA576" i="192"/>
  <c r="AZ576" i="192"/>
  <c r="AY576" i="192"/>
  <c r="AX576" i="192"/>
  <c r="BB576" i="192" s="1"/>
  <c r="AW576" i="192"/>
  <c r="AV576" i="192"/>
  <c r="AU576" i="192"/>
  <c r="BD575" i="192"/>
  <c r="BA575" i="192"/>
  <c r="AZ575" i="192"/>
  <c r="AY575" i="192"/>
  <c r="AX575" i="192"/>
  <c r="BB575" i="192" s="1"/>
  <c r="AW575" i="192"/>
  <c r="AV575" i="192"/>
  <c r="AU575" i="192"/>
  <c r="BD574" i="192"/>
  <c r="BA574" i="192"/>
  <c r="AZ574" i="192"/>
  <c r="AY574" i="192"/>
  <c r="AX574" i="192"/>
  <c r="BB574" i="192" s="1"/>
  <c r="AW574" i="192"/>
  <c r="AV574" i="192"/>
  <c r="AU574" i="192"/>
  <c r="BD573" i="192"/>
  <c r="BA573" i="192"/>
  <c r="AZ573" i="192"/>
  <c r="AY573" i="192"/>
  <c r="AX573" i="192"/>
  <c r="BB573" i="192" s="1"/>
  <c r="AW573" i="192"/>
  <c r="AV573" i="192"/>
  <c r="AU573" i="192"/>
  <c r="BD572" i="192"/>
  <c r="BA572" i="192"/>
  <c r="AZ572" i="192"/>
  <c r="AY572" i="192"/>
  <c r="AX572" i="192"/>
  <c r="BB572" i="192" s="1"/>
  <c r="AW572" i="192"/>
  <c r="AV572" i="192"/>
  <c r="AU572" i="192"/>
  <c r="BD571" i="192"/>
  <c r="BA571" i="192"/>
  <c r="AZ571" i="192"/>
  <c r="AY571" i="192"/>
  <c r="AX571" i="192"/>
  <c r="BB571" i="192" s="1"/>
  <c r="AW571" i="192"/>
  <c r="AV571" i="192"/>
  <c r="AU571" i="192"/>
  <c r="BD570" i="192"/>
  <c r="BA570" i="192"/>
  <c r="AZ570" i="192"/>
  <c r="AY570" i="192"/>
  <c r="AX570" i="192"/>
  <c r="BB570" i="192" s="1"/>
  <c r="AW570" i="192"/>
  <c r="AV570" i="192"/>
  <c r="AU570" i="192"/>
  <c r="BD569" i="192"/>
  <c r="BA569" i="192"/>
  <c r="AZ569" i="192"/>
  <c r="AY569" i="192"/>
  <c r="AX569" i="192"/>
  <c r="BB569" i="192" s="1"/>
  <c r="AW569" i="192"/>
  <c r="AV569" i="192"/>
  <c r="AU569" i="192"/>
  <c r="BD568" i="192"/>
  <c r="BA568" i="192"/>
  <c r="AZ568" i="192"/>
  <c r="AY568" i="192"/>
  <c r="AX568" i="192"/>
  <c r="BB568" i="192" s="1"/>
  <c r="AW568" i="192"/>
  <c r="AV568" i="192"/>
  <c r="AU568" i="192"/>
  <c r="BD567" i="192"/>
  <c r="BA567" i="192"/>
  <c r="AZ567" i="192"/>
  <c r="AY567" i="192"/>
  <c r="AX567" i="192"/>
  <c r="BB567" i="192" s="1"/>
  <c r="AW567" i="192"/>
  <c r="AV567" i="192"/>
  <c r="AU567" i="192"/>
  <c r="BD566" i="192"/>
  <c r="BA566" i="192"/>
  <c r="AZ566" i="192"/>
  <c r="AY566" i="192"/>
  <c r="AX566" i="192"/>
  <c r="BB566" i="192" s="1"/>
  <c r="AW566" i="192"/>
  <c r="AV566" i="192"/>
  <c r="AU566" i="192"/>
  <c r="BD565" i="192"/>
  <c r="BA565" i="192"/>
  <c r="AZ565" i="192"/>
  <c r="AY565" i="192"/>
  <c r="AX565" i="192"/>
  <c r="BB565" i="192" s="1"/>
  <c r="AW565" i="192"/>
  <c r="AV565" i="192"/>
  <c r="AU565" i="192"/>
  <c r="BD564" i="192"/>
  <c r="BA564" i="192"/>
  <c r="AZ564" i="192"/>
  <c r="AY564" i="192"/>
  <c r="AX564" i="192"/>
  <c r="BB564" i="192" s="1"/>
  <c r="AW564" i="192"/>
  <c r="AV564" i="192"/>
  <c r="AU564" i="192"/>
  <c r="BD563" i="192"/>
  <c r="BA563" i="192"/>
  <c r="AZ563" i="192"/>
  <c r="AY563" i="192"/>
  <c r="AX563" i="192"/>
  <c r="BB563" i="192" s="1"/>
  <c r="AW563" i="192"/>
  <c r="AV563" i="192"/>
  <c r="AU563" i="192"/>
  <c r="BD562" i="192"/>
  <c r="BA562" i="192"/>
  <c r="AZ562" i="192"/>
  <c r="AY562" i="192"/>
  <c r="AX562" i="192"/>
  <c r="BB562" i="192" s="1"/>
  <c r="AW562" i="192"/>
  <c r="AV562" i="192"/>
  <c r="AU562" i="192"/>
  <c r="BD561" i="192"/>
  <c r="BA561" i="192"/>
  <c r="AZ561" i="192"/>
  <c r="AY561" i="192"/>
  <c r="AX561" i="192"/>
  <c r="BB561" i="192" s="1"/>
  <c r="AW561" i="192"/>
  <c r="AV561" i="192"/>
  <c r="AU561" i="192"/>
  <c r="BD560" i="192"/>
  <c r="BA560" i="192"/>
  <c r="AZ560" i="192"/>
  <c r="AY560" i="192"/>
  <c r="AX560" i="192"/>
  <c r="BB560" i="192" s="1"/>
  <c r="AW560" i="192"/>
  <c r="AV560" i="192"/>
  <c r="AU560" i="192"/>
  <c r="BD559" i="192"/>
  <c r="BA559" i="192"/>
  <c r="AZ559" i="192"/>
  <c r="AY559" i="192"/>
  <c r="AX559" i="192"/>
  <c r="BB559" i="192" s="1"/>
  <c r="AW559" i="192"/>
  <c r="AV559" i="192"/>
  <c r="AU559" i="192"/>
  <c r="BD558" i="192"/>
  <c r="BA558" i="192"/>
  <c r="AZ558" i="192"/>
  <c r="AY558" i="192"/>
  <c r="AX558" i="192"/>
  <c r="BB558" i="192" s="1"/>
  <c r="AW558" i="192"/>
  <c r="AV558" i="192"/>
  <c r="AU558" i="192"/>
  <c r="BD557" i="192"/>
  <c r="BA557" i="192"/>
  <c r="AZ557" i="192"/>
  <c r="AY557" i="192"/>
  <c r="AX557" i="192"/>
  <c r="BB557" i="192" s="1"/>
  <c r="AW557" i="192"/>
  <c r="AV557" i="192"/>
  <c r="AU557" i="192"/>
  <c r="BD556" i="192"/>
  <c r="BA556" i="192"/>
  <c r="AZ556" i="192"/>
  <c r="AY556" i="192"/>
  <c r="AX556" i="192"/>
  <c r="BB556" i="192" s="1"/>
  <c r="AW556" i="192"/>
  <c r="AV556" i="192"/>
  <c r="AU556" i="192"/>
  <c r="BD555" i="192"/>
  <c r="BA555" i="192"/>
  <c r="AZ555" i="192"/>
  <c r="AY555" i="192"/>
  <c r="AX555" i="192"/>
  <c r="BB555" i="192" s="1"/>
  <c r="AW555" i="192"/>
  <c r="AV555" i="192"/>
  <c r="AU555" i="192"/>
  <c r="BD554" i="192"/>
  <c r="BA554" i="192"/>
  <c r="AZ554" i="192"/>
  <c r="AY554" i="192"/>
  <c r="AX554" i="192"/>
  <c r="BB554" i="192" s="1"/>
  <c r="AW554" i="192"/>
  <c r="AV554" i="192"/>
  <c r="AU554" i="192"/>
  <c r="BD553" i="192"/>
  <c r="BA553" i="192"/>
  <c r="AZ553" i="192"/>
  <c r="AY553" i="192"/>
  <c r="AX553" i="192"/>
  <c r="BB553" i="192" s="1"/>
  <c r="AW553" i="192"/>
  <c r="AV553" i="192"/>
  <c r="AU553" i="192"/>
  <c r="BD552" i="192"/>
  <c r="BA552" i="192"/>
  <c r="AZ552" i="192"/>
  <c r="AY552" i="192"/>
  <c r="AX552" i="192"/>
  <c r="BB552" i="192" s="1"/>
  <c r="AW552" i="192"/>
  <c r="AV552" i="192"/>
  <c r="AU552" i="192"/>
  <c r="BD551" i="192"/>
  <c r="BA551" i="192"/>
  <c r="AZ551" i="192"/>
  <c r="AY551" i="192"/>
  <c r="AX551" i="192"/>
  <c r="BB551" i="192" s="1"/>
  <c r="AW551" i="192"/>
  <c r="AV551" i="192"/>
  <c r="AU551" i="192"/>
  <c r="BD550" i="192"/>
  <c r="BA550" i="192"/>
  <c r="AZ550" i="192"/>
  <c r="AY550" i="192"/>
  <c r="AX550" i="192"/>
  <c r="BB550" i="192" s="1"/>
  <c r="AW550" i="192"/>
  <c r="AV550" i="192"/>
  <c r="AU550" i="192"/>
  <c r="BD549" i="192"/>
  <c r="BA549" i="192"/>
  <c r="AZ549" i="192"/>
  <c r="AY549" i="192"/>
  <c r="AX549" i="192"/>
  <c r="BB549" i="192" s="1"/>
  <c r="AW549" i="192"/>
  <c r="AV549" i="192"/>
  <c r="AU549" i="192"/>
  <c r="BD548" i="192"/>
  <c r="BA548" i="192"/>
  <c r="AZ548" i="192"/>
  <c r="AY548" i="192"/>
  <c r="AX548" i="192"/>
  <c r="BB548" i="192" s="1"/>
  <c r="AW548" i="192"/>
  <c r="AV548" i="192"/>
  <c r="AU548" i="192"/>
  <c r="BD547" i="192"/>
  <c r="BA547" i="192"/>
  <c r="AZ547" i="192"/>
  <c r="AY547" i="192"/>
  <c r="AX547" i="192"/>
  <c r="BB547" i="192" s="1"/>
  <c r="AW547" i="192"/>
  <c r="AV547" i="192"/>
  <c r="AU547" i="192"/>
  <c r="BD546" i="192"/>
  <c r="BA546" i="192"/>
  <c r="AZ546" i="192"/>
  <c r="AY546" i="192"/>
  <c r="AX546" i="192"/>
  <c r="BB546" i="192" s="1"/>
  <c r="AW546" i="192"/>
  <c r="AV546" i="192"/>
  <c r="AU546" i="192"/>
  <c r="BD545" i="192"/>
  <c r="BA545" i="192"/>
  <c r="AZ545" i="192"/>
  <c r="AY545" i="192"/>
  <c r="AX545" i="192"/>
  <c r="BB545" i="192" s="1"/>
  <c r="AW545" i="192"/>
  <c r="AV545" i="192"/>
  <c r="AU545" i="192"/>
  <c r="BD544" i="192"/>
  <c r="BA544" i="192"/>
  <c r="AZ544" i="192"/>
  <c r="AY544" i="192"/>
  <c r="AX544" i="192"/>
  <c r="BB544" i="192" s="1"/>
  <c r="AW544" i="192"/>
  <c r="AV544" i="192"/>
  <c r="AU544" i="192"/>
  <c r="BD543" i="192"/>
  <c r="BA543" i="192"/>
  <c r="AZ543" i="192"/>
  <c r="AY543" i="192"/>
  <c r="AX543" i="192"/>
  <c r="BB543" i="192" s="1"/>
  <c r="AW543" i="192"/>
  <c r="AV543" i="192"/>
  <c r="AU543" i="192"/>
  <c r="BD542" i="192"/>
  <c r="BA542" i="192"/>
  <c r="AZ542" i="192"/>
  <c r="AY542" i="192"/>
  <c r="AX542" i="192"/>
  <c r="BB542" i="192" s="1"/>
  <c r="AW542" i="192"/>
  <c r="AV542" i="192"/>
  <c r="AU542" i="192"/>
  <c r="BD541" i="192"/>
  <c r="BA541" i="192"/>
  <c r="AZ541" i="192"/>
  <c r="AY541" i="192"/>
  <c r="AX541" i="192"/>
  <c r="BB541" i="192" s="1"/>
  <c r="AW541" i="192"/>
  <c r="AV541" i="192"/>
  <c r="AU541" i="192"/>
  <c r="BD540" i="192"/>
  <c r="BA540" i="192"/>
  <c r="AZ540" i="192"/>
  <c r="AY540" i="192"/>
  <c r="AX540" i="192"/>
  <c r="BB540" i="192" s="1"/>
  <c r="AW540" i="192"/>
  <c r="AV540" i="192"/>
  <c r="AU540" i="192"/>
  <c r="BD539" i="192"/>
  <c r="BA539" i="192"/>
  <c r="AZ539" i="192"/>
  <c r="AY539" i="192"/>
  <c r="AX539" i="192"/>
  <c r="BB539" i="192" s="1"/>
  <c r="AW539" i="192"/>
  <c r="AV539" i="192"/>
  <c r="AU539" i="192"/>
  <c r="BD538" i="192"/>
  <c r="BA538" i="192"/>
  <c r="AZ538" i="192"/>
  <c r="AY538" i="192"/>
  <c r="AX538" i="192"/>
  <c r="BB538" i="192" s="1"/>
  <c r="AW538" i="192"/>
  <c r="AV538" i="192"/>
  <c r="AU538" i="192"/>
  <c r="BD537" i="192"/>
  <c r="BA537" i="192"/>
  <c r="AZ537" i="192"/>
  <c r="AY537" i="192"/>
  <c r="AX537" i="192"/>
  <c r="BB537" i="192" s="1"/>
  <c r="AW537" i="192"/>
  <c r="AV537" i="192"/>
  <c r="AU537" i="192"/>
  <c r="BD536" i="192"/>
  <c r="BA536" i="192"/>
  <c r="AZ536" i="192"/>
  <c r="AY536" i="192"/>
  <c r="AX536" i="192"/>
  <c r="BB536" i="192" s="1"/>
  <c r="AW536" i="192"/>
  <c r="AV536" i="192"/>
  <c r="AU536" i="192"/>
  <c r="BD535" i="192"/>
  <c r="BA535" i="192"/>
  <c r="AZ535" i="192"/>
  <c r="AY535" i="192"/>
  <c r="AX535" i="192"/>
  <c r="BB535" i="192" s="1"/>
  <c r="AW535" i="192"/>
  <c r="AV535" i="192"/>
  <c r="AU535" i="192"/>
  <c r="BD534" i="192"/>
  <c r="BA534" i="192"/>
  <c r="AZ534" i="192"/>
  <c r="AY534" i="192"/>
  <c r="AX534" i="192"/>
  <c r="BB534" i="192" s="1"/>
  <c r="AW534" i="192"/>
  <c r="AV534" i="192"/>
  <c r="AU534" i="192"/>
  <c r="BD533" i="192"/>
  <c r="BA533" i="192"/>
  <c r="AZ533" i="192"/>
  <c r="AY533" i="192"/>
  <c r="AX533" i="192"/>
  <c r="BB533" i="192" s="1"/>
  <c r="AW533" i="192"/>
  <c r="AV533" i="192"/>
  <c r="AU533" i="192"/>
  <c r="BD532" i="192"/>
  <c r="BA532" i="192"/>
  <c r="AZ532" i="192"/>
  <c r="AY532" i="192"/>
  <c r="AX532" i="192"/>
  <c r="BB532" i="192" s="1"/>
  <c r="AW532" i="192"/>
  <c r="AV532" i="192"/>
  <c r="AU532" i="192"/>
  <c r="BD531" i="192"/>
  <c r="BA531" i="192"/>
  <c r="AZ531" i="192"/>
  <c r="AY531" i="192"/>
  <c r="AX531" i="192"/>
  <c r="BB531" i="192" s="1"/>
  <c r="AW531" i="192"/>
  <c r="AV531" i="192"/>
  <c r="AU531" i="192"/>
  <c r="BD530" i="192"/>
  <c r="BA530" i="192"/>
  <c r="AZ530" i="192"/>
  <c r="AY530" i="192"/>
  <c r="AX530" i="192"/>
  <c r="BB530" i="192" s="1"/>
  <c r="AW530" i="192"/>
  <c r="AV530" i="192"/>
  <c r="AU530" i="192"/>
  <c r="BD529" i="192"/>
  <c r="BA529" i="192"/>
  <c r="AZ529" i="192"/>
  <c r="AY529" i="192"/>
  <c r="AX529" i="192"/>
  <c r="BB529" i="192" s="1"/>
  <c r="AW529" i="192"/>
  <c r="AV529" i="192"/>
  <c r="AU529" i="192"/>
  <c r="BD528" i="192"/>
  <c r="BA528" i="192"/>
  <c r="AZ528" i="192"/>
  <c r="AY528" i="192"/>
  <c r="AX528" i="192"/>
  <c r="BB528" i="192" s="1"/>
  <c r="AW528" i="192"/>
  <c r="AV528" i="192"/>
  <c r="AU528" i="192"/>
  <c r="BD527" i="192"/>
  <c r="BA527" i="192"/>
  <c r="AZ527" i="192"/>
  <c r="AY527" i="192"/>
  <c r="AX527" i="192"/>
  <c r="BB527" i="192" s="1"/>
  <c r="AW527" i="192"/>
  <c r="AV527" i="192"/>
  <c r="AU527" i="192"/>
  <c r="BD526" i="192"/>
  <c r="BA526" i="192"/>
  <c r="AZ526" i="192"/>
  <c r="AY526" i="192"/>
  <c r="AX526" i="192"/>
  <c r="BB526" i="192" s="1"/>
  <c r="AW526" i="192"/>
  <c r="AV526" i="192"/>
  <c r="AU526" i="192"/>
  <c r="BD525" i="192"/>
  <c r="BA525" i="192"/>
  <c r="AZ525" i="192"/>
  <c r="AY525" i="192"/>
  <c r="AX525" i="192"/>
  <c r="BB525" i="192" s="1"/>
  <c r="AW525" i="192"/>
  <c r="AV525" i="192"/>
  <c r="AU525" i="192"/>
  <c r="BD524" i="192"/>
  <c r="BA524" i="192"/>
  <c r="AZ524" i="192"/>
  <c r="AY524" i="192"/>
  <c r="AX524" i="192"/>
  <c r="BB524" i="192" s="1"/>
  <c r="AW524" i="192"/>
  <c r="AV524" i="192"/>
  <c r="AU524" i="192"/>
  <c r="BD523" i="192"/>
  <c r="BA523" i="192"/>
  <c r="AZ523" i="192"/>
  <c r="AY523" i="192"/>
  <c r="AX523" i="192"/>
  <c r="BB523" i="192" s="1"/>
  <c r="AW523" i="192"/>
  <c r="AV523" i="192"/>
  <c r="AU523" i="192"/>
  <c r="BD522" i="192"/>
  <c r="BA522" i="192"/>
  <c r="AZ522" i="192"/>
  <c r="AY522" i="192"/>
  <c r="AX522" i="192"/>
  <c r="BB522" i="192" s="1"/>
  <c r="AW522" i="192"/>
  <c r="AV522" i="192"/>
  <c r="AU522" i="192"/>
  <c r="BD521" i="192"/>
  <c r="BA521" i="192"/>
  <c r="AZ521" i="192"/>
  <c r="AY521" i="192"/>
  <c r="AX521" i="192"/>
  <c r="BB521" i="192" s="1"/>
  <c r="AW521" i="192"/>
  <c r="AV521" i="192"/>
  <c r="AU521" i="192"/>
  <c r="BD520" i="192"/>
  <c r="BA520" i="192"/>
  <c r="AZ520" i="192"/>
  <c r="AY520" i="192"/>
  <c r="AX520" i="192"/>
  <c r="BB520" i="192" s="1"/>
  <c r="AW520" i="192"/>
  <c r="AV520" i="192"/>
  <c r="AU520" i="192"/>
  <c r="BD519" i="192"/>
  <c r="BA519" i="192"/>
  <c r="AZ519" i="192"/>
  <c r="AY519" i="192"/>
  <c r="AX519" i="192"/>
  <c r="BB519" i="192" s="1"/>
  <c r="AW519" i="192"/>
  <c r="AV519" i="192"/>
  <c r="AU519" i="192"/>
  <c r="BD518" i="192"/>
  <c r="BA518" i="192"/>
  <c r="AZ518" i="192"/>
  <c r="AY518" i="192"/>
  <c r="AX518" i="192"/>
  <c r="BB518" i="192" s="1"/>
  <c r="AW518" i="192"/>
  <c r="AV518" i="192"/>
  <c r="AU518" i="192"/>
  <c r="BD517" i="192"/>
  <c r="BA517" i="192"/>
  <c r="AZ517" i="192"/>
  <c r="AY517" i="192"/>
  <c r="AX517" i="192"/>
  <c r="BB517" i="192" s="1"/>
  <c r="AW517" i="192"/>
  <c r="AV517" i="192"/>
  <c r="AU517" i="192"/>
  <c r="BD516" i="192"/>
  <c r="BA516" i="192"/>
  <c r="AZ516" i="192"/>
  <c r="AY516" i="192"/>
  <c r="AX516" i="192"/>
  <c r="BB516" i="192" s="1"/>
  <c r="AW516" i="192"/>
  <c r="AV516" i="192"/>
  <c r="AU516" i="192"/>
  <c r="BD515" i="192"/>
  <c r="BA515" i="192"/>
  <c r="AZ515" i="192"/>
  <c r="AY515" i="192"/>
  <c r="AX515" i="192"/>
  <c r="BB515" i="192" s="1"/>
  <c r="AW515" i="192"/>
  <c r="AV515" i="192"/>
  <c r="AU515" i="192"/>
  <c r="BD514" i="192"/>
  <c r="BA514" i="192"/>
  <c r="AZ514" i="192"/>
  <c r="AY514" i="192"/>
  <c r="AX514" i="192"/>
  <c r="BB514" i="192" s="1"/>
  <c r="AW514" i="192"/>
  <c r="AV514" i="192"/>
  <c r="AU514" i="192"/>
  <c r="BD513" i="192"/>
  <c r="BA513" i="192"/>
  <c r="AZ513" i="192"/>
  <c r="AY513" i="192"/>
  <c r="AX513" i="192"/>
  <c r="BB513" i="192" s="1"/>
  <c r="AW513" i="192"/>
  <c r="AV513" i="192"/>
  <c r="AU513" i="192"/>
  <c r="BD512" i="192"/>
  <c r="BA512" i="192"/>
  <c r="AZ512" i="192"/>
  <c r="AY512" i="192"/>
  <c r="AX512" i="192"/>
  <c r="BB512" i="192" s="1"/>
  <c r="AW512" i="192"/>
  <c r="AV512" i="192"/>
  <c r="AU512" i="192"/>
  <c r="BD511" i="192"/>
  <c r="BA511" i="192"/>
  <c r="AZ511" i="192"/>
  <c r="AY511" i="192"/>
  <c r="AX511" i="192"/>
  <c r="BB511" i="192" s="1"/>
  <c r="AW511" i="192"/>
  <c r="AV511" i="192"/>
  <c r="AU511" i="192"/>
  <c r="BD510" i="192"/>
  <c r="BA510" i="192"/>
  <c r="AZ510" i="192"/>
  <c r="AY510" i="192"/>
  <c r="AX510" i="192"/>
  <c r="BB510" i="192" s="1"/>
  <c r="AW510" i="192"/>
  <c r="AV510" i="192"/>
  <c r="AU510" i="192"/>
  <c r="BD509" i="192"/>
  <c r="BA509" i="192"/>
  <c r="AZ509" i="192"/>
  <c r="AY509" i="192"/>
  <c r="AX509" i="192"/>
  <c r="BB509" i="192" s="1"/>
  <c r="AW509" i="192"/>
  <c r="AV509" i="192"/>
  <c r="AU509" i="192"/>
  <c r="BD508" i="192"/>
  <c r="BA508" i="192"/>
  <c r="AZ508" i="192"/>
  <c r="AY508" i="192"/>
  <c r="AX508" i="192"/>
  <c r="BB508" i="192" s="1"/>
  <c r="AW508" i="192"/>
  <c r="AV508" i="192"/>
  <c r="AU508" i="192"/>
  <c r="BD507" i="192"/>
  <c r="BA507" i="192"/>
  <c r="AZ507" i="192"/>
  <c r="AY507" i="192"/>
  <c r="AX507" i="192"/>
  <c r="BB507" i="192" s="1"/>
  <c r="AW507" i="192"/>
  <c r="AV507" i="192"/>
  <c r="AU507" i="192"/>
  <c r="BD506" i="192"/>
  <c r="BA506" i="192"/>
  <c r="AZ506" i="192"/>
  <c r="AY506" i="192"/>
  <c r="AX506" i="192"/>
  <c r="BB506" i="192" s="1"/>
  <c r="AW506" i="192"/>
  <c r="AV506" i="192"/>
  <c r="AU506" i="192"/>
  <c r="BD505" i="192"/>
  <c r="BA505" i="192"/>
  <c r="AZ505" i="192"/>
  <c r="AY505" i="192"/>
  <c r="AX505" i="192"/>
  <c r="BB505" i="192" s="1"/>
  <c r="AW505" i="192"/>
  <c r="AV505" i="192"/>
  <c r="AU505" i="192"/>
  <c r="BD504" i="192"/>
  <c r="BA504" i="192"/>
  <c r="AZ504" i="192"/>
  <c r="AY504" i="192"/>
  <c r="AX504" i="192"/>
  <c r="BB504" i="192" s="1"/>
  <c r="AW504" i="192"/>
  <c r="AV504" i="192"/>
  <c r="AU504" i="192"/>
  <c r="BD503" i="192"/>
  <c r="BA503" i="192"/>
  <c r="AZ503" i="192"/>
  <c r="AY503" i="192"/>
  <c r="AX503" i="192"/>
  <c r="BB503" i="192" s="1"/>
  <c r="AW503" i="192"/>
  <c r="AV503" i="192"/>
  <c r="AU503" i="192"/>
  <c r="BD502" i="192"/>
  <c r="BA502" i="192"/>
  <c r="AZ502" i="192"/>
  <c r="AY502" i="192"/>
  <c r="AX502" i="192"/>
  <c r="BB502" i="192" s="1"/>
  <c r="AW502" i="192"/>
  <c r="AV502" i="192"/>
  <c r="AU502" i="192"/>
  <c r="BD501" i="192"/>
  <c r="BA501" i="192"/>
  <c r="AZ501" i="192"/>
  <c r="AY501" i="192"/>
  <c r="AX501" i="192"/>
  <c r="BB501" i="192" s="1"/>
  <c r="AW501" i="192"/>
  <c r="AV501" i="192"/>
  <c r="AU501" i="192"/>
  <c r="BD500" i="192"/>
  <c r="BA500" i="192"/>
  <c r="AZ500" i="192"/>
  <c r="AY500" i="192"/>
  <c r="AX500" i="192"/>
  <c r="BB500" i="192" s="1"/>
  <c r="AW500" i="192"/>
  <c r="AV500" i="192"/>
  <c r="AU500" i="192"/>
  <c r="BD499" i="192"/>
  <c r="BA499" i="192"/>
  <c r="AZ499" i="192"/>
  <c r="AY499" i="192"/>
  <c r="AX499" i="192"/>
  <c r="BB499" i="192" s="1"/>
  <c r="AW499" i="192"/>
  <c r="AV499" i="192"/>
  <c r="AU499" i="192"/>
  <c r="BD498" i="192"/>
  <c r="BA498" i="192"/>
  <c r="AZ498" i="192"/>
  <c r="AY498" i="192"/>
  <c r="AX498" i="192"/>
  <c r="BB498" i="192" s="1"/>
  <c r="AW498" i="192"/>
  <c r="AV498" i="192"/>
  <c r="AU498" i="192"/>
  <c r="BD497" i="192"/>
  <c r="BA497" i="192"/>
  <c r="AZ497" i="192"/>
  <c r="AY497" i="192"/>
  <c r="AX497" i="192"/>
  <c r="BB497" i="192" s="1"/>
  <c r="AW497" i="192"/>
  <c r="AV497" i="192"/>
  <c r="AU497" i="192"/>
  <c r="BD496" i="192"/>
  <c r="BA496" i="192"/>
  <c r="AZ496" i="192"/>
  <c r="AY496" i="192"/>
  <c r="AX496" i="192"/>
  <c r="BB496" i="192" s="1"/>
  <c r="AW496" i="192"/>
  <c r="AV496" i="192"/>
  <c r="AU496" i="192"/>
  <c r="BD495" i="192"/>
  <c r="BA495" i="192"/>
  <c r="AZ495" i="192"/>
  <c r="AY495" i="192"/>
  <c r="AX495" i="192"/>
  <c r="BB495" i="192" s="1"/>
  <c r="AW495" i="192"/>
  <c r="AV495" i="192"/>
  <c r="AU495" i="192"/>
  <c r="BD494" i="192"/>
  <c r="BA494" i="192"/>
  <c r="AZ494" i="192"/>
  <c r="AY494" i="192"/>
  <c r="AX494" i="192"/>
  <c r="BB494" i="192" s="1"/>
  <c r="AW494" i="192"/>
  <c r="AV494" i="192"/>
  <c r="AU494" i="192"/>
  <c r="BD493" i="192"/>
  <c r="BA493" i="192"/>
  <c r="AZ493" i="192"/>
  <c r="AY493" i="192"/>
  <c r="AX493" i="192"/>
  <c r="BB493" i="192" s="1"/>
  <c r="AW493" i="192"/>
  <c r="AV493" i="192"/>
  <c r="AU493" i="192"/>
  <c r="BD492" i="192"/>
  <c r="BA492" i="192"/>
  <c r="AZ492" i="192"/>
  <c r="AY492" i="192"/>
  <c r="AX492" i="192"/>
  <c r="BB492" i="192" s="1"/>
  <c r="AW492" i="192"/>
  <c r="AV492" i="192"/>
  <c r="AU492" i="192"/>
  <c r="BD491" i="192"/>
  <c r="BA491" i="192"/>
  <c r="AZ491" i="192"/>
  <c r="AY491" i="192"/>
  <c r="AX491" i="192"/>
  <c r="BB491" i="192" s="1"/>
  <c r="AW491" i="192"/>
  <c r="AV491" i="192"/>
  <c r="AU491" i="192"/>
  <c r="BD490" i="192"/>
  <c r="BA490" i="192"/>
  <c r="AZ490" i="192"/>
  <c r="AY490" i="192"/>
  <c r="AX490" i="192"/>
  <c r="BB490" i="192" s="1"/>
  <c r="AW490" i="192"/>
  <c r="AV490" i="192"/>
  <c r="AU490" i="192"/>
  <c r="BD489" i="192"/>
  <c r="BA489" i="192"/>
  <c r="AZ489" i="192"/>
  <c r="AY489" i="192"/>
  <c r="AX489" i="192"/>
  <c r="BB489" i="192" s="1"/>
  <c r="AW489" i="192"/>
  <c r="AV489" i="192"/>
  <c r="AU489" i="192"/>
  <c r="BD488" i="192"/>
  <c r="BA488" i="192"/>
  <c r="AZ488" i="192"/>
  <c r="AY488" i="192"/>
  <c r="AX488" i="192"/>
  <c r="BB488" i="192" s="1"/>
  <c r="AW488" i="192"/>
  <c r="AV488" i="192"/>
  <c r="AU488" i="192"/>
  <c r="BD487" i="192"/>
  <c r="BA487" i="192"/>
  <c r="AZ487" i="192"/>
  <c r="AY487" i="192"/>
  <c r="AX487" i="192"/>
  <c r="BB487" i="192" s="1"/>
  <c r="AW487" i="192"/>
  <c r="AV487" i="192"/>
  <c r="AU487" i="192"/>
  <c r="BD486" i="192"/>
  <c r="BA486" i="192"/>
  <c r="AZ486" i="192"/>
  <c r="AY486" i="192"/>
  <c r="AX486" i="192"/>
  <c r="BB486" i="192" s="1"/>
  <c r="AW486" i="192"/>
  <c r="AV486" i="192"/>
  <c r="AU486" i="192"/>
  <c r="BD485" i="192"/>
  <c r="BA485" i="192"/>
  <c r="AZ485" i="192"/>
  <c r="AY485" i="192"/>
  <c r="AX485" i="192"/>
  <c r="BB485" i="192" s="1"/>
  <c r="AW485" i="192"/>
  <c r="AV485" i="192"/>
  <c r="AU485" i="192"/>
  <c r="BD484" i="192"/>
  <c r="BA484" i="192"/>
  <c r="AZ484" i="192"/>
  <c r="AY484" i="192"/>
  <c r="AX484" i="192"/>
  <c r="BB484" i="192" s="1"/>
  <c r="AW484" i="192"/>
  <c r="AV484" i="192"/>
  <c r="AU484" i="192"/>
  <c r="BD483" i="192"/>
  <c r="BA483" i="192"/>
  <c r="AZ483" i="192"/>
  <c r="AY483" i="192"/>
  <c r="AX483" i="192"/>
  <c r="BB483" i="192" s="1"/>
  <c r="AW483" i="192"/>
  <c r="AV483" i="192"/>
  <c r="AU483" i="192"/>
  <c r="BD482" i="192"/>
  <c r="BA482" i="192"/>
  <c r="AZ482" i="192"/>
  <c r="AY482" i="192"/>
  <c r="AX482" i="192"/>
  <c r="BB482" i="192" s="1"/>
  <c r="AW482" i="192"/>
  <c r="AV482" i="192"/>
  <c r="AU482" i="192"/>
  <c r="BD481" i="192"/>
  <c r="BA481" i="192"/>
  <c r="AZ481" i="192"/>
  <c r="AY481" i="192"/>
  <c r="AX481" i="192"/>
  <c r="BB481" i="192" s="1"/>
  <c r="AW481" i="192"/>
  <c r="AV481" i="192"/>
  <c r="AU481" i="192"/>
  <c r="BD480" i="192"/>
  <c r="BA480" i="192"/>
  <c r="AZ480" i="192"/>
  <c r="AY480" i="192"/>
  <c r="AX480" i="192"/>
  <c r="BB480" i="192" s="1"/>
  <c r="AW480" i="192"/>
  <c r="AV480" i="192"/>
  <c r="AU480" i="192"/>
  <c r="BD479" i="192"/>
  <c r="BA479" i="192"/>
  <c r="AZ479" i="192"/>
  <c r="AY479" i="192"/>
  <c r="AX479" i="192"/>
  <c r="BB479" i="192" s="1"/>
  <c r="AW479" i="192"/>
  <c r="AV479" i="192"/>
  <c r="AU479" i="192"/>
  <c r="BD478" i="192"/>
  <c r="BA478" i="192"/>
  <c r="AZ478" i="192"/>
  <c r="AY478" i="192"/>
  <c r="AX478" i="192"/>
  <c r="BB478" i="192" s="1"/>
  <c r="AW478" i="192"/>
  <c r="AV478" i="192"/>
  <c r="AU478" i="192"/>
  <c r="BD477" i="192"/>
  <c r="BA477" i="192"/>
  <c r="AZ477" i="192"/>
  <c r="AY477" i="192"/>
  <c r="AX477" i="192"/>
  <c r="BB477" i="192" s="1"/>
  <c r="AW477" i="192"/>
  <c r="AV477" i="192"/>
  <c r="AU477" i="192"/>
  <c r="BD476" i="192"/>
  <c r="BA476" i="192"/>
  <c r="AZ476" i="192"/>
  <c r="AY476" i="192"/>
  <c r="AX476" i="192"/>
  <c r="BB476" i="192" s="1"/>
  <c r="AW476" i="192"/>
  <c r="AV476" i="192"/>
  <c r="AU476" i="192"/>
  <c r="BD475" i="192"/>
  <c r="BA475" i="192"/>
  <c r="AZ475" i="192"/>
  <c r="AY475" i="192"/>
  <c r="AX475" i="192"/>
  <c r="BB475" i="192" s="1"/>
  <c r="AW475" i="192"/>
  <c r="AV475" i="192"/>
  <c r="AU475" i="192"/>
  <c r="BD474" i="192"/>
  <c r="BA474" i="192"/>
  <c r="AZ474" i="192"/>
  <c r="AY474" i="192"/>
  <c r="AX474" i="192"/>
  <c r="BB474" i="192" s="1"/>
  <c r="AW474" i="192"/>
  <c r="AV474" i="192"/>
  <c r="AU474" i="192"/>
  <c r="BD473" i="192"/>
  <c r="BA473" i="192"/>
  <c r="AZ473" i="192"/>
  <c r="AY473" i="192"/>
  <c r="AX473" i="192"/>
  <c r="BB473" i="192" s="1"/>
  <c r="AW473" i="192"/>
  <c r="AV473" i="192"/>
  <c r="AU473" i="192"/>
  <c r="BD472" i="192"/>
  <c r="BA472" i="192"/>
  <c r="AZ472" i="192"/>
  <c r="AY472" i="192"/>
  <c r="AX472" i="192"/>
  <c r="BB472" i="192" s="1"/>
  <c r="AW472" i="192"/>
  <c r="AV472" i="192"/>
  <c r="AU472" i="192"/>
  <c r="BD471" i="192"/>
  <c r="BA471" i="192"/>
  <c r="AZ471" i="192"/>
  <c r="AY471" i="192"/>
  <c r="AX471" i="192"/>
  <c r="BB471" i="192" s="1"/>
  <c r="AW471" i="192"/>
  <c r="AV471" i="192"/>
  <c r="AU471" i="192"/>
  <c r="BD470" i="192"/>
  <c r="BA470" i="192"/>
  <c r="AZ470" i="192"/>
  <c r="AY470" i="192"/>
  <c r="AX470" i="192"/>
  <c r="BB470" i="192" s="1"/>
  <c r="AW470" i="192"/>
  <c r="AV470" i="192"/>
  <c r="AU470" i="192"/>
  <c r="BD469" i="192"/>
  <c r="BA469" i="192"/>
  <c r="AZ469" i="192"/>
  <c r="AY469" i="192"/>
  <c r="AX469" i="192"/>
  <c r="BB469" i="192" s="1"/>
  <c r="AW469" i="192"/>
  <c r="AV469" i="192"/>
  <c r="AU469" i="192"/>
  <c r="BD468" i="192"/>
  <c r="BA468" i="192"/>
  <c r="AZ468" i="192"/>
  <c r="AY468" i="192"/>
  <c r="AX468" i="192"/>
  <c r="BB468" i="192" s="1"/>
  <c r="AW468" i="192"/>
  <c r="AV468" i="192"/>
  <c r="AU468" i="192"/>
  <c r="BD467" i="192"/>
  <c r="BA467" i="192"/>
  <c r="AZ467" i="192"/>
  <c r="AY467" i="192"/>
  <c r="AX467" i="192"/>
  <c r="BB467" i="192" s="1"/>
  <c r="AW467" i="192"/>
  <c r="AV467" i="192"/>
  <c r="AU467" i="192"/>
  <c r="BD466" i="192"/>
  <c r="BA466" i="192"/>
  <c r="AZ466" i="192"/>
  <c r="AY466" i="192"/>
  <c r="AX466" i="192"/>
  <c r="BB466" i="192" s="1"/>
  <c r="AW466" i="192"/>
  <c r="AV466" i="192"/>
  <c r="AU466" i="192"/>
  <c r="BD465" i="192"/>
  <c r="BA465" i="192"/>
  <c r="AZ465" i="192"/>
  <c r="AY465" i="192"/>
  <c r="AX465" i="192"/>
  <c r="BB465" i="192" s="1"/>
  <c r="AW465" i="192"/>
  <c r="AV465" i="192"/>
  <c r="AU465" i="192"/>
  <c r="BD464" i="192"/>
  <c r="BA464" i="192"/>
  <c r="AZ464" i="192"/>
  <c r="AY464" i="192"/>
  <c r="AX464" i="192"/>
  <c r="BB464" i="192" s="1"/>
  <c r="AW464" i="192"/>
  <c r="AV464" i="192"/>
  <c r="AU464" i="192"/>
  <c r="BD463" i="192"/>
  <c r="BA463" i="192"/>
  <c r="AZ463" i="192"/>
  <c r="AY463" i="192"/>
  <c r="AX463" i="192"/>
  <c r="BB463" i="192" s="1"/>
  <c r="AW463" i="192"/>
  <c r="AV463" i="192"/>
  <c r="AU463" i="192"/>
  <c r="BD462" i="192"/>
  <c r="BA462" i="192"/>
  <c r="AZ462" i="192"/>
  <c r="AY462" i="192"/>
  <c r="AX462" i="192"/>
  <c r="BB462" i="192" s="1"/>
  <c r="AW462" i="192"/>
  <c r="AV462" i="192"/>
  <c r="AU462" i="192"/>
  <c r="BD461" i="192"/>
  <c r="BA461" i="192"/>
  <c r="AZ461" i="192"/>
  <c r="AY461" i="192"/>
  <c r="AX461" i="192"/>
  <c r="BB461" i="192" s="1"/>
  <c r="AW461" i="192"/>
  <c r="AV461" i="192"/>
  <c r="AU461" i="192"/>
  <c r="BD460" i="192"/>
  <c r="BA460" i="192"/>
  <c r="AZ460" i="192"/>
  <c r="AY460" i="192"/>
  <c r="AX460" i="192"/>
  <c r="BB460" i="192" s="1"/>
  <c r="AW460" i="192"/>
  <c r="AV460" i="192"/>
  <c r="AU460" i="192"/>
  <c r="BD459" i="192"/>
  <c r="BA459" i="192"/>
  <c r="AZ459" i="192"/>
  <c r="AY459" i="192"/>
  <c r="AX459" i="192"/>
  <c r="BB459" i="192" s="1"/>
  <c r="AW459" i="192"/>
  <c r="AV459" i="192"/>
  <c r="AU459" i="192"/>
  <c r="BD458" i="192"/>
  <c r="BA458" i="192"/>
  <c r="AZ458" i="192"/>
  <c r="AY458" i="192"/>
  <c r="AX458" i="192"/>
  <c r="BB458" i="192" s="1"/>
  <c r="AW458" i="192"/>
  <c r="AV458" i="192"/>
  <c r="AU458" i="192"/>
  <c r="BD457" i="192"/>
  <c r="BA457" i="192"/>
  <c r="AZ457" i="192"/>
  <c r="AY457" i="192"/>
  <c r="AX457" i="192"/>
  <c r="BB457" i="192" s="1"/>
  <c r="AW457" i="192"/>
  <c r="AV457" i="192"/>
  <c r="AU457" i="192"/>
  <c r="BD456" i="192"/>
  <c r="BA456" i="192"/>
  <c r="AZ456" i="192"/>
  <c r="AY456" i="192"/>
  <c r="AX456" i="192"/>
  <c r="BB456" i="192" s="1"/>
  <c r="AW456" i="192"/>
  <c r="AV456" i="192"/>
  <c r="AU456" i="192"/>
  <c r="BD455" i="192"/>
  <c r="BA455" i="192"/>
  <c r="AZ455" i="192"/>
  <c r="AY455" i="192"/>
  <c r="AX455" i="192"/>
  <c r="BB455" i="192" s="1"/>
  <c r="AW455" i="192"/>
  <c r="AV455" i="192"/>
  <c r="AU455" i="192"/>
  <c r="BD454" i="192"/>
  <c r="BA454" i="192"/>
  <c r="AZ454" i="192"/>
  <c r="AY454" i="192"/>
  <c r="AX454" i="192"/>
  <c r="BB454" i="192" s="1"/>
  <c r="AW454" i="192"/>
  <c r="AV454" i="192"/>
  <c r="AU454" i="192"/>
  <c r="BD453" i="192"/>
  <c r="BA453" i="192"/>
  <c r="AZ453" i="192"/>
  <c r="AY453" i="192"/>
  <c r="AX453" i="192"/>
  <c r="BB453" i="192" s="1"/>
  <c r="AW453" i="192"/>
  <c r="AV453" i="192"/>
  <c r="AU453" i="192"/>
  <c r="BD452" i="192"/>
  <c r="BA452" i="192"/>
  <c r="AZ452" i="192"/>
  <c r="AY452" i="192"/>
  <c r="AX452" i="192"/>
  <c r="BB452" i="192" s="1"/>
  <c r="AW452" i="192"/>
  <c r="AV452" i="192"/>
  <c r="AU452" i="192"/>
  <c r="BD451" i="192"/>
  <c r="BA451" i="192"/>
  <c r="AZ451" i="192"/>
  <c r="AY451" i="192"/>
  <c r="AX451" i="192"/>
  <c r="BB451" i="192" s="1"/>
  <c r="AW451" i="192"/>
  <c r="AV451" i="192"/>
  <c r="AU451" i="192"/>
  <c r="BD450" i="192"/>
  <c r="BA450" i="192"/>
  <c r="AZ450" i="192"/>
  <c r="AY450" i="192"/>
  <c r="AX450" i="192"/>
  <c r="BB450" i="192" s="1"/>
  <c r="AW450" i="192"/>
  <c r="AV450" i="192"/>
  <c r="AU450" i="192"/>
  <c r="BD449" i="192"/>
  <c r="BA449" i="192"/>
  <c r="AZ449" i="192"/>
  <c r="AY449" i="192"/>
  <c r="AX449" i="192"/>
  <c r="BB449" i="192" s="1"/>
  <c r="AW449" i="192"/>
  <c r="AV449" i="192"/>
  <c r="AU449" i="192"/>
  <c r="BD448" i="192"/>
  <c r="BA448" i="192"/>
  <c r="AZ448" i="192"/>
  <c r="AY448" i="192"/>
  <c r="AX448" i="192"/>
  <c r="BB448" i="192" s="1"/>
  <c r="AW448" i="192"/>
  <c r="AV448" i="192"/>
  <c r="AU448" i="192"/>
  <c r="BD447" i="192"/>
  <c r="BA447" i="192"/>
  <c r="AZ447" i="192"/>
  <c r="AY447" i="192"/>
  <c r="AX447" i="192"/>
  <c r="BB447" i="192" s="1"/>
  <c r="AW447" i="192"/>
  <c r="AV447" i="192"/>
  <c r="AU447" i="192"/>
  <c r="BD446" i="192"/>
  <c r="BA446" i="192"/>
  <c r="AZ446" i="192"/>
  <c r="AY446" i="192"/>
  <c r="AX446" i="192"/>
  <c r="BB446" i="192" s="1"/>
  <c r="AW446" i="192"/>
  <c r="AV446" i="192"/>
  <c r="AU446" i="192"/>
  <c r="BD445" i="192"/>
  <c r="BA445" i="192"/>
  <c r="AZ445" i="192"/>
  <c r="AY445" i="192"/>
  <c r="AX445" i="192"/>
  <c r="BB445" i="192" s="1"/>
  <c r="AW445" i="192"/>
  <c r="AV445" i="192"/>
  <c r="AU445" i="192"/>
  <c r="BD444" i="192"/>
  <c r="BA444" i="192"/>
  <c r="AZ444" i="192"/>
  <c r="AY444" i="192"/>
  <c r="AX444" i="192"/>
  <c r="BB444" i="192" s="1"/>
  <c r="AW444" i="192"/>
  <c r="AV444" i="192"/>
  <c r="AU444" i="192"/>
  <c r="BD443" i="192"/>
  <c r="BA443" i="192"/>
  <c r="AZ443" i="192"/>
  <c r="AY443" i="192"/>
  <c r="AX443" i="192"/>
  <c r="BB443" i="192" s="1"/>
  <c r="AW443" i="192"/>
  <c r="AV443" i="192"/>
  <c r="AU443" i="192"/>
  <c r="BD442" i="192"/>
  <c r="BA442" i="192"/>
  <c r="AZ442" i="192"/>
  <c r="AY442" i="192"/>
  <c r="AX442" i="192"/>
  <c r="BB442" i="192" s="1"/>
  <c r="AW442" i="192"/>
  <c r="AV442" i="192"/>
  <c r="AU442" i="192"/>
  <c r="BD441" i="192"/>
  <c r="BA441" i="192"/>
  <c r="AZ441" i="192"/>
  <c r="AY441" i="192"/>
  <c r="AX441" i="192"/>
  <c r="BB441" i="192" s="1"/>
  <c r="AW441" i="192"/>
  <c r="AV441" i="192"/>
  <c r="AU441" i="192"/>
  <c r="BD440" i="192"/>
  <c r="BA440" i="192"/>
  <c r="AZ440" i="192"/>
  <c r="AY440" i="192"/>
  <c r="AX440" i="192"/>
  <c r="BB440" i="192" s="1"/>
  <c r="AW440" i="192"/>
  <c r="AV440" i="192"/>
  <c r="AU440" i="192"/>
  <c r="BD439" i="192"/>
  <c r="BA439" i="192"/>
  <c r="AZ439" i="192"/>
  <c r="AY439" i="192"/>
  <c r="AX439" i="192"/>
  <c r="BB439" i="192" s="1"/>
  <c r="AW439" i="192"/>
  <c r="AV439" i="192"/>
  <c r="AU439" i="192"/>
  <c r="BD438" i="192"/>
  <c r="BA438" i="192"/>
  <c r="AZ438" i="192"/>
  <c r="AY438" i="192"/>
  <c r="AX438" i="192"/>
  <c r="BB438" i="192" s="1"/>
  <c r="AW438" i="192"/>
  <c r="AV438" i="192"/>
  <c r="AU438" i="192"/>
  <c r="BD437" i="192"/>
  <c r="BA437" i="192"/>
  <c r="AZ437" i="192"/>
  <c r="AY437" i="192"/>
  <c r="AX437" i="192"/>
  <c r="BB437" i="192" s="1"/>
  <c r="AW437" i="192"/>
  <c r="AV437" i="192"/>
  <c r="AU437" i="192"/>
  <c r="BD436" i="192"/>
  <c r="BA436" i="192"/>
  <c r="AZ436" i="192"/>
  <c r="AY436" i="192"/>
  <c r="AX436" i="192"/>
  <c r="BB436" i="192" s="1"/>
  <c r="AW436" i="192"/>
  <c r="AV436" i="192"/>
  <c r="AU436" i="192"/>
  <c r="BD435" i="192"/>
  <c r="BA435" i="192"/>
  <c r="AZ435" i="192"/>
  <c r="AY435" i="192"/>
  <c r="AX435" i="192"/>
  <c r="BB435" i="192" s="1"/>
  <c r="AW435" i="192"/>
  <c r="AV435" i="192"/>
  <c r="AU435" i="192"/>
  <c r="BD434" i="192"/>
  <c r="BA434" i="192"/>
  <c r="AZ434" i="192"/>
  <c r="AY434" i="192"/>
  <c r="AX434" i="192"/>
  <c r="BB434" i="192" s="1"/>
  <c r="AW434" i="192"/>
  <c r="AV434" i="192"/>
  <c r="AU434" i="192"/>
  <c r="BD433" i="192"/>
  <c r="BA433" i="192"/>
  <c r="AZ433" i="192"/>
  <c r="AY433" i="192"/>
  <c r="AX433" i="192"/>
  <c r="BB433" i="192" s="1"/>
  <c r="AW433" i="192"/>
  <c r="AV433" i="192"/>
  <c r="AU433" i="192"/>
  <c r="BD432" i="192"/>
  <c r="BA432" i="192"/>
  <c r="AZ432" i="192"/>
  <c r="AY432" i="192"/>
  <c r="AX432" i="192"/>
  <c r="BB432" i="192" s="1"/>
  <c r="AW432" i="192"/>
  <c r="AV432" i="192"/>
  <c r="AU432" i="192"/>
  <c r="BD431" i="192"/>
  <c r="BA431" i="192"/>
  <c r="AZ431" i="192"/>
  <c r="AY431" i="192"/>
  <c r="AX431" i="192"/>
  <c r="BB431" i="192" s="1"/>
  <c r="AW431" i="192"/>
  <c r="AV431" i="192"/>
  <c r="AU431" i="192"/>
  <c r="BD430" i="192"/>
  <c r="BA430" i="192"/>
  <c r="AZ430" i="192"/>
  <c r="AY430" i="192"/>
  <c r="AX430" i="192"/>
  <c r="BB430" i="192" s="1"/>
  <c r="AW430" i="192"/>
  <c r="AV430" i="192"/>
  <c r="AU430" i="192"/>
  <c r="BD429" i="192"/>
  <c r="BA429" i="192"/>
  <c r="AZ429" i="192"/>
  <c r="AY429" i="192"/>
  <c r="AX429" i="192"/>
  <c r="BB429" i="192" s="1"/>
  <c r="AW429" i="192"/>
  <c r="AV429" i="192"/>
  <c r="AU429" i="192"/>
  <c r="BD428" i="192"/>
  <c r="BA428" i="192"/>
  <c r="AZ428" i="192"/>
  <c r="AY428" i="192"/>
  <c r="AX428" i="192"/>
  <c r="BB428" i="192" s="1"/>
  <c r="AW428" i="192"/>
  <c r="AV428" i="192"/>
  <c r="AU428" i="192"/>
  <c r="BD427" i="192"/>
  <c r="BA427" i="192"/>
  <c r="AZ427" i="192"/>
  <c r="AY427" i="192"/>
  <c r="AX427" i="192"/>
  <c r="BB427" i="192" s="1"/>
  <c r="AW427" i="192"/>
  <c r="AV427" i="192"/>
  <c r="AU427" i="192"/>
  <c r="BD426" i="192"/>
  <c r="BA426" i="192"/>
  <c r="AZ426" i="192"/>
  <c r="AY426" i="192"/>
  <c r="AX426" i="192"/>
  <c r="BB426" i="192" s="1"/>
  <c r="AW426" i="192"/>
  <c r="AV426" i="192"/>
  <c r="AU426" i="192"/>
  <c r="BD425" i="192"/>
  <c r="BA425" i="192"/>
  <c r="AZ425" i="192"/>
  <c r="AY425" i="192"/>
  <c r="AX425" i="192"/>
  <c r="BB425" i="192" s="1"/>
  <c r="AW425" i="192"/>
  <c r="AV425" i="192"/>
  <c r="AU425" i="192"/>
  <c r="BD424" i="192"/>
  <c r="BA424" i="192"/>
  <c r="AZ424" i="192"/>
  <c r="AY424" i="192"/>
  <c r="AX424" i="192"/>
  <c r="BB424" i="192" s="1"/>
  <c r="AW424" i="192"/>
  <c r="AV424" i="192"/>
  <c r="AU424" i="192"/>
  <c r="BD423" i="192"/>
  <c r="BA423" i="192"/>
  <c r="AZ423" i="192"/>
  <c r="AY423" i="192"/>
  <c r="AX423" i="192"/>
  <c r="BB423" i="192" s="1"/>
  <c r="AW423" i="192"/>
  <c r="AV423" i="192"/>
  <c r="AU423" i="192"/>
  <c r="BD422" i="192"/>
  <c r="BA422" i="192"/>
  <c r="AZ422" i="192"/>
  <c r="AY422" i="192"/>
  <c r="AX422" i="192"/>
  <c r="BB422" i="192" s="1"/>
  <c r="AW422" i="192"/>
  <c r="AV422" i="192"/>
  <c r="AU422" i="192"/>
  <c r="BD421" i="192"/>
  <c r="BA421" i="192"/>
  <c r="AZ421" i="192"/>
  <c r="AY421" i="192"/>
  <c r="AX421" i="192"/>
  <c r="BB421" i="192" s="1"/>
  <c r="AW421" i="192"/>
  <c r="AV421" i="192"/>
  <c r="AU421" i="192"/>
  <c r="BD420" i="192"/>
  <c r="BA420" i="192"/>
  <c r="AZ420" i="192"/>
  <c r="AY420" i="192"/>
  <c r="AX420" i="192"/>
  <c r="BB420" i="192" s="1"/>
  <c r="AW420" i="192"/>
  <c r="AV420" i="192"/>
  <c r="AU420" i="192"/>
  <c r="BD419" i="192"/>
  <c r="BA419" i="192"/>
  <c r="AZ419" i="192"/>
  <c r="AY419" i="192"/>
  <c r="AX419" i="192"/>
  <c r="BB419" i="192" s="1"/>
  <c r="AW419" i="192"/>
  <c r="AV419" i="192"/>
  <c r="AU419" i="192"/>
  <c r="BD418" i="192"/>
  <c r="BA418" i="192"/>
  <c r="AZ418" i="192"/>
  <c r="AY418" i="192"/>
  <c r="AX418" i="192"/>
  <c r="BB418" i="192" s="1"/>
  <c r="AW418" i="192"/>
  <c r="AV418" i="192"/>
  <c r="AU418" i="192"/>
  <c r="BD417" i="192"/>
  <c r="BA417" i="192"/>
  <c r="AZ417" i="192"/>
  <c r="AY417" i="192"/>
  <c r="AX417" i="192"/>
  <c r="BB417" i="192" s="1"/>
  <c r="AW417" i="192"/>
  <c r="AV417" i="192"/>
  <c r="AU417" i="192"/>
  <c r="BD416" i="192"/>
  <c r="BA416" i="192"/>
  <c r="AZ416" i="192"/>
  <c r="AY416" i="192"/>
  <c r="AX416" i="192"/>
  <c r="BB416" i="192" s="1"/>
  <c r="AW416" i="192"/>
  <c r="AV416" i="192"/>
  <c r="AU416" i="192"/>
  <c r="BD415" i="192"/>
  <c r="BA415" i="192"/>
  <c r="AZ415" i="192"/>
  <c r="AY415" i="192"/>
  <c r="AX415" i="192"/>
  <c r="BB415" i="192" s="1"/>
  <c r="AW415" i="192"/>
  <c r="AV415" i="192"/>
  <c r="AU415" i="192"/>
  <c r="BD414" i="192"/>
  <c r="BA414" i="192"/>
  <c r="AZ414" i="192"/>
  <c r="AY414" i="192"/>
  <c r="AX414" i="192"/>
  <c r="BB414" i="192" s="1"/>
  <c r="AW414" i="192"/>
  <c r="AV414" i="192"/>
  <c r="AU414" i="192"/>
  <c r="BD413" i="192"/>
  <c r="BA413" i="192"/>
  <c r="AZ413" i="192"/>
  <c r="AY413" i="192"/>
  <c r="AX413" i="192"/>
  <c r="BB413" i="192" s="1"/>
  <c r="AW413" i="192"/>
  <c r="AV413" i="192"/>
  <c r="AU413" i="192"/>
  <c r="BD412" i="192"/>
  <c r="BA412" i="192"/>
  <c r="AZ412" i="192"/>
  <c r="AY412" i="192"/>
  <c r="AX412" i="192"/>
  <c r="BB412" i="192" s="1"/>
  <c r="AW412" i="192"/>
  <c r="AV412" i="192"/>
  <c r="AU412" i="192"/>
  <c r="BD411" i="192"/>
  <c r="BA411" i="192"/>
  <c r="AZ411" i="192"/>
  <c r="AY411" i="192"/>
  <c r="AX411" i="192"/>
  <c r="BB411" i="192" s="1"/>
  <c r="AW411" i="192"/>
  <c r="AV411" i="192"/>
  <c r="AU411" i="192"/>
  <c r="BD410" i="192"/>
  <c r="BA410" i="192"/>
  <c r="AZ410" i="192"/>
  <c r="AY410" i="192"/>
  <c r="AX410" i="192"/>
  <c r="BB410" i="192" s="1"/>
  <c r="AW410" i="192"/>
  <c r="AV410" i="192"/>
  <c r="AU410" i="192"/>
  <c r="BD409" i="192"/>
  <c r="BA409" i="192"/>
  <c r="AZ409" i="192"/>
  <c r="AY409" i="192"/>
  <c r="AX409" i="192"/>
  <c r="BB409" i="192" s="1"/>
  <c r="AW409" i="192"/>
  <c r="AV409" i="192"/>
  <c r="AU409" i="192"/>
  <c r="BD408" i="192"/>
  <c r="BA408" i="192"/>
  <c r="AZ408" i="192"/>
  <c r="AY408" i="192"/>
  <c r="AX408" i="192"/>
  <c r="BB408" i="192" s="1"/>
  <c r="AW408" i="192"/>
  <c r="AV408" i="192"/>
  <c r="AU408" i="192"/>
  <c r="BD407" i="192"/>
  <c r="BA407" i="192"/>
  <c r="AZ407" i="192"/>
  <c r="AY407" i="192"/>
  <c r="AX407" i="192"/>
  <c r="BB407" i="192" s="1"/>
  <c r="AW407" i="192"/>
  <c r="AV407" i="192"/>
  <c r="AU407" i="192"/>
  <c r="BD406" i="192"/>
  <c r="BA406" i="192"/>
  <c r="AZ406" i="192"/>
  <c r="AY406" i="192"/>
  <c r="AX406" i="192"/>
  <c r="BB406" i="192" s="1"/>
  <c r="AW406" i="192"/>
  <c r="AV406" i="192"/>
  <c r="AU406" i="192"/>
  <c r="BD405" i="192"/>
  <c r="BA405" i="192"/>
  <c r="AZ405" i="192"/>
  <c r="AY405" i="192"/>
  <c r="AX405" i="192"/>
  <c r="BB405" i="192" s="1"/>
  <c r="AW405" i="192"/>
  <c r="AV405" i="192"/>
  <c r="AU405" i="192"/>
  <c r="BD404" i="192"/>
  <c r="BA404" i="192"/>
  <c r="AZ404" i="192"/>
  <c r="AY404" i="192"/>
  <c r="AX404" i="192"/>
  <c r="BB404" i="192" s="1"/>
  <c r="AW404" i="192"/>
  <c r="AV404" i="192"/>
  <c r="AU404" i="192"/>
  <c r="BD403" i="192"/>
  <c r="BA403" i="192"/>
  <c r="AZ403" i="192"/>
  <c r="AY403" i="192"/>
  <c r="AX403" i="192"/>
  <c r="BB403" i="192" s="1"/>
  <c r="AW403" i="192"/>
  <c r="AV403" i="192"/>
  <c r="AU403" i="192"/>
  <c r="BD402" i="192"/>
  <c r="BA402" i="192"/>
  <c r="AZ402" i="192"/>
  <c r="AY402" i="192"/>
  <c r="AX402" i="192"/>
  <c r="BB402" i="192" s="1"/>
  <c r="AW402" i="192"/>
  <c r="AV402" i="192"/>
  <c r="AU402" i="192"/>
  <c r="BD401" i="192"/>
  <c r="BA401" i="192"/>
  <c r="AZ401" i="192"/>
  <c r="AY401" i="192"/>
  <c r="AX401" i="192"/>
  <c r="BB401" i="192" s="1"/>
  <c r="AW401" i="192"/>
  <c r="AV401" i="192"/>
  <c r="AU401" i="192"/>
  <c r="BD400" i="192"/>
  <c r="BA400" i="192"/>
  <c r="AZ400" i="192"/>
  <c r="AY400" i="192"/>
  <c r="AX400" i="192"/>
  <c r="BB400" i="192" s="1"/>
  <c r="AW400" i="192"/>
  <c r="AV400" i="192"/>
  <c r="AU400" i="192"/>
  <c r="BD399" i="192"/>
  <c r="BA399" i="192"/>
  <c r="AZ399" i="192"/>
  <c r="AY399" i="192"/>
  <c r="AX399" i="192"/>
  <c r="BB399" i="192" s="1"/>
  <c r="AW399" i="192"/>
  <c r="AV399" i="192"/>
  <c r="AU399" i="192"/>
  <c r="BD398" i="192"/>
  <c r="BA398" i="192"/>
  <c r="AZ398" i="192"/>
  <c r="AY398" i="192"/>
  <c r="AX398" i="192"/>
  <c r="BB398" i="192" s="1"/>
  <c r="AW398" i="192"/>
  <c r="AV398" i="192"/>
  <c r="AU398" i="192"/>
  <c r="BD397" i="192"/>
  <c r="BA397" i="192"/>
  <c r="AZ397" i="192"/>
  <c r="AY397" i="192"/>
  <c r="AX397" i="192"/>
  <c r="BB397" i="192" s="1"/>
  <c r="AW397" i="192"/>
  <c r="AV397" i="192"/>
  <c r="AU397" i="192"/>
  <c r="BD396" i="192"/>
  <c r="BA396" i="192"/>
  <c r="AZ396" i="192"/>
  <c r="AY396" i="192"/>
  <c r="AX396" i="192"/>
  <c r="BB396" i="192" s="1"/>
  <c r="AW396" i="192"/>
  <c r="AV396" i="192"/>
  <c r="AU396" i="192"/>
  <c r="BD395" i="192"/>
  <c r="BA395" i="192"/>
  <c r="AZ395" i="192"/>
  <c r="AY395" i="192"/>
  <c r="AX395" i="192"/>
  <c r="BB395" i="192" s="1"/>
  <c r="AW395" i="192"/>
  <c r="AV395" i="192"/>
  <c r="AU395" i="192"/>
  <c r="BD394" i="192"/>
  <c r="BA394" i="192"/>
  <c r="AZ394" i="192"/>
  <c r="AY394" i="192"/>
  <c r="AX394" i="192"/>
  <c r="BB394" i="192" s="1"/>
  <c r="AW394" i="192"/>
  <c r="AV394" i="192"/>
  <c r="AU394" i="192"/>
  <c r="BD393" i="192"/>
  <c r="BA393" i="192"/>
  <c r="AZ393" i="192"/>
  <c r="AY393" i="192"/>
  <c r="AX393" i="192"/>
  <c r="BB393" i="192" s="1"/>
  <c r="AW393" i="192"/>
  <c r="AV393" i="192"/>
  <c r="AU393" i="192"/>
  <c r="BD392" i="192"/>
  <c r="BA392" i="192"/>
  <c r="AZ392" i="192"/>
  <c r="AY392" i="192"/>
  <c r="AX392" i="192"/>
  <c r="BB392" i="192" s="1"/>
  <c r="AW392" i="192"/>
  <c r="AV392" i="192"/>
  <c r="AU392" i="192"/>
  <c r="BD391" i="192"/>
  <c r="BA391" i="192"/>
  <c r="AZ391" i="192"/>
  <c r="AY391" i="192"/>
  <c r="AX391" i="192"/>
  <c r="BB391" i="192" s="1"/>
  <c r="AW391" i="192"/>
  <c r="AV391" i="192"/>
  <c r="AU391" i="192"/>
  <c r="BD390" i="192"/>
  <c r="BA390" i="192"/>
  <c r="AZ390" i="192"/>
  <c r="AY390" i="192"/>
  <c r="AX390" i="192"/>
  <c r="BB390" i="192" s="1"/>
  <c r="AW390" i="192"/>
  <c r="AV390" i="192"/>
  <c r="AU390" i="192"/>
  <c r="BD389" i="192"/>
  <c r="BA389" i="192"/>
  <c r="AZ389" i="192"/>
  <c r="AY389" i="192"/>
  <c r="AX389" i="192"/>
  <c r="BB389" i="192" s="1"/>
  <c r="AW389" i="192"/>
  <c r="AV389" i="192"/>
  <c r="AU389" i="192"/>
  <c r="BD388" i="192"/>
  <c r="BA388" i="192"/>
  <c r="AZ388" i="192"/>
  <c r="AY388" i="192"/>
  <c r="AX388" i="192"/>
  <c r="BB388" i="192" s="1"/>
  <c r="AW388" i="192"/>
  <c r="AV388" i="192"/>
  <c r="AU388" i="192"/>
  <c r="BD387" i="192"/>
  <c r="BA387" i="192"/>
  <c r="AZ387" i="192"/>
  <c r="AY387" i="192"/>
  <c r="AX387" i="192"/>
  <c r="BB387" i="192" s="1"/>
  <c r="AW387" i="192"/>
  <c r="AV387" i="192"/>
  <c r="AU387" i="192"/>
  <c r="BD386" i="192"/>
  <c r="BA386" i="192"/>
  <c r="AZ386" i="192"/>
  <c r="AY386" i="192"/>
  <c r="AX386" i="192"/>
  <c r="BB386" i="192" s="1"/>
  <c r="AW386" i="192"/>
  <c r="AV386" i="192"/>
  <c r="AU386" i="192"/>
  <c r="BD385" i="192"/>
  <c r="BA385" i="192"/>
  <c r="AZ385" i="192"/>
  <c r="AY385" i="192"/>
  <c r="AX385" i="192"/>
  <c r="BB385" i="192" s="1"/>
  <c r="AW385" i="192"/>
  <c r="AV385" i="192"/>
  <c r="AU385" i="192"/>
  <c r="BD384" i="192"/>
  <c r="BA384" i="192"/>
  <c r="AZ384" i="192"/>
  <c r="AY384" i="192"/>
  <c r="AX384" i="192"/>
  <c r="BB384" i="192" s="1"/>
  <c r="AW384" i="192"/>
  <c r="AV384" i="192"/>
  <c r="AU384" i="192"/>
  <c r="BD383" i="192"/>
  <c r="BA383" i="192"/>
  <c r="AZ383" i="192"/>
  <c r="AY383" i="192"/>
  <c r="AX383" i="192"/>
  <c r="BB383" i="192" s="1"/>
  <c r="AW383" i="192"/>
  <c r="AV383" i="192"/>
  <c r="AU383" i="192"/>
  <c r="BD382" i="192"/>
  <c r="BA382" i="192"/>
  <c r="AZ382" i="192"/>
  <c r="AY382" i="192"/>
  <c r="AX382" i="192"/>
  <c r="BB382" i="192" s="1"/>
  <c r="AW382" i="192"/>
  <c r="AV382" i="192"/>
  <c r="AU382" i="192"/>
  <c r="BD381" i="192"/>
  <c r="BA381" i="192"/>
  <c r="AZ381" i="192"/>
  <c r="AY381" i="192"/>
  <c r="AX381" i="192"/>
  <c r="BB381" i="192" s="1"/>
  <c r="AW381" i="192"/>
  <c r="AV381" i="192"/>
  <c r="AU381" i="192"/>
  <c r="BD380" i="192"/>
  <c r="BA380" i="192"/>
  <c r="AZ380" i="192"/>
  <c r="AY380" i="192"/>
  <c r="AX380" i="192"/>
  <c r="BB380" i="192" s="1"/>
  <c r="AW380" i="192"/>
  <c r="AV380" i="192"/>
  <c r="AU380" i="192"/>
  <c r="BD379" i="192"/>
  <c r="BA379" i="192"/>
  <c r="AZ379" i="192"/>
  <c r="AY379" i="192"/>
  <c r="AX379" i="192"/>
  <c r="BB379" i="192" s="1"/>
  <c r="AW379" i="192"/>
  <c r="AV379" i="192"/>
  <c r="AU379" i="192"/>
  <c r="BD378" i="192"/>
  <c r="BA378" i="192"/>
  <c r="AZ378" i="192"/>
  <c r="AY378" i="192"/>
  <c r="AX378" i="192"/>
  <c r="BB378" i="192" s="1"/>
  <c r="AW378" i="192"/>
  <c r="AV378" i="192"/>
  <c r="AU378" i="192"/>
  <c r="BD377" i="192"/>
  <c r="BA377" i="192"/>
  <c r="AZ377" i="192"/>
  <c r="AY377" i="192"/>
  <c r="AX377" i="192"/>
  <c r="BB377" i="192" s="1"/>
  <c r="AW377" i="192"/>
  <c r="AV377" i="192"/>
  <c r="AU377" i="192"/>
  <c r="BD376" i="192"/>
  <c r="BA376" i="192"/>
  <c r="AZ376" i="192"/>
  <c r="AY376" i="192"/>
  <c r="AX376" i="192"/>
  <c r="BB376" i="192" s="1"/>
  <c r="AW376" i="192"/>
  <c r="AV376" i="192"/>
  <c r="AU376" i="192"/>
  <c r="BD375" i="192"/>
  <c r="BA375" i="192"/>
  <c r="AZ375" i="192"/>
  <c r="AY375" i="192"/>
  <c r="AX375" i="192"/>
  <c r="BB375" i="192" s="1"/>
  <c r="AW375" i="192"/>
  <c r="AV375" i="192"/>
  <c r="AU375" i="192"/>
  <c r="BD374" i="192"/>
  <c r="BA374" i="192"/>
  <c r="AZ374" i="192"/>
  <c r="AY374" i="192"/>
  <c r="AX374" i="192"/>
  <c r="BB374" i="192" s="1"/>
  <c r="AW374" i="192"/>
  <c r="AV374" i="192"/>
  <c r="AU374" i="192"/>
  <c r="BD373" i="192"/>
  <c r="BA373" i="192"/>
  <c r="AZ373" i="192"/>
  <c r="AY373" i="192"/>
  <c r="AX373" i="192"/>
  <c r="BB373" i="192" s="1"/>
  <c r="AW373" i="192"/>
  <c r="AV373" i="192"/>
  <c r="AU373" i="192"/>
  <c r="BD372" i="192"/>
  <c r="BA372" i="192"/>
  <c r="AZ372" i="192"/>
  <c r="AY372" i="192"/>
  <c r="AX372" i="192"/>
  <c r="BB372" i="192" s="1"/>
  <c r="AW372" i="192"/>
  <c r="AV372" i="192"/>
  <c r="AU372" i="192"/>
  <c r="BD371" i="192"/>
  <c r="BA371" i="192"/>
  <c r="AZ371" i="192"/>
  <c r="AY371" i="192"/>
  <c r="AX371" i="192"/>
  <c r="BB371" i="192" s="1"/>
  <c r="AW371" i="192"/>
  <c r="AV371" i="192"/>
  <c r="AU371" i="192"/>
  <c r="BD370" i="192"/>
  <c r="BA370" i="192"/>
  <c r="AZ370" i="192"/>
  <c r="AY370" i="192"/>
  <c r="AX370" i="192"/>
  <c r="BB370" i="192" s="1"/>
  <c r="AW370" i="192"/>
  <c r="AV370" i="192"/>
  <c r="AU370" i="192"/>
  <c r="BD369" i="192"/>
  <c r="BA369" i="192"/>
  <c r="AZ369" i="192"/>
  <c r="AY369" i="192"/>
  <c r="AX369" i="192"/>
  <c r="BB369" i="192" s="1"/>
  <c r="AW369" i="192"/>
  <c r="AV369" i="192"/>
  <c r="AU369" i="192"/>
  <c r="BD368" i="192"/>
  <c r="BA368" i="192"/>
  <c r="AZ368" i="192"/>
  <c r="AY368" i="192"/>
  <c r="AX368" i="192"/>
  <c r="BB368" i="192" s="1"/>
  <c r="AW368" i="192"/>
  <c r="AV368" i="192"/>
  <c r="AU368" i="192"/>
  <c r="BD367" i="192"/>
  <c r="BA367" i="192"/>
  <c r="AZ367" i="192"/>
  <c r="AY367" i="192"/>
  <c r="AX367" i="192"/>
  <c r="BB367" i="192" s="1"/>
  <c r="AW367" i="192"/>
  <c r="AV367" i="192"/>
  <c r="AU367" i="192"/>
  <c r="BD366" i="192"/>
  <c r="BA366" i="192"/>
  <c r="AZ366" i="192"/>
  <c r="AY366" i="192"/>
  <c r="AX366" i="192"/>
  <c r="BB366" i="192" s="1"/>
  <c r="AW366" i="192"/>
  <c r="AV366" i="192"/>
  <c r="AU366" i="192"/>
  <c r="BD365" i="192"/>
  <c r="BA365" i="192"/>
  <c r="AZ365" i="192"/>
  <c r="AY365" i="192"/>
  <c r="AX365" i="192"/>
  <c r="BB365" i="192" s="1"/>
  <c r="AW365" i="192"/>
  <c r="AV365" i="192"/>
  <c r="AU365" i="192"/>
  <c r="BD364" i="192"/>
  <c r="BA364" i="192"/>
  <c r="AZ364" i="192"/>
  <c r="AY364" i="192"/>
  <c r="AX364" i="192"/>
  <c r="BB364" i="192" s="1"/>
  <c r="AW364" i="192"/>
  <c r="AV364" i="192"/>
  <c r="AU364" i="192"/>
  <c r="BD363" i="192"/>
  <c r="BA363" i="192"/>
  <c r="AZ363" i="192"/>
  <c r="AY363" i="192"/>
  <c r="AX363" i="192"/>
  <c r="BB363" i="192" s="1"/>
  <c r="AW363" i="192"/>
  <c r="AV363" i="192"/>
  <c r="AU363" i="192"/>
  <c r="BD362" i="192"/>
  <c r="BA362" i="192"/>
  <c r="AZ362" i="192"/>
  <c r="AY362" i="192"/>
  <c r="AX362" i="192"/>
  <c r="BB362" i="192" s="1"/>
  <c r="AW362" i="192"/>
  <c r="AV362" i="192"/>
  <c r="AU362" i="192"/>
  <c r="BD361" i="192"/>
  <c r="BA361" i="192"/>
  <c r="AZ361" i="192"/>
  <c r="AY361" i="192"/>
  <c r="AX361" i="192"/>
  <c r="BB361" i="192" s="1"/>
  <c r="AW361" i="192"/>
  <c r="AV361" i="192"/>
  <c r="AU361" i="192"/>
  <c r="BD360" i="192"/>
  <c r="BA360" i="192"/>
  <c r="AZ360" i="192"/>
  <c r="AY360" i="192"/>
  <c r="AX360" i="192"/>
  <c r="BB360" i="192" s="1"/>
  <c r="AW360" i="192"/>
  <c r="AV360" i="192"/>
  <c r="AU360" i="192"/>
  <c r="BD359" i="192"/>
  <c r="BA359" i="192"/>
  <c r="AZ359" i="192"/>
  <c r="AY359" i="192"/>
  <c r="AX359" i="192"/>
  <c r="BB359" i="192" s="1"/>
  <c r="AW359" i="192"/>
  <c r="AV359" i="192"/>
  <c r="AU359" i="192"/>
  <c r="BD358" i="192"/>
  <c r="BA358" i="192"/>
  <c r="AZ358" i="192"/>
  <c r="AY358" i="192"/>
  <c r="AX358" i="192"/>
  <c r="BB358" i="192" s="1"/>
  <c r="AW358" i="192"/>
  <c r="AV358" i="192"/>
  <c r="AU358" i="192"/>
  <c r="BD357" i="192"/>
  <c r="BA357" i="192"/>
  <c r="AZ357" i="192"/>
  <c r="AY357" i="192"/>
  <c r="AX357" i="192"/>
  <c r="BB357" i="192" s="1"/>
  <c r="AW357" i="192"/>
  <c r="AV357" i="192"/>
  <c r="AU357" i="192"/>
  <c r="BD356" i="192"/>
  <c r="BA356" i="192"/>
  <c r="AZ356" i="192"/>
  <c r="AY356" i="192"/>
  <c r="AX356" i="192"/>
  <c r="BB356" i="192" s="1"/>
  <c r="AW356" i="192"/>
  <c r="AV356" i="192"/>
  <c r="AU356" i="192"/>
  <c r="BD355" i="192"/>
  <c r="BA355" i="192"/>
  <c r="AZ355" i="192"/>
  <c r="AY355" i="192"/>
  <c r="AX355" i="192"/>
  <c r="BB355" i="192" s="1"/>
  <c r="AW355" i="192"/>
  <c r="AV355" i="192"/>
  <c r="AU355" i="192"/>
  <c r="BD354" i="192"/>
  <c r="BA354" i="192"/>
  <c r="AZ354" i="192"/>
  <c r="AY354" i="192"/>
  <c r="AX354" i="192"/>
  <c r="BB354" i="192" s="1"/>
  <c r="AW354" i="192"/>
  <c r="AV354" i="192"/>
  <c r="AU354" i="192"/>
  <c r="BD353" i="192"/>
  <c r="BA353" i="192"/>
  <c r="AZ353" i="192"/>
  <c r="AY353" i="192"/>
  <c r="AX353" i="192"/>
  <c r="BB353" i="192" s="1"/>
  <c r="AW353" i="192"/>
  <c r="AV353" i="192"/>
  <c r="AU353" i="192"/>
  <c r="BD352" i="192"/>
  <c r="BA352" i="192"/>
  <c r="AZ352" i="192"/>
  <c r="AY352" i="192"/>
  <c r="AX352" i="192"/>
  <c r="BB352" i="192" s="1"/>
  <c r="AW352" i="192"/>
  <c r="AV352" i="192"/>
  <c r="AU352" i="192"/>
  <c r="BD351" i="192"/>
  <c r="BA351" i="192"/>
  <c r="AZ351" i="192"/>
  <c r="AY351" i="192"/>
  <c r="AX351" i="192"/>
  <c r="BB351" i="192" s="1"/>
  <c r="AW351" i="192"/>
  <c r="AV351" i="192"/>
  <c r="AU351" i="192"/>
  <c r="BD350" i="192"/>
  <c r="BA350" i="192"/>
  <c r="AZ350" i="192"/>
  <c r="AY350" i="192"/>
  <c r="AX350" i="192"/>
  <c r="BB350" i="192" s="1"/>
  <c r="AW350" i="192"/>
  <c r="AV350" i="192"/>
  <c r="AU350" i="192"/>
  <c r="BD349" i="192"/>
  <c r="BA349" i="192"/>
  <c r="AZ349" i="192"/>
  <c r="AY349" i="192"/>
  <c r="AX349" i="192"/>
  <c r="BB349" i="192" s="1"/>
  <c r="AW349" i="192"/>
  <c r="AV349" i="192"/>
  <c r="AU349" i="192"/>
  <c r="BD348" i="192"/>
  <c r="BA348" i="192"/>
  <c r="AZ348" i="192"/>
  <c r="AY348" i="192"/>
  <c r="AX348" i="192"/>
  <c r="BB348" i="192" s="1"/>
  <c r="AW348" i="192"/>
  <c r="AV348" i="192"/>
  <c r="AU348" i="192"/>
  <c r="BD347" i="192"/>
  <c r="BA347" i="192"/>
  <c r="AZ347" i="192"/>
  <c r="AY347" i="192"/>
  <c r="AX347" i="192"/>
  <c r="BB347" i="192" s="1"/>
  <c r="AW347" i="192"/>
  <c r="AV347" i="192"/>
  <c r="AU347" i="192"/>
  <c r="BD346" i="192"/>
  <c r="BA346" i="192"/>
  <c r="AZ346" i="192"/>
  <c r="AY346" i="192"/>
  <c r="AX346" i="192"/>
  <c r="BB346" i="192" s="1"/>
  <c r="AW346" i="192"/>
  <c r="AV346" i="192"/>
  <c r="AU346" i="192"/>
  <c r="BD345" i="192"/>
  <c r="BA345" i="192"/>
  <c r="AZ345" i="192"/>
  <c r="AY345" i="192"/>
  <c r="AX345" i="192"/>
  <c r="BB345" i="192" s="1"/>
  <c r="AW345" i="192"/>
  <c r="AV345" i="192"/>
  <c r="AU345" i="192"/>
  <c r="BD344" i="192"/>
  <c r="BA344" i="192"/>
  <c r="AZ344" i="192"/>
  <c r="AY344" i="192"/>
  <c r="AX344" i="192"/>
  <c r="BB344" i="192" s="1"/>
  <c r="AW344" i="192"/>
  <c r="AV344" i="192"/>
  <c r="AU344" i="192"/>
  <c r="BD343" i="192"/>
  <c r="BA343" i="192"/>
  <c r="AZ343" i="192"/>
  <c r="AY343" i="192"/>
  <c r="AX343" i="192"/>
  <c r="BB343" i="192" s="1"/>
  <c r="AW343" i="192"/>
  <c r="AV343" i="192"/>
  <c r="AU343" i="192"/>
  <c r="BD342" i="192"/>
  <c r="BA342" i="192"/>
  <c r="AZ342" i="192"/>
  <c r="AY342" i="192"/>
  <c r="AX342" i="192"/>
  <c r="BB342" i="192" s="1"/>
  <c r="AW342" i="192"/>
  <c r="AV342" i="192"/>
  <c r="AU342" i="192"/>
  <c r="BD341" i="192"/>
  <c r="BA341" i="192"/>
  <c r="AZ341" i="192"/>
  <c r="AY341" i="192"/>
  <c r="AX341" i="192"/>
  <c r="BB341" i="192" s="1"/>
  <c r="AW341" i="192"/>
  <c r="AV341" i="192"/>
  <c r="AU341" i="192"/>
  <c r="BD340" i="192"/>
  <c r="BA340" i="192"/>
  <c r="AZ340" i="192"/>
  <c r="AY340" i="192"/>
  <c r="AX340" i="192"/>
  <c r="BB340" i="192" s="1"/>
  <c r="AW340" i="192"/>
  <c r="AV340" i="192"/>
  <c r="AU340" i="192"/>
  <c r="BD339" i="192"/>
  <c r="BA339" i="192"/>
  <c r="AZ339" i="192"/>
  <c r="AY339" i="192"/>
  <c r="AX339" i="192"/>
  <c r="BB339" i="192" s="1"/>
  <c r="AW339" i="192"/>
  <c r="AV339" i="192"/>
  <c r="AU339" i="192"/>
  <c r="BD338" i="192"/>
  <c r="BA338" i="192"/>
  <c r="AZ338" i="192"/>
  <c r="AY338" i="192"/>
  <c r="AX338" i="192"/>
  <c r="BB338" i="192" s="1"/>
  <c r="AW338" i="192"/>
  <c r="AV338" i="192"/>
  <c r="AU338" i="192"/>
  <c r="BD337" i="192"/>
  <c r="BA337" i="192"/>
  <c r="AZ337" i="192"/>
  <c r="AY337" i="192"/>
  <c r="AX337" i="192"/>
  <c r="BB337" i="192" s="1"/>
  <c r="AW337" i="192"/>
  <c r="AV337" i="192"/>
  <c r="AU337" i="192"/>
  <c r="BD336" i="192"/>
  <c r="BA336" i="192"/>
  <c r="AZ336" i="192"/>
  <c r="AY336" i="192"/>
  <c r="AX336" i="192"/>
  <c r="BB336" i="192" s="1"/>
  <c r="AW336" i="192"/>
  <c r="AV336" i="192"/>
  <c r="AU336" i="192"/>
  <c r="BD335" i="192"/>
  <c r="BA335" i="192"/>
  <c r="AZ335" i="192"/>
  <c r="AY335" i="192"/>
  <c r="AX335" i="192"/>
  <c r="BB335" i="192" s="1"/>
  <c r="AW335" i="192"/>
  <c r="AV335" i="192"/>
  <c r="AU335" i="192"/>
  <c r="BD334" i="192"/>
  <c r="BA334" i="192"/>
  <c r="AZ334" i="192"/>
  <c r="AY334" i="192"/>
  <c r="AX334" i="192"/>
  <c r="BB334" i="192" s="1"/>
  <c r="AW334" i="192"/>
  <c r="AV334" i="192"/>
  <c r="AU334" i="192"/>
  <c r="BD333" i="192"/>
  <c r="BA333" i="192"/>
  <c r="AZ333" i="192"/>
  <c r="AY333" i="192"/>
  <c r="AX333" i="192"/>
  <c r="BB333" i="192" s="1"/>
  <c r="AW333" i="192"/>
  <c r="AV333" i="192"/>
  <c r="AU333" i="192"/>
  <c r="BD332" i="192"/>
  <c r="BA332" i="192"/>
  <c r="AZ332" i="192"/>
  <c r="AY332" i="192"/>
  <c r="AX332" i="192"/>
  <c r="BB332" i="192" s="1"/>
  <c r="AW332" i="192"/>
  <c r="AV332" i="192"/>
  <c r="AU332" i="192"/>
  <c r="BD331" i="192"/>
  <c r="BA331" i="192"/>
  <c r="AZ331" i="192"/>
  <c r="AY331" i="192"/>
  <c r="AX331" i="192"/>
  <c r="BB331" i="192" s="1"/>
  <c r="AW331" i="192"/>
  <c r="AV331" i="192"/>
  <c r="AU331" i="192"/>
  <c r="BD330" i="192"/>
  <c r="BA330" i="192"/>
  <c r="AZ330" i="192"/>
  <c r="AY330" i="192"/>
  <c r="AX330" i="192"/>
  <c r="BB330" i="192" s="1"/>
  <c r="AW330" i="192"/>
  <c r="AV330" i="192"/>
  <c r="AU330" i="192"/>
  <c r="BD329" i="192"/>
  <c r="BA329" i="192"/>
  <c r="AZ329" i="192"/>
  <c r="AY329" i="192"/>
  <c r="AX329" i="192"/>
  <c r="BB329" i="192" s="1"/>
  <c r="AW329" i="192"/>
  <c r="AV329" i="192"/>
  <c r="AU329" i="192"/>
  <c r="BD328" i="192"/>
  <c r="BA328" i="192"/>
  <c r="AZ328" i="192"/>
  <c r="AY328" i="192"/>
  <c r="AX328" i="192"/>
  <c r="BB328" i="192" s="1"/>
  <c r="AW328" i="192"/>
  <c r="AV328" i="192"/>
  <c r="AU328" i="192"/>
  <c r="BD327" i="192"/>
  <c r="BA327" i="192"/>
  <c r="AZ327" i="192"/>
  <c r="AY327" i="192"/>
  <c r="AX327" i="192"/>
  <c r="BB327" i="192" s="1"/>
  <c r="AW327" i="192"/>
  <c r="AV327" i="192"/>
  <c r="AU327" i="192"/>
  <c r="BD326" i="192"/>
  <c r="BA326" i="192"/>
  <c r="AZ326" i="192"/>
  <c r="AY326" i="192"/>
  <c r="AX326" i="192"/>
  <c r="BB326" i="192" s="1"/>
  <c r="AW326" i="192"/>
  <c r="AV326" i="192"/>
  <c r="AU326" i="192"/>
  <c r="BD325" i="192"/>
  <c r="BA325" i="192"/>
  <c r="AZ325" i="192"/>
  <c r="AY325" i="192"/>
  <c r="AX325" i="192"/>
  <c r="BB325" i="192" s="1"/>
  <c r="AW325" i="192"/>
  <c r="AV325" i="192"/>
  <c r="AU325" i="192"/>
  <c r="BD324" i="192"/>
  <c r="BA324" i="192"/>
  <c r="AZ324" i="192"/>
  <c r="AY324" i="192"/>
  <c r="AX324" i="192"/>
  <c r="BB324" i="192" s="1"/>
  <c r="AW324" i="192"/>
  <c r="AV324" i="192"/>
  <c r="AU324" i="192"/>
  <c r="BD323" i="192"/>
  <c r="BA323" i="192"/>
  <c r="AZ323" i="192"/>
  <c r="AY323" i="192"/>
  <c r="AX323" i="192"/>
  <c r="BB323" i="192" s="1"/>
  <c r="AW323" i="192"/>
  <c r="AV323" i="192"/>
  <c r="AU323" i="192"/>
  <c r="BD322" i="192"/>
  <c r="BA322" i="192"/>
  <c r="AZ322" i="192"/>
  <c r="AY322" i="192"/>
  <c r="AX322" i="192"/>
  <c r="BB322" i="192" s="1"/>
  <c r="AW322" i="192"/>
  <c r="AV322" i="192"/>
  <c r="AU322" i="192"/>
  <c r="BD321" i="192"/>
  <c r="BA321" i="192"/>
  <c r="AZ321" i="192"/>
  <c r="AY321" i="192"/>
  <c r="AX321" i="192"/>
  <c r="BB321" i="192" s="1"/>
  <c r="AW321" i="192"/>
  <c r="AV321" i="192"/>
  <c r="AU321" i="192"/>
  <c r="BD320" i="192"/>
  <c r="BA320" i="192"/>
  <c r="AZ320" i="192"/>
  <c r="AY320" i="192"/>
  <c r="AX320" i="192"/>
  <c r="BB320" i="192" s="1"/>
  <c r="AW320" i="192"/>
  <c r="AV320" i="192"/>
  <c r="AU320" i="192"/>
  <c r="BD319" i="192"/>
  <c r="BA319" i="192"/>
  <c r="AZ319" i="192"/>
  <c r="AY319" i="192"/>
  <c r="AX319" i="192"/>
  <c r="BB319" i="192" s="1"/>
  <c r="AW319" i="192"/>
  <c r="AV319" i="192"/>
  <c r="AU319" i="192"/>
  <c r="BD318" i="192"/>
  <c r="BA318" i="192"/>
  <c r="AZ318" i="192"/>
  <c r="AY318" i="192"/>
  <c r="AX318" i="192"/>
  <c r="BB318" i="192" s="1"/>
  <c r="AW318" i="192"/>
  <c r="AV318" i="192"/>
  <c r="AU318" i="192"/>
  <c r="BD317" i="192"/>
  <c r="BA317" i="192"/>
  <c r="AZ317" i="192"/>
  <c r="AY317" i="192"/>
  <c r="AX317" i="192"/>
  <c r="BB317" i="192" s="1"/>
  <c r="AW317" i="192"/>
  <c r="AV317" i="192"/>
  <c r="AU317" i="192"/>
  <c r="BD316" i="192"/>
  <c r="BA316" i="192"/>
  <c r="AZ316" i="192"/>
  <c r="AY316" i="192"/>
  <c r="AX316" i="192"/>
  <c r="BB316" i="192" s="1"/>
  <c r="AW316" i="192"/>
  <c r="AV316" i="192"/>
  <c r="AU316" i="192"/>
  <c r="BD315" i="192"/>
  <c r="BA315" i="192"/>
  <c r="AZ315" i="192"/>
  <c r="AY315" i="192"/>
  <c r="AX315" i="192"/>
  <c r="BB315" i="192" s="1"/>
  <c r="AW315" i="192"/>
  <c r="AV315" i="192"/>
  <c r="AU315" i="192"/>
  <c r="BD314" i="192"/>
  <c r="BA314" i="192"/>
  <c r="AZ314" i="192"/>
  <c r="AY314" i="192"/>
  <c r="AX314" i="192"/>
  <c r="BB314" i="192" s="1"/>
  <c r="AW314" i="192"/>
  <c r="AV314" i="192"/>
  <c r="AU314" i="192"/>
  <c r="BD313" i="192"/>
  <c r="BA313" i="192"/>
  <c r="AZ313" i="192"/>
  <c r="AY313" i="192"/>
  <c r="AX313" i="192"/>
  <c r="BB313" i="192" s="1"/>
  <c r="AW313" i="192"/>
  <c r="AV313" i="192"/>
  <c r="AU313" i="192"/>
  <c r="BD312" i="192"/>
  <c r="BA312" i="192"/>
  <c r="AZ312" i="192"/>
  <c r="AY312" i="192"/>
  <c r="AX312" i="192"/>
  <c r="BB312" i="192" s="1"/>
  <c r="AW312" i="192"/>
  <c r="AV312" i="192"/>
  <c r="AU312" i="192"/>
  <c r="BD311" i="192"/>
  <c r="BA311" i="192"/>
  <c r="AZ311" i="192"/>
  <c r="AY311" i="192"/>
  <c r="AX311" i="192"/>
  <c r="BB311" i="192" s="1"/>
  <c r="AW311" i="192"/>
  <c r="AV311" i="192"/>
  <c r="AU311" i="192"/>
  <c r="BD310" i="192"/>
  <c r="BA310" i="192"/>
  <c r="AZ310" i="192"/>
  <c r="AY310" i="192"/>
  <c r="AX310" i="192"/>
  <c r="BB310" i="192" s="1"/>
  <c r="AW310" i="192"/>
  <c r="AV310" i="192"/>
  <c r="AU310" i="192"/>
  <c r="BD309" i="192"/>
  <c r="BA309" i="192"/>
  <c r="AZ309" i="192"/>
  <c r="AY309" i="192"/>
  <c r="AX309" i="192"/>
  <c r="BB309" i="192" s="1"/>
  <c r="AW309" i="192"/>
  <c r="AV309" i="192"/>
  <c r="AU309" i="192"/>
  <c r="BD308" i="192"/>
  <c r="BA308" i="192"/>
  <c r="AZ308" i="192"/>
  <c r="AY308" i="192"/>
  <c r="AX308" i="192"/>
  <c r="BB308" i="192" s="1"/>
  <c r="AW308" i="192"/>
  <c r="AV308" i="192"/>
  <c r="AU308" i="192"/>
  <c r="BD307" i="192"/>
  <c r="BA307" i="192"/>
  <c r="AZ307" i="192"/>
  <c r="AY307" i="192"/>
  <c r="AX307" i="192"/>
  <c r="BB307" i="192" s="1"/>
  <c r="AW307" i="192"/>
  <c r="AV307" i="192"/>
  <c r="AU307" i="192"/>
  <c r="BD306" i="192"/>
  <c r="BA306" i="192"/>
  <c r="AZ306" i="192"/>
  <c r="AY306" i="192"/>
  <c r="AX306" i="192"/>
  <c r="BB306" i="192" s="1"/>
  <c r="AW306" i="192"/>
  <c r="AV306" i="192"/>
  <c r="AU306" i="192"/>
  <c r="BD305" i="192"/>
  <c r="BA305" i="192"/>
  <c r="AZ305" i="192"/>
  <c r="AY305" i="192"/>
  <c r="AX305" i="192"/>
  <c r="BB305" i="192" s="1"/>
  <c r="AW305" i="192"/>
  <c r="AV305" i="192"/>
  <c r="AU305" i="192"/>
  <c r="BD304" i="192"/>
  <c r="BA304" i="192"/>
  <c r="AZ304" i="192"/>
  <c r="AY304" i="192"/>
  <c r="AX304" i="192"/>
  <c r="BB304" i="192" s="1"/>
  <c r="AW304" i="192"/>
  <c r="AV304" i="192"/>
  <c r="AU304" i="192"/>
  <c r="BD303" i="192"/>
  <c r="BA303" i="192"/>
  <c r="AZ303" i="192"/>
  <c r="AY303" i="192"/>
  <c r="AX303" i="192"/>
  <c r="BB303" i="192" s="1"/>
  <c r="AW303" i="192"/>
  <c r="AV303" i="192"/>
  <c r="AU303" i="192"/>
  <c r="BD302" i="192"/>
  <c r="BA302" i="192"/>
  <c r="AZ302" i="192"/>
  <c r="AY302" i="192"/>
  <c r="AX302" i="192"/>
  <c r="BB302" i="192" s="1"/>
  <c r="AW302" i="192"/>
  <c r="AV302" i="192"/>
  <c r="AU302" i="192"/>
  <c r="BD301" i="192"/>
  <c r="BA301" i="192"/>
  <c r="AZ301" i="192"/>
  <c r="AY301" i="192"/>
  <c r="AX301" i="192"/>
  <c r="BB301" i="192" s="1"/>
  <c r="AW301" i="192"/>
  <c r="AV301" i="192"/>
  <c r="AU301" i="192"/>
  <c r="BD300" i="192"/>
  <c r="BA300" i="192"/>
  <c r="AZ300" i="192"/>
  <c r="AY300" i="192"/>
  <c r="AX300" i="192"/>
  <c r="BB300" i="192" s="1"/>
  <c r="AW300" i="192"/>
  <c r="AV300" i="192"/>
  <c r="AU300" i="192"/>
  <c r="BD299" i="192"/>
  <c r="BA299" i="192"/>
  <c r="AZ299" i="192"/>
  <c r="AY299" i="192"/>
  <c r="AX299" i="192"/>
  <c r="BB299" i="192" s="1"/>
  <c r="AW299" i="192"/>
  <c r="AV299" i="192"/>
  <c r="AU299" i="192"/>
  <c r="BD298" i="192"/>
  <c r="BA298" i="192"/>
  <c r="AZ298" i="192"/>
  <c r="AY298" i="192"/>
  <c r="AX298" i="192"/>
  <c r="BB298" i="192" s="1"/>
  <c r="AW298" i="192"/>
  <c r="AV298" i="192"/>
  <c r="AU298" i="192"/>
  <c r="BD297" i="192"/>
  <c r="BA297" i="192"/>
  <c r="AZ297" i="192"/>
  <c r="AY297" i="192"/>
  <c r="AX297" i="192"/>
  <c r="BB297" i="192" s="1"/>
  <c r="AW297" i="192"/>
  <c r="AV297" i="192"/>
  <c r="AU297" i="192"/>
  <c r="BD296" i="192"/>
  <c r="BA296" i="192"/>
  <c r="AZ296" i="192"/>
  <c r="AY296" i="192"/>
  <c r="AX296" i="192"/>
  <c r="BB296" i="192" s="1"/>
  <c r="AW296" i="192"/>
  <c r="AV296" i="192"/>
  <c r="AU296" i="192"/>
  <c r="BD295" i="192"/>
  <c r="BA295" i="192"/>
  <c r="AZ295" i="192"/>
  <c r="AY295" i="192"/>
  <c r="AX295" i="192"/>
  <c r="BB295" i="192" s="1"/>
  <c r="AW295" i="192"/>
  <c r="AV295" i="192"/>
  <c r="AU295" i="192"/>
  <c r="BD294" i="192"/>
  <c r="BA294" i="192"/>
  <c r="AZ294" i="192"/>
  <c r="AY294" i="192"/>
  <c r="AX294" i="192"/>
  <c r="BB294" i="192" s="1"/>
  <c r="AW294" i="192"/>
  <c r="AV294" i="192"/>
  <c r="AU294" i="192"/>
  <c r="BD293" i="192"/>
  <c r="BA293" i="192"/>
  <c r="AZ293" i="192"/>
  <c r="AY293" i="192"/>
  <c r="AX293" i="192"/>
  <c r="BB293" i="192" s="1"/>
  <c r="AW293" i="192"/>
  <c r="AV293" i="192"/>
  <c r="AU293" i="192"/>
  <c r="BD292" i="192"/>
  <c r="BA292" i="192"/>
  <c r="AZ292" i="192"/>
  <c r="AY292" i="192"/>
  <c r="AX292" i="192"/>
  <c r="BB292" i="192" s="1"/>
  <c r="AW292" i="192"/>
  <c r="AV292" i="192"/>
  <c r="AU292" i="192"/>
  <c r="BD291" i="192"/>
  <c r="BA291" i="192"/>
  <c r="AZ291" i="192"/>
  <c r="AY291" i="192"/>
  <c r="AX291" i="192"/>
  <c r="BB291" i="192" s="1"/>
  <c r="AW291" i="192"/>
  <c r="AV291" i="192"/>
  <c r="AU291" i="192"/>
  <c r="BD290" i="192"/>
  <c r="BA290" i="192"/>
  <c r="AZ290" i="192"/>
  <c r="AY290" i="192"/>
  <c r="AX290" i="192"/>
  <c r="BB290" i="192" s="1"/>
  <c r="AW290" i="192"/>
  <c r="AV290" i="192"/>
  <c r="AU290" i="192"/>
  <c r="BD289" i="192"/>
  <c r="BA289" i="192"/>
  <c r="AZ289" i="192"/>
  <c r="AY289" i="192"/>
  <c r="AX289" i="192"/>
  <c r="BB289" i="192" s="1"/>
  <c r="AW289" i="192"/>
  <c r="AV289" i="192"/>
  <c r="AU289" i="192"/>
  <c r="BD288" i="192"/>
  <c r="BA288" i="192"/>
  <c r="AZ288" i="192"/>
  <c r="AY288" i="192"/>
  <c r="AX288" i="192"/>
  <c r="BB288" i="192" s="1"/>
  <c r="AW288" i="192"/>
  <c r="AV288" i="192"/>
  <c r="AU288" i="192"/>
  <c r="BD287" i="192"/>
  <c r="BA287" i="192"/>
  <c r="AZ287" i="192"/>
  <c r="AY287" i="192"/>
  <c r="AX287" i="192"/>
  <c r="BB287" i="192" s="1"/>
  <c r="AW287" i="192"/>
  <c r="AV287" i="192"/>
  <c r="AU287" i="192"/>
  <c r="BD286" i="192"/>
  <c r="BA286" i="192"/>
  <c r="AZ286" i="192"/>
  <c r="AY286" i="192"/>
  <c r="AX286" i="192"/>
  <c r="BB286" i="192" s="1"/>
  <c r="AW286" i="192"/>
  <c r="AV286" i="192"/>
  <c r="AU286" i="192"/>
  <c r="BD285" i="192"/>
  <c r="BA285" i="192"/>
  <c r="AZ285" i="192"/>
  <c r="AY285" i="192"/>
  <c r="AX285" i="192"/>
  <c r="BB285" i="192" s="1"/>
  <c r="AW285" i="192"/>
  <c r="AV285" i="192"/>
  <c r="AU285" i="192"/>
  <c r="BD284" i="192"/>
  <c r="BA284" i="192"/>
  <c r="AZ284" i="192"/>
  <c r="AY284" i="192"/>
  <c r="AX284" i="192"/>
  <c r="BB284" i="192" s="1"/>
  <c r="AW284" i="192"/>
  <c r="AV284" i="192"/>
  <c r="AU284" i="192"/>
  <c r="BD283" i="192"/>
  <c r="BA283" i="192"/>
  <c r="AZ283" i="192"/>
  <c r="AY283" i="192"/>
  <c r="AX283" i="192"/>
  <c r="BB283" i="192" s="1"/>
  <c r="AW283" i="192"/>
  <c r="AV283" i="192"/>
  <c r="AU283" i="192"/>
  <c r="BD282" i="192"/>
  <c r="BA282" i="192"/>
  <c r="AZ282" i="192"/>
  <c r="AY282" i="192"/>
  <c r="AX282" i="192"/>
  <c r="BB282" i="192" s="1"/>
  <c r="AW282" i="192"/>
  <c r="AV282" i="192"/>
  <c r="AU282" i="192"/>
  <c r="BD281" i="192"/>
  <c r="BA281" i="192"/>
  <c r="AZ281" i="192"/>
  <c r="AY281" i="192"/>
  <c r="AX281" i="192"/>
  <c r="BB281" i="192" s="1"/>
  <c r="AW281" i="192"/>
  <c r="AV281" i="192"/>
  <c r="AU281" i="192"/>
  <c r="BD280" i="192"/>
  <c r="BA280" i="192"/>
  <c r="AZ280" i="192"/>
  <c r="AY280" i="192"/>
  <c r="AX280" i="192"/>
  <c r="BB280" i="192" s="1"/>
  <c r="AW280" i="192"/>
  <c r="AV280" i="192"/>
  <c r="AU280" i="192"/>
  <c r="BD279" i="192"/>
  <c r="BA279" i="192"/>
  <c r="AZ279" i="192"/>
  <c r="AY279" i="192"/>
  <c r="AX279" i="192"/>
  <c r="BB279" i="192" s="1"/>
  <c r="AW279" i="192"/>
  <c r="AV279" i="192"/>
  <c r="AU279" i="192"/>
  <c r="BD278" i="192"/>
  <c r="BA278" i="192"/>
  <c r="AZ278" i="192"/>
  <c r="AY278" i="192"/>
  <c r="AX278" i="192"/>
  <c r="BB278" i="192" s="1"/>
  <c r="AW278" i="192"/>
  <c r="AV278" i="192"/>
  <c r="AU278" i="192"/>
  <c r="BD277" i="192"/>
  <c r="BA277" i="192"/>
  <c r="AZ277" i="192"/>
  <c r="AY277" i="192"/>
  <c r="AX277" i="192"/>
  <c r="BB277" i="192" s="1"/>
  <c r="AW277" i="192"/>
  <c r="AV277" i="192"/>
  <c r="AU277" i="192"/>
  <c r="BD276" i="192"/>
  <c r="BA276" i="192"/>
  <c r="AZ276" i="192"/>
  <c r="AY276" i="192"/>
  <c r="AX276" i="192"/>
  <c r="BB276" i="192" s="1"/>
  <c r="AW276" i="192"/>
  <c r="AV276" i="192"/>
  <c r="AU276" i="192"/>
  <c r="BD275" i="192"/>
  <c r="BA275" i="192"/>
  <c r="AZ275" i="192"/>
  <c r="AY275" i="192"/>
  <c r="AX275" i="192"/>
  <c r="BB275" i="192" s="1"/>
  <c r="AW275" i="192"/>
  <c r="AV275" i="192"/>
  <c r="AU275" i="192"/>
  <c r="BD274" i="192"/>
  <c r="BA274" i="192"/>
  <c r="AZ274" i="192"/>
  <c r="AY274" i="192"/>
  <c r="AX274" i="192"/>
  <c r="BB274" i="192" s="1"/>
  <c r="AW274" i="192"/>
  <c r="AV274" i="192"/>
  <c r="AU274" i="192"/>
  <c r="BD273" i="192"/>
  <c r="BA273" i="192"/>
  <c r="AZ273" i="192"/>
  <c r="AY273" i="192"/>
  <c r="AX273" i="192"/>
  <c r="BB273" i="192" s="1"/>
  <c r="AW273" i="192"/>
  <c r="AV273" i="192"/>
  <c r="AU273" i="192"/>
  <c r="BD272" i="192"/>
  <c r="BA272" i="192"/>
  <c r="AZ272" i="192"/>
  <c r="AY272" i="192"/>
  <c r="AX272" i="192"/>
  <c r="BB272" i="192" s="1"/>
  <c r="AW272" i="192"/>
  <c r="AV272" i="192"/>
  <c r="AU272" i="192"/>
  <c r="BD271" i="192"/>
  <c r="BA271" i="192"/>
  <c r="AZ271" i="192"/>
  <c r="AY271" i="192"/>
  <c r="AX271" i="192"/>
  <c r="BB271" i="192" s="1"/>
  <c r="AW271" i="192"/>
  <c r="AV271" i="192"/>
  <c r="AU271" i="192"/>
  <c r="BD270" i="192"/>
  <c r="BA270" i="192"/>
  <c r="AZ270" i="192"/>
  <c r="AY270" i="192"/>
  <c r="AX270" i="192"/>
  <c r="BB270" i="192" s="1"/>
  <c r="AW270" i="192"/>
  <c r="AV270" i="192"/>
  <c r="AU270" i="192"/>
  <c r="BD269" i="192"/>
  <c r="BA269" i="192"/>
  <c r="AZ269" i="192"/>
  <c r="AY269" i="192"/>
  <c r="AX269" i="192"/>
  <c r="BB269" i="192" s="1"/>
  <c r="AW269" i="192"/>
  <c r="AV269" i="192"/>
  <c r="AU269" i="192"/>
  <c r="BD268" i="192"/>
  <c r="BA268" i="192"/>
  <c r="AZ268" i="192"/>
  <c r="AY268" i="192"/>
  <c r="AX268" i="192"/>
  <c r="BB268" i="192" s="1"/>
  <c r="AW268" i="192"/>
  <c r="AV268" i="192"/>
  <c r="AU268" i="192"/>
  <c r="BD267" i="192"/>
  <c r="BA267" i="192"/>
  <c r="AZ267" i="192"/>
  <c r="AY267" i="192"/>
  <c r="AX267" i="192"/>
  <c r="BB267" i="192" s="1"/>
  <c r="AW267" i="192"/>
  <c r="AV267" i="192"/>
  <c r="AU267" i="192"/>
  <c r="BD266" i="192"/>
  <c r="BA266" i="192"/>
  <c r="AZ266" i="192"/>
  <c r="AY266" i="192"/>
  <c r="AX266" i="192"/>
  <c r="BB266" i="192" s="1"/>
  <c r="AW266" i="192"/>
  <c r="AV266" i="192"/>
  <c r="AU266" i="192"/>
  <c r="BD265" i="192"/>
  <c r="BA265" i="192"/>
  <c r="AZ265" i="192"/>
  <c r="AY265" i="192"/>
  <c r="AX265" i="192"/>
  <c r="BB265" i="192" s="1"/>
  <c r="AW265" i="192"/>
  <c r="AV265" i="192"/>
  <c r="AU265" i="192"/>
  <c r="BD264" i="192"/>
  <c r="BA264" i="192"/>
  <c r="AZ264" i="192"/>
  <c r="AY264" i="192"/>
  <c r="AX264" i="192"/>
  <c r="BB264" i="192" s="1"/>
  <c r="AW264" i="192"/>
  <c r="AV264" i="192"/>
  <c r="AU264" i="192"/>
  <c r="BD263" i="192"/>
  <c r="BA263" i="192"/>
  <c r="AZ263" i="192"/>
  <c r="AY263" i="192"/>
  <c r="AX263" i="192"/>
  <c r="BB263" i="192" s="1"/>
  <c r="AW263" i="192"/>
  <c r="AV263" i="192"/>
  <c r="AU263" i="192"/>
  <c r="BD262" i="192"/>
  <c r="BA262" i="192"/>
  <c r="AZ262" i="192"/>
  <c r="AY262" i="192"/>
  <c r="AX262" i="192"/>
  <c r="BB262" i="192" s="1"/>
  <c r="AW262" i="192"/>
  <c r="AV262" i="192"/>
  <c r="AU262" i="192"/>
  <c r="BD261" i="192"/>
  <c r="BA261" i="192"/>
  <c r="AZ261" i="192"/>
  <c r="AY261" i="192"/>
  <c r="AX261" i="192"/>
  <c r="BB261" i="192" s="1"/>
  <c r="AW261" i="192"/>
  <c r="AV261" i="192"/>
  <c r="AU261" i="192"/>
  <c r="BD260" i="192"/>
  <c r="BA260" i="192"/>
  <c r="AZ260" i="192"/>
  <c r="AY260" i="192"/>
  <c r="AX260" i="192"/>
  <c r="BB260" i="192" s="1"/>
  <c r="AW260" i="192"/>
  <c r="AV260" i="192"/>
  <c r="AU260" i="192"/>
  <c r="BD259" i="192"/>
  <c r="BA259" i="192"/>
  <c r="AZ259" i="192"/>
  <c r="AY259" i="192"/>
  <c r="AX259" i="192"/>
  <c r="BB259" i="192" s="1"/>
  <c r="AW259" i="192"/>
  <c r="AV259" i="192"/>
  <c r="AU259" i="192"/>
  <c r="BD258" i="192"/>
  <c r="BA258" i="192"/>
  <c r="AZ258" i="192"/>
  <c r="AY258" i="192"/>
  <c r="AX258" i="192"/>
  <c r="BB258" i="192" s="1"/>
  <c r="AW258" i="192"/>
  <c r="AV258" i="192"/>
  <c r="AU258" i="192"/>
  <c r="BD257" i="192"/>
  <c r="BA257" i="192"/>
  <c r="AZ257" i="192"/>
  <c r="AY257" i="192"/>
  <c r="AX257" i="192"/>
  <c r="BB257" i="192" s="1"/>
  <c r="AW257" i="192"/>
  <c r="AV257" i="192"/>
  <c r="AU257" i="192"/>
  <c r="BD256" i="192"/>
  <c r="BA256" i="192"/>
  <c r="AZ256" i="192"/>
  <c r="AY256" i="192"/>
  <c r="AX256" i="192"/>
  <c r="BB256" i="192" s="1"/>
  <c r="AW256" i="192"/>
  <c r="AV256" i="192"/>
  <c r="AU256" i="192"/>
  <c r="BD255" i="192"/>
  <c r="BA255" i="192"/>
  <c r="AZ255" i="192"/>
  <c r="AY255" i="192"/>
  <c r="AX255" i="192"/>
  <c r="BB255" i="192" s="1"/>
  <c r="AW255" i="192"/>
  <c r="AV255" i="192"/>
  <c r="AU255" i="192"/>
  <c r="BD254" i="192"/>
  <c r="BA254" i="192"/>
  <c r="AZ254" i="192"/>
  <c r="AY254" i="192"/>
  <c r="AX254" i="192"/>
  <c r="BB254" i="192" s="1"/>
  <c r="AW254" i="192"/>
  <c r="AV254" i="192"/>
  <c r="AU254" i="192"/>
  <c r="BD253" i="192"/>
  <c r="BA253" i="192"/>
  <c r="AZ253" i="192"/>
  <c r="AY253" i="192"/>
  <c r="AX253" i="192"/>
  <c r="BB253" i="192" s="1"/>
  <c r="AW253" i="192"/>
  <c r="AV253" i="192"/>
  <c r="AU253" i="192"/>
  <c r="BD252" i="192"/>
  <c r="BA252" i="192"/>
  <c r="AZ252" i="192"/>
  <c r="AY252" i="192"/>
  <c r="AX252" i="192"/>
  <c r="BB252" i="192" s="1"/>
  <c r="AW252" i="192"/>
  <c r="AV252" i="192"/>
  <c r="AU252" i="192"/>
  <c r="BD251" i="192"/>
  <c r="BA251" i="192"/>
  <c r="AZ251" i="192"/>
  <c r="AY251" i="192"/>
  <c r="AX251" i="192"/>
  <c r="BB251" i="192" s="1"/>
  <c r="AW251" i="192"/>
  <c r="AV251" i="192"/>
  <c r="AU251" i="192"/>
  <c r="BD250" i="192"/>
  <c r="BA250" i="192"/>
  <c r="AZ250" i="192"/>
  <c r="AY250" i="192"/>
  <c r="AX250" i="192"/>
  <c r="BB250" i="192" s="1"/>
  <c r="AW250" i="192"/>
  <c r="AV250" i="192"/>
  <c r="AU250" i="192"/>
  <c r="BD249" i="192"/>
  <c r="BA249" i="192"/>
  <c r="AZ249" i="192"/>
  <c r="AY249" i="192"/>
  <c r="AX249" i="192"/>
  <c r="BB249" i="192" s="1"/>
  <c r="AW249" i="192"/>
  <c r="AV249" i="192"/>
  <c r="AU249" i="192"/>
  <c r="BD248" i="192"/>
  <c r="BA248" i="192"/>
  <c r="AZ248" i="192"/>
  <c r="AY248" i="192"/>
  <c r="AX248" i="192"/>
  <c r="BB248" i="192" s="1"/>
  <c r="AW248" i="192"/>
  <c r="AV248" i="192"/>
  <c r="AU248" i="192"/>
  <c r="BD247" i="192"/>
  <c r="BA247" i="192"/>
  <c r="AZ247" i="192"/>
  <c r="AY247" i="192"/>
  <c r="AX247" i="192"/>
  <c r="BB247" i="192" s="1"/>
  <c r="AW247" i="192"/>
  <c r="AV247" i="192"/>
  <c r="AU247" i="192"/>
  <c r="BD246" i="192"/>
  <c r="BA246" i="192"/>
  <c r="AZ246" i="192"/>
  <c r="AY246" i="192"/>
  <c r="AX246" i="192"/>
  <c r="BB246" i="192" s="1"/>
  <c r="AW246" i="192"/>
  <c r="AV246" i="192"/>
  <c r="AU246" i="192"/>
  <c r="BD245" i="192"/>
  <c r="BA245" i="192"/>
  <c r="AZ245" i="192"/>
  <c r="AY245" i="192"/>
  <c r="AX245" i="192"/>
  <c r="BB245" i="192" s="1"/>
  <c r="AW245" i="192"/>
  <c r="AV245" i="192"/>
  <c r="AU245" i="192"/>
  <c r="BD244" i="192"/>
  <c r="BA244" i="192"/>
  <c r="AZ244" i="192"/>
  <c r="AY244" i="192"/>
  <c r="AX244" i="192"/>
  <c r="BB244" i="192" s="1"/>
  <c r="AW244" i="192"/>
  <c r="AV244" i="192"/>
  <c r="AU244" i="192"/>
  <c r="BD243" i="192"/>
  <c r="BA243" i="192"/>
  <c r="AZ243" i="192"/>
  <c r="AY243" i="192"/>
  <c r="AX243" i="192"/>
  <c r="BB243" i="192" s="1"/>
  <c r="AW243" i="192"/>
  <c r="AV243" i="192"/>
  <c r="AU243" i="192"/>
  <c r="BD242" i="192"/>
  <c r="BA242" i="192"/>
  <c r="AZ242" i="192"/>
  <c r="AY242" i="192"/>
  <c r="AX242" i="192"/>
  <c r="BB242" i="192" s="1"/>
  <c r="AW242" i="192"/>
  <c r="AV242" i="192"/>
  <c r="AU242" i="192"/>
  <c r="BD241" i="192"/>
  <c r="BA241" i="192"/>
  <c r="AZ241" i="192"/>
  <c r="AY241" i="192"/>
  <c r="AX241" i="192"/>
  <c r="BB241" i="192" s="1"/>
  <c r="AW241" i="192"/>
  <c r="AV241" i="192"/>
  <c r="AU241" i="192"/>
  <c r="BD240" i="192"/>
  <c r="BA240" i="192"/>
  <c r="AZ240" i="192"/>
  <c r="AY240" i="192"/>
  <c r="AX240" i="192"/>
  <c r="BB240" i="192" s="1"/>
  <c r="AW240" i="192"/>
  <c r="AV240" i="192"/>
  <c r="AU240" i="192"/>
  <c r="BD239" i="192"/>
  <c r="BA239" i="192"/>
  <c r="AZ239" i="192"/>
  <c r="AY239" i="192"/>
  <c r="AX239" i="192"/>
  <c r="BB239" i="192" s="1"/>
  <c r="AW239" i="192"/>
  <c r="AV239" i="192"/>
  <c r="AU239" i="192"/>
  <c r="BD238" i="192"/>
  <c r="BA238" i="192"/>
  <c r="AZ238" i="192"/>
  <c r="AY238" i="192"/>
  <c r="AX238" i="192"/>
  <c r="BB238" i="192" s="1"/>
  <c r="AW238" i="192"/>
  <c r="AV238" i="192"/>
  <c r="AU238" i="192"/>
  <c r="BD237" i="192"/>
  <c r="BA237" i="192"/>
  <c r="AZ237" i="192"/>
  <c r="AY237" i="192"/>
  <c r="AX237" i="192"/>
  <c r="BB237" i="192" s="1"/>
  <c r="AW237" i="192"/>
  <c r="AV237" i="192"/>
  <c r="AU237" i="192"/>
  <c r="BD236" i="192"/>
  <c r="BA236" i="192"/>
  <c r="AZ236" i="192"/>
  <c r="AY236" i="192"/>
  <c r="AX236" i="192"/>
  <c r="BB236" i="192" s="1"/>
  <c r="AW236" i="192"/>
  <c r="AV236" i="192"/>
  <c r="AU236" i="192"/>
  <c r="BD235" i="192"/>
  <c r="BA235" i="192"/>
  <c r="AZ235" i="192"/>
  <c r="AY235" i="192"/>
  <c r="AX235" i="192"/>
  <c r="BB235" i="192" s="1"/>
  <c r="AW235" i="192"/>
  <c r="AV235" i="192"/>
  <c r="AU235" i="192"/>
  <c r="BD234" i="192"/>
  <c r="BA234" i="192"/>
  <c r="AZ234" i="192"/>
  <c r="AY234" i="192"/>
  <c r="AX234" i="192"/>
  <c r="BB234" i="192" s="1"/>
  <c r="AW234" i="192"/>
  <c r="AV234" i="192"/>
  <c r="AU234" i="192"/>
  <c r="BD233" i="192"/>
  <c r="BA233" i="192"/>
  <c r="AZ233" i="192"/>
  <c r="AY233" i="192"/>
  <c r="AX233" i="192"/>
  <c r="BB233" i="192" s="1"/>
  <c r="AW233" i="192"/>
  <c r="AV233" i="192"/>
  <c r="AU233" i="192"/>
  <c r="BD232" i="192"/>
  <c r="BA232" i="192"/>
  <c r="AZ232" i="192"/>
  <c r="AY232" i="192"/>
  <c r="AX232" i="192"/>
  <c r="BB232" i="192" s="1"/>
  <c r="AW232" i="192"/>
  <c r="AV232" i="192"/>
  <c r="AU232" i="192"/>
  <c r="BD231" i="192"/>
  <c r="BA231" i="192"/>
  <c r="AZ231" i="192"/>
  <c r="AY231" i="192"/>
  <c r="AX231" i="192"/>
  <c r="BB231" i="192" s="1"/>
  <c r="AW231" i="192"/>
  <c r="AV231" i="192"/>
  <c r="AU231" i="192"/>
  <c r="BD230" i="192"/>
  <c r="BA230" i="192"/>
  <c r="AZ230" i="192"/>
  <c r="AY230" i="192"/>
  <c r="AX230" i="192"/>
  <c r="BB230" i="192" s="1"/>
  <c r="AW230" i="192"/>
  <c r="AV230" i="192"/>
  <c r="AU230" i="192"/>
  <c r="BD229" i="192"/>
  <c r="BA229" i="192"/>
  <c r="AZ229" i="192"/>
  <c r="AY229" i="192"/>
  <c r="AX229" i="192"/>
  <c r="BB229" i="192" s="1"/>
  <c r="AW229" i="192"/>
  <c r="AV229" i="192"/>
  <c r="AU229" i="192"/>
  <c r="BD228" i="192"/>
  <c r="BA228" i="192"/>
  <c r="AZ228" i="192"/>
  <c r="AY228" i="192"/>
  <c r="AX228" i="192"/>
  <c r="BB228" i="192" s="1"/>
  <c r="AW228" i="192"/>
  <c r="AV228" i="192"/>
  <c r="AU228" i="192"/>
  <c r="BD227" i="192"/>
  <c r="BA227" i="192"/>
  <c r="AZ227" i="192"/>
  <c r="AY227" i="192"/>
  <c r="AX227" i="192"/>
  <c r="BB227" i="192" s="1"/>
  <c r="AW227" i="192"/>
  <c r="AV227" i="192"/>
  <c r="AU227" i="192"/>
  <c r="BD226" i="192"/>
  <c r="BA226" i="192"/>
  <c r="AZ226" i="192"/>
  <c r="AY226" i="192"/>
  <c r="AX226" i="192"/>
  <c r="BB226" i="192" s="1"/>
  <c r="AW226" i="192"/>
  <c r="AV226" i="192"/>
  <c r="AU226" i="192"/>
  <c r="BD225" i="192"/>
  <c r="BA225" i="192"/>
  <c r="AZ225" i="192"/>
  <c r="AY225" i="192"/>
  <c r="AX225" i="192"/>
  <c r="BB225" i="192" s="1"/>
  <c r="AW225" i="192"/>
  <c r="AV225" i="192"/>
  <c r="AU225" i="192"/>
  <c r="BD224" i="192"/>
  <c r="BA224" i="192"/>
  <c r="AZ224" i="192"/>
  <c r="AY224" i="192"/>
  <c r="AX224" i="192"/>
  <c r="BB224" i="192" s="1"/>
  <c r="AW224" i="192"/>
  <c r="AV224" i="192"/>
  <c r="AU224" i="192"/>
  <c r="BD223" i="192"/>
  <c r="BA223" i="192"/>
  <c r="AZ223" i="192"/>
  <c r="AY223" i="192"/>
  <c r="AX223" i="192"/>
  <c r="BB223" i="192" s="1"/>
  <c r="AW223" i="192"/>
  <c r="AV223" i="192"/>
  <c r="AU223" i="192"/>
  <c r="BD222" i="192"/>
  <c r="BA222" i="192"/>
  <c r="AZ222" i="192"/>
  <c r="AY222" i="192"/>
  <c r="AX222" i="192"/>
  <c r="BB222" i="192" s="1"/>
  <c r="AW222" i="192"/>
  <c r="AV222" i="192"/>
  <c r="AU222" i="192"/>
  <c r="BD221" i="192"/>
  <c r="BA221" i="192"/>
  <c r="AZ221" i="192"/>
  <c r="AY221" i="192"/>
  <c r="AX221" i="192"/>
  <c r="BB221" i="192" s="1"/>
  <c r="AW221" i="192"/>
  <c r="AV221" i="192"/>
  <c r="AU221" i="192"/>
  <c r="BD220" i="192"/>
  <c r="BA220" i="192"/>
  <c r="AZ220" i="192"/>
  <c r="AY220" i="192"/>
  <c r="AX220" i="192"/>
  <c r="BB220" i="192" s="1"/>
  <c r="AW220" i="192"/>
  <c r="AV220" i="192"/>
  <c r="AU220" i="192"/>
  <c r="BD219" i="192"/>
  <c r="BA219" i="192"/>
  <c r="AZ219" i="192"/>
  <c r="AY219" i="192"/>
  <c r="AX219" i="192"/>
  <c r="BB219" i="192" s="1"/>
  <c r="AW219" i="192"/>
  <c r="AV219" i="192"/>
  <c r="AU219" i="192"/>
  <c r="BD218" i="192"/>
  <c r="BA218" i="192"/>
  <c r="AZ218" i="192"/>
  <c r="AY218" i="192"/>
  <c r="AX218" i="192"/>
  <c r="BB218" i="192" s="1"/>
  <c r="AW218" i="192"/>
  <c r="AV218" i="192"/>
  <c r="AU218" i="192"/>
  <c r="BD217" i="192"/>
  <c r="BA217" i="192"/>
  <c r="AZ217" i="192"/>
  <c r="AY217" i="192"/>
  <c r="AX217" i="192"/>
  <c r="BB217" i="192" s="1"/>
  <c r="AW217" i="192"/>
  <c r="AV217" i="192"/>
  <c r="AU217" i="192"/>
  <c r="BD216" i="192"/>
  <c r="BA216" i="192"/>
  <c r="AZ216" i="192"/>
  <c r="AY216" i="192"/>
  <c r="AX216" i="192"/>
  <c r="BB216" i="192" s="1"/>
  <c r="AW216" i="192"/>
  <c r="AV216" i="192"/>
  <c r="AU216" i="192"/>
  <c r="BD215" i="192"/>
  <c r="BA215" i="192"/>
  <c r="AZ215" i="192"/>
  <c r="AY215" i="192"/>
  <c r="AX215" i="192"/>
  <c r="BB215" i="192" s="1"/>
  <c r="AW215" i="192"/>
  <c r="AV215" i="192"/>
  <c r="AU215" i="192"/>
  <c r="BD214" i="192"/>
  <c r="BA214" i="192"/>
  <c r="AZ214" i="192"/>
  <c r="AY214" i="192"/>
  <c r="AX214" i="192"/>
  <c r="BB214" i="192" s="1"/>
  <c r="AW214" i="192"/>
  <c r="AV214" i="192"/>
  <c r="AU214" i="192"/>
  <c r="BD213" i="192"/>
  <c r="BA213" i="192"/>
  <c r="AZ213" i="192"/>
  <c r="AY213" i="192"/>
  <c r="AX213" i="192"/>
  <c r="BB213" i="192" s="1"/>
  <c r="AW213" i="192"/>
  <c r="AV213" i="192"/>
  <c r="AU213" i="192"/>
  <c r="BD212" i="192"/>
  <c r="BA212" i="192"/>
  <c r="AZ212" i="192"/>
  <c r="AY212" i="192"/>
  <c r="AX212" i="192"/>
  <c r="BB212" i="192" s="1"/>
  <c r="AW212" i="192"/>
  <c r="AV212" i="192"/>
  <c r="AU212" i="192"/>
  <c r="BD211" i="192"/>
  <c r="BA211" i="192"/>
  <c r="AZ211" i="192"/>
  <c r="AY211" i="192"/>
  <c r="AX211" i="192"/>
  <c r="BB211" i="192" s="1"/>
  <c r="AW211" i="192"/>
  <c r="AV211" i="192"/>
  <c r="AU211" i="192"/>
  <c r="BD210" i="192"/>
  <c r="BA210" i="192"/>
  <c r="AZ210" i="192"/>
  <c r="AY210" i="192"/>
  <c r="AX210" i="192"/>
  <c r="BB210" i="192" s="1"/>
  <c r="AW210" i="192"/>
  <c r="AV210" i="192"/>
  <c r="AU210" i="192"/>
  <c r="BD209" i="192"/>
  <c r="BA209" i="192"/>
  <c r="AZ209" i="192"/>
  <c r="AY209" i="192"/>
  <c r="AX209" i="192"/>
  <c r="BB209" i="192" s="1"/>
  <c r="AW209" i="192"/>
  <c r="AV209" i="192"/>
  <c r="AU209" i="192"/>
  <c r="BD208" i="192"/>
  <c r="BA208" i="192"/>
  <c r="AZ208" i="192"/>
  <c r="AY208" i="192"/>
  <c r="AX208" i="192"/>
  <c r="BB208" i="192" s="1"/>
  <c r="AW208" i="192"/>
  <c r="AV208" i="192"/>
  <c r="AU208" i="192"/>
  <c r="BD207" i="192"/>
  <c r="BA207" i="192"/>
  <c r="AZ207" i="192"/>
  <c r="AY207" i="192"/>
  <c r="AX207" i="192"/>
  <c r="BB207" i="192" s="1"/>
  <c r="AW207" i="192"/>
  <c r="AV207" i="192"/>
  <c r="AU207" i="192"/>
  <c r="BD206" i="192"/>
  <c r="BA206" i="192"/>
  <c r="AZ206" i="192"/>
  <c r="AY206" i="192"/>
  <c r="AX206" i="192"/>
  <c r="BB206" i="192" s="1"/>
  <c r="AW206" i="192"/>
  <c r="AV206" i="192"/>
  <c r="AU206" i="192"/>
  <c r="BD205" i="192"/>
  <c r="BA205" i="192"/>
  <c r="AZ205" i="192"/>
  <c r="AY205" i="192"/>
  <c r="AX205" i="192"/>
  <c r="BB205" i="192" s="1"/>
  <c r="AW205" i="192"/>
  <c r="AV205" i="192"/>
  <c r="AU205" i="192"/>
  <c r="BD204" i="192"/>
  <c r="BA204" i="192"/>
  <c r="AZ204" i="192"/>
  <c r="AY204" i="192"/>
  <c r="AX204" i="192"/>
  <c r="BB204" i="192" s="1"/>
  <c r="AW204" i="192"/>
  <c r="AV204" i="192"/>
  <c r="AU204" i="192"/>
  <c r="BD203" i="192"/>
  <c r="BA203" i="192"/>
  <c r="AZ203" i="192"/>
  <c r="AY203" i="192"/>
  <c r="AX203" i="192"/>
  <c r="BB203" i="192" s="1"/>
  <c r="AW203" i="192"/>
  <c r="AV203" i="192"/>
  <c r="AU203" i="192"/>
  <c r="BD202" i="192"/>
  <c r="BA202" i="192"/>
  <c r="AZ202" i="192"/>
  <c r="AY202" i="192"/>
  <c r="AX202" i="192"/>
  <c r="BB202" i="192" s="1"/>
  <c r="AW202" i="192"/>
  <c r="AV202" i="192"/>
  <c r="AU202" i="192"/>
  <c r="BD201" i="192"/>
  <c r="BA201" i="192"/>
  <c r="AZ201" i="192"/>
  <c r="AY201" i="192"/>
  <c r="AX201" i="192"/>
  <c r="BB201" i="192" s="1"/>
  <c r="AW201" i="192"/>
  <c r="AV201" i="192"/>
  <c r="AU201" i="192"/>
  <c r="BD200" i="192"/>
  <c r="BA200" i="192"/>
  <c r="AZ200" i="192"/>
  <c r="AY200" i="192"/>
  <c r="AX200" i="192"/>
  <c r="BB200" i="192" s="1"/>
  <c r="AW200" i="192"/>
  <c r="AV200" i="192"/>
  <c r="AU200" i="192"/>
  <c r="BD199" i="192"/>
  <c r="BA199" i="192"/>
  <c r="AZ199" i="192"/>
  <c r="AY199" i="192"/>
  <c r="AX199" i="192"/>
  <c r="BB199" i="192" s="1"/>
  <c r="AW199" i="192"/>
  <c r="AV199" i="192"/>
  <c r="AU199" i="192"/>
  <c r="BD198" i="192"/>
  <c r="BA198" i="192"/>
  <c r="AZ198" i="192"/>
  <c r="AY198" i="192"/>
  <c r="AX198" i="192"/>
  <c r="BB198" i="192" s="1"/>
  <c r="AW198" i="192"/>
  <c r="AV198" i="192"/>
  <c r="AU198" i="192"/>
  <c r="BD197" i="192"/>
  <c r="BA197" i="192"/>
  <c r="AZ197" i="192"/>
  <c r="AY197" i="192"/>
  <c r="AX197" i="192"/>
  <c r="BB197" i="192" s="1"/>
  <c r="AW197" i="192"/>
  <c r="AV197" i="192"/>
  <c r="AU197" i="192"/>
  <c r="BD196" i="192"/>
  <c r="BA196" i="192"/>
  <c r="AZ196" i="192"/>
  <c r="AY196" i="192"/>
  <c r="AX196" i="192"/>
  <c r="BB196" i="192" s="1"/>
  <c r="AW196" i="192"/>
  <c r="AV196" i="192"/>
  <c r="AU196" i="192"/>
  <c r="BD195" i="192"/>
  <c r="BA195" i="192"/>
  <c r="AZ195" i="192"/>
  <c r="AY195" i="192"/>
  <c r="AX195" i="192"/>
  <c r="BB195" i="192" s="1"/>
  <c r="AW195" i="192"/>
  <c r="AV195" i="192"/>
  <c r="AU195" i="192"/>
  <c r="BD194" i="192"/>
  <c r="BA194" i="192"/>
  <c r="AZ194" i="192"/>
  <c r="AY194" i="192"/>
  <c r="AX194" i="192"/>
  <c r="BB194" i="192" s="1"/>
  <c r="AW194" i="192"/>
  <c r="AV194" i="192"/>
  <c r="AU194" i="192"/>
  <c r="BD193" i="192"/>
  <c r="BA193" i="192"/>
  <c r="AZ193" i="192"/>
  <c r="AY193" i="192"/>
  <c r="AX193" i="192"/>
  <c r="BB193" i="192" s="1"/>
  <c r="AW193" i="192"/>
  <c r="AV193" i="192"/>
  <c r="AU193" i="192"/>
  <c r="BD192" i="192"/>
  <c r="BA192" i="192"/>
  <c r="AZ192" i="192"/>
  <c r="AY192" i="192"/>
  <c r="AX192" i="192"/>
  <c r="BB192" i="192" s="1"/>
  <c r="AW192" i="192"/>
  <c r="AV192" i="192"/>
  <c r="AU192" i="192"/>
  <c r="BD191" i="192"/>
  <c r="BA191" i="192"/>
  <c r="AZ191" i="192"/>
  <c r="AY191" i="192"/>
  <c r="AX191" i="192"/>
  <c r="BB191" i="192" s="1"/>
  <c r="AW191" i="192"/>
  <c r="AV191" i="192"/>
  <c r="AU191" i="192"/>
  <c r="BD190" i="192"/>
  <c r="BA190" i="192"/>
  <c r="AZ190" i="192"/>
  <c r="AY190" i="192"/>
  <c r="AX190" i="192"/>
  <c r="BB190" i="192" s="1"/>
  <c r="AW190" i="192"/>
  <c r="AV190" i="192"/>
  <c r="AU190" i="192"/>
  <c r="BD189" i="192"/>
  <c r="BA189" i="192"/>
  <c r="AZ189" i="192"/>
  <c r="AY189" i="192"/>
  <c r="AX189" i="192"/>
  <c r="BB189" i="192" s="1"/>
  <c r="AW189" i="192"/>
  <c r="AV189" i="192"/>
  <c r="AU189" i="192"/>
  <c r="BD188" i="192"/>
  <c r="BA188" i="192"/>
  <c r="AZ188" i="192"/>
  <c r="AY188" i="192"/>
  <c r="AX188" i="192"/>
  <c r="BB188" i="192" s="1"/>
  <c r="AW188" i="192"/>
  <c r="AV188" i="192"/>
  <c r="AU188" i="192"/>
  <c r="BD187" i="192"/>
  <c r="BA187" i="192"/>
  <c r="AZ187" i="192"/>
  <c r="AY187" i="192"/>
  <c r="AX187" i="192"/>
  <c r="BB187" i="192" s="1"/>
  <c r="AW187" i="192"/>
  <c r="AV187" i="192"/>
  <c r="AU187" i="192"/>
  <c r="BD186" i="192"/>
  <c r="BA186" i="192"/>
  <c r="AZ186" i="192"/>
  <c r="AY186" i="192"/>
  <c r="AX186" i="192"/>
  <c r="BB186" i="192" s="1"/>
  <c r="AW186" i="192"/>
  <c r="AV186" i="192"/>
  <c r="AU186" i="192"/>
  <c r="BD185" i="192"/>
  <c r="BA185" i="192"/>
  <c r="AZ185" i="192"/>
  <c r="AY185" i="192"/>
  <c r="AX185" i="192"/>
  <c r="BB185" i="192" s="1"/>
  <c r="AW185" i="192"/>
  <c r="AV185" i="192"/>
  <c r="AU185" i="192"/>
  <c r="BD184" i="192"/>
  <c r="BA184" i="192"/>
  <c r="AZ184" i="192"/>
  <c r="AY184" i="192"/>
  <c r="AX184" i="192"/>
  <c r="BB184" i="192" s="1"/>
  <c r="AW184" i="192"/>
  <c r="AV184" i="192"/>
  <c r="AU184" i="192"/>
  <c r="BD183" i="192"/>
  <c r="BA183" i="192"/>
  <c r="AZ183" i="192"/>
  <c r="AY183" i="192"/>
  <c r="AX183" i="192"/>
  <c r="BB183" i="192" s="1"/>
  <c r="AW183" i="192"/>
  <c r="AV183" i="192"/>
  <c r="AU183" i="192"/>
  <c r="BD182" i="192"/>
  <c r="BA182" i="192"/>
  <c r="AZ182" i="192"/>
  <c r="AY182" i="192"/>
  <c r="AX182" i="192"/>
  <c r="BB182" i="192" s="1"/>
  <c r="AW182" i="192"/>
  <c r="AV182" i="192"/>
  <c r="AU182" i="192"/>
  <c r="BD181" i="192"/>
  <c r="BA181" i="192"/>
  <c r="AZ181" i="192"/>
  <c r="AY181" i="192"/>
  <c r="AX181" i="192"/>
  <c r="BB181" i="192" s="1"/>
  <c r="AW181" i="192"/>
  <c r="AV181" i="192"/>
  <c r="AU181" i="192"/>
  <c r="BD180" i="192"/>
  <c r="BA180" i="192"/>
  <c r="AZ180" i="192"/>
  <c r="AY180" i="192"/>
  <c r="AX180" i="192"/>
  <c r="BB180" i="192" s="1"/>
  <c r="AW180" i="192"/>
  <c r="AV180" i="192"/>
  <c r="AU180" i="192"/>
  <c r="BD179" i="192"/>
  <c r="BA179" i="192"/>
  <c r="AZ179" i="192"/>
  <c r="AY179" i="192"/>
  <c r="AX179" i="192"/>
  <c r="BB179" i="192" s="1"/>
  <c r="AW179" i="192"/>
  <c r="AV179" i="192"/>
  <c r="AU179" i="192"/>
  <c r="BD178" i="192"/>
  <c r="BA178" i="192"/>
  <c r="AZ178" i="192"/>
  <c r="AY178" i="192"/>
  <c r="AX178" i="192"/>
  <c r="BB178" i="192" s="1"/>
  <c r="AW178" i="192"/>
  <c r="AV178" i="192"/>
  <c r="AU178" i="192"/>
  <c r="BD177" i="192"/>
  <c r="BA177" i="192"/>
  <c r="AZ177" i="192"/>
  <c r="AY177" i="192"/>
  <c r="AX177" i="192"/>
  <c r="BB177" i="192" s="1"/>
  <c r="AW177" i="192"/>
  <c r="AV177" i="192"/>
  <c r="AU177" i="192"/>
  <c r="BD176" i="192"/>
  <c r="BA176" i="192"/>
  <c r="AZ176" i="192"/>
  <c r="AY176" i="192"/>
  <c r="AX176" i="192"/>
  <c r="BB176" i="192" s="1"/>
  <c r="AW176" i="192"/>
  <c r="AV176" i="192"/>
  <c r="AU176" i="192"/>
  <c r="BD175" i="192"/>
  <c r="BA175" i="192"/>
  <c r="AZ175" i="192"/>
  <c r="AY175" i="192"/>
  <c r="AX175" i="192"/>
  <c r="BB175" i="192" s="1"/>
  <c r="AW175" i="192"/>
  <c r="AV175" i="192"/>
  <c r="AU175" i="192"/>
  <c r="BD174" i="192"/>
  <c r="BA174" i="192"/>
  <c r="AZ174" i="192"/>
  <c r="AY174" i="192"/>
  <c r="AX174" i="192"/>
  <c r="BB174" i="192" s="1"/>
  <c r="AW174" i="192"/>
  <c r="AV174" i="192"/>
  <c r="AU174" i="192"/>
  <c r="BD173" i="192"/>
  <c r="BA173" i="192"/>
  <c r="AZ173" i="192"/>
  <c r="AY173" i="192"/>
  <c r="AX173" i="192"/>
  <c r="BB173" i="192" s="1"/>
  <c r="AW173" i="192"/>
  <c r="AV173" i="192"/>
  <c r="AU173" i="192"/>
  <c r="BD172" i="192"/>
  <c r="BA172" i="192"/>
  <c r="AZ172" i="192"/>
  <c r="AY172" i="192"/>
  <c r="AX172" i="192"/>
  <c r="BB172" i="192" s="1"/>
  <c r="AW172" i="192"/>
  <c r="AV172" i="192"/>
  <c r="AU172" i="192"/>
  <c r="BD171" i="192"/>
  <c r="BA171" i="192"/>
  <c r="AZ171" i="192"/>
  <c r="AY171" i="192"/>
  <c r="AX171" i="192"/>
  <c r="BB171" i="192" s="1"/>
  <c r="AW171" i="192"/>
  <c r="AV171" i="192"/>
  <c r="AU171" i="192"/>
  <c r="BD170" i="192"/>
  <c r="BA170" i="192"/>
  <c r="AZ170" i="192"/>
  <c r="AY170" i="192"/>
  <c r="AX170" i="192"/>
  <c r="BB170" i="192" s="1"/>
  <c r="AW170" i="192"/>
  <c r="AV170" i="192"/>
  <c r="AU170" i="192"/>
  <c r="BD169" i="192"/>
  <c r="BA169" i="192"/>
  <c r="AZ169" i="192"/>
  <c r="AY169" i="192"/>
  <c r="AX169" i="192"/>
  <c r="BB169" i="192" s="1"/>
  <c r="AW169" i="192"/>
  <c r="AV169" i="192"/>
  <c r="AU169" i="192"/>
  <c r="BD168" i="192"/>
  <c r="BA168" i="192"/>
  <c r="AZ168" i="192"/>
  <c r="AY168" i="192"/>
  <c r="AX168" i="192"/>
  <c r="BB168" i="192" s="1"/>
  <c r="AW168" i="192"/>
  <c r="AV168" i="192"/>
  <c r="AU168" i="192"/>
  <c r="BD167" i="192"/>
  <c r="BA167" i="192"/>
  <c r="AZ167" i="192"/>
  <c r="AY167" i="192"/>
  <c r="AX167" i="192"/>
  <c r="BB167" i="192" s="1"/>
  <c r="AW167" i="192"/>
  <c r="AV167" i="192"/>
  <c r="AU167" i="192"/>
  <c r="BD166" i="192"/>
  <c r="BA166" i="192"/>
  <c r="AZ166" i="192"/>
  <c r="AY166" i="192"/>
  <c r="AX166" i="192"/>
  <c r="BB166" i="192" s="1"/>
  <c r="AW166" i="192"/>
  <c r="AV166" i="192"/>
  <c r="AU166" i="192"/>
  <c r="BD165" i="192"/>
  <c r="BA165" i="192"/>
  <c r="AZ165" i="192"/>
  <c r="AY165" i="192"/>
  <c r="AX165" i="192"/>
  <c r="BB165" i="192" s="1"/>
  <c r="AW165" i="192"/>
  <c r="AV165" i="192"/>
  <c r="AU165" i="192"/>
  <c r="BD164" i="192"/>
  <c r="BA164" i="192"/>
  <c r="AZ164" i="192"/>
  <c r="AY164" i="192"/>
  <c r="AX164" i="192"/>
  <c r="BB164" i="192" s="1"/>
  <c r="AW164" i="192"/>
  <c r="AV164" i="192"/>
  <c r="AU164" i="192"/>
  <c r="BD163" i="192"/>
  <c r="BA163" i="192"/>
  <c r="AZ163" i="192"/>
  <c r="AY163" i="192"/>
  <c r="AX163" i="192"/>
  <c r="BB163" i="192" s="1"/>
  <c r="AW163" i="192"/>
  <c r="AV163" i="192"/>
  <c r="AU163" i="192"/>
  <c r="BD162" i="192"/>
  <c r="BA162" i="192"/>
  <c r="AZ162" i="192"/>
  <c r="AY162" i="192"/>
  <c r="AX162" i="192"/>
  <c r="BB162" i="192" s="1"/>
  <c r="AW162" i="192"/>
  <c r="AV162" i="192"/>
  <c r="AU162" i="192"/>
  <c r="BD161" i="192"/>
  <c r="BA161" i="192"/>
  <c r="AZ161" i="192"/>
  <c r="AY161" i="192"/>
  <c r="AX161" i="192"/>
  <c r="BB161" i="192" s="1"/>
  <c r="AW161" i="192"/>
  <c r="AV161" i="192"/>
  <c r="AU161" i="192"/>
  <c r="BD160" i="192"/>
  <c r="BA160" i="192"/>
  <c r="AZ160" i="192"/>
  <c r="AY160" i="192"/>
  <c r="AX160" i="192"/>
  <c r="BB160" i="192" s="1"/>
  <c r="AW160" i="192"/>
  <c r="AV160" i="192"/>
  <c r="AU160" i="192"/>
  <c r="BD159" i="192"/>
  <c r="BA159" i="192"/>
  <c r="AZ159" i="192"/>
  <c r="AY159" i="192"/>
  <c r="AX159" i="192"/>
  <c r="BB159" i="192" s="1"/>
  <c r="AW159" i="192"/>
  <c r="AV159" i="192"/>
  <c r="AU159" i="192"/>
  <c r="BD158" i="192"/>
  <c r="BA158" i="192"/>
  <c r="AZ158" i="192"/>
  <c r="AY158" i="192"/>
  <c r="AX158" i="192"/>
  <c r="BB158" i="192" s="1"/>
  <c r="AW158" i="192"/>
  <c r="AV158" i="192"/>
  <c r="AU158" i="192"/>
  <c r="BD157" i="192"/>
  <c r="BA157" i="192"/>
  <c r="AZ157" i="192"/>
  <c r="AY157" i="192"/>
  <c r="AX157" i="192"/>
  <c r="BB157" i="192" s="1"/>
  <c r="AW157" i="192"/>
  <c r="AV157" i="192"/>
  <c r="AU157" i="192"/>
  <c r="BD156" i="192"/>
  <c r="BA156" i="192"/>
  <c r="AZ156" i="192"/>
  <c r="AY156" i="192"/>
  <c r="AX156" i="192"/>
  <c r="BB156" i="192" s="1"/>
  <c r="AW156" i="192"/>
  <c r="AV156" i="192"/>
  <c r="AU156" i="192"/>
  <c r="BD155" i="192"/>
  <c r="BA155" i="192"/>
  <c r="AZ155" i="192"/>
  <c r="AY155" i="192"/>
  <c r="AX155" i="192"/>
  <c r="BB155" i="192" s="1"/>
  <c r="AW155" i="192"/>
  <c r="AV155" i="192"/>
  <c r="AU155" i="192"/>
  <c r="BD154" i="192"/>
  <c r="BA154" i="192"/>
  <c r="AZ154" i="192"/>
  <c r="AY154" i="192"/>
  <c r="AX154" i="192"/>
  <c r="BB154" i="192" s="1"/>
  <c r="AW154" i="192"/>
  <c r="AV154" i="192"/>
  <c r="AU154" i="192"/>
  <c r="BD153" i="192"/>
  <c r="BA153" i="192"/>
  <c r="AZ153" i="192"/>
  <c r="AY153" i="192"/>
  <c r="AX153" i="192"/>
  <c r="BB153" i="192" s="1"/>
  <c r="AW153" i="192"/>
  <c r="AV153" i="192"/>
  <c r="AU153" i="192"/>
  <c r="BD152" i="192"/>
  <c r="BA152" i="192"/>
  <c r="AZ152" i="192"/>
  <c r="AY152" i="192"/>
  <c r="AX152" i="192"/>
  <c r="BB152" i="192" s="1"/>
  <c r="AW152" i="192"/>
  <c r="AV152" i="192"/>
  <c r="AU152" i="192"/>
  <c r="BD151" i="192"/>
  <c r="BA151" i="192"/>
  <c r="AZ151" i="192"/>
  <c r="AY151" i="192"/>
  <c r="AX151" i="192"/>
  <c r="BB151" i="192" s="1"/>
  <c r="AW151" i="192"/>
  <c r="AV151" i="192"/>
  <c r="AU151" i="192"/>
  <c r="BD150" i="192"/>
  <c r="BA150" i="192"/>
  <c r="AZ150" i="192"/>
  <c r="AY150" i="192"/>
  <c r="AX150" i="192"/>
  <c r="BB150" i="192" s="1"/>
  <c r="AW150" i="192"/>
  <c r="AV150" i="192"/>
  <c r="AU150" i="192"/>
  <c r="BD149" i="192"/>
  <c r="BA149" i="192"/>
  <c r="AZ149" i="192"/>
  <c r="AY149" i="192"/>
  <c r="AX149" i="192"/>
  <c r="BB149" i="192" s="1"/>
  <c r="AW149" i="192"/>
  <c r="AV149" i="192"/>
  <c r="AU149" i="192"/>
  <c r="BD148" i="192"/>
  <c r="BA148" i="192"/>
  <c r="AZ148" i="192"/>
  <c r="AY148" i="192"/>
  <c r="AX148" i="192"/>
  <c r="BB148" i="192" s="1"/>
  <c r="AW148" i="192"/>
  <c r="AV148" i="192"/>
  <c r="AU148" i="192"/>
  <c r="BD147" i="192"/>
  <c r="BA147" i="192"/>
  <c r="AZ147" i="192"/>
  <c r="AY147" i="192"/>
  <c r="AX147" i="192"/>
  <c r="BB147" i="192" s="1"/>
  <c r="AW147" i="192"/>
  <c r="AV147" i="192"/>
  <c r="AU147" i="192"/>
  <c r="BD146" i="192"/>
  <c r="BA146" i="192"/>
  <c r="AZ146" i="192"/>
  <c r="AY146" i="192"/>
  <c r="AX146" i="192"/>
  <c r="BB146" i="192" s="1"/>
  <c r="AW146" i="192"/>
  <c r="AV146" i="192"/>
  <c r="AU146" i="192"/>
  <c r="BD145" i="192"/>
  <c r="BA145" i="192"/>
  <c r="AZ145" i="192"/>
  <c r="AY145" i="192"/>
  <c r="AX145" i="192"/>
  <c r="BB145" i="192" s="1"/>
  <c r="AW145" i="192"/>
  <c r="AV145" i="192"/>
  <c r="AU145" i="192"/>
  <c r="BD144" i="192"/>
  <c r="BA144" i="192"/>
  <c r="AZ144" i="192"/>
  <c r="AY144" i="192"/>
  <c r="AX144" i="192"/>
  <c r="BB144" i="192" s="1"/>
  <c r="AW144" i="192"/>
  <c r="AV144" i="192"/>
  <c r="AU144" i="192"/>
  <c r="BD143" i="192"/>
  <c r="BA143" i="192"/>
  <c r="AZ143" i="192"/>
  <c r="AY143" i="192"/>
  <c r="AX143" i="192"/>
  <c r="BB143" i="192" s="1"/>
  <c r="AW143" i="192"/>
  <c r="AV143" i="192"/>
  <c r="AU143" i="192"/>
  <c r="BD142" i="192"/>
  <c r="BA142" i="192"/>
  <c r="AZ142" i="192"/>
  <c r="AY142" i="192"/>
  <c r="AX142" i="192"/>
  <c r="BB142" i="192" s="1"/>
  <c r="AW142" i="192"/>
  <c r="AV142" i="192"/>
  <c r="AU142" i="192"/>
  <c r="BD141" i="192"/>
  <c r="BA141" i="192"/>
  <c r="AZ141" i="192"/>
  <c r="AY141" i="192"/>
  <c r="AX141" i="192"/>
  <c r="BB141" i="192" s="1"/>
  <c r="AW141" i="192"/>
  <c r="AV141" i="192"/>
  <c r="AU141" i="192"/>
  <c r="BD140" i="192"/>
  <c r="BA140" i="192"/>
  <c r="AZ140" i="192"/>
  <c r="AY140" i="192"/>
  <c r="AX140" i="192"/>
  <c r="BB140" i="192" s="1"/>
  <c r="AW140" i="192"/>
  <c r="AV140" i="192"/>
  <c r="AU140" i="192"/>
  <c r="BD139" i="192"/>
  <c r="BA139" i="192"/>
  <c r="AZ139" i="192"/>
  <c r="AY139" i="192"/>
  <c r="AX139" i="192"/>
  <c r="BB139" i="192" s="1"/>
  <c r="AW139" i="192"/>
  <c r="AV139" i="192"/>
  <c r="AU139" i="192"/>
  <c r="BD138" i="192"/>
  <c r="BA138" i="192"/>
  <c r="AZ138" i="192"/>
  <c r="AY138" i="192"/>
  <c r="AX138" i="192"/>
  <c r="BB138" i="192" s="1"/>
  <c r="AW138" i="192"/>
  <c r="AV138" i="192"/>
  <c r="AU138" i="192"/>
  <c r="BD137" i="192"/>
  <c r="BA137" i="192"/>
  <c r="AZ137" i="192"/>
  <c r="AY137" i="192"/>
  <c r="AX137" i="192"/>
  <c r="BB137" i="192" s="1"/>
  <c r="AW137" i="192"/>
  <c r="AV137" i="192"/>
  <c r="AU137" i="192"/>
  <c r="BD136" i="192"/>
  <c r="BA136" i="192"/>
  <c r="AZ136" i="192"/>
  <c r="AY136" i="192"/>
  <c r="AX136" i="192"/>
  <c r="BB136" i="192" s="1"/>
  <c r="AW136" i="192"/>
  <c r="AV136" i="192"/>
  <c r="AU136" i="192"/>
  <c r="BD135" i="192"/>
  <c r="BA135" i="192"/>
  <c r="AZ135" i="192"/>
  <c r="AY135" i="192"/>
  <c r="AX135" i="192"/>
  <c r="BB135" i="192" s="1"/>
  <c r="AW135" i="192"/>
  <c r="AV135" i="192"/>
  <c r="AU135" i="192"/>
  <c r="BD134" i="192"/>
  <c r="BA134" i="192"/>
  <c r="AZ134" i="192"/>
  <c r="AY134" i="192"/>
  <c r="AX134" i="192"/>
  <c r="BB134" i="192" s="1"/>
  <c r="AW134" i="192"/>
  <c r="AV134" i="192"/>
  <c r="AU134" i="192"/>
  <c r="BD133" i="192"/>
  <c r="BA133" i="192"/>
  <c r="AZ133" i="192"/>
  <c r="AY133" i="192"/>
  <c r="AX133" i="192"/>
  <c r="BB133" i="192" s="1"/>
  <c r="AW133" i="192"/>
  <c r="AV133" i="192"/>
  <c r="AU133" i="192"/>
  <c r="BD132" i="192"/>
  <c r="BA132" i="192"/>
  <c r="AZ132" i="192"/>
  <c r="AY132" i="192"/>
  <c r="AX132" i="192"/>
  <c r="BB132" i="192" s="1"/>
  <c r="AW132" i="192"/>
  <c r="AV132" i="192"/>
  <c r="AU132" i="192"/>
  <c r="BD131" i="192"/>
  <c r="BA131" i="192"/>
  <c r="AZ131" i="192"/>
  <c r="AY131" i="192"/>
  <c r="AX131" i="192"/>
  <c r="BB131" i="192" s="1"/>
  <c r="AW131" i="192"/>
  <c r="AV131" i="192"/>
  <c r="AU131" i="192"/>
  <c r="BD130" i="192"/>
  <c r="BA130" i="192"/>
  <c r="AZ130" i="192"/>
  <c r="AY130" i="192"/>
  <c r="AX130" i="192"/>
  <c r="BB130" i="192" s="1"/>
  <c r="AW130" i="192"/>
  <c r="AV130" i="192"/>
  <c r="AU130" i="192"/>
  <c r="BD129" i="192"/>
  <c r="BA129" i="192"/>
  <c r="AZ129" i="192"/>
  <c r="AY129" i="192"/>
  <c r="AX129" i="192"/>
  <c r="BB129" i="192" s="1"/>
  <c r="AW129" i="192"/>
  <c r="AV129" i="192"/>
  <c r="AU129" i="192"/>
  <c r="BD128" i="192"/>
  <c r="BA128" i="192"/>
  <c r="AZ128" i="192"/>
  <c r="AY128" i="192"/>
  <c r="AX128" i="192"/>
  <c r="BB128" i="192" s="1"/>
  <c r="AW128" i="192"/>
  <c r="AV128" i="192"/>
  <c r="AU128" i="192"/>
  <c r="BD127" i="192"/>
  <c r="BA127" i="192"/>
  <c r="AZ127" i="192"/>
  <c r="AY127" i="192"/>
  <c r="AX127" i="192"/>
  <c r="BB127" i="192" s="1"/>
  <c r="AW127" i="192"/>
  <c r="AV127" i="192"/>
  <c r="AU127" i="192"/>
  <c r="BD126" i="192"/>
  <c r="BA126" i="192"/>
  <c r="AZ126" i="192"/>
  <c r="AY126" i="192"/>
  <c r="AX126" i="192"/>
  <c r="BB126" i="192" s="1"/>
  <c r="AW126" i="192"/>
  <c r="AV126" i="192"/>
  <c r="AU126" i="192"/>
  <c r="BD125" i="192"/>
  <c r="BA125" i="192"/>
  <c r="AZ125" i="192"/>
  <c r="AY125" i="192"/>
  <c r="AX125" i="192"/>
  <c r="BB125" i="192" s="1"/>
  <c r="AW125" i="192"/>
  <c r="AV125" i="192"/>
  <c r="AU125" i="192"/>
  <c r="BD124" i="192"/>
  <c r="BA124" i="192"/>
  <c r="AZ124" i="192"/>
  <c r="AY124" i="192"/>
  <c r="AX124" i="192"/>
  <c r="BB124" i="192" s="1"/>
  <c r="AW124" i="192"/>
  <c r="AV124" i="192"/>
  <c r="AU124" i="192"/>
  <c r="BD123" i="192"/>
  <c r="BA123" i="192"/>
  <c r="AZ123" i="192"/>
  <c r="AY123" i="192"/>
  <c r="AX123" i="192"/>
  <c r="BB123" i="192" s="1"/>
  <c r="AW123" i="192"/>
  <c r="AV123" i="192"/>
  <c r="AU123" i="192"/>
  <c r="BD122" i="192"/>
  <c r="BA122" i="192"/>
  <c r="AZ122" i="192"/>
  <c r="AY122" i="192"/>
  <c r="AX122" i="192"/>
  <c r="BB122" i="192" s="1"/>
  <c r="AW122" i="192"/>
  <c r="AV122" i="192"/>
  <c r="AU122" i="192"/>
  <c r="BD121" i="192"/>
  <c r="BA121" i="192"/>
  <c r="AZ121" i="192"/>
  <c r="AY121" i="192"/>
  <c r="AX121" i="192"/>
  <c r="BB121" i="192" s="1"/>
  <c r="AW121" i="192"/>
  <c r="AV121" i="192"/>
  <c r="AU121" i="192"/>
  <c r="BD120" i="192"/>
  <c r="BA120" i="192"/>
  <c r="AZ120" i="192"/>
  <c r="AY120" i="192"/>
  <c r="AX120" i="192"/>
  <c r="BB120" i="192" s="1"/>
  <c r="AW120" i="192"/>
  <c r="AV120" i="192"/>
  <c r="AU120" i="192"/>
  <c r="BD119" i="192"/>
  <c r="BA119" i="192"/>
  <c r="AZ119" i="192"/>
  <c r="AY119" i="192"/>
  <c r="AX119" i="192"/>
  <c r="BB119" i="192" s="1"/>
  <c r="AW119" i="192"/>
  <c r="AV119" i="192"/>
  <c r="AU119" i="192"/>
  <c r="BD118" i="192"/>
  <c r="BA118" i="192"/>
  <c r="AZ118" i="192"/>
  <c r="AY118" i="192"/>
  <c r="AX118" i="192"/>
  <c r="BB118" i="192" s="1"/>
  <c r="AW118" i="192"/>
  <c r="AV118" i="192"/>
  <c r="AU118" i="192"/>
  <c r="BD117" i="192"/>
  <c r="BA117" i="192"/>
  <c r="AZ117" i="192"/>
  <c r="AY117" i="192"/>
  <c r="AX117" i="192"/>
  <c r="BB117" i="192" s="1"/>
  <c r="AW117" i="192"/>
  <c r="AV117" i="192"/>
  <c r="AU117" i="192"/>
  <c r="BD116" i="192"/>
  <c r="BA116" i="192"/>
  <c r="AZ116" i="192"/>
  <c r="AY116" i="192"/>
  <c r="AX116" i="192"/>
  <c r="BB116" i="192" s="1"/>
  <c r="AW116" i="192"/>
  <c r="AV116" i="192"/>
  <c r="AU116" i="192"/>
  <c r="BD115" i="192"/>
  <c r="BA115" i="192"/>
  <c r="AZ115" i="192"/>
  <c r="AY115" i="192"/>
  <c r="AX115" i="192"/>
  <c r="BB115" i="192" s="1"/>
  <c r="AW115" i="192"/>
  <c r="AV115" i="192"/>
  <c r="AU115" i="192"/>
  <c r="BD114" i="192"/>
  <c r="BA114" i="192"/>
  <c r="AZ114" i="192"/>
  <c r="AY114" i="192"/>
  <c r="AX114" i="192"/>
  <c r="BB114" i="192" s="1"/>
  <c r="AW114" i="192"/>
  <c r="AV114" i="192"/>
  <c r="AU114" i="192"/>
  <c r="BD113" i="192"/>
  <c r="BA113" i="192"/>
  <c r="AZ113" i="192"/>
  <c r="AY113" i="192"/>
  <c r="AX113" i="192"/>
  <c r="BB113" i="192" s="1"/>
  <c r="AW113" i="192"/>
  <c r="AV113" i="192"/>
  <c r="AU113" i="192"/>
  <c r="BD112" i="192"/>
  <c r="BA112" i="192"/>
  <c r="AZ112" i="192"/>
  <c r="AY112" i="192"/>
  <c r="AX112" i="192"/>
  <c r="BB112" i="192" s="1"/>
  <c r="AW112" i="192"/>
  <c r="AV112" i="192"/>
  <c r="AU112" i="192"/>
  <c r="BD111" i="192"/>
  <c r="BA111" i="192"/>
  <c r="AZ111" i="192"/>
  <c r="AY111" i="192"/>
  <c r="AX111" i="192"/>
  <c r="BB111" i="192" s="1"/>
  <c r="AW111" i="192"/>
  <c r="AV111" i="192"/>
  <c r="AU111" i="192"/>
  <c r="BD110" i="192"/>
  <c r="BA110" i="192"/>
  <c r="AZ110" i="192"/>
  <c r="AY110" i="192"/>
  <c r="AX110" i="192"/>
  <c r="BB110" i="192" s="1"/>
  <c r="AW110" i="192"/>
  <c r="AV110" i="192"/>
  <c r="AU110" i="192"/>
  <c r="BD109" i="192"/>
  <c r="BA109" i="192"/>
  <c r="AZ109" i="192"/>
  <c r="AY109" i="192"/>
  <c r="AX109" i="192"/>
  <c r="BB109" i="192" s="1"/>
  <c r="AW109" i="192"/>
  <c r="AV109" i="192"/>
  <c r="AU109" i="192"/>
  <c r="BD108" i="192"/>
  <c r="BA108" i="192"/>
  <c r="AZ108" i="192"/>
  <c r="AY108" i="192"/>
  <c r="AX108" i="192"/>
  <c r="BB108" i="192" s="1"/>
  <c r="AW108" i="192"/>
  <c r="AV108" i="192"/>
  <c r="AU108" i="192"/>
  <c r="BD107" i="192"/>
  <c r="BA107" i="192"/>
  <c r="AZ107" i="192"/>
  <c r="AY107" i="192"/>
  <c r="AX107" i="192"/>
  <c r="BB107" i="192" s="1"/>
  <c r="AW107" i="192"/>
  <c r="AV107" i="192"/>
  <c r="AU107" i="192"/>
  <c r="BD106" i="192"/>
  <c r="BA106" i="192"/>
  <c r="AZ106" i="192"/>
  <c r="AY106" i="192"/>
  <c r="AX106" i="192"/>
  <c r="BB106" i="192" s="1"/>
  <c r="AW106" i="192"/>
  <c r="AV106" i="192"/>
  <c r="AU106" i="192"/>
  <c r="BD105" i="192"/>
  <c r="BA105" i="192"/>
  <c r="AZ105" i="192"/>
  <c r="AY105" i="192"/>
  <c r="AX105" i="192"/>
  <c r="BB105" i="192" s="1"/>
  <c r="AW105" i="192"/>
  <c r="AV105" i="192"/>
  <c r="AU105" i="192"/>
  <c r="BD104" i="192"/>
  <c r="BA104" i="192"/>
  <c r="AZ104" i="192"/>
  <c r="AY104" i="192"/>
  <c r="AX104" i="192"/>
  <c r="BB104" i="192" s="1"/>
  <c r="AW104" i="192"/>
  <c r="AV104" i="192"/>
  <c r="AU104" i="192"/>
  <c r="BD103" i="192"/>
  <c r="BA103" i="192"/>
  <c r="AZ103" i="192"/>
  <c r="AY103" i="192"/>
  <c r="AX103" i="192"/>
  <c r="BB103" i="192" s="1"/>
  <c r="AW103" i="192"/>
  <c r="AV103" i="192"/>
  <c r="AU103" i="192"/>
  <c r="BD102" i="192"/>
  <c r="BA102" i="192"/>
  <c r="AZ102" i="192"/>
  <c r="AY102" i="192"/>
  <c r="AX102" i="192"/>
  <c r="BB102" i="192" s="1"/>
  <c r="AW102" i="192"/>
  <c r="AV102" i="192"/>
  <c r="AU102" i="192"/>
  <c r="BD101" i="192"/>
  <c r="BA101" i="192"/>
  <c r="AZ101" i="192"/>
  <c r="AY101" i="192"/>
  <c r="AX101" i="192"/>
  <c r="BB101" i="192" s="1"/>
  <c r="AW101" i="192"/>
  <c r="AV101" i="192"/>
  <c r="AU101" i="192"/>
  <c r="BD100" i="192"/>
  <c r="BA100" i="192"/>
  <c r="AZ100" i="192"/>
  <c r="AY100" i="192"/>
  <c r="AX100" i="192"/>
  <c r="BB100" i="192" s="1"/>
  <c r="AW100" i="192"/>
  <c r="AV100" i="192"/>
  <c r="AU100" i="192"/>
  <c r="BD99" i="192"/>
  <c r="BA99" i="192"/>
  <c r="AZ99" i="192"/>
  <c r="AY99" i="192"/>
  <c r="AX99" i="192"/>
  <c r="BB99" i="192" s="1"/>
  <c r="AW99" i="192"/>
  <c r="AV99" i="192"/>
  <c r="AU99" i="192"/>
  <c r="BD98" i="192"/>
  <c r="BA98" i="192"/>
  <c r="AZ98" i="192"/>
  <c r="AY98" i="192"/>
  <c r="AX98" i="192"/>
  <c r="BB98" i="192" s="1"/>
  <c r="AW98" i="192"/>
  <c r="AV98" i="192"/>
  <c r="AU98" i="192"/>
  <c r="BD97" i="192"/>
  <c r="BA97" i="192"/>
  <c r="AZ97" i="192"/>
  <c r="AY97" i="192"/>
  <c r="AX97" i="192"/>
  <c r="BB97" i="192" s="1"/>
  <c r="AW97" i="192"/>
  <c r="AV97" i="192"/>
  <c r="AU97" i="192"/>
  <c r="BD96" i="192"/>
  <c r="BA96" i="192"/>
  <c r="AZ96" i="192"/>
  <c r="AY96" i="192"/>
  <c r="AX96" i="192"/>
  <c r="BB96" i="192" s="1"/>
  <c r="AW96" i="192"/>
  <c r="AV96" i="192"/>
  <c r="AU96" i="192"/>
  <c r="BD95" i="192"/>
  <c r="BA95" i="192"/>
  <c r="AZ95" i="192"/>
  <c r="AY95" i="192"/>
  <c r="AX95" i="192"/>
  <c r="BB95" i="192" s="1"/>
  <c r="AW95" i="192"/>
  <c r="AV95" i="192"/>
  <c r="AU95" i="192"/>
  <c r="BD94" i="192"/>
  <c r="BA94" i="192"/>
  <c r="AZ94" i="192"/>
  <c r="AY94" i="192"/>
  <c r="AX94" i="192"/>
  <c r="BB94" i="192" s="1"/>
  <c r="AW94" i="192"/>
  <c r="AV94" i="192"/>
  <c r="AU94" i="192"/>
  <c r="BD93" i="192"/>
  <c r="BA93" i="192"/>
  <c r="AZ93" i="192"/>
  <c r="AY93" i="192"/>
  <c r="AX93" i="192"/>
  <c r="BB93" i="192" s="1"/>
  <c r="AW93" i="192"/>
  <c r="AV93" i="192"/>
  <c r="AU93" i="192"/>
  <c r="BD92" i="192"/>
  <c r="BA92" i="192"/>
  <c r="AZ92" i="192"/>
  <c r="AY92" i="192"/>
  <c r="AX92" i="192"/>
  <c r="BB92" i="192" s="1"/>
  <c r="AW92" i="192"/>
  <c r="AV92" i="192"/>
  <c r="AU92" i="192"/>
  <c r="BD91" i="192"/>
  <c r="BA91" i="192"/>
  <c r="AZ91" i="192"/>
  <c r="AY91" i="192"/>
  <c r="AX91" i="192"/>
  <c r="BB91" i="192" s="1"/>
  <c r="AW91" i="192"/>
  <c r="AV91" i="192"/>
  <c r="AU91" i="192"/>
  <c r="BD90" i="192"/>
  <c r="BA90" i="192"/>
  <c r="AZ90" i="192"/>
  <c r="AY90" i="192"/>
  <c r="AX90" i="192"/>
  <c r="BB90" i="192" s="1"/>
  <c r="AW90" i="192"/>
  <c r="AV90" i="192"/>
  <c r="AU90" i="192"/>
  <c r="BD89" i="192"/>
  <c r="BA89" i="192"/>
  <c r="AZ89" i="192"/>
  <c r="AY89" i="192"/>
  <c r="AX89" i="192"/>
  <c r="BB89" i="192" s="1"/>
  <c r="AW89" i="192"/>
  <c r="AV89" i="192"/>
  <c r="AU89" i="192"/>
  <c r="S89" i="192"/>
  <c r="BD88" i="192"/>
  <c r="BA88" i="192"/>
  <c r="AZ88" i="192"/>
  <c r="AY88" i="192"/>
  <c r="AX88" i="192"/>
  <c r="BB88" i="192" s="1"/>
  <c r="AW88" i="192"/>
  <c r="AV88" i="192"/>
  <c r="AU88" i="192"/>
  <c r="AF88" i="192"/>
  <c r="AD88" i="192"/>
  <c r="AB88" i="192"/>
  <c r="AA88" i="192"/>
  <c r="Z88" i="192"/>
  <c r="AC88" i="192" s="1"/>
  <c r="Y88" i="192"/>
  <c r="W88" i="192" a="1"/>
  <c r="W88" i="192" s="1"/>
  <c r="V88" i="192"/>
  <c r="U88" i="192"/>
  <c r="T88" i="192"/>
  <c r="Q88" i="192"/>
  <c r="BD87" i="192"/>
  <c r="BA87" i="192"/>
  <c r="AZ87" i="192"/>
  <c r="AY87" i="192"/>
  <c r="AX87" i="192"/>
  <c r="BB87" i="192" s="1"/>
  <c r="AW87" i="192"/>
  <c r="AV87" i="192"/>
  <c r="AU87" i="192"/>
  <c r="AF87" i="192"/>
  <c r="AD87" i="192"/>
  <c r="AB87" i="192"/>
  <c r="AA87" i="192"/>
  <c r="Z87" i="192"/>
  <c r="AC87" i="192" s="1"/>
  <c r="Y87" i="192"/>
  <c r="W87" i="192" a="1"/>
  <c r="W87" i="192" s="1"/>
  <c r="V87" i="192"/>
  <c r="U87" i="192"/>
  <c r="T87" i="192"/>
  <c r="Q87" i="192"/>
  <c r="BD86" i="192"/>
  <c r="BA86" i="192"/>
  <c r="AZ86" i="192"/>
  <c r="AY86" i="192"/>
  <c r="AX86" i="192"/>
  <c r="BB86" i="192" s="1"/>
  <c r="AW86" i="192"/>
  <c r="AV86" i="192"/>
  <c r="AU86" i="192"/>
  <c r="AF86" i="192"/>
  <c r="AD86" i="192"/>
  <c r="AB86" i="192"/>
  <c r="AA86" i="192"/>
  <c r="Z86" i="192"/>
  <c r="AC86" i="192" s="1"/>
  <c r="Y86" i="192"/>
  <c r="W86" i="192" a="1"/>
  <c r="W86" i="192" s="1"/>
  <c r="V86" i="192"/>
  <c r="U86" i="192"/>
  <c r="T86" i="192"/>
  <c r="Q86" i="192"/>
  <c r="BD85" i="192"/>
  <c r="BA85" i="192"/>
  <c r="AZ85" i="192"/>
  <c r="AY85" i="192"/>
  <c r="AX85" i="192"/>
  <c r="BB85" i="192" s="1"/>
  <c r="AW85" i="192"/>
  <c r="AV85" i="192"/>
  <c r="AU85" i="192"/>
  <c r="AF85" i="192"/>
  <c r="AD85" i="192"/>
  <c r="AB85" i="192"/>
  <c r="AA85" i="192"/>
  <c r="Z85" i="192"/>
  <c r="AC85" i="192" s="1"/>
  <c r="Y85" i="192"/>
  <c r="W85" i="192" a="1"/>
  <c r="W85" i="192" s="1"/>
  <c r="V85" i="192"/>
  <c r="U85" i="192"/>
  <c r="T85" i="192"/>
  <c r="Q85" i="192"/>
  <c r="BD84" i="192"/>
  <c r="BA84" i="192"/>
  <c r="AZ84" i="192"/>
  <c r="AY84" i="192"/>
  <c r="AX84" i="192"/>
  <c r="BB84" i="192" s="1"/>
  <c r="AW84" i="192"/>
  <c r="AV84" i="192"/>
  <c r="AU84" i="192"/>
  <c r="AF84" i="192"/>
  <c r="AD84" i="192"/>
  <c r="AB84" i="192"/>
  <c r="AA84" i="192"/>
  <c r="Z84" i="192"/>
  <c r="AC84" i="192" s="1"/>
  <c r="Y84" i="192"/>
  <c r="W84" i="192" a="1"/>
  <c r="W84" i="192" s="1"/>
  <c r="V84" i="192"/>
  <c r="U84" i="192"/>
  <c r="T84" i="192"/>
  <c r="Q84" i="192"/>
  <c r="BD83" i="192"/>
  <c r="BA83" i="192"/>
  <c r="AZ83" i="192"/>
  <c r="AY83" i="192"/>
  <c r="AX83" i="192"/>
  <c r="BB83" i="192" s="1"/>
  <c r="AW83" i="192"/>
  <c r="AV83" i="192"/>
  <c r="AU83" i="192"/>
  <c r="AF83" i="192"/>
  <c r="AD83" i="192"/>
  <c r="AB83" i="192"/>
  <c r="AA83" i="192"/>
  <c r="Z83" i="192"/>
  <c r="AC83" i="192" s="1"/>
  <c r="Y83" i="192"/>
  <c r="W83" i="192" a="1"/>
  <c r="W83" i="192" s="1"/>
  <c r="V83" i="192"/>
  <c r="U83" i="192"/>
  <c r="T83" i="192"/>
  <c r="Q83" i="192"/>
  <c r="BD82" i="192"/>
  <c r="BA82" i="192"/>
  <c r="AZ82" i="192"/>
  <c r="AY82" i="192"/>
  <c r="AX82" i="192"/>
  <c r="BB82" i="192" s="1"/>
  <c r="AW82" i="192"/>
  <c r="AV82" i="192"/>
  <c r="AU82" i="192"/>
  <c r="AF82" i="192"/>
  <c r="AD82" i="192"/>
  <c r="AB82" i="192"/>
  <c r="AA82" i="192"/>
  <c r="Z82" i="192"/>
  <c r="AC82" i="192" s="1"/>
  <c r="Y82" i="192"/>
  <c r="W82" i="192" a="1"/>
  <c r="W82" i="192" s="1"/>
  <c r="V82" i="192"/>
  <c r="U82" i="192"/>
  <c r="T82" i="192"/>
  <c r="Q82" i="192"/>
  <c r="BD81" i="192"/>
  <c r="BA81" i="192"/>
  <c r="AZ81" i="192"/>
  <c r="AY81" i="192"/>
  <c r="AX81" i="192"/>
  <c r="BB81" i="192" s="1"/>
  <c r="AW81" i="192"/>
  <c r="AV81" i="192"/>
  <c r="AU81" i="192"/>
  <c r="AF81" i="192"/>
  <c r="AD81" i="192"/>
  <c r="AB81" i="192"/>
  <c r="AA81" i="192"/>
  <c r="Z81" i="192"/>
  <c r="AC81" i="192" s="1"/>
  <c r="Y81" i="192"/>
  <c r="W81" i="192" a="1"/>
  <c r="W81" i="192" s="1"/>
  <c r="V81" i="192"/>
  <c r="U81" i="192"/>
  <c r="T81" i="192"/>
  <c r="Q81" i="192"/>
  <c r="BD80" i="192"/>
  <c r="BA80" i="192"/>
  <c r="AZ80" i="192"/>
  <c r="AY80" i="192"/>
  <c r="AX80" i="192"/>
  <c r="BB80" i="192" s="1"/>
  <c r="AW80" i="192"/>
  <c r="AV80" i="192"/>
  <c r="AU80" i="192"/>
  <c r="AF80" i="192"/>
  <c r="AD80" i="192"/>
  <c r="AB80" i="192"/>
  <c r="AA80" i="192"/>
  <c r="Z80" i="192"/>
  <c r="AC80" i="192" s="1"/>
  <c r="Y80" i="192"/>
  <c r="W80" i="192" a="1"/>
  <c r="W80" i="192" s="1"/>
  <c r="V80" i="192"/>
  <c r="U80" i="192"/>
  <c r="T80" i="192"/>
  <c r="Q80" i="192"/>
  <c r="BD79" i="192"/>
  <c r="BA79" i="192"/>
  <c r="AZ79" i="192"/>
  <c r="AY79" i="192"/>
  <c r="AX79" i="192"/>
  <c r="BB79" i="192" s="1"/>
  <c r="AW79" i="192"/>
  <c r="AV79" i="192"/>
  <c r="AU79" i="192"/>
  <c r="AF79" i="192"/>
  <c r="AD79" i="192"/>
  <c r="AB79" i="192"/>
  <c r="AA79" i="192"/>
  <c r="Z79" i="192"/>
  <c r="AC79" i="192" s="1"/>
  <c r="Y79" i="192"/>
  <c r="W79" i="192" a="1"/>
  <c r="W79" i="192" s="1"/>
  <c r="V79" i="192"/>
  <c r="U79" i="192"/>
  <c r="T79" i="192"/>
  <c r="Q79" i="192"/>
  <c r="BD78" i="192"/>
  <c r="BA78" i="192"/>
  <c r="AZ78" i="192"/>
  <c r="AY78" i="192"/>
  <c r="AX78" i="192"/>
  <c r="BB78" i="192" s="1"/>
  <c r="AW78" i="192"/>
  <c r="AV78" i="192"/>
  <c r="AU78" i="192"/>
  <c r="AF78" i="192"/>
  <c r="AD78" i="192"/>
  <c r="AB78" i="192"/>
  <c r="AA78" i="192"/>
  <c r="Z78" i="192"/>
  <c r="AC78" i="192" s="1"/>
  <c r="Y78" i="192"/>
  <c r="W78" i="192" a="1"/>
  <c r="W78" i="192" s="1"/>
  <c r="V78" i="192"/>
  <c r="U78" i="192"/>
  <c r="T78" i="192"/>
  <c r="Q78" i="192"/>
  <c r="BD77" i="192"/>
  <c r="BA77" i="192"/>
  <c r="AZ77" i="192"/>
  <c r="AY77" i="192"/>
  <c r="AX77" i="192"/>
  <c r="BB77" i="192" s="1"/>
  <c r="AW77" i="192"/>
  <c r="AV77" i="192"/>
  <c r="AU77" i="192"/>
  <c r="AF77" i="192"/>
  <c r="AD77" i="192"/>
  <c r="AB77" i="192"/>
  <c r="AA77" i="192"/>
  <c r="Z77" i="192"/>
  <c r="AC77" i="192" s="1"/>
  <c r="Y77" i="192"/>
  <c r="W77" i="192" a="1"/>
  <c r="W77" i="192" s="1"/>
  <c r="V77" i="192"/>
  <c r="U77" i="192"/>
  <c r="T77" i="192"/>
  <c r="Q77" i="192"/>
  <c r="BD76" i="192"/>
  <c r="BA76" i="192"/>
  <c r="AZ76" i="192"/>
  <c r="AY76" i="192"/>
  <c r="AX76" i="192"/>
  <c r="BB76" i="192" s="1"/>
  <c r="AW76" i="192"/>
  <c r="AV76" i="192"/>
  <c r="AU76" i="192"/>
  <c r="AF76" i="192"/>
  <c r="AD76" i="192"/>
  <c r="AB76" i="192"/>
  <c r="AA76" i="192"/>
  <c r="Z76" i="192"/>
  <c r="AC76" i="192" s="1"/>
  <c r="Y76" i="192"/>
  <c r="W76" i="192" a="1"/>
  <c r="W76" i="192" s="1"/>
  <c r="V76" i="192"/>
  <c r="U76" i="192"/>
  <c r="T76" i="192"/>
  <c r="Q76" i="192"/>
  <c r="BD75" i="192"/>
  <c r="BA75" i="192"/>
  <c r="AZ75" i="192"/>
  <c r="AY75" i="192"/>
  <c r="AX75" i="192"/>
  <c r="BB75" i="192" s="1"/>
  <c r="AW75" i="192"/>
  <c r="AV75" i="192"/>
  <c r="AU75" i="192"/>
  <c r="AF75" i="192"/>
  <c r="AD75" i="192"/>
  <c r="AB75" i="192"/>
  <c r="AA75" i="192"/>
  <c r="Z75" i="192"/>
  <c r="AC75" i="192" s="1"/>
  <c r="Y75" i="192"/>
  <c r="W75" i="192" a="1"/>
  <c r="W75" i="192" s="1"/>
  <c r="V75" i="192"/>
  <c r="U75" i="192"/>
  <c r="T75" i="192"/>
  <c r="Q75" i="192"/>
  <c r="BD74" i="192"/>
  <c r="BA74" i="192"/>
  <c r="AZ74" i="192"/>
  <c r="AY74" i="192"/>
  <c r="AX74" i="192"/>
  <c r="BB74" i="192" s="1"/>
  <c r="AW74" i="192"/>
  <c r="AV74" i="192"/>
  <c r="AU74" i="192"/>
  <c r="AD74" i="192"/>
  <c r="U74" i="192"/>
  <c r="T74" i="192"/>
  <c r="BD73" i="192"/>
  <c r="BA73" i="192"/>
  <c r="AZ73" i="192"/>
  <c r="AY73" i="192"/>
  <c r="AX73" i="192"/>
  <c r="BB73" i="192" s="1"/>
  <c r="AW73" i="192"/>
  <c r="AV73" i="192"/>
  <c r="AU73" i="192"/>
  <c r="BD72" i="192"/>
  <c r="BA72" i="192"/>
  <c r="AZ72" i="192"/>
  <c r="AY72" i="192"/>
  <c r="AX72" i="192"/>
  <c r="BB72" i="192" s="1"/>
  <c r="AW72" i="192"/>
  <c r="AV72" i="192"/>
  <c r="AU72" i="192"/>
  <c r="BD71" i="192"/>
  <c r="BA71" i="192"/>
  <c r="AZ71" i="192"/>
  <c r="AY71" i="192"/>
  <c r="AX71" i="192"/>
  <c r="BB71" i="192" s="1"/>
  <c r="AW71" i="192"/>
  <c r="AV71" i="192"/>
  <c r="AU71" i="192"/>
  <c r="BD70" i="192"/>
  <c r="BA70" i="192"/>
  <c r="AZ70" i="192"/>
  <c r="AY70" i="192"/>
  <c r="AX70" i="192"/>
  <c r="BB70" i="192" s="1"/>
  <c r="AW70" i="192"/>
  <c r="AV70" i="192"/>
  <c r="AU70" i="192"/>
  <c r="BD69" i="192"/>
  <c r="BA69" i="192"/>
  <c r="AZ69" i="192"/>
  <c r="AY69" i="192"/>
  <c r="AX69" i="192"/>
  <c r="BB69" i="192" s="1"/>
  <c r="AW69" i="192"/>
  <c r="AV69" i="192"/>
  <c r="AU69" i="192"/>
  <c r="BD68" i="192"/>
  <c r="BA68" i="192"/>
  <c r="AZ68" i="192"/>
  <c r="AY68" i="192"/>
  <c r="AX68" i="192"/>
  <c r="BB68" i="192" s="1"/>
  <c r="AW68" i="192"/>
  <c r="AV68" i="192"/>
  <c r="AU68" i="192"/>
  <c r="BD67" i="192"/>
  <c r="BA67" i="192"/>
  <c r="AZ67" i="192"/>
  <c r="AY67" i="192"/>
  <c r="AX67" i="192"/>
  <c r="BB67" i="192" s="1"/>
  <c r="AW67" i="192"/>
  <c r="AV67" i="192"/>
  <c r="AU67" i="192"/>
  <c r="BD66" i="192"/>
  <c r="BA66" i="192"/>
  <c r="AZ66" i="192"/>
  <c r="AY66" i="192"/>
  <c r="AX66" i="192"/>
  <c r="BB66" i="192" s="1"/>
  <c r="AW66" i="192"/>
  <c r="AV66" i="192"/>
  <c r="AU66" i="192"/>
  <c r="BD65" i="192"/>
  <c r="BA65" i="192"/>
  <c r="AZ65" i="192"/>
  <c r="AY65" i="192"/>
  <c r="AX65" i="192"/>
  <c r="BB65" i="192" s="1"/>
  <c r="AW65" i="192"/>
  <c r="AV65" i="192"/>
  <c r="AU65" i="192"/>
  <c r="BD64" i="192"/>
  <c r="BA64" i="192"/>
  <c r="AZ64" i="192"/>
  <c r="AY64" i="192"/>
  <c r="AX64" i="192"/>
  <c r="BB64" i="192" s="1"/>
  <c r="AW64" i="192"/>
  <c r="AV64" i="192"/>
  <c r="AU64" i="192"/>
  <c r="BD63" i="192"/>
  <c r="BA63" i="192"/>
  <c r="AZ63" i="192"/>
  <c r="AY63" i="192"/>
  <c r="AX63" i="192"/>
  <c r="BB63" i="192" s="1"/>
  <c r="AW63" i="192"/>
  <c r="AV63" i="192"/>
  <c r="AU63" i="192"/>
  <c r="BD62" i="192"/>
  <c r="BA62" i="192"/>
  <c r="AZ62" i="192"/>
  <c r="AY62" i="192"/>
  <c r="AX62" i="192"/>
  <c r="BB62" i="192" s="1"/>
  <c r="AW62" i="192"/>
  <c r="AV62" i="192"/>
  <c r="AU62" i="192"/>
  <c r="BD61" i="192"/>
  <c r="BA61" i="192"/>
  <c r="AZ61" i="192"/>
  <c r="AY61" i="192"/>
  <c r="AX61" i="192"/>
  <c r="BB61" i="192" s="1"/>
  <c r="AW61" i="192"/>
  <c r="AV61" i="192"/>
  <c r="AU61" i="192"/>
  <c r="T61" i="192"/>
  <c r="V61" i="192" s="1"/>
  <c r="BD60" i="192"/>
  <c r="BA60" i="192"/>
  <c r="AZ60" i="192"/>
  <c r="AY60" i="192"/>
  <c r="AX60" i="192"/>
  <c r="BB60" i="192" s="1"/>
  <c r="AW60" i="192"/>
  <c r="AV60" i="192"/>
  <c r="AU60" i="192"/>
  <c r="T60" i="192"/>
  <c r="V60" i="192" s="1"/>
  <c r="BD59" i="192"/>
  <c r="BA59" i="192"/>
  <c r="AZ59" i="192"/>
  <c r="AY59" i="192"/>
  <c r="AX59" i="192"/>
  <c r="BB59" i="192" s="1"/>
  <c r="AW59" i="192"/>
  <c r="AV59" i="192"/>
  <c r="AU59" i="192"/>
  <c r="T59" i="192"/>
  <c r="V59" i="192" s="1"/>
  <c r="BD58" i="192"/>
  <c r="BA58" i="192"/>
  <c r="AZ58" i="192"/>
  <c r="AY58" i="192"/>
  <c r="AX58" i="192"/>
  <c r="BB58" i="192" s="1"/>
  <c r="AW58" i="192"/>
  <c r="AV58" i="192"/>
  <c r="AU58" i="192"/>
  <c r="BD57" i="192"/>
  <c r="BA57" i="192"/>
  <c r="AZ57" i="192"/>
  <c r="AY57" i="192"/>
  <c r="AX57" i="192"/>
  <c r="BB57" i="192" s="1"/>
  <c r="AW57" i="192"/>
  <c r="AV57" i="192"/>
  <c r="AU57" i="192"/>
  <c r="BD56" i="192"/>
  <c r="BA56" i="192"/>
  <c r="AZ56" i="192"/>
  <c r="AY56" i="192"/>
  <c r="AX56" i="192"/>
  <c r="BB56" i="192" s="1"/>
  <c r="AW56" i="192"/>
  <c r="AV56" i="192"/>
  <c r="AU56" i="192"/>
  <c r="J56" i="192"/>
  <c r="BD55" i="192"/>
  <c r="BA55" i="192"/>
  <c r="AZ55" i="192"/>
  <c r="AY55" i="192"/>
  <c r="AX55" i="192"/>
  <c r="BB55" i="192" s="1"/>
  <c r="AW55" i="192"/>
  <c r="AV55" i="192"/>
  <c r="AU55" i="192"/>
  <c r="I53" i="192"/>
  <c r="J55" i="192"/>
  <c r="BD54" i="192"/>
  <c r="BA54" i="192"/>
  <c r="AZ54" i="192"/>
  <c r="AY54" i="192"/>
  <c r="AX54" i="192"/>
  <c r="BB54" i="192" s="1"/>
  <c r="AW54" i="192"/>
  <c r="AV54" i="192"/>
  <c r="AU54" i="192"/>
  <c r="T54" i="192"/>
  <c r="V54" i="192" s="1"/>
  <c r="I54" i="192"/>
  <c r="BD53" i="192"/>
  <c r="BA53" i="192"/>
  <c r="AZ53" i="192"/>
  <c r="AY53" i="192"/>
  <c r="AX53" i="192"/>
  <c r="BB53" i="192" s="1"/>
  <c r="AW53" i="192"/>
  <c r="AV53" i="192"/>
  <c r="AU53" i="192"/>
  <c r="T53" i="192"/>
  <c r="V53" i="192" s="1"/>
  <c r="BD52" i="192"/>
  <c r="BA52" i="192"/>
  <c r="AZ52" i="192"/>
  <c r="AY52" i="192"/>
  <c r="AX52" i="192"/>
  <c r="BB52" i="192" s="1"/>
  <c r="AW52" i="192"/>
  <c r="AV52" i="192"/>
  <c r="AU52" i="192"/>
  <c r="T52" i="192"/>
  <c r="V52" i="192" s="1"/>
  <c r="J52" i="192"/>
  <c r="BD51" i="192"/>
  <c r="BA51" i="192"/>
  <c r="AZ51" i="192"/>
  <c r="AY51" i="192"/>
  <c r="AX51" i="192"/>
  <c r="BB51" i="192" s="1"/>
  <c r="AW51" i="192"/>
  <c r="AV51" i="192"/>
  <c r="AU51" i="192"/>
  <c r="J51" i="192"/>
  <c r="CJ50" i="192"/>
  <c r="CH50" i="192"/>
  <c r="CG50" i="192"/>
  <c r="CF50" i="192"/>
  <c r="CE50" i="192"/>
  <c r="CD50" i="192"/>
  <c r="CC50" i="192"/>
  <c r="CB50" i="192"/>
  <c r="CA50" i="192"/>
  <c r="BZ50" i="192"/>
  <c r="BT50" i="192"/>
  <c r="BR50" i="192"/>
  <c r="BQ50" i="192"/>
  <c r="BP50" i="192"/>
  <c r="BO50" i="192"/>
  <c r="BN50" i="192"/>
  <c r="BM50" i="192"/>
  <c r="BL50" i="192"/>
  <c r="BK50" i="192"/>
  <c r="BJ50" i="192"/>
  <c r="BD50" i="192"/>
  <c r="BA50" i="192"/>
  <c r="AZ50" i="192"/>
  <c r="AY50" i="192"/>
  <c r="AX50" i="192"/>
  <c r="BB50" i="192" s="1"/>
  <c r="AW50" i="192"/>
  <c r="AV50" i="192"/>
  <c r="AU50" i="192"/>
  <c r="J50" i="192"/>
  <c r="CJ49" i="192"/>
  <c r="CH49" i="192"/>
  <c r="CG49" i="192"/>
  <c r="CF49" i="192"/>
  <c r="CE49" i="192"/>
  <c r="CD49" i="192"/>
  <c r="CC49" i="192"/>
  <c r="CB49" i="192"/>
  <c r="CA49" i="192"/>
  <c r="BZ49" i="192"/>
  <c r="BT49" i="192"/>
  <c r="BR49" i="192"/>
  <c r="BQ49" i="192"/>
  <c r="BP49" i="192"/>
  <c r="BO49" i="192"/>
  <c r="BN49" i="192"/>
  <c r="BM49" i="192"/>
  <c r="BL49" i="192"/>
  <c r="BK49" i="192"/>
  <c r="BJ49" i="192"/>
  <c r="BD49" i="192"/>
  <c r="BA49" i="192"/>
  <c r="AZ49" i="192"/>
  <c r="AY49" i="192"/>
  <c r="AX49" i="192"/>
  <c r="BB49" i="192" s="1"/>
  <c r="AW49" i="192"/>
  <c r="AV49" i="192"/>
  <c r="AU49" i="192"/>
  <c r="CJ48" i="192"/>
  <c r="CH48" i="192"/>
  <c r="CG48" i="192"/>
  <c r="CF48" i="192"/>
  <c r="CE48" i="192"/>
  <c r="CD48" i="192"/>
  <c r="CC48" i="192"/>
  <c r="CB48" i="192"/>
  <c r="CA48" i="192"/>
  <c r="BZ48" i="192"/>
  <c r="BT48" i="192"/>
  <c r="BR48" i="192"/>
  <c r="BQ48" i="192"/>
  <c r="BP48" i="192"/>
  <c r="BO48" i="192"/>
  <c r="BN48" i="192"/>
  <c r="BM48" i="192"/>
  <c r="BL48" i="192"/>
  <c r="BK48" i="192"/>
  <c r="BJ48" i="192"/>
  <c r="BD48" i="192"/>
  <c r="BA48" i="192"/>
  <c r="AZ48" i="192"/>
  <c r="AY48" i="192"/>
  <c r="AX48" i="192"/>
  <c r="BB48" i="192" s="1"/>
  <c r="AW48" i="192"/>
  <c r="AV48" i="192"/>
  <c r="AU48" i="192"/>
  <c r="CJ47" i="192"/>
  <c r="CH47" i="192"/>
  <c r="CG47" i="192"/>
  <c r="CF47" i="192"/>
  <c r="CE47" i="192"/>
  <c r="CD47" i="192"/>
  <c r="CC47" i="192"/>
  <c r="CB47" i="192"/>
  <c r="CA47" i="192"/>
  <c r="BZ47" i="192"/>
  <c r="BT47" i="192"/>
  <c r="BR47" i="192"/>
  <c r="BQ47" i="192"/>
  <c r="BP47" i="192"/>
  <c r="BO47" i="192"/>
  <c r="BN47" i="192"/>
  <c r="BM47" i="192"/>
  <c r="BL47" i="192"/>
  <c r="BK47" i="192"/>
  <c r="BJ47" i="192"/>
  <c r="BD47" i="192"/>
  <c r="BA47" i="192"/>
  <c r="AZ47" i="192"/>
  <c r="AY47" i="192"/>
  <c r="AX47" i="192"/>
  <c r="BB47" i="192" s="1"/>
  <c r="AW47" i="192"/>
  <c r="AV47" i="192"/>
  <c r="AU47" i="192"/>
  <c r="AL47" i="192"/>
  <c r="S47" i="192"/>
  <c r="CJ46" i="192"/>
  <c r="CH46" i="192"/>
  <c r="CG46" i="192"/>
  <c r="CF46" i="192"/>
  <c r="CE46" i="192"/>
  <c r="CD46" i="192"/>
  <c r="CC46" i="192"/>
  <c r="CB46" i="192"/>
  <c r="CA46" i="192"/>
  <c r="BZ46" i="192"/>
  <c r="BT46" i="192"/>
  <c r="BR46" i="192"/>
  <c r="BQ46" i="192"/>
  <c r="BP46" i="192"/>
  <c r="BO46" i="192"/>
  <c r="BN46" i="192"/>
  <c r="BM46" i="192"/>
  <c r="BL46" i="192"/>
  <c r="BK46" i="192"/>
  <c r="BJ46" i="192"/>
  <c r="BD46" i="192"/>
  <c r="BA46" i="192"/>
  <c r="AZ46" i="192"/>
  <c r="AY46" i="192"/>
  <c r="AX46" i="192"/>
  <c r="BB46" i="192" s="1"/>
  <c r="AW46" i="192"/>
  <c r="AV46" i="192"/>
  <c r="AU46" i="192"/>
  <c r="AP46" i="192"/>
  <c r="AO46" i="192"/>
  <c r="AN46" i="192"/>
  <c r="AF46" i="192"/>
  <c r="AD46" i="192"/>
  <c r="AB46" i="192"/>
  <c r="AA46" i="192"/>
  <c r="Z46" i="192"/>
  <c r="AC46" i="192" s="1"/>
  <c r="Y46" i="192"/>
  <c r="W46" i="192" a="1"/>
  <c r="W46" i="192" s="1"/>
  <c r="V46" i="192"/>
  <c r="U46" i="192"/>
  <c r="T46" i="192"/>
  <c r="Q46" i="192"/>
  <c r="CJ45" i="192"/>
  <c r="CH45" i="192"/>
  <c r="CG45" i="192"/>
  <c r="CF45" i="192"/>
  <c r="CE45" i="192"/>
  <c r="CD45" i="192"/>
  <c r="CC45" i="192"/>
  <c r="CB45" i="192"/>
  <c r="CA45" i="192"/>
  <c r="BZ45" i="192"/>
  <c r="BT45" i="192"/>
  <c r="BR45" i="192"/>
  <c r="BQ45" i="192"/>
  <c r="BP45" i="192"/>
  <c r="BO45" i="192"/>
  <c r="BN45" i="192"/>
  <c r="BM45" i="192"/>
  <c r="BL45" i="192"/>
  <c r="BK45" i="192"/>
  <c r="BJ45" i="192"/>
  <c r="BD45" i="192"/>
  <c r="BA45" i="192"/>
  <c r="AZ45" i="192"/>
  <c r="AY45" i="192"/>
  <c r="AX45" i="192"/>
  <c r="BB45" i="192" s="1"/>
  <c r="AW45" i="192"/>
  <c r="AV45" i="192"/>
  <c r="AU45" i="192"/>
  <c r="AP45" i="192"/>
  <c r="AO45" i="192"/>
  <c r="AN45" i="192"/>
  <c r="AF45" i="192"/>
  <c r="AD45" i="192"/>
  <c r="AB45" i="192"/>
  <c r="AA45" i="192"/>
  <c r="Z45" i="192"/>
  <c r="AC45" i="192" s="1"/>
  <c r="Y45" i="192"/>
  <c r="W45" i="192" a="1"/>
  <c r="W45" i="192" s="1"/>
  <c r="V45" i="192"/>
  <c r="U45" i="192"/>
  <c r="T45" i="192"/>
  <c r="Q45" i="192"/>
  <c r="CJ44" i="192"/>
  <c r="CH44" i="192"/>
  <c r="CG44" i="192"/>
  <c r="CF44" i="192"/>
  <c r="CE44" i="192"/>
  <c r="CD44" i="192"/>
  <c r="CC44" i="192"/>
  <c r="CB44" i="192"/>
  <c r="CA44" i="192"/>
  <c r="BZ44" i="192"/>
  <c r="BT44" i="192"/>
  <c r="BR44" i="192"/>
  <c r="BQ44" i="192"/>
  <c r="BP44" i="192"/>
  <c r="BO44" i="192"/>
  <c r="BN44" i="192"/>
  <c r="BM44" i="192"/>
  <c r="BL44" i="192"/>
  <c r="BK44" i="192"/>
  <c r="BJ44" i="192"/>
  <c r="BD44" i="192"/>
  <c r="BA44" i="192"/>
  <c r="AZ44" i="192"/>
  <c r="AY44" i="192"/>
  <c r="AX44" i="192"/>
  <c r="BB44" i="192" s="1"/>
  <c r="AW44" i="192"/>
  <c r="AV44" i="192"/>
  <c r="AU44" i="192"/>
  <c r="AP44" i="192"/>
  <c r="AO44" i="192"/>
  <c r="AN44" i="192"/>
  <c r="AF44" i="192"/>
  <c r="AD44" i="192"/>
  <c r="AB44" i="192"/>
  <c r="AA44" i="192"/>
  <c r="Z44" i="192"/>
  <c r="AC44" i="192" s="1"/>
  <c r="Y44" i="192"/>
  <c r="W44" i="192" a="1"/>
  <c r="W44" i="192" s="1"/>
  <c r="V44" i="192"/>
  <c r="U44" i="192"/>
  <c r="T44" i="192"/>
  <c r="Q44" i="192"/>
  <c r="CJ43" i="192"/>
  <c r="CH43" i="192"/>
  <c r="CG43" i="192"/>
  <c r="CF43" i="192"/>
  <c r="CE43" i="192"/>
  <c r="CD43" i="192"/>
  <c r="CC43" i="192"/>
  <c r="CB43" i="192"/>
  <c r="CA43" i="192"/>
  <c r="BZ43" i="192"/>
  <c r="BT43" i="192"/>
  <c r="BR43" i="192"/>
  <c r="BQ43" i="192"/>
  <c r="BP43" i="192"/>
  <c r="BO43" i="192"/>
  <c r="BN43" i="192"/>
  <c r="BM43" i="192"/>
  <c r="BL43" i="192"/>
  <c r="BK43" i="192"/>
  <c r="BJ43" i="192"/>
  <c r="BD43" i="192"/>
  <c r="BA43" i="192"/>
  <c r="AZ43" i="192"/>
  <c r="AY43" i="192"/>
  <c r="AX43" i="192"/>
  <c r="BB43" i="192" s="1"/>
  <c r="AW43" i="192"/>
  <c r="AV43" i="192"/>
  <c r="AU43" i="192"/>
  <c r="AP43" i="192"/>
  <c r="AO43" i="192"/>
  <c r="AN43" i="192"/>
  <c r="AF43" i="192"/>
  <c r="AD43" i="192"/>
  <c r="AB43" i="192"/>
  <c r="AA43" i="192"/>
  <c r="Z43" i="192"/>
  <c r="AC43" i="192" s="1"/>
  <c r="Y43" i="192"/>
  <c r="W43" i="192" a="1"/>
  <c r="W43" i="192" s="1"/>
  <c r="V43" i="192"/>
  <c r="U43" i="192"/>
  <c r="T43" i="192"/>
  <c r="Q43" i="192"/>
  <c r="CJ42" i="192"/>
  <c r="CH42" i="192"/>
  <c r="CG42" i="192"/>
  <c r="CF42" i="192"/>
  <c r="CE42" i="192"/>
  <c r="CD42" i="192"/>
  <c r="CC42" i="192"/>
  <c r="CB42" i="192"/>
  <c r="CA42" i="192"/>
  <c r="BZ42" i="192"/>
  <c r="BT42" i="192"/>
  <c r="BR42" i="192"/>
  <c r="BQ42" i="192"/>
  <c r="BP42" i="192"/>
  <c r="BO42" i="192"/>
  <c r="BN42" i="192"/>
  <c r="BM42" i="192"/>
  <c r="BL42" i="192"/>
  <c r="BK42" i="192"/>
  <c r="BJ42" i="192"/>
  <c r="BD42" i="192"/>
  <c r="BA42" i="192"/>
  <c r="AZ42" i="192"/>
  <c r="AY42" i="192"/>
  <c r="AX42" i="192"/>
  <c r="BB42" i="192" s="1"/>
  <c r="AW42" i="192"/>
  <c r="AV42" i="192"/>
  <c r="AU42" i="192"/>
  <c r="AP42" i="192"/>
  <c r="AP47" i="192" s="1"/>
  <c r="K41" i="192" s="1"/>
  <c r="AO42" i="192"/>
  <c r="AO47" i="192" s="1"/>
  <c r="AN42" i="192"/>
  <c r="AF42" i="192"/>
  <c r="AD42" i="192"/>
  <c r="AD47" i="192" s="1"/>
  <c r="AB42" i="192"/>
  <c r="AA42" i="192"/>
  <c r="Z42" i="192"/>
  <c r="Y42" i="192"/>
  <c r="Y47" i="192" s="1"/>
  <c r="K37" i="192" s="1"/>
  <c r="W42" i="192"/>
  <c r="V42" i="192"/>
  <c r="U42" i="192"/>
  <c r="U47" i="192" s="1"/>
  <c r="J37" i="192" s="1"/>
  <c r="T42" i="192"/>
  <c r="Q42" i="192"/>
  <c r="G42" i="192"/>
  <c r="CJ41" i="192"/>
  <c r="CH41" i="192"/>
  <c r="CG41" i="192"/>
  <c r="CF41" i="192"/>
  <c r="CE41" i="192"/>
  <c r="CD41" i="192"/>
  <c r="CC41" i="192"/>
  <c r="CB41" i="192"/>
  <c r="CA41" i="192"/>
  <c r="BZ41" i="192"/>
  <c r="BT41" i="192"/>
  <c r="BR41" i="192"/>
  <c r="BQ41" i="192"/>
  <c r="BP41" i="192"/>
  <c r="BO41" i="192"/>
  <c r="BN41" i="192"/>
  <c r="BM41" i="192"/>
  <c r="BL41" i="192"/>
  <c r="BK41" i="192"/>
  <c r="BJ41" i="192"/>
  <c r="BD41" i="192"/>
  <c r="BA41" i="192"/>
  <c r="AZ41" i="192"/>
  <c r="AY41" i="192"/>
  <c r="AX41" i="192"/>
  <c r="BB41" i="192" s="1"/>
  <c r="AW41" i="192"/>
  <c r="AV41" i="192"/>
  <c r="AU41" i="192"/>
  <c r="J41" i="192"/>
  <c r="I41" i="192"/>
  <c r="CJ40" i="192"/>
  <c r="CH40" i="192"/>
  <c r="CG40" i="192"/>
  <c r="CF40" i="192"/>
  <c r="CE40" i="192"/>
  <c r="CD40" i="192"/>
  <c r="CC40" i="192"/>
  <c r="CB40" i="192"/>
  <c r="CA40" i="192"/>
  <c r="BZ40" i="192"/>
  <c r="BT40" i="192"/>
  <c r="BR40" i="192"/>
  <c r="BQ40" i="192"/>
  <c r="BP40" i="192"/>
  <c r="BO40" i="192"/>
  <c r="BN40" i="192"/>
  <c r="BM40" i="192"/>
  <c r="BL40" i="192"/>
  <c r="BK40" i="192"/>
  <c r="BJ40" i="192"/>
  <c r="BD40" i="192"/>
  <c r="BA40" i="192"/>
  <c r="AZ40" i="192"/>
  <c r="AY40" i="192"/>
  <c r="AX40" i="192"/>
  <c r="BB40" i="192" s="1"/>
  <c r="AW40" i="192"/>
  <c r="AV40" i="192"/>
  <c r="AU40" i="192"/>
  <c r="CJ39" i="192"/>
  <c r="CH39" i="192"/>
  <c r="CG39" i="192"/>
  <c r="CF39" i="192"/>
  <c r="CE39" i="192"/>
  <c r="CD39" i="192"/>
  <c r="CC39" i="192"/>
  <c r="CB39" i="192"/>
  <c r="CA39" i="192"/>
  <c r="BZ39" i="192"/>
  <c r="BT39" i="192"/>
  <c r="BR39" i="192"/>
  <c r="BQ39" i="192"/>
  <c r="BP39" i="192"/>
  <c r="BO39" i="192"/>
  <c r="BN39" i="192"/>
  <c r="BM39" i="192"/>
  <c r="BL39" i="192"/>
  <c r="BK39" i="192"/>
  <c r="BJ39" i="192"/>
  <c r="BD39" i="192"/>
  <c r="BA39" i="192"/>
  <c r="AZ39" i="192"/>
  <c r="AY39" i="192"/>
  <c r="AX39" i="192"/>
  <c r="BB39" i="192" s="1"/>
  <c r="AW39" i="192"/>
  <c r="AV39" i="192"/>
  <c r="AU39" i="192"/>
  <c r="CJ38" i="192"/>
  <c r="CH38" i="192"/>
  <c r="CG38" i="192"/>
  <c r="CF38" i="192"/>
  <c r="CE38" i="192"/>
  <c r="CD38" i="192"/>
  <c r="CC38" i="192"/>
  <c r="CB38" i="192"/>
  <c r="CA38" i="192"/>
  <c r="BZ38" i="192"/>
  <c r="BT38" i="192"/>
  <c r="BR38" i="192"/>
  <c r="BQ38" i="192"/>
  <c r="BP38" i="192"/>
  <c r="BO38" i="192"/>
  <c r="BN38" i="192"/>
  <c r="BM38" i="192"/>
  <c r="BL38" i="192"/>
  <c r="BK38" i="192"/>
  <c r="BJ38" i="192"/>
  <c r="BD38" i="192"/>
  <c r="BA38" i="192"/>
  <c r="AZ38" i="192"/>
  <c r="AY38" i="192"/>
  <c r="AX38" i="192"/>
  <c r="BB38" i="192" s="1"/>
  <c r="AW38" i="192"/>
  <c r="AV38" i="192"/>
  <c r="AU38" i="192"/>
  <c r="G38" i="192"/>
  <c r="CJ37" i="192"/>
  <c r="CH37" i="192"/>
  <c r="CG37" i="192"/>
  <c r="CF37" i="192"/>
  <c r="CE37" i="192"/>
  <c r="CD37" i="192"/>
  <c r="CC37" i="192"/>
  <c r="CB37" i="192"/>
  <c r="CA37" i="192"/>
  <c r="BZ37" i="192"/>
  <c r="BT37" i="192"/>
  <c r="BR37" i="192"/>
  <c r="BQ37" i="192"/>
  <c r="BP37" i="192"/>
  <c r="BO37" i="192"/>
  <c r="BN37" i="192"/>
  <c r="BM37" i="192"/>
  <c r="BL37" i="192"/>
  <c r="BK37" i="192"/>
  <c r="BJ37" i="192"/>
  <c r="BD37" i="192"/>
  <c r="BA37" i="192"/>
  <c r="AZ37" i="192"/>
  <c r="AY37" i="192"/>
  <c r="AX37" i="192"/>
  <c r="BB37" i="192" s="1"/>
  <c r="AW37" i="192"/>
  <c r="AV37" i="192"/>
  <c r="AU37" i="192"/>
  <c r="I37" i="192"/>
  <c r="CJ36" i="192"/>
  <c r="CH36" i="192"/>
  <c r="CG36" i="192"/>
  <c r="CF36" i="192"/>
  <c r="CE36" i="192"/>
  <c r="CD36" i="192"/>
  <c r="CC36" i="192"/>
  <c r="CB36" i="192"/>
  <c r="CA36" i="192"/>
  <c r="BZ36" i="192"/>
  <c r="BT36" i="192"/>
  <c r="BR36" i="192"/>
  <c r="BQ36" i="192"/>
  <c r="BP36" i="192"/>
  <c r="BO36" i="192"/>
  <c r="BN36" i="192"/>
  <c r="BM36" i="192"/>
  <c r="BL36" i="192"/>
  <c r="BK36" i="192"/>
  <c r="BJ36" i="192"/>
  <c r="BD36" i="192"/>
  <c r="BA36" i="192"/>
  <c r="AZ36" i="192"/>
  <c r="AY36" i="192"/>
  <c r="AX36" i="192"/>
  <c r="BB36" i="192" s="1"/>
  <c r="AW36" i="192"/>
  <c r="AV36" i="192"/>
  <c r="AU36" i="192"/>
  <c r="AR36" i="192"/>
  <c r="AP36" i="192"/>
  <c r="AO36" i="192"/>
  <c r="AN36" i="192"/>
  <c r="AL36" i="192"/>
  <c r="J36" i="192"/>
  <c r="T34" i="178" s="1"/>
  <c r="CJ35" i="192"/>
  <c r="CH35" i="192"/>
  <c r="CG35" i="192"/>
  <c r="CF35" i="192"/>
  <c r="CE35" i="192"/>
  <c r="CD35" i="192"/>
  <c r="CC35" i="192"/>
  <c r="CB35" i="192"/>
  <c r="CA35" i="192"/>
  <c r="BZ35" i="192"/>
  <c r="BT35" i="192"/>
  <c r="BR35" i="192"/>
  <c r="BQ35" i="192"/>
  <c r="BP35" i="192"/>
  <c r="BO35" i="192"/>
  <c r="BN35" i="192"/>
  <c r="BM35" i="192"/>
  <c r="BL35" i="192"/>
  <c r="BK35" i="192"/>
  <c r="BJ35" i="192"/>
  <c r="BD35" i="192"/>
  <c r="BA35" i="192"/>
  <c r="AZ35" i="192"/>
  <c r="AY35" i="192"/>
  <c r="AX35" i="192"/>
  <c r="BB35" i="192" s="1"/>
  <c r="AW35" i="192"/>
  <c r="AV35" i="192"/>
  <c r="AU35" i="192"/>
  <c r="AR35" i="192"/>
  <c r="AP35" i="192"/>
  <c r="AO35" i="192"/>
  <c r="AN35" i="192"/>
  <c r="AL35" i="192"/>
  <c r="K35" i="192"/>
  <c r="J35" i="192"/>
  <c r="CJ34" i="192"/>
  <c r="CH34" i="192"/>
  <c r="CG34" i="192"/>
  <c r="CF34" i="192"/>
  <c r="CE34" i="192"/>
  <c r="CD34" i="192"/>
  <c r="CC34" i="192"/>
  <c r="CB34" i="192"/>
  <c r="CA34" i="192"/>
  <c r="BZ34" i="192"/>
  <c r="BT34" i="192"/>
  <c r="BR34" i="192"/>
  <c r="BQ34" i="192"/>
  <c r="BP34" i="192"/>
  <c r="BO34" i="192"/>
  <c r="BN34" i="192"/>
  <c r="BM34" i="192"/>
  <c r="BL34" i="192"/>
  <c r="BK34" i="192"/>
  <c r="BJ34" i="192"/>
  <c r="BD34" i="192"/>
  <c r="BA34" i="192"/>
  <c r="AZ34" i="192"/>
  <c r="AY34" i="192"/>
  <c r="AX34" i="192"/>
  <c r="BB34" i="192" s="1"/>
  <c r="AW34" i="192"/>
  <c r="AV34" i="192"/>
  <c r="AU34" i="192"/>
  <c r="AR34" i="192"/>
  <c r="AP34" i="192"/>
  <c r="AO34" i="192"/>
  <c r="AN34" i="192"/>
  <c r="AL34" i="192"/>
  <c r="S34" i="192"/>
  <c r="I18" i="192" s="1"/>
  <c r="K34" i="192"/>
  <c r="J34" i="192"/>
  <c r="CJ33" i="192"/>
  <c r="CH33" i="192"/>
  <c r="CG33" i="192"/>
  <c r="CF33" i="192"/>
  <c r="CE33" i="192"/>
  <c r="CD33" i="192"/>
  <c r="CC33" i="192"/>
  <c r="CB33" i="192"/>
  <c r="CA33" i="192"/>
  <c r="BZ33" i="192"/>
  <c r="BT33" i="192"/>
  <c r="BR33" i="192"/>
  <c r="BQ33" i="192"/>
  <c r="BP33" i="192"/>
  <c r="BO33" i="192"/>
  <c r="BN33" i="192"/>
  <c r="BM33" i="192"/>
  <c r="BL33" i="192"/>
  <c r="BK33" i="192"/>
  <c r="BJ33" i="192"/>
  <c r="BD33" i="192"/>
  <c r="BA33" i="192"/>
  <c r="AZ33" i="192"/>
  <c r="AY33" i="192"/>
  <c r="AX33" i="192"/>
  <c r="BB33" i="192" s="1"/>
  <c r="AW33" i="192"/>
  <c r="AV33" i="192"/>
  <c r="AU33" i="192"/>
  <c r="AR33" i="192"/>
  <c r="AP33" i="192"/>
  <c r="AO33" i="192"/>
  <c r="AN33" i="192"/>
  <c r="AM33" i="192"/>
  <c r="AL33" i="192"/>
  <c r="AD33" i="192"/>
  <c r="V33" i="192"/>
  <c r="T33" i="192"/>
  <c r="U33" i="192" s="1"/>
  <c r="K33" i="192"/>
  <c r="J33" i="192"/>
  <c r="CJ32" i="192"/>
  <c r="CH32" i="192"/>
  <c r="CG32" i="192"/>
  <c r="CF32" i="192"/>
  <c r="CE32" i="192"/>
  <c r="CD32" i="192"/>
  <c r="CC32" i="192"/>
  <c r="CB32" i="192"/>
  <c r="CA32" i="192"/>
  <c r="BZ32" i="192"/>
  <c r="BT32" i="192"/>
  <c r="BR32" i="192"/>
  <c r="BQ32" i="192"/>
  <c r="BP32" i="192"/>
  <c r="BO32" i="192"/>
  <c r="BN32" i="192"/>
  <c r="BM32" i="192"/>
  <c r="BL32" i="192"/>
  <c r="BK32" i="192"/>
  <c r="BJ32" i="192"/>
  <c r="BD32" i="192"/>
  <c r="BA32" i="192"/>
  <c r="AZ32" i="192"/>
  <c r="AY32" i="192"/>
  <c r="AX32" i="192"/>
  <c r="BB32" i="192" s="1"/>
  <c r="AW32" i="192"/>
  <c r="AV32" i="192"/>
  <c r="AU32" i="192"/>
  <c r="AR32" i="192"/>
  <c r="AP32" i="192"/>
  <c r="AO32" i="192"/>
  <c r="AN32" i="192"/>
  <c r="AM32" i="192"/>
  <c r="AL32" i="192"/>
  <c r="AD32" i="192"/>
  <c r="U32" i="192"/>
  <c r="T32" i="192"/>
  <c r="K32" i="192"/>
  <c r="J32" i="192"/>
  <c r="CJ31" i="192"/>
  <c r="CH31" i="192"/>
  <c r="CG31" i="192"/>
  <c r="CF31" i="192"/>
  <c r="CE31" i="192"/>
  <c r="CD31" i="192"/>
  <c r="CC31" i="192"/>
  <c r="CB31" i="192"/>
  <c r="CA31" i="192"/>
  <c r="BZ31" i="192"/>
  <c r="BT31" i="192"/>
  <c r="BR31" i="192"/>
  <c r="BQ31" i="192"/>
  <c r="BP31" i="192"/>
  <c r="BO31" i="192"/>
  <c r="BN31" i="192"/>
  <c r="BM31" i="192"/>
  <c r="BL31" i="192"/>
  <c r="BK31" i="192"/>
  <c r="BJ31" i="192"/>
  <c r="BD31" i="192"/>
  <c r="BA31" i="192"/>
  <c r="AZ31" i="192"/>
  <c r="AY31" i="192"/>
  <c r="AX31" i="192"/>
  <c r="BB31" i="192" s="1"/>
  <c r="AW31" i="192"/>
  <c r="AV31" i="192"/>
  <c r="AU31" i="192"/>
  <c r="AR31" i="192"/>
  <c r="AP31" i="192"/>
  <c r="AO31" i="192"/>
  <c r="AN31" i="192"/>
  <c r="AM31" i="192"/>
  <c r="AL31" i="192"/>
  <c r="CJ30" i="192"/>
  <c r="CH30" i="192"/>
  <c r="CG30" i="192"/>
  <c r="CF30" i="192"/>
  <c r="CE30" i="192"/>
  <c r="CD30" i="192"/>
  <c r="CC30" i="192"/>
  <c r="CB30" i="192"/>
  <c r="CA30" i="192"/>
  <c r="BZ30" i="192"/>
  <c r="BT30" i="192"/>
  <c r="BR30" i="192"/>
  <c r="BQ30" i="192"/>
  <c r="BP30" i="192"/>
  <c r="BO30" i="192"/>
  <c r="BN30" i="192"/>
  <c r="BM30" i="192"/>
  <c r="BL30" i="192"/>
  <c r="BK30" i="192"/>
  <c r="BJ30" i="192"/>
  <c r="BD30" i="192"/>
  <c r="BA30" i="192"/>
  <c r="AZ30" i="192"/>
  <c r="AY30" i="192"/>
  <c r="AX30" i="192"/>
  <c r="BB30" i="192" s="1"/>
  <c r="AW30" i="192"/>
  <c r="AV30" i="192"/>
  <c r="AU30" i="192"/>
  <c r="AR30" i="192"/>
  <c r="AP30" i="192"/>
  <c r="AO30" i="192"/>
  <c r="AN30" i="192"/>
  <c r="AM30" i="192"/>
  <c r="AL30" i="192"/>
  <c r="CJ29" i="192"/>
  <c r="CH29" i="192"/>
  <c r="CG29" i="192"/>
  <c r="CF29" i="192"/>
  <c r="CE29" i="192"/>
  <c r="CD29" i="192"/>
  <c r="CC29" i="192"/>
  <c r="CB29" i="192"/>
  <c r="CA29" i="192"/>
  <c r="BZ29" i="192"/>
  <c r="BT29" i="192"/>
  <c r="BR29" i="192"/>
  <c r="BQ29" i="192"/>
  <c r="BP29" i="192"/>
  <c r="BO29" i="192"/>
  <c r="BN29" i="192"/>
  <c r="BM29" i="192"/>
  <c r="BL29" i="192"/>
  <c r="BK29" i="192"/>
  <c r="BJ29" i="192"/>
  <c r="BD29" i="192"/>
  <c r="BA29" i="192"/>
  <c r="AZ29" i="192"/>
  <c r="AY29" i="192"/>
  <c r="AX29" i="192"/>
  <c r="BB29" i="192" s="1"/>
  <c r="AW29" i="192"/>
  <c r="AV29" i="192"/>
  <c r="AU29" i="192"/>
  <c r="AR29" i="192"/>
  <c r="AP29" i="192"/>
  <c r="AO29" i="192"/>
  <c r="AN29" i="192"/>
  <c r="AM29" i="192"/>
  <c r="AL29" i="192"/>
  <c r="CJ28" i="192"/>
  <c r="CH28" i="192"/>
  <c r="CG28" i="192"/>
  <c r="CF28" i="192"/>
  <c r="CE28" i="192"/>
  <c r="CD28" i="192"/>
  <c r="CC28" i="192"/>
  <c r="CB28" i="192"/>
  <c r="CA28" i="192"/>
  <c r="BZ28" i="192"/>
  <c r="BT28" i="192"/>
  <c r="BR28" i="192"/>
  <c r="BQ28" i="192"/>
  <c r="BP28" i="192"/>
  <c r="BO28" i="192"/>
  <c r="BN28" i="192"/>
  <c r="BM28" i="192"/>
  <c r="BL28" i="192"/>
  <c r="BK28" i="192"/>
  <c r="BJ28" i="192"/>
  <c r="BD28" i="192"/>
  <c r="BA28" i="192"/>
  <c r="AZ28" i="192"/>
  <c r="AY28" i="192"/>
  <c r="AX28" i="192"/>
  <c r="BB28" i="192" s="1"/>
  <c r="AW28" i="192"/>
  <c r="AV28" i="192"/>
  <c r="AU28" i="192"/>
  <c r="AR28" i="192"/>
  <c r="AP28" i="192"/>
  <c r="AO28" i="192"/>
  <c r="AN28" i="192"/>
  <c r="AM28" i="192"/>
  <c r="AL28" i="192"/>
  <c r="S28" i="192"/>
  <c r="I16" i="192" s="1"/>
  <c r="CJ27" i="192"/>
  <c r="CH27" i="192"/>
  <c r="CG27" i="192"/>
  <c r="CF27" i="192"/>
  <c r="CE27" i="192"/>
  <c r="CD27" i="192"/>
  <c r="CC27" i="192"/>
  <c r="CB27" i="192"/>
  <c r="CA27" i="192"/>
  <c r="BZ27" i="192"/>
  <c r="BT27" i="192"/>
  <c r="BR27" i="192"/>
  <c r="BQ27" i="192"/>
  <c r="BP27" i="192"/>
  <c r="BO27" i="192"/>
  <c r="BN27" i="192"/>
  <c r="BM27" i="192"/>
  <c r="BL27" i="192"/>
  <c r="BK27" i="192"/>
  <c r="BJ27" i="192"/>
  <c r="BD27" i="192"/>
  <c r="BA27" i="192"/>
  <c r="AZ27" i="192"/>
  <c r="AY27" i="192"/>
  <c r="AX27" i="192"/>
  <c r="BB27" i="192" s="1"/>
  <c r="AW27" i="192"/>
  <c r="AV27" i="192"/>
  <c r="AU27" i="192"/>
  <c r="AR27" i="192"/>
  <c r="AP27" i="192"/>
  <c r="AO27" i="192"/>
  <c r="AN27" i="192"/>
  <c r="AM27" i="192"/>
  <c r="AL27" i="192"/>
  <c r="AD27" i="192"/>
  <c r="U27" i="192"/>
  <c r="T27" i="192"/>
  <c r="CJ26" i="192"/>
  <c r="CH26" i="192"/>
  <c r="CG26" i="192"/>
  <c r="CF26" i="192"/>
  <c r="CE26" i="192"/>
  <c r="CD26" i="192"/>
  <c r="CC26" i="192"/>
  <c r="CB26" i="192"/>
  <c r="CA26" i="192"/>
  <c r="BZ26" i="192"/>
  <c r="BT26" i="192"/>
  <c r="BR26" i="192"/>
  <c r="BQ26" i="192"/>
  <c r="BP26" i="192"/>
  <c r="BO26" i="192"/>
  <c r="BN26" i="192"/>
  <c r="BM26" i="192"/>
  <c r="BL26" i="192"/>
  <c r="BK26" i="192"/>
  <c r="BJ26" i="192"/>
  <c r="BD26" i="192"/>
  <c r="BA26" i="192"/>
  <c r="AZ26" i="192"/>
  <c r="AY26" i="192"/>
  <c r="AX26" i="192"/>
  <c r="BB26" i="192" s="1"/>
  <c r="AW26" i="192"/>
  <c r="AV26" i="192"/>
  <c r="AU26" i="192"/>
  <c r="AR26" i="192"/>
  <c r="AP26" i="192"/>
  <c r="AO26" i="192"/>
  <c r="AN26" i="192"/>
  <c r="AM26" i="192"/>
  <c r="AL26" i="192"/>
  <c r="AD26" i="192"/>
  <c r="AD28" i="192" s="1"/>
  <c r="T26" i="192"/>
  <c r="U26" i="192" s="1"/>
  <c r="CJ25" i="192"/>
  <c r="CH25" i="192"/>
  <c r="CG25" i="192"/>
  <c r="CF25" i="192"/>
  <c r="CE25" i="192"/>
  <c r="CD25" i="192"/>
  <c r="CC25" i="192"/>
  <c r="CB25" i="192"/>
  <c r="CA25" i="192"/>
  <c r="BZ25" i="192"/>
  <c r="BT25" i="192"/>
  <c r="BR25" i="192"/>
  <c r="BQ25" i="192"/>
  <c r="BP25" i="192"/>
  <c r="BO25" i="192"/>
  <c r="BN25" i="192"/>
  <c r="BM25" i="192"/>
  <c r="BL25" i="192"/>
  <c r="BK25" i="192"/>
  <c r="BJ25" i="192"/>
  <c r="BD25" i="192"/>
  <c r="BA25" i="192"/>
  <c r="AZ25" i="192"/>
  <c r="AY25" i="192"/>
  <c r="AX25" i="192"/>
  <c r="BB25" i="192" s="1"/>
  <c r="AW25" i="192"/>
  <c r="AV25" i="192"/>
  <c r="AU25" i="192"/>
  <c r="AR25" i="192"/>
  <c r="AP25" i="192"/>
  <c r="AO25" i="192"/>
  <c r="AN25" i="192"/>
  <c r="AM25" i="192"/>
  <c r="AL25" i="192"/>
  <c r="I25" i="192"/>
  <c r="H25" i="192"/>
  <c r="G25" i="192"/>
  <c r="CJ24" i="192"/>
  <c r="CH24" i="192"/>
  <c r="CG24" i="192"/>
  <c r="CF24" i="192"/>
  <c r="CE24" i="192"/>
  <c r="CD24" i="192"/>
  <c r="CC24" i="192"/>
  <c r="CB24" i="192"/>
  <c r="CA24" i="192"/>
  <c r="BZ24" i="192"/>
  <c r="BT24" i="192"/>
  <c r="BR24" i="192"/>
  <c r="BQ24" i="192"/>
  <c r="BP24" i="192"/>
  <c r="BO24" i="192"/>
  <c r="BN24" i="192"/>
  <c r="BM24" i="192"/>
  <c r="BL24" i="192"/>
  <c r="BK24" i="192"/>
  <c r="BJ24" i="192"/>
  <c r="BD24" i="192"/>
  <c r="BA24" i="192"/>
  <c r="AZ24" i="192"/>
  <c r="AY24" i="192"/>
  <c r="AX24" i="192"/>
  <c r="BB24" i="192" s="1"/>
  <c r="AW24" i="192"/>
  <c r="AV24" i="192"/>
  <c r="AU24" i="192"/>
  <c r="AR24" i="192"/>
  <c r="AP24" i="192"/>
  <c r="AO24" i="192"/>
  <c r="AN24" i="192"/>
  <c r="AM24" i="192"/>
  <c r="AL24" i="192"/>
  <c r="G24" i="192"/>
  <c r="CJ23" i="192"/>
  <c r="CH23" i="192"/>
  <c r="CG23" i="192"/>
  <c r="CF23" i="192"/>
  <c r="CE23" i="192"/>
  <c r="CD23" i="192"/>
  <c r="CC23" i="192"/>
  <c r="CB23" i="192"/>
  <c r="CA23" i="192"/>
  <c r="BZ23" i="192"/>
  <c r="BT23" i="192"/>
  <c r="BR23" i="192"/>
  <c r="BQ23" i="192"/>
  <c r="BP23" i="192"/>
  <c r="BO23" i="192"/>
  <c r="BN23" i="192"/>
  <c r="BM23" i="192"/>
  <c r="BL23" i="192"/>
  <c r="BK23" i="192"/>
  <c r="BJ23" i="192"/>
  <c r="BD23" i="192"/>
  <c r="BA23" i="192"/>
  <c r="AZ23" i="192"/>
  <c r="AY23" i="192"/>
  <c r="AX23" i="192"/>
  <c r="BB23" i="192" s="1"/>
  <c r="AW23" i="192"/>
  <c r="AV23" i="192"/>
  <c r="AU23" i="192"/>
  <c r="AR23" i="192"/>
  <c r="AP23" i="192"/>
  <c r="AO23" i="192"/>
  <c r="AN23" i="192"/>
  <c r="AM23" i="192"/>
  <c r="AL23" i="192"/>
  <c r="CJ22" i="192"/>
  <c r="CH22" i="192"/>
  <c r="CG22" i="192"/>
  <c r="CF22" i="192"/>
  <c r="CE22" i="192"/>
  <c r="CD22" i="192"/>
  <c r="CC22" i="192"/>
  <c r="CB22" i="192"/>
  <c r="CA22" i="192"/>
  <c r="BZ22" i="192"/>
  <c r="BT22" i="192"/>
  <c r="BR22" i="192"/>
  <c r="BQ22" i="192"/>
  <c r="BP22" i="192"/>
  <c r="BO22" i="192"/>
  <c r="BN22" i="192"/>
  <c r="BM22" i="192"/>
  <c r="BL22" i="192"/>
  <c r="BK22" i="192"/>
  <c r="BJ22" i="192"/>
  <c r="BD22" i="192"/>
  <c r="BA22" i="192"/>
  <c r="AZ22" i="192"/>
  <c r="AY22" i="192"/>
  <c r="AX22" i="192"/>
  <c r="BB22" i="192" s="1"/>
  <c r="AW22" i="192"/>
  <c r="AV22" i="192"/>
  <c r="AU22" i="192"/>
  <c r="AR22" i="192"/>
  <c r="AP22" i="192"/>
  <c r="AO22" i="192"/>
  <c r="AN22" i="192"/>
  <c r="AM22" i="192"/>
  <c r="AL22" i="192"/>
  <c r="S22" i="192"/>
  <c r="CJ21" i="192"/>
  <c r="CH21" i="192"/>
  <c r="CG21" i="192"/>
  <c r="CF21" i="192"/>
  <c r="CE21" i="192"/>
  <c r="CD21" i="192"/>
  <c r="CC21" i="192"/>
  <c r="CB21" i="192"/>
  <c r="CA21" i="192"/>
  <c r="BZ21" i="192"/>
  <c r="BT21" i="192"/>
  <c r="BR21" i="192"/>
  <c r="BQ21" i="192"/>
  <c r="BP21" i="192"/>
  <c r="BO21" i="192"/>
  <c r="BN21" i="192"/>
  <c r="BM21" i="192"/>
  <c r="BL21" i="192"/>
  <c r="BK21" i="192"/>
  <c r="BJ21" i="192"/>
  <c r="BD21" i="192"/>
  <c r="BA21" i="192"/>
  <c r="AZ21" i="192"/>
  <c r="AY21" i="192"/>
  <c r="AX21" i="192"/>
  <c r="BB21" i="192" s="1"/>
  <c r="AW21" i="192"/>
  <c r="AV21" i="192"/>
  <c r="AU21" i="192"/>
  <c r="AR21" i="192"/>
  <c r="AP21" i="192"/>
  <c r="AO21" i="192"/>
  <c r="AN21" i="192"/>
  <c r="AM21" i="192"/>
  <c r="AL21" i="192"/>
  <c r="AF21" i="192"/>
  <c r="AD21" i="192"/>
  <c r="AB21" i="192"/>
  <c r="AA21" i="192"/>
  <c r="Z21" i="192"/>
  <c r="AC21" i="192" s="1"/>
  <c r="Y21" i="192"/>
  <c r="W21" i="192" a="1"/>
  <c r="W21" i="192" s="1"/>
  <c r="V21" i="192"/>
  <c r="U21" i="192"/>
  <c r="T21" i="192"/>
  <c r="Q21" i="192"/>
  <c r="CJ20" i="192"/>
  <c r="CH20" i="192"/>
  <c r="CG20" i="192"/>
  <c r="CF20" i="192"/>
  <c r="CE20" i="192"/>
  <c r="CD20" i="192"/>
  <c r="CC20" i="192"/>
  <c r="CB20" i="192"/>
  <c r="CA20" i="192"/>
  <c r="BZ20" i="192"/>
  <c r="BT20" i="192"/>
  <c r="BR20" i="192"/>
  <c r="BQ20" i="192"/>
  <c r="BP20" i="192"/>
  <c r="BO20" i="192"/>
  <c r="BN20" i="192"/>
  <c r="BM20" i="192"/>
  <c r="BL20" i="192"/>
  <c r="BK20" i="192"/>
  <c r="BJ20" i="192"/>
  <c r="BD20" i="192"/>
  <c r="BA20" i="192"/>
  <c r="AZ20" i="192"/>
  <c r="AY20" i="192"/>
  <c r="AX20" i="192"/>
  <c r="BB20" i="192" s="1"/>
  <c r="AW20" i="192"/>
  <c r="AV20" i="192"/>
  <c r="AU20" i="192"/>
  <c r="AR20" i="192"/>
  <c r="AP20" i="192"/>
  <c r="AO20" i="192"/>
  <c r="AN20" i="192"/>
  <c r="AM20" i="192"/>
  <c r="AL20" i="192"/>
  <c r="AF20" i="192"/>
  <c r="AD20" i="192"/>
  <c r="AB20" i="192"/>
  <c r="AA20" i="192"/>
  <c r="Z20" i="192"/>
  <c r="AC20" i="192" s="1"/>
  <c r="Y20" i="192"/>
  <c r="W20" i="192" a="1"/>
  <c r="W20" i="192" s="1"/>
  <c r="V20" i="192"/>
  <c r="U20" i="192"/>
  <c r="T20" i="192"/>
  <c r="Q20" i="192"/>
  <c r="CJ19" i="192"/>
  <c r="CH19" i="192"/>
  <c r="CG19" i="192"/>
  <c r="CF19" i="192"/>
  <c r="CE19" i="192"/>
  <c r="CD19" i="192"/>
  <c r="CC19" i="192"/>
  <c r="CB19" i="192"/>
  <c r="CA19" i="192"/>
  <c r="BZ19" i="192"/>
  <c r="BT19" i="192"/>
  <c r="BR19" i="192"/>
  <c r="BQ19" i="192"/>
  <c r="BP19" i="192"/>
  <c r="BO19" i="192"/>
  <c r="BN19" i="192"/>
  <c r="BM19" i="192"/>
  <c r="BL19" i="192"/>
  <c r="BK19" i="192"/>
  <c r="BJ19" i="192"/>
  <c r="BD19" i="192"/>
  <c r="BA19" i="192"/>
  <c r="AZ19" i="192"/>
  <c r="AY19" i="192"/>
  <c r="AX19" i="192"/>
  <c r="BB19" i="192" s="1"/>
  <c r="AW19" i="192"/>
  <c r="AV19" i="192"/>
  <c r="AU19" i="192"/>
  <c r="AR19" i="192"/>
  <c r="AP19" i="192"/>
  <c r="AO19" i="192"/>
  <c r="AN19" i="192"/>
  <c r="AM19" i="192"/>
  <c r="AL19" i="192"/>
  <c r="AF19" i="192"/>
  <c r="AD19" i="192"/>
  <c r="AB19" i="192"/>
  <c r="AA19" i="192"/>
  <c r="Z19" i="192"/>
  <c r="AC19" i="192" s="1"/>
  <c r="Y19" i="192"/>
  <c r="W19" i="192" a="1"/>
  <c r="W19" i="192" s="1"/>
  <c r="V19" i="192"/>
  <c r="U19" i="192"/>
  <c r="T19" i="192"/>
  <c r="Q19" i="192"/>
  <c r="CJ18" i="192"/>
  <c r="CH18" i="192"/>
  <c r="CG18" i="192"/>
  <c r="CF18" i="192"/>
  <c r="CE18" i="192"/>
  <c r="CD18" i="192"/>
  <c r="CC18" i="192"/>
  <c r="CB18" i="192"/>
  <c r="CA18" i="192"/>
  <c r="BZ18" i="192"/>
  <c r="BT18" i="192"/>
  <c r="BR18" i="192"/>
  <c r="BQ18" i="192"/>
  <c r="BP18" i="192"/>
  <c r="BO18" i="192"/>
  <c r="BN18" i="192"/>
  <c r="BM18" i="192"/>
  <c r="BL18" i="192"/>
  <c r="BK18" i="192"/>
  <c r="BJ18" i="192"/>
  <c r="BD18" i="192"/>
  <c r="BA18" i="192"/>
  <c r="AZ18" i="192"/>
  <c r="AY18" i="192"/>
  <c r="AX18" i="192"/>
  <c r="BB18" i="192" s="1"/>
  <c r="AW18" i="192"/>
  <c r="AV18" i="192"/>
  <c r="AU18" i="192"/>
  <c r="AR18" i="192"/>
  <c r="AP18" i="192"/>
  <c r="AO18" i="192"/>
  <c r="AN18" i="192"/>
  <c r="AM18" i="192"/>
  <c r="AL18" i="192"/>
  <c r="AF18" i="192"/>
  <c r="AD18" i="192"/>
  <c r="AB18" i="192"/>
  <c r="AA18" i="192"/>
  <c r="Z18" i="192"/>
  <c r="AC18" i="192" s="1"/>
  <c r="Y18" i="192"/>
  <c r="W18" i="192" a="1"/>
  <c r="W18" i="192" s="1"/>
  <c r="V18" i="192"/>
  <c r="U18" i="192"/>
  <c r="T18" i="192"/>
  <c r="Q18" i="192"/>
  <c r="CJ17" i="192"/>
  <c r="CH17" i="192"/>
  <c r="CG17" i="192"/>
  <c r="CF17" i="192"/>
  <c r="CE17" i="192"/>
  <c r="CD17" i="192"/>
  <c r="CC17" i="192"/>
  <c r="CB17" i="192"/>
  <c r="CA17" i="192"/>
  <c r="BZ17" i="192"/>
  <c r="BT17" i="192"/>
  <c r="BR17" i="192"/>
  <c r="BQ17" i="192"/>
  <c r="BP17" i="192"/>
  <c r="BO17" i="192"/>
  <c r="BN17" i="192"/>
  <c r="BM17" i="192"/>
  <c r="BL17" i="192"/>
  <c r="BK17" i="192"/>
  <c r="BJ17" i="192"/>
  <c r="BD17" i="192"/>
  <c r="BA17" i="192"/>
  <c r="AZ17" i="192"/>
  <c r="AY17" i="192"/>
  <c r="AX17" i="192"/>
  <c r="BB17" i="192" s="1"/>
  <c r="AW17" i="192"/>
  <c r="AV17" i="192"/>
  <c r="AU17" i="192"/>
  <c r="AR17" i="192"/>
  <c r="AP17" i="192"/>
  <c r="AO17" i="192"/>
  <c r="AN17" i="192"/>
  <c r="AM17" i="192"/>
  <c r="AL17" i="192"/>
  <c r="AF17" i="192"/>
  <c r="AD17" i="192"/>
  <c r="AB17" i="192"/>
  <c r="AA17" i="192"/>
  <c r="Z17" i="192"/>
  <c r="AC17" i="192" s="1"/>
  <c r="Y17" i="192"/>
  <c r="W17" i="192" a="1"/>
  <c r="W17" i="192" s="1"/>
  <c r="V17" i="192"/>
  <c r="U17" i="192"/>
  <c r="T17" i="192"/>
  <c r="Q17" i="192"/>
  <c r="K17" i="192"/>
  <c r="J17" i="192"/>
  <c r="CJ16" i="192"/>
  <c r="CH16" i="192"/>
  <c r="CG16" i="192"/>
  <c r="CF16" i="192"/>
  <c r="CE16" i="192"/>
  <c r="CD16" i="192"/>
  <c r="CC16" i="192"/>
  <c r="CB16" i="192"/>
  <c r="CA16" i="192"/>
  <c r="BZ16" i="192"/>
  <c r="BT16" i="192"/>
  <c r="BR16" i="192"/>
  <c r="BQ16" i="192"/>
  <c r="BP16" i="192"/>
  <c r="BO16" i="192"/>
  <c r="BN16" i="192"/>
  <c r="BM16" i="192"/>
  <c r="BL16" i="192"/>
  <c r="BK16" i="192"/>
  <c r="BJ16" i="192"/>
  <c r="BD16" i="192"/>
  <c r="BA16" i="192"/>
  <c r="AZ16" i="192"/>
  <c r="AY16" i="192"/>
  <c r="AX16" i="192"/>
  <c r="BB16" i="192" s="1"/>
  <c r="AW16" i="192"/>
  <c r="AV16" i="192"/>
  <c r="AU16" i="192"/>
  <c r="AF16" i="192"/>
  <c r="AD16" i="192"/>
  <c r="AB16" i="192"/>
  <c r="AA16" i="192"/>
  <c r="Z16" i="192"/>
  <c r="AC16" i="192" s="1"/>
  <c r="Y16" i="192"/>
  <c r="W16" i="192" a="1"/>
  <c r="W16" i="192" s="1"/>
  <c r="V16" i="192"/>
  <c r="U16" i="192"/>
  <c r="T16" i="192"/>
  <c r="Q16" i="192"/>
  <c r="CJ15" i="192"/>
  <c r="CH15" i="192"/>
  <c r="CG15" i="192"/>
  <c r="CF15" i="192"/>
  <c r="CE15" i="192"/>
  <c r="CD15" i="192"/>
  <c r="CC15" i="192"/>
  <c r="CB15" i="192"/>
  <c r="CA15" i="192"/>
  <c r="BZ15" i="192"/>
  <c r="BT15" i="192"/>
  <c r="BR15" i="192"/>
  <c r="BQ15" i="192"/>
  <c r="BP15" i="192"/>
  <c r="BO15" i="192"/>
  <c r="BN15" i="192"/>
  <c r="BM15" i="192"/>
  <c r="BL15" i="192"/>
  <c r="BK15" i="192"/>
  <c r="BJ15" i="192"/>
  <c r="BD15" i="192"/>
  <c r="BA15" i="192"/>
  <c r="AZ15" i="192"/>
  <c r="AY15" i="192"/>
  <c r="AX15" i="192"/>
  <c r="BB15" i="192" s="1"/>
  <c r="AW15" i="192"/>
  <c r="AV15" i="192"/>
  <c r="AU15" i="192"/>
  <c r="AF15" i="192"/>
  <c r="AD15" i="192"/>
  <c r="AB15" i="192"/>
  <c r="AA15" i="192"/>
  <c r="Z15" i="192"/>
  <c r="AC15" i="192" s="1"/>
  <c r="Y15" i="192"/>
  <c r="W15" i="192" a="1"/>
  <c r="W15" i="192" s="1"/>
  <c r="V15" i="192"/>
  <c r="U15" i="192"/>
  <c r="T15" i="192"/>
  <c r="Q15" i="192"/>
  <c r="K15" i="192"/>
  <c r="J15" i="192"/>
  <c r="CJ14" i="192"/>
  <c r="CH14" i="192"/>
  <c r="CG14" i="192"/>
  <c r="CF14" i="192"/>
  <c r="CE14" i="192"/>
  <c r="CD14" i="192"/>
  <c r="CC14" i="192"/>
  <c r="CB14" i="192"/>
  <c r="CA14" i="192"/>
  <c r="BZ14" i="192"/>
  <c r="BT14" i="192"/>
  <c r="BR14" i="192"/>
  <c r="BQ14" i="192"/>
  <c r="BP14" i="192"/>
  <c r="BO14" i="192"/>
  <c r="BN14" i="192"/>
  <c r="BM14" i="192"/>
  <c r="BL14" i="192"/>
  <c r="BK14" i="192"/>
  <c r="BJ14" i="192"/>
  <c r="BD14" i="192"/>
  <c r="BA14" i="192"/>
  <c r="AZ14" i="192"/>
  <c r="AY14" i="192"/>
  <c r="AX14" i="192"/>
  <c r="BB14" i="192" s="1"/>
  <c r="AW14" i="192"/>
  <c r="AV14" i="192"/>
  <c r="AU14" i="192"/>
  <c r="AF14" i="192"/>
  <c r="AD14" i="192"/>
  <c r="AB14" i="192"/>
  <c r="AA14" i="192"/>
  <c r="Z14" i="192"/>
  <c r="AC14" i="192" s="1"/>
  <c r="Y14" i="192"/>
  <c r="W14" i="192" a="1"/>
  <c r="W14" i="192" s="1"/>
  <c r="V14" i="192"/>
  <c r="U14" i="192"/>
  <c r="T14" i="192"/>
  <c r="Q14" i="192"/>
  <c r="K14" i="192"/>
  <c r="J14" i="192"/>
  <c r="CJ13" i="192"/>
  <c r="CH13" i="192"/>
  <c r="CG13" i="192"/>
  <c r="CF13" i="192"/>
  <c r="CE13" i="192"/>
  <c r="CD13" i="192"/>
  <c r="CC13" i="192"/>
  <c r="CB13" i="192"/>
  <c r="CA13" i="192"/>
  <c r="BZ13" i="192"/>
  <c r="BT13" i="192"/>
  <c r="BR13" i="192"/>
  <c r="BQ13" i="192"/>
  <c r="BP13" i="192"/>
  <c r="BO13" i="192"/>
  <c r="BN13" i="192"/>
  <c r="BM13" i="192"/>
  <c r="BL13" i="192"/>
  <c r="BK13" i="192"/>
  <c r="BJ13" i="192"/>
  <c r="BD13" i="192"/>
  <c r="BA13" i="192"/>
  <c r="AZ13" i="192"/>
  <c r="AY13" i="192"/>
  <c r="AX13" i="192"/>
  <c r="BB13" i="192" s="1"/>
  <c r="AW13" i="192"/>
  <c r="AV13" i="192"/>
  <c r="AU13" i="192"/>
  <c r="AF13" i="192"/>
  <c r="AD13" i="192"/>
  <c r="AB13" i="192"/>
  <c r="AA13" i="192"/>
  <c r="Z13" i="192"/>
  <c r="AC13" i="192" s="1"/>
  <c r="Y13" i="192"/>
  <c r="W13" i="192" a="1"/>
  <c r="W13" i="192" s="1"/>
  <c r="V13" i="192"/>
  <c r="U13" i="192"/>
  <c r="T13" i="192"/>
  <c r="Q13" i="192"/>
  <c r="K13" i="192"/>
  <c r="J13" i="192"/>
  <c r="CJ12" i="192"/>
  <c r="CH12" i="192"/>
  <c r="CG12" i="192"/>
  <c r="CF12" i="192"/>
  <c r="CE12" i="192"/>
  <c r="CD12" i="192"/>
  <c r="CC12" i="192"/>
  <c r="CB12" i="192"/>
  <c r="CA12" i="192"/>
  <c r="BZ12" i="192"/>
  <c r="BT12" i="192"/>
  <c r="BR12" i="192"/>
  <c r="BQ12" i="192"/>
  <c r="BP12" i="192"/>
  <c r="BO12" i="192"/>
  <c r="BN12" i="192"/>
  <c r="BM12" i="192"/>
  <c r="BL12" i="192"/>
  <c r="BK12" i="192"/>
  <c r="BJ12" i="192"/>
  <c r="BD12" i="192"/>
  <c r="BA12" i="192"/>
  <c r="AZ12" i="192"/>
  <c r="AY12" i="192"/>
  <c r="AX12" i="192"/>
  <c r="BB12" i="192" s="1"/>
  <c r="AW12" i="192"/>
  <c r="AV12" i="192"/>
  <c r="AU12" i="192"/>
  <c r="AL12" i="192"/>
  <c r="I23" i="192" s="1"/>
  <c r="AF12" i="192"/>
  <c r="AD12" i="192"/>
  <c r="AB12" i="192"/>
  <c r="AA12" i="192"/>
  <c r="Z12" i="192"/>
  <c r="AC12" i="192" s="1"/>
  <c r="Y12" i="192"/>
  <c r="W12" i="192" a="1"/>
  <c r="W12" i="192" s="1"/>
  <c r="V12" i="192"/>
  <c r="U12" i="192"/>
  <c r="T12" i="192"/>
  <c r="Q12" i="192"/>
  <c r="K12" i="192"/>
  <c r="J12" i="192"/>
  <c r="CJ11" i="192"/>
  <c r="CH11" i="192"/>
  <c r="CG11" i="192"/>
  <c r="CF11" i="192"/>
  <c r="CE11" i="192"/>
  <c r="CD11" i="192"/>
  <c r="CC11" i="192"/>
  <c r="CB11" i="192"/>
  <c r="CA11" i="192"/>
  <c r="BZ11" i="192"/>
  <c r="BT11" i="192"/>
  <c r="BR11" i="192"/>
  <c r="BQ11" i="192"/>
  <c r="BP11" i="192"/>
  <c r="BO11" i="192"/>
  <c r="BN11" i="192"/>
  <c r="BM11" i="192"/>
  <c r="BL11" i="192"/>
  <c r="BK11" i="192"/>
  <c r="BJ11" i="192"/>
  <c r="BD11" i="192"/>
  <c r="BA11" i="192"/>
  <c r="AZ11" i="192"/>
  <c r="AY11" i="192"/>
  <c r="AX11" i="192"/>
  <c r="BB11" i="192" s="1"/>
  <c r="AW11" i="192"/>
  <c r="AV11" i="192"/>
  <c r="AU11" i="192"/>
  <c r="AP11" i="192"/>
  <c r="AO11" i="192"/>
  <c r="AN11" i="192"/>
  <c r="AF11" i="192"/>
  <c r="AD11" i="192"/>
  <c r="AB11" i="192"/>
  <c r="AA11" i="192"/>
  <c r="Z11" i="192"/>
  <c r="AC11" i="192" s="1"/>
  <c r="Y11" i="192"/>
  <c r="W11" i="192" a="1"/>
  <c r="W11" i="192" s="1"/>
  <c r="V11" i="192"/>
  <c r="U11" i="192"/>
  <c r="T11" i="192"/>
  <c r="Q11" i="192"/>
  <c r="K11" i="192"/>
  <c r="J11" i="192"/>
  <c r="CJ10" i="192"/>
  <c r="CH10" i="192"/>
  <c r="CG10" i="192"/>
  <c r="CF10" i="192"/>
  <c r="CE10" i="192"/>
  <c r="CD10" i="192"/>
  <c r="CC10" i="192"/>
  <c r="CB10" i="192"/>
  <c r="CA10" i="192"/>
  <c r="BZ10" i="192"/>
  <c r="BT10" i="192"/>
  <c r="BR10" i="192"/>
  <c r="BQ10" i="192"/>
  <c r="BP10" i="192"/>
  <c r="BO10" i="192"/>
  <c r="BN10" i="192"/>
  <c r="BM10" i="192"/>
  <c r="BL10" i="192"/>
  <c r="BK10" i="192"/>
  <c r="BJ10" i="192"/>
  <c r="BD10" i="192"/>
  <c r="BA10" i="192"/>
  <c r="AZ10" i="192"/>
  <c r="AY10" i="192"/>
  <c r="AX10" i="192"/>
  <c r="BB10" i="192" s="1"/>
  <c r="AW10" i="192"/>
  <c r="AV10" i="192"/>
  <c r="AU10" i="192"/>
  <c r="AP10" i="192"/>
  <c r="AO10" i="192"/>
  <c r="AN10" i="192"/>
  <c r="AF10" i="192"/>
  <c r="AD10" i="192"/>
  <c r="AB10" i="192"/>
  <c r="AA10" i="192"/>
  <c r="Z10" i="192"/>
  <c r="AC10" i="192" s="1"/>
  <c r="Y10" i="192"/>
  <c r="W10" i="192" a="1"/>
  <c r="W10" i="192" s="1"/>
  <c r="V10" i="192"/>
  <c r="U10" i="192"/>
  <c r="T10" i="192"/>
  <c r="Q10" i="192"/>
  <c r="K10" i="192"/>
  <c r="J10" i="192"/>
  <c r="CJ9" i="192"/>
  <c r="CH9" i="192"/>
  <c r="CG9" i="192"/>
  <c r="CF9" i="192"/>
  <c r="CE9" i="192"/>
  <c r="CD9" i="192"/>
  <c r="CC9" i="192"/>
  <c r="CB9" i="192"/>
  <c r="CA9" i="192"/>
  <c r="BZ9" i="192"/>
  <c r="BT9" i="192"/>
  <c r="BR9" i="192"/>
  <c r="BQ9" i="192"/>
  <c r="BP9" i="192"/>
  <c r="BO9" i="192"/>
  <c r="BN9" i="192"/>
  <c r="BM9" i="192"/>
  <c r="BL9" i="192"/>
  <c r="BK9" i="192"/>
  <c r="BJ9" i="192"/>
  <c r="BD9" i="192"/>
  <c r="BA9" i="192"/>
  <c r="AZ9" i="192"/>
  <c r="AY9" i="192"/>
  <c r="AX9" i="192"/>
  <c r="BB9" i="192" s="1"/>
  <c r="AW9" i="192"/>
  <c r="AV9" i="192"/>
  <c r="AU9" i="192"/>
  <c r="AP9" i="192"/>
  <c r="AO9" i="192"/>
  <c r="AN9" i="192"/>
  <c r="AF9" i="192"/>
  <c r="AD9" i="192"/>
  <c r="AB9" i="192"/>
  <c r="AA9" i="192"/>
  <c r="Z9" i="192"/>
  <c r="AC9" i="192" s="1"/>
  <c r="Y9" i="192"/>
  <c r="W9" i="192" a="1"/>
  <c r="W9" i="192" s="1"/>
  <c r="V9" i="192"/>
  <c r="U9" i="192"/>
  <c r="T9" i="192"/>
  <c r="Q9" i="192"/>
  <c r="CJ8" i="192"/>
  <c r="CH8" i="192"/>
  <c r="CG8" i="192"/>
  <c r="CF8" i="192"/>
  <c r="CE8" i="192"/>
  <c r="CD8" i="192"/>
  <c r="CC8" i="192"/>
  <c r="CB8" i="192"/>
  <c r="CA8" i="192"/>
  <c r="BZ8" i="192"/>
  <c r="BT8" i="192"/>
  <c r="BR8" i="192"/>
  <c r="BQ8" i="192"/>
  <c r="BP8" i="192"/>
  <c r="BO8" i="192"/>
  <c r="BN8" i="192"/>
  <c r="BM8" i="192"/>
  <c r="BL8" i="192"/>
  <c r="BK8" i="192"/>
  <c r="BJ8" i="192"/>
  <c r="BD8" i="192"/>
  <c r="BA8" i="192"/>
  <c r="AZ8" i="192"/>
  <c r="AY8" i="192"/>
  <c r="AX8" i="192"/>
  <c r="BB8" i="192" s="1"/>
  <c r="AW8" i="192"/>
  <c r="AV8" i="192"/>
  <c r="AU8" i="192"/>
  <c r="AP8" i="192"/>
  <c r="AO8" i="192"/>
  <c r="AN8" i="192"/>
  <c r="AF8" i="192"/>
  <c r="AD8" i="192"/>
  <c r="AB8" i="192"/>
  <c r="AA8" i="192"/>
  <c r="Z8" i="192"/>
  <c r="AC8" i="192" s="1"/>
  <c r="Y8" i="192"/>
  <c r="W8" i="192" a="1"/>
  <c r="W8" i="192" s="1"/>
  <c r="V8" i="192"/>
  <c r="U8" i="192"/>
  <c r="T8" i="192"/>
  <c r="Q8" i="192"/>
  <c r="CJ7" i="192"/>
  <c r="CH7" i="192"/>
  <c r="CG7" i="192"/>
  <c r="CF7" i="192"/>
  <c r="CE7" i="192"/>
  <c r="CD7" i="192"/>
  <c r="CC7" i="192"/>
  <c r="CB7" i="192"/>
  <c r="CA7" i="192"/>
  <c r="BZ7" i="192"/>
  <c r="BT7" i="192"/>
  <c r="BR7" i="192"/>
  <c r="BQ7" i="192"/>
  <c r="BP7" i="192"/>
  <c r="BO7" i="192"/>
  <c r="BN7" i="192"/>
  <c r="BM7" i="192"/>
  <c r="BL7" i="192"/>
  <c r="BK7" i="192"/>
  <c r="BJ7" i="192"/>
  <c r="BD7" i="192"/>
  <c r="BA7" i="192"/>
  <c r="AZ7" i="192"/>
  <c r="AY7" i="192"/>
  <c r="AX7" i="192"/>
  <c r="BB7" i="192" s="1"/>
  <c r="AW7" i="192"/>
  <c r="AV7" i="192"/>
  <c r="AU7" i="192"/>
  <c r="AP7" i="192"/>
  <c r="AP12" i="192" s="1"/>
  <c r="K23" i="192" s="1"/>
  <c r="AO7" i="192"/>
  <c r="AO12" i="192" s="1"/>
  <c r="J23" i="192" s="1"/>
  <c r="AN7" i="192"/>
  <c r="AD7" i="192"/>
  <c r="AD22" i="192" s="1"/>
  <c r="T7" i="192"/>
  <c r="U7" i="192" s="1"/>
  <c r="CJ6" i="192"/>
  <c r="CH6" i="192"/>
  <c r="CG6" i="192"/>
  <c r="CF6" i="192"/>
  <c r="CE6" i="192"/>
  <c r="CD6" i="192"/>
  <c r="CC6" i="192"/>
  <c r="CB6" i="192"/>
  <c r="CA6" i="192"/>
  <c r="BZ6" i="192"/>
  <c r="BT6" i="192"/>
  <c r="BR6" i="192"/>
  <c r="BQ6" i="192"/>
  <c r="BP6" i="192"/>
  <c r="BO6" i="192"/>
  <c r="BN6" i="192"/>
  <c r="BM6" i="192"/>
  <c r="BL6" i="192"/>
  <c r="BK6" i="192"/>
  <c r="BJ6" i="192"/>
  <c r="BD6" i="192"/>
  <c r="BA6" i="192"/>
  <c r="AZ6" i="192"/>
  <c r="AY6" i="192"/>
  <c r="AX6" i="192"/>
  <c r="BB6" i="192" s="1"/>
  <c r="AW6" i="192"/>
  <c r="AV6" i="192"/>
  <c r="AU6" i="192"/>
  <c r="CJ5" i="192"/>
  <c r="CH5" i="192"/>
  <c r="CG5" i="192"/>
  <c r="CF5" i="192"/>
  <c r="CE5" i="192"/>
  <c r="CD5" i="192"/>
  <c r="CC5" i="192"/>
  <c r="CB5" i="192"/>
  <c r="CA5" i="192"/>
  <c r="BZ5" i="192"/>
  <c r="BT5" i="192"/>
  <c r="BR5" i="192"/>
  <c r="BQ5" i="192"/>
  <c r="BP5" i="192"/>
  <c r="BO5" i="192"/>
  <c r="BN5" i="192"/>
  <c r="BM5" i="192"/>
  <c r="BL5" i="192"/>
  <c r="BK5" i="192"/>
  <c r="BJ5" i="192"/>
  <c r="BD5" i="192"/>
  <c r="BA5" i="192"/>
  <c r="AZ5" i="192"/>
  <c r="AY5" i="192"/>
  <c r="AX5" i="192"/>
  <c r="BB5" i="192" s="1"/>
  <c r="AW5" i="192"/>
  <c r="AV5" i="192"/>
  <c r="AU5" i="192"/>
  <c r="CJ4" i="192"/>
  <c r="CH4" i="192"/>
  <c r="CG4" i="192"/>
  <c r="CF4" i="192"/>
  <c r="CE4" i="192"/>
  <c r="CD4" i="192"/>
  <c r="CC4" i="192"/>
  <c r="CB4" i="192"/>
  <c r="CA4" i="192"/>
  <c r="BZ4" i="192"/>
  <c r="BR4" i="192"/>
  <c r="BQ4" i="192"/>
  <c r="BP4" i="192"/>
  <c r="BO4" i="192"/>
  <c r="BN4" i="192"/>
  <c r="BM4" i="192"/>
  <c r="BL4" i="192"/>
  <c r="BK4" i="192"/>
  <c r="BJ4" i="192"/>
  <c r="BD4" i="192"/>
  <c r="BA4" i="192"/>
  <c r="AZ4" i="192"/>
  <c r="AY4" i="192"/>
  <c r="AX4" i="192"/>
  <c r="AW4" i="192"/>
  <c r="AV4" i="192"/>
  <c r="AU4" i="192"/>
  <c r="CH3" i="192"/>
  <c r="CG3" i="192"/>
  <c r="Q32" i="192" s="1"/>
  <c r="V32" i="192" s="1"/>
  <c r="V34" i="192" s="1"/>
  <c r="CF3" i="192"/>
  <c r="AE32" i="192" s="1"/>
  <c r="CE3" i="192"/>
  <c r="CD3" i="192"/>
  <c r="CC3" i="192"/>
  <c r="CB3" i="192"/>
  <c r="CA3" i="192"/>
  <c r="BZ3" i="192"/>
  <c r="BR3" i="192"/>
  <c r="BQ3" i="192"/>
  <c r="BP3" i="192"/>
  <c r="BO3" i="192"/>
  <c r="BN3" i="192"/>
  <c r="BM3" i="192"/>
  <c r="BL3" i="192"/>
  <c r="BK3" i="192"/>
  <c r="BJ3" i="192"/>
  <c r="BA3" i="192"/>
  <c r="AZ3" i="192"/>
  <c r="AY3" i="192"/>
  <c r="AX3" i="192"/>
  <c r="AW3" i="192"/>
  <c r="AV3" i="192"/>
  <c r="AU3" i="192"/>
  <c r="G3" i="192"/>
  <c r="K37" i="193"/>
  <c r="T61" i="193"/>
  <c r="V61" i="193" s="1"/>
  <c r="T60" i="193"/>
  <c r="V60" i="193" s="1"/>
  <c r="T59" i="193"/>
  <c r="V59" i="193" s="1"/>
  <c r="BB4" i="193"/>
  <c r="BA1237" i="193"/>
  <c r="BA1236" i="193"/>
  <c r="BA1235" i="193"/>
  <c r="BA1232" i="193"/>
  <c r="BA1231" i="193"/>
  <c r="BA1230" i="193"/>
  <c r="BA1229" i="193"/>
  <c r="BA1226" i="193"/>
  <c r="BA1225" i="193"/>
  <c r="BA1219" i="193"/>
  <c r="BA1210" i="193"/>
  <c r="BA1209" i="193"/>
  <c r="BA1205" i="193"/>
  <c r="BA1201" i="193"/>
  <c r="BA1200" i="193"/>
  <c r="BA1196" i="193"/>
  <c r="BA1195" i="193"/>
  <c r="BA1188" i="193"/>
  <c r="BA1187" i="193"/>
  <c r="BA1186" i="193"/>
  <c r="BA1185" i="193"/>
  <c r="BA1184" i="193"/>
  <c r="BA1183" i="193"/>
  <c r="BA1176" i="193"/>
  <c r="BA1172" i="193"/>
  <c r="BA1171" i="193"/>
  <c r="BA1170" i="193"/>
  <c r="BA1166" i="193"/>
  <c r="BA1165" i="193"/>
  <c r="BA1164" i="193"/>
  <c r="BA1163" i="193"/>
  <c r="BA1162" i="193"/>
  <c r="BA1161" i="193"/>
  <c r="BA1160" i="193"/>
  <c r="BA1159" i="193"/>
  <c r="BA1155" i="193"/>
  <c r="BA1154" i="193"/>
  <c r="BA1153" i="193"/>
  <c r="BA1152" i="193"/>
  <c r="BA1148" i="193"/>
  <c r="BA1147" i="193"/>
  <c r="BA1146" i="193"/>
  <c r="BA1145" i="193"/>
  <c r="BA1144" i="193"/>
  <c r="BA1139" i="193"/>
  <c r="BA1138" i="193"/>
  <c r="BA1137" i="193"/>
  <c r="BA1132" i="193"/>
  <c r="BA1131" i="193"/>
  <c r="BA1130" i="193"/>
  <c r="BA1125" i="193"/>
  <c r="BA1124" i="193"/>
  <c r="BA1123" i="193"/>
  <c r="BA1122" i="193"/>
  <c r="BA1121" i="193"/>
  <c r="BA1120" i="193"/>
  <c r="BA1116" i="193"/>
  <c r="BA1115" i="193"/>
  <c r="BA1114" i="193"/>
  <c r="BA1113" i="193"/>
  <c r="BA1112" i="193"/>
  <c r="BA1111" i="193"/>
  <c r="BA1110" i="193"/>
  <c r="BA1104" i="193"/>
  <c r="BA1103" i="193"/>
  <c r="BA1102" i="193"/>
  <c r="BA1093" i="193"/>
  <c r="BA1089" i="193"/>
  <c r="BA1088" i="193"/>
  <c r="BA1087" i="193"/>
  <c r="BA1066" i="193"/>
  <c r="BA1065" i="193"/>
  <c r="BA1064" i="193"/>
  <c r="BA1063" i="193"/>
  <c r="BA1041" i="193"/>
  <c r="BA1035" i="193"/>
  <c r="BA1034" i="193"/>
  <c r="BA1027" i="193"/>
  <c r="BA1026" i="193"/>
  <c r="BA1025" i="193"/>
  <c r="BA1016" i="193"/>
  <c r="BA1015" i="193"/>
  <c r="BA1004" i="193"/>
  <c r="BA1003" i="193"/>
  <c r="BA999" i="193"/>
  <c r="BA998" i="193"/>
  <c r="BA990" i="193"/>
  <c r="BA989" i="193"/>
  <c r="BA982" i="193"/>
  <c r="BA981" i="193"/>
  <c r="BA980" i="193"/>
  <c r="BA976" i="193"/>
  <c r="BA975" i="193"/>
  <c r="BA967" i="193"/>
  <c r="BA966" i="193"/>
  <c r="BA965" i="193"/>
  <c r="BA958" i="193"/>
  <c r="BA957" i="193"/>
  <c r="BA953" i="193"/>
  <c r="BA949" i="193"/>
  <c r="BA944" i="193"/>
  <c r="BA943" i="193"/>
  <c r="BA942" i="193"/>
  <c r="BA941" i="193"/>
  <c r="BA940" i="193"/>
  <c r="BA939" i="193"/>
  <c r="BA938" i="193"/>
  <c r="BA934" i="193"/>
  <c r="BA929" i="193"/>
  <c r="BA923" i="193"/>
  <c r="BA922" i="193"/>
  <c r="BA921" i="193"/>
  <c r="BA918" i="193"/>
  <c r="BA917" i="193"/>
  <c r="BA916" i="193"/>
  <c r="BA908" i="193"/>
  <c r="BA907" i="193"/>
  <c r="BA902" i="193"/>
  <c r="BA897" i="193"/>
  <c r="BA750" i="193"/>
  <c r="BA749" i="193"/>
  <c r="BA745" i="193"/>
  <c r="BA744" i="193"/>
  <c r="BA743" i="193"/>
  <c r="BA737" i="193"/>
  <c r="BA736" i="193"/>
  <c r="BA735" i="193"/>
  <c r="BA734" i="193"/>
  <c r="BA733" i="193"/>
  <c r="BA732" i="193"/>
  <c r="BA728" i="193"/>
  <c r="BA727" i="193"/>
  <c r="BA726" i="193"/>
  <c r="BA725" i="193"/>
  <c r="BA724" i="193"/>
  <c r="BA711" i="193"/>
  <c r="BA710" i="193"/>
  <c r="BA709" i="193"/>
  <c r="BA708" i="193"/>
  <c r="BA707" i="193"/>
  <c r="BA699" i="193"/>
  <c r="BA698" i="193"/>
  <c r="BA697" i="193"/>
  <c r="BA682" i="193"/>
  <c r="BA681" i="193"/>
  <c r="BA680" i="193"/>
  <c r="BA679" i="193"/>
  <c r="BA675" i="193"/>
  <c r="BA674" i="193"/>
  <c r="BA673" i="193"/>
  <c r="BA672" i="193"/>
  <c r="BA671" i="193"/>
  <c r="BA670" i="193"/>
  <c r="BA669" i="193"/>
  <c r="BA606" i="193"/>
  <c r="BA601" i="193"/>
  <c r="BA597" i="193"/>
  <c r="BA596" i="193"/>
  <c r="BA595" i="193"/>
  <c r="BA594" i="193"/>
  <c r="BA593" i="193"/>
  <c r="BA589" i="193"/>
  <c r="BA588" i="193"/>
  <c r="BA584" i="193"/>
  <c r="BA583" i="193"/>
  <c r="BA582" i="193"/>
  <c r="BA575" i="193"/>
  <c r="BA574" i="193"/>
  <c r="BA541" i="193"/>
  <c r="BA525" i="193"/>
  <c r="BA518" i="193"/>
  <c r="BA517" i="193"/>
  <c r="BA516" i="193"/>
  <c r="BA509" i="193"/>
  <c r="BA500" i="193"/>
  <c r="BA499" i="193"/>
  <c r="BA495" i="193"/>
  <c r="BA494" i="193"/>
  <c r="BA478" i="193"/>
  <c r="BA459" i="193"/>
  <c r="BA455" i="193"/>
  <c r="BA454" i="193"/>
  <c r="BA440" i="193"/>
  <c r="BA436" i="193"/>
  <c r="BA432" i="193"/>
  <c r="BA420" i="193"/>
  <c r="BA419" i="193"/>
  <c r="BA410" i="193"/>
  <c r="BA406" i="193"/>
  <c r="BA385" i="193"/>
  <c r="BA368" i="193"/>
  <c r="BA356" i="193"/>
  <c r="BA329" i="193"/>
  <c r="BA320" i="193"/>
  <c r="BA319" i="193"/>
  <c r="BA311" i="193"/>
  <c r="BA274" i="193"/>
  <c r="BA273" i="193"/>
  <c r="BA262" i="193"/>
  <c r="BA261" i="193"/>
  <c r="BA236" i="193"/>
  <c r="BA181" i="193"/>
  <c r="BA166" i="193"/>
  <c r="BA146" i="193"/>
  <c r="BA134" i="193"/>
  <c r="BA121" i="193"/>
  <c r="BA120" i="193"/>
  <c r="BA73" i="193"/>
  <c r="BA11" i="193"/>
  <c r="BA5" i="193"/>
  <c r="BA4" i="193"/>
  <c r="I18" i="193"/>
  <c r="CJ50" i="193"/>
  <c r="CH50" i="193"/>
  <c r="CG50" i="193"/>
  <c r="CF50" i="193"/>
  <c r="CE50" i="193"/>
  <c r="CD50" i="193"/>
  <c r="CC50" i="193"/>
  <c r="CB50" i="193"/>
  <c r="CA50" i="193"/>
  <c r="BZ50" i="193"/>
  <c r="CJ49" i="193"/>
  <c r="CH49" i="193"/>
  <c r="CG49" i="193"/>
  <c r="CF49" i="193"/>
  <c r="CE49" i="193"/>
  <c r="CD49" i="193"/>
  <c r="CC49" i="193"/>
  <c r="CB49" i="193"/>
  <c r="CA49" i="193"/>
  <c r="BZ49" i="193"/>
  <c r="CJ48" i="193"/>
  <c r="CH48" i="193"/>
  <c r="CG48" i="193"/>
  <c r="CF48" i="193"/>
  <c r="CE48" i="193"/>
  <c r="CD48" i="193"/>
  <c r="CC48" i="193"/>
  <c r="CB48" i="193"/>
  <c r="CA48" i="193"/>
  <c r="BZ48" i="193"/>
  <c r="CJ47" i="193"/>
  <c r="CH47" i="193"/>
  <c r="CG47" i="193"/>
  <c r="CF47" i="193"/>
  <c r="CE47" i="193"/>
  <c r="CD47" i="193"/>
  <c r="CC47" i="193"/>
  <c r="CB47" i="193"/>
  <c r="CA47" i="193"/>
  <c r="BZ47" i="193"/>
  <c r="CJ46" i="193"/>
  <c r="CH46" i="193"/>
  <c r="CG46" i="193"/>
  <c r="CF46" i="193"/>
  <c r="CE46" i="193"/>
  <c r="CD46" i="193"/>
  <c r="CC46" i="193"/>
  <c r="CB46" i="193"/>
  <c r="CA46" i="193"/>
  <c r="BZ46" i="193"/>
  <c r="CJ45" i="193"/>
  <c r="CH45" i="193"/>
  <c r="CG45" i="193"/>
  <c r="CF45" i="193"/>
  <c r="CE45" i="193"/>
  <c r="CD45" i="193"/>
  <c r="CC45" i="193"/>
  <c r="CB45" i="193"/>
  <c r="CA45" i="193"/>
  <c r="BZ45" i="193"/>
  <c r="CJ44" i="193"/>
  <c r="CH44" i="193"/>
  <c r="CG44" i="193"/>
  <c r="CF44" i="193"/>
  <c r="CE44" i="193"/>
  <c r="CD44" i="193"/>
  <c r="CC44" i="193"/>
  <c r="CB44" i="193"/>
  <c r="CA44" i="193"/>
  <c r="BZ44" i="193"/>
  <c r="CJ43" i="193"/>
  <c r="CH43" i="193"/>
  <c r="CG43" i="193"/>
  <c r="CF43" i="193"/>
  <c r="CE43" i="193"/>
  <c r="CD43" i="193"/>
  <c r="CC43" i="193"/>
  <c r="CB43" i="193"/>
  <c r="CA43" i="193"/>
  <c r="BZ43" i="193"/>
  <c r="CJ42" i="193"/>
  <c r="CH42" i="193"/>
  <c r="CG42" i="193"/>
  <c r="CF42" i="193"/>
  <c r="CE42" i="193"/>
  <c r="CD42" i="193"/>
  <c r="CC42" i="193"/>
  <c r="CB42" i="193"/>
  <c r="CA42" i="193"/>
  <c r="BZ42" i="193"/>
  <c r="CJ41" i="193"/>
  <c r="CH41" i="193"/>
  <c r="CG41" i="193"/>
  <c r="CF41" i="193"/>
  <c r="CE41" i="193"/>
  <c r="CD41" i="193"/>
  <c r="CC41" i="193"/>
  <c r="CB41" i="193"/>
  <c r="CA41" i="193"/>
  <c r="BZ41" i="193"/>
  <c r="CJ40" i="193"/>
  <c r="CH40" i="193"/>
  <c r="CG40" i="193"/>
  <c r="CF40" i="193"/>
  <c r="CE40" i="193"/>
  <c r="CD40" i="193"/>
  <c r="CC40" i="193"/>
  <c r="CB40" i="193"/>
  <c r="CA40" i="193"/>
  <c r="BZ40" i="193"/>
  <c r="CJ39" i="193"/>
  <c r="CH39" i="193"/>
  <c r="CG39" i="193"/>
  <c r="CF39" i="193"/>
  <c r="CE39" i="193"/>
  <c r="CD39" i="193"/>
  <c r="CC39" i="193"/>
  <c r="CB39" i="193"/>
  <c r="CA39" i="193"/>
  <c r="BZ39" i="193"/>
  <c r="CJ38" i="193"/>
  <c r="CH38" i="193"/>
  <c r="CG38" i="193"/>
  <c r="CF38" i="193"/>
  <c r="CE38" i="193"/>
  <c r="CD38" i="193"/>
  <c r="CC38" i="193"/>
  <c r="CB38" i="193"/>
  <c r="CA38" i="193"/>
  <c r="BZ38" i="193"/>
  <c r="CJ37" i="193"/>
  <c r="CH37" i="193"/>
  <c r="CG37" i="193"/>
  <c r="CF37" i="193"/>
  <c r="CE37" i="193"/>
  <c r="CD37" i="193"/>
  <c r="CC37" i="193"/>
  <c r="CB37" i="193"/>
  <c r="CA37" i="193"/>
  <c r="BZ37" i="193"/>
  <c r="CJ36" i="193"/>
  <c r="CH36" i="193"/>
  <c r="CG36" i="193"/>
  <c r="CF36" i="193"/>
  <c r="CE36" i="193"/>
  <c r="CD36" i="193"/>
  <c r="CC36" i="193"/>
  <c r="CB36" i="193"/>
  <c r="CA36" i="193"/>
  <c r="BZ36" i="193"/>
  <c r="CJ35" i="193"/>
  <c r="CH35" i="193"/>
  <c r="CG35" i="193"/>
  <c r="CF35" i="193"/>
  <c r="CE35" i="193"/>
  <c r="CD35" i="193"/>
  <c r="CC35" i="193"/>
  <c r="CB35" i="193"/>
  <c r="CA35" i="193"/>
  <c r="BZ35" i="193"/>
  <c r="CJ34" i="193"/>
  <c r="CH34" i="193"/>
  <c r="CG34" i="193"/>
  <c r="CF34" i="193"/>
  <c r="CE34" i="193"/>
  <c r="CD34" i="193"/>
  <c r="CC34" i="193"/>
  <c r="CB34" i="193"/>
  <c r="CA34" i="193"/>
  <c r="BZ34" i="193"/>
  <c r="CJ33" i="193"/>
  <c r="CH33" i="193"/>
  <c r="CG33" i="193"/>
  <c r="CF33" i="193"/>
  <c r="CE33" i="193"/>
  <c r="CD33" i="193"/>
  <c r="CC33" i="193"/>
  <c r="CB33" i="193"/>
  <c r="CA33" i="193"/>
  <c r="BZ33" i="193"/>
  <c r="CJ32" i="193"/>
  <c r="CH32" i="193"/>
  <c r="CG32" i="193"/>
  <c r="CF32" i="193"/>
  <c r="CE32" i="193"/>
  <c r="CD32" i="193"/>
  <c r="CC32" i="193"/>
  <c r="CB32" i="193"/>
  <c r="CA32" i="193"/>
  <c r="BZ32" i="193"/>
  <c r="CJ31" i="193"/>
  <c r="CH31" i="193"/>
  <c r="CG31" i="193"/>
  <c r="CF31" i="193"/>
  <c r="CE31" i="193"/>
  <c r="CD31" i="193"/>
  <c r="CC31" i="193"/>
  <c r="CB31" i="193"/>
  <c r="CA31" i="193"/>
  <c r="BZ31" i="193"/>
  <c r="CJ30" i="193"/>
  <c r="CH30" i="193"/>
  <c r="CG30" i="193"/>
  <c r="CF30" i="193"/>
  <c r="CE30" i="193"/>
  <c r="CD30" i="193"/>
  <c r="CC30" i="193"/>
  <c r="CB30" i="193"/>
  <c r="CA30" i="193"/>
  <c r="BZ30" i="193"/>
  <c r="CJ29" i="193"/>
  <c r="CH29" i="193"/>
  <c r="CG29" i="193"/>
  <c r="CF29" i="193"/>
  <c r="CE29" i="193"/>
  <c r="CD29" i="193"/>
  <c r="CC29" i="193"/>
  <c r="CB29" i="193"/>
  <c r="CA29" i="193"/>
  <c r="BZ29" i="193"/>
  <c r="CJ28" i="193"/>
  <c r="CH28" i="193"/>
  <c r="CG28" i="193"/>
  <c r="CF28" i="193"/>
  <c r="CE28" i="193"/>
  <c r="CD28" i="193"/>
  <c r="CC28" i="193"/>
  <c r="CB28" i="193"/>
  <c r="CA28" i="193"/>
  <c r="BZ28" i="193"/>
  <c r="CJ27" i="193"/>
  <c r="CH27" i="193"/>
  <c r="CG27" i="193"/>
  <c r="CF27" i="193"/>
  <c r="CE27" i="193"/>
  <c r="CD27" i="193"/>
  <c r="CC27" i="193"/>
  <c r="CB27" i="193"/>
  <c r="CA27" i="193"/>
  <c r="BZ27" i="193"/>
  <c r="CJ26" i="193"/>
  <c r="CH26" i="193"/>
  <c r="CG26" i="193"/>
  <c r="CF26" i="193"/>
  <c r="CE26" i="193"/>
  <c r="CD26" i="193"/>
  <c r="CC26" i="193"/>
  <c r="CB26" i="193"/>
  <c r="CA26" i="193"/>
  <c r="BZ26" i="193"/>
  <c r="CJ25" i="193"/>
  <c r="CH25" i="193"/>
  <c r="CG25" i="193"/>
  <c r="CF25" i="193"/>
  <c r="CE25" i="193"/>
  <c r="CD25" i="193"/>
  <c r="CC25" i="193"/>
  <c r="CB25" i="193"/>
  <c r="CA25" i="193"/>
  <c r="BZ25" i="193"/>
  <c r="CJ24" i="193"/>
  <c r="CH24" i="193"/>
  <c r="CG24" i="193"/>
  <c r="CF24" i="193"/>
  <c r="CE24" i="193"/>
  <c r="CD24" i="193"/>
  <c r="CC24" i="193"/>
  <c r="CB24" i="193"/>
  <c r="CA24" i="193"/>
  <c r="BZ24" i="193"/>
  <c r="CJ23" i="193"/>
  <c r="CH23" i="193"/>
  <c r="CG23" i="193"/>
  <c r="CF23" i="193"/>
  <c r="CE23" i="193"/>
  <c r="CD23" i="193"/>
  <c r="CC23" i="193"/>
  <c r="CB23" i="193"/>
  <c r="CA23" i="193"/>
  <c r="BZ23" i="193"/>
  <c r="CJ22" i="193"/>
  <c r="CH22" i="193"/>
  <c r="CG22" i="193"/>
  <c r="CF22" i="193"/>
  <c r="CE22" i="193"/>
  <c r="CD22" i="193"/>
  <c r="CC22" i="193"/>
  <c r="CB22" i="193"/>
  <c r="CA22" i="193"/>
  <c r="BZ22" i="193"/>
  <c r="CJ21" i="193"/>
  <c r="CH21" i="193"/>
  <c r="CG21" i="193"/>
  <c r="CF21" i="193"/>
  <c r="CE21" i="193"/>
  <c r="CD21" i="193"/>
  <c r="CC21" i="193"/>
  <c r="CB21" i="193"/>
  <c r="CA21" i="193"/>
  <c r="BZ21" i="193"/>
  <c r="CJ20" i="193"/>
  <c r="CH20" i="193"/>
  <c r="CG20" i="193"/>
  <c r="CF20" i="193"/>
  <c r="CE20" i="193"/>
  <c r="CD20" i="193"/>
  <c r="CC20" i="193"/>
  <c r="CB20" i="193"/>
  <c r="CA20" i="193"/>
  <c r="BZ20" i="193"/>
  <c r="CJ19" i="193"/>
  <c r="CH19" i="193"/>
  <c r="CG19" i="193"/>
  <c r="CF19" i="193"/>
  <c r="CE19" i="193"/>
  <c r="CD19" i="193"/>
  <c r="CC19" i="193"/>
  <c r="CB19" i="193"/>
  <c r="CA19" i="193"/>
  <c r="BZ19" i="193"/>
  <c r="CJ18" i="193"/>
  <c r="CH18" i="193"/>
  <c r="CG18" i="193"/>
  <c r="CF18" i="193"/>
  <c r="CE18" i="193"/>
  <c r="CD18" i="193"/>
  <c r="CC18" i="193"/>
  <c r="CB18" i="193"/>
  <c r="CA18" i="193"/>
  <c r="BZ18" i="193"/>
  <c r="CJ17" i="193"/>
  <c r="CH17" i="193"/>
  <c r="CG17" i="193"/>
  <c r="CF17" i="193"/>
  <c r="CE17" i="193"/>
  <c r="CD17" i="193"/>
  <c r="CC17" i="193"/>
  <c r="CB17" i="193"/>
  <c r="CA17" i="193"/>
  <c r="BZ17" i="193"/>
  <c r="CJ16" i="193"/>
  <c r="CH16" i="193"/>
  <c r="CG16" i="193"/>
  <c r="CF16" i="193"/>
  <c r="CE16" i="193"/>
  <c r="CD16" i="193"/>
  <c r="CC16" i="193"/>
  <c r="CB16" i="193"/>
  <c r="CA16" i="193"/>
  <c r="BZ16" i="193"/>
  <c r="CJ15" i="193"/>
  <c r="CH15" i="193"/>
  <c r="CG15" i="193"/>
  <c r="CF15" i="193"/>
  <c r="CE15" i="193"/>
  <c r="CD15" i="193"/>
  <c r="CC15" i="193"/>
  <c r="CB15" i="193"/>
  <c r="CA15" i="193"/>
  <c r="BZ15" i="193"/>
  <c r="CJ14" i="193"/>
  <c r="CH14" i="193"/>
  <c r="CG14" i="193"/>
  <c r="CF14" i="193"/>
  <c r="CE14" i="193"/>
  <c r="CD14" i="193"/>
  <c r="CC14" i="193"/>
  <c r="CB14" i="193"/>
  <c r="CA14" i="193"/>
  <c r="BZ14" i="193"/>
  <c r="CJ13" i="193"/>
  <c r="CH13" i="193"/>
  <c r="CG13" i="193"/>
  <c r="CF13" i="193"/>
  <c r="CE13" i="193"/>
  <c r="CD13" i="193"/>
  <c r="CC13" i="193"/>
  <c r="CB13" i="193"/>
  <c r="CA13" i="193"/>
  <c r="BZ13" i="193"/>
  <c r="CJ12" i="193"/>
  <c r="CH12" i="193"/>
  <c r="CG12" i="193"/>
  <c r="CF12" i="193"/>
  <c r="CE12" i="193"/>
  <c r="CD12" i="193"/>
  <c r="CC12" i="193"/>
  <c r="CB12" i="193"/>
  <c r="CA12" i="193"/>
  <c r="BZ12" i="193"/>
  <c r="CJ11" i="193"/>
  <c r="CH11" i="193"/>
  <c r="CG11" i="193"/>
  <c r="CF11" i="193"/>
  <c r="CE11" i="193"/>
  <c r="CD11" i="193"/>
  <c r="CC11" i="193"/>
  <c r="CB11" i="193"/>
  <c r="CA11" i="193"/>
  <c r="BZ11" i="193"/>
  <c r="CJ10" i="193"/>
  <c r="CH10" i="193"/>
  <c r="CG10" i="193"/>
  <c r="CF10" i="193"/>
  <c r="CE10" i="193"/>
  <c r="CD10" i="193"/>
  <c r="CC10" i="193"/>
  <c r="CB10" i="193"/>
  <c r="CA10" i="193"/>
  <c r="BZ10" i="193"/>
  <c r="CJ9" i="193"/>
  <c r="CH9" i="193"/>
  <c r="CG9" i="193"/>
  <c r="CF9" i="193"/>
  <c r="CE9" i="193"/>
  <c r="CD9" i="193"/>
  <c r="CC9" i="193"/>
  <c r="CB9" i="193"/>
  <c r="CA9" i="193"/>
  <c r="BZ9" i="193"/>
  <c r="CJ8" i="193"/>
  <c r="CH8" i="193"/>
  <c r="CG8" i="193"/>
  <c r="CF8" i="193"/>
  <c r="CE8" i="193"/>
  <c r="CD8" i="193"/>
  <c r="CC8" i="193"/>
  <c r="CB8" i="193"/>
  <c r="CA8" i="193"/>
  <c r="BZ8" i="193"/>
  <c r="CJ7" i="193"/>
  <c r="CH7" i="193"/>
  <c r="CG7" i="193"/>
  <c r="CF7" i="193"/>
  <c r="CE7" i="193"/>
  <c r="CD7" i="193"/>
  <c r="CC7" i="193"/>
  <c r="CB7" i="193"/>
  <c r="CA7" i="193"/>
  <c r="BZ7" i="193"/>
  <c r="CJ6" i="193"/>
  <c r="CH6" i="193"/>
  <c r="CG6" i="193"/>
  <c r="CF6" i="193"/>
  <c r="CE6" i="193"/>
  <c r="CD6" i="193"/>
  <c r="CC6" i="193"/>
  <c r="CB6" i="193"/>
  <c r="CA6" i="193"/>
  <c r="BZ6" i="193"/>
  <c r="CJ5" i="193"/>
  <c r="CH5" i="193"/>
  <c r="CG5" i="193"/>
  <c r="CF5" i="193"/>
  <c r="CE5" i="193"/>
  <c r="CD5" i="193"/>
  <c r="CC5" i="193"/>
  <c r="CB5" i="193"/>
  <c r="CA5" i="193"/>
  <c r="BZ5" i="193"/>
  <c r="CJ4" i="193"/>
  <c r="CH4" i="193"/>
  <c r="CG4" i="193"/>
  <c r="CF4" i="193"/>
  <c r="CE4" i="193"/>
  <c r="CD4" i="193"/>
  <c r="CC4" i="193"/>
  <c r="CB4" i="193"/>
  <c r="CA4" i="193"/>
  <c r="BZ4" i="193"/>
  <c r="CH3" i="193"/>
  <c r="CG3" i="193"/>
  <c r="CF3" i="193"/>
  <c r="CE3" i="193"/>
  <c r="CD3" i="193"/>
  <c r="CC3" i="193"/>
  <c r="CB3" i="193"/>
  <c r="CA3" i="193"/>
  <c r="BZ3" i="193"/>
  <c r="BT50" i="193"/>
  <c r="BR50" i="193"/>
  <c r="BQ50" i="193"/>
  <c r="BP50" i="193"/>
  <c r="BO50" i="193"/>
  <c r="BN50" i="193"/>
  <c r="BM50" i="193"/>
  <c r="BL50" i="193"/>
  <c r="BK50" i="193"/>
  <c r="BJ50" i="193"/>
  <c r="BT49" i="193"/>
  <c r="BR49" i="193"/>
  <c r="BQ49" i="193"/>
  <c r="BP49" i="193"/>
  <c r="BO49" i="193"/>
  <c r="BN49" i="193"/>
  <c r="BM49" i="193"/>
  <c r="BL49" i="193"/>
  <c r="BK49" i="193"/>
  <c r="BJ49" i="193"/>
  <c r="BT48" i="193"/>
  <c r="BR48" i="193"/>
  <c r="BQ48" i="193"/>
  <c r="BP48" i="193"/>
  <c r="BO48" i="193"/>
  <c r="BN48" i="193"/>
  <c r="BM48" i="193"/>
  <c r="BL48" i="193"/>
  <c r="BK48" i="193"/>
  <c r="BJ48" i="193"/>
  <c r="BT47" i="193"/>
  <c r="BR47" i="193"/>
  <c r="BQ47" i="193"/>
  <c r="BP47" i="193"/>
  <c r="BO47" i="193"/>
  <c r="BN47" i="193"/>
  <c r="BM47" i="193"/>
  <c r="BL47" i="193"/>
  <c r="BK47" i="193"/>
  <c r="BJ47" i="193"/>
  <c r="BT46" i="193"/>
  <c r="BR46" i="193"/>
  <c r="BQ46" i="193"/>
  <c r="BP46" i="193"/>
  <c r="BO46" i="193"/>
  <c r="BN46" i="193"/>
  <c r="BM46" i="193"/>
  <c r="BL46" i="193"/>
  <c r="BK46" i="193"/>
  <c r="BJ46" i="193"/>
  <c r="BT45" i="193"/>
  <c r="BR45" i="193"/>
  <c r="BQ45" i="193"/>
  <c r="BP45" i="193"/>
  <c r="BO45" i="193"/>
  <c r="BN45" i="193"/>
  <c r="BM45" i="193"/>
  <c r="BL45" i="193"/>
  <c r="BK45" i="193"/>
  <c r="BJ45" i="193"/>
  <c r="BT44" i="193"/>
  <c r="BR44" i="193"/>
  <c r="BQ44" i="193"/>
  <c r="BP44" i="193"/>
  <c r="BO44" i="193"/>
  <c r="BN44" i="193"/>
  <c r="BM44" i="193"/>
  <c r="BL44" i="193"/>
  <c r="BK44" i="193"/>
  <c r="BJ44" i="193"/>
  <c r="BT43" i="193"/>
  <c r="BR43" i="193"/>
  <c r="BQ43" i="193"/>
  <c r="BP43" i="193"/>
  <c r="BO43" i="193"/>
  <c r="BN43" i="193"/>
  <c r="BM43" i="193"/>
  <c r="BL43" i="193"/>
  <c r="BK43" i="193"/>
  <c r="BJ43" i="193"/>
  <c r="BT42" i="193"/>
  <c r="BR42" i="193"/>
  <c r="BQ42" i="193"/>
  <c r="BP42" i="193"/>
  <c r="BO42" i="193"/>
  <c r="BN42" i="193"/>
  <c r="BM42" i="193"/>
  <c r="BL42" i="193"/>
  <c r="BK42" i="193"/>
  <c r="BJ42" i="193"/>
  <c r="BT41" i="193"/>
  <c r="BR41" i="193"/>
  <c r="BQ41" i="193"/>
  <c r="BP41" i="193"/>
  <c r="BO41" i="193"/>
  <c r="BN41" i="193"/>
  <c r="BM41" i="193"/>
  <c r="BL41" i="193"/>
  <c r="BK41" i="193"/>
  <c r="BJ41" i="193"/>
  <c r="BT40" i="193"/>
  <c r="BR40" i="193"/>
  <c r="BQ40" i="193"/>
  <c r="BP40" i="193"/>
  <c r="BO40" i="193"/>
  <c r="BN40" i="193"/>
  <c r="BM40" i="193"/>
  <c r="BL40" i="193"/>
  <c r="BK40" i="193"/>
  <c r="BJ40" i="193"/>
  <c r="BT39" i="193"/>
  <c r="BR39" i="193"/>
  <c r="BQ39" i="193"/>
  <c r="BP39" i="193"/>
  <c r="BO39" i="193"/>
  <c r="BN39" i="193"/>
  <c r="BM39" i="193"/>
  <c r="BL39" i="193"/>
  <c r="BK39" i="193"/>
  <c r="BJ39" i="193"/>
  <c r="BT38" i="193"/>
  <c r="BR38" i="193"/>
  <c r="BQ38" i="193"/>
  <c r="BP38" i="193"/>
  <c r="BO38" i="193"/>
  <c r="BN38" i="193"/>
  <c r="BM38" i="193"/>
  <c r="BL38" i="193"/>
  <c r="BK38" i="193"/>
  <c r="BJ38" i="193"/>
  <c r="BT37" i="193"/>
  <c r="BR37" i="193"/>
  <c r="BQ37" i="193"/>
  <c r="BP37" i="193"/>
  <c r="BO37" i="193"/>
  <c r="BN37" i="193"/>
  <c r="BM37" i="193"/>
  <c r="BL37" i="193"/>
  <c r="BK37" i="193"/>
  <c r="BJ37" i="193"/>
  <c r="BT36" i="193"/>
  <c r="BR36" i="193"/>
  <c r="BQ36" i="193"/>
  <c r="BP36" i="193"/>
  <c r="BO36" i="193"/>
  <c r="BN36" i="193"/>
  <c r="BM36" i="193"/>
  <c r="BL36" i="193"/>
  <c r="BK36" i="193"/>
  <c r="BJ36" i="193"/>
  <c r="BT35" i="193"/>
  <c r="BR35" i="193"/>
  <c r="BQ35" i="193"/>
  <c r="BP35" i="193"/>
  <c r="BO35" i="193"/>
  <c r="BN35" i="193"/>
  <c r="BM35" i="193"/>
  <c r="BL35" i="193"/>
  <c r="BK35" i="193"/>
  <c r="BJ35" i="193"/>
  <c r="BT34" i="193"/>
  <c r="BR34" i="193"/>
  <c r="BQ34" i="193"/>
  <c r="BP34" i="193"/>
  <c r="BO34" i="193"/>
  <c r="BN34" i="193"/>
  <c r="BM34" i="193"/>
  <c r="BL34" i="193"/>
  <c r="BK34" i="193"/>
  <c r="BJ34" i="193"/>
  <c r="BT33" i="193"/>
  <c r="BR33" i="193"/>
  <c r="BQ33" i="193"/>
  <c r="BP33" i="193"/>
  <c r="BO33" i="193"/>
  <c r="BN33" i="193"/>
  <c r="BM33" i="193"/>
  <c r="BL33" i="193"/>
  <c r="BK33" i="193"/>
  <c r="BJ33" i="193"/>
  <c r="BT32" i="193"/>
  <c r="BR32" i="193"/>
  <c r="BQ32" i="193"/>
  <c r="BP32" i="193"/>
  <c r="BO32" i="193"/>
  <c r="BN32" i="193"/>
  <c r="BM32" i="193"/>
  <c r="BL32" i="193"/>
  <c r="BK32" i="193"/>
  <c r="BJ32" i="193"/>
  <c r="BT31" i="193"/>
  <c r="BR31" i="193"/>
  <c r="BQ31" i="193"/>
  <c r="BP31" i="193"/>
  <c r="BO31" i="193"/>
  <c r="BN31" i="193"/>
  <c r="BM31" i="193"/>
  <c r="BL31" i="193"/>
  <c r="BK31" i="193"/>
  <c r="BJ31" i="193"/>
  <c r="BT30" i="193"/>
  <c r="BR30" i="193"/>
  <c r="BQ30" i="193"/>
  <c r="BP30" i="193"/>
  <c r="BO30" i="193"/>
  <c r="BN30" i="193"/>
  <c r="BM30" i="193"/>
  <c r="BL30" i="193"/>
  <c r="BK30" i="193"/>
  <c r="BJ30" i="193"/>
  <c r="BT29" i="193"/>
  <c r="BR29" i="193"/>
  <c r="BQ29" i="193"/>
  <c r="BP29" i="193"/>
  <c r="BO29" i="193"/>
  <c r="BN29" i="193"/>
  <c r="BM29" i="193"/>
  <c r="BL29" i="193"/>
  <c r="BK29" i="193"/>
  <c r="BJ29" i="193"/>
  <c r="BT28" i="193"/>
  <c r="BR28" i="193"/>
  <c r="BQ28" i="193"/>
  <c r="BP28" i="193"/>
  <c r="BO28" i="193"/>
  <c r="BN28" i="193"/>
  <c r="BM28" i="193"/>
  <c r="BL28" i="193"/>
  <c r="BK28" i="193"/>
  <c r="BJ28" i="193"/>
  <c r="BT27" i="193"/>
  <c r="BR27" i="193"/>
  <c r="BQ27" i="193"/>
  <c r="BP27" i="193"/>
  <c r="BO27" i="193"/>
  <c r="BN27" i="193"/>
  <c r="BM27" i="193"/>
  <c r="BL27" i="193"/>
  <c r="BK27" i="193"/>
  <c r="BJ27" i="193"/>
  <c r="BT26" i="193"/>
  <c r="BR26" i="193"/>
  <c r="BQ26" i="193"/>
  <c r="BP26" i="193"/>
  <c r="BO26" i="193"/>
  <c r="BN26" i="193"/>
  <c r="BM26" i="193"/>
  <c r="BL26" i="193"/>
  <c r="BK26" i="193"/>
  <c r="BJ26" i="193"/>
  <c r="BT25" i="193"/>
  <c r="BR25" i="193"/>
  <c r="BQ25" i="193"/>
  <c r="BP25" i="193"/>
  <c r="BO25" i="193"/>
  <c r="BN25" i="193"/>
  <c r="BM25" i="193"/>
  <c r="BL25" i="193"/>
  <c r="BK25" i="193"/>
  <c r="BJ25" i="193"/>
  <c r="BT24" i="193"/>
  <c r="BR24" i="193"/>
  <c r="BQ24" i="193"/>
  <c r="BP24" i="193"/>
  <c r="BO24" i="193"/>
  <c r="BN24" i="193"/>
  <c r="BM24" i="193"/>
  <c r="BL24" i="193"/>
  <c r="BK24" i="193"/>
  <c r="BJ24" i="193"/>
  <c r="BT23" i="193"/>
  <c r="BR23" i="193"/>
  <c r="BQ23" i="193"/>
  <c r="BP23" i="193"/>
  <c r="BO23" i="193"/>
  <c r="BN23" i="193"/>
  <c r="BM23" i="193"/>
  <c r="BL23" i="193"/>
  <c r="BK23" i="193"/>
  <c r="BJ23" i="193"/>
  <c r="BT22" i="193"/>
  <c r="BR22" i="193"/>
  <c r="BQ22" i="193"/>
  <c r="BP22" i="193"/>
  <c r="BO22" i="193"/>
  <c r="BN22" i="193"/>
  <c r="BM22" i="193"/>
  <c r="BL22" i="193"/>
  <c r="BK22" i="193"/>
  <c r="BJ22" i="193"/>
  <c r="BT21" i="193"/>
  <c r="BR21" i="193"/>
  <c r="BQ21" i="193"/>
  <c r="BP21" i="193"/>
  <c r="BO21" i="193"/>
  <c r="BN21" i="193"/>
  <c r="BM21" i="193"/>
  <c r="BL21" i="193"/>
  <c r="BK21" i="193"/>
  <c r="BJ21" i="193"/>
  <c r="BT20" i="193"/>
  <c r="BR20" i="193"/>
  <c r="BQ20" i="193"/>
  <c r="BP20" i="193"/>
  <c r="BO20" i="193"/>
  <c r="BN20" i="193"/>
  <c r="BM20" i="193"/>
  <c r="BL20" i="193"/>
  <c r="BK20" i="193"/>
  <c r="BJ20" i="193"/>
  <c r="BT19" i="193"/>
  <c r="BR19" i="193"/>
  <c r="BQ19" i="193"/>
  <c r="BP19" i="193"/>
  <c r="BO19" i="193"/>
  <c r="BN19" i="193"/>
  <c r="BM19" i="193"/>
  <c r="BL19" i="193"/>
  <c r="BK19" i="193"/>
  <c r="BJ19" i="193"/>
  <c r="BT18" i="193"/>
  <c r="BR18" i="193"/>
  <c r="BQ18" i="193"/>
  <c r="BP18" i="193"/>
  <c r="BO18" i="193"/>
  <c r="BN18" i="193"/>
  <c r="BM18" i="193"/>
  <c r="BL18" i="193"/>
  <c r="BK18" i="193"/>
  <c r="BJ18" i="193"/>
  <c r="BT17" i="193"/>
  <c r="BR17" i="193"/>
  <c r="BQ17" i="193"/>
  <c r="BP17" i="193"/>
  <c r="BO17" i="193"/>
  <c r="BN17" i="193"/>
  <c r="BM17" i="193"/>
  <c r="BL17" i="193"/>
  <c r="BK17" i="193"/>
  <c r="BJ17" i="193"/>
  <c r="BT16" i="193"/>
  <c r="BR16" i="193"/>
  <c r="BQ16" i="193"/>
  <c r="BP16" i="193"/>
  <c r="BO16" i="193"/>
  <c r="BN16" i="193"/>
  <c r="BM16" i="193"/>
  <c r="BL16" i="193"/>
  <c r="BK16" i="193"/>
  <c r="BJ16" i="193"/>
  <c r="BT15" i="193"/>
  <c r="BR15" i="193"/>
  <c r="BQ15" i="193"/>
  <c r="BP15" i="193"/>
  <c r="BO15" i="193"/>
  <c r="BN15" i="193"/>
  <c r="BM15" i="193"/>
  <c r="BL15" i="193"/>
  <c r="BK15" i="193"/>
  <c r="BJ15" i="193"/>
  <c r="BT14" i="193"/>
  <c r="BR14" i="193"/>
  <c r="BQ14" i="193"/>
  <c r="BP14" i="193"/>
  <c r="BO14" i="193"/>
  <c r="BN14" i="193"/>
  <c r="BM14" i="193"/>
  <c r="BL14" i="193"/>
  <c r="BK14" i="193"/>
  <c r="BJ14" i="193"/>
  <c r="BT13" i="193"/>
  <c r="BR13" i="193"/>
  <c r="BQ13" i="193"/>
  <c r="BP13" i="193"/>
  <c r="BO13" i="193"/>
  <c r="BN13" i="193"/>
  <c r="BM13" i="193"/>
  <c r="BL13" i="193"/>
  <c r="BK13" i="193"/>
  <c r="BJ13" i="193"/>
  <c r="BT12" i="193"/>
  <c r="BR12" i="193"/>
  <c r="BQ12" i="193"/>
  <c r="BP12" i="193"/>
  <c r="BO12" i="193"/>
  <c r="BN12" i="193"/>
  <c r="BM12" i="193"/>
  <c r="BL12" i="193"/>
  <c r="BK12" i="193"/>
  <c r="BJ12" i="193"/>
  <c r="BT11" i="193"/>
  <c r="BR11" i="193"/>
  <c r="BQ11" i="193"/>
  <c r="BP11" i="193"/>
  <c r="BO11" i="193"/>
  <c r="BN11" i="193"/>
  <c r="BM11" i="193"/>
  <c r="BL11" i="193"/>
  <c r="BK11" i="193"/>
  <c r="BJ11" i="193"/>
  <c r="BT10" i="193"/>
  <c r="BR10" i="193"/>
  <c r="BQ10" i="193"/>
  <c r="BP10" i="193"/>
  <c r="BO10" i="193"/>
  <c r="BN10" i="193"/>
  <c r="BM10" i="193"/>
  <c r="BL10" i="193"/>
  <c r="BK10" i="193"/>
  <c r="BJ10" i="193"/>
  <c r="BT9" i="193"/>
  <c r="BR9" i="193"/>
  <c r="BQ9" i="193"/>
  <c r="BP9" i="193"/>
  <c r="BO9" i="193"/>
  <c r="BN9" i="193"/>
  <c r="BM9" i="193"/>
  <c r="BL9" i="193"/>
  <c r="BK9" i="193"/>
  <c r="BJ9" i="193"/>
  <c r="BT8" i="193"/>
  <c r="BR8" i="193"/>
  <c r="BQ8" i="193"/>
  <c r="BP8" i="193"/>
  <c r="BO8" i="193"/>
  <c r="BN8" i="193"/>
  <c r="BM8" i="193"/>
  <c r="BL8" i="193"/>
  <c r="BK8" i="193"/>
  <c r="BJ8" i="193"/>
  <c r="BT7" i="193"/>
  <c r="BR7" i="193"/>
  <c r="BQ7" i="193"/>
  <c r="BP7" i="193"/>
  <c r="BO7" i="193"/>
  <c r="BN7" i="193"/>
  <c r="BM7" i="193"/>
  <c r="BL7" i="193"/>
  <c r="BK7" i="193"/>
  <c r="BJ7" i="193"/>
  <c r="BT6" i="193"/>
  <c r="BR6" i="193"/>
  <c r="BQ6" i="193"/>
  <c r="BP6" i="193"/>
  <c r="BO6" i="193"/>
  <c r="BN6" i="193"/>
  <c r="BM6" i="193"/>
  <c r="BL6" i="193"/>
  <c r="BK6" i="193"/>
  <c r="BJ6" i="193"/>
  <c r="BT5" i="193"/>
  <c r="BR5" i="193"/>
  <c r="BQ5" i="193"/>
  <c r="BP5" i="193"/>
  <c r="BO5" i="193"/>
  <c r="BN5" i="193"/>
  <c r="BM5" i="193"/>
  <c r="BL5" i="193"/>
  <c r="BK5" i="193"/>
  <c r="BJ5" i="193"/>
  <c r="BT4" i="193"/>
  <c r="BR4" i="193"/>
  <c r="BQ4" i="193"/>
  <c r="BP4" i="193"/>
  <c r="BO4" i="193"/>
  <c r="BN4" i="193"/>
  <c r="BM4" i="193"/>
  <c r="BL4" i="193"/>
  <c r="BK4" i="193"/>
  <c r="BJ4" i="193"/>
  <c r="BR3" i="193"/>
  <c r="BQ3" i="193"/>
  <c r="BP3" i="193"/>
  <c r="BO3" i="193"/>
  <c r="BN3" i="193"/>
  <c r="BM3" i="193"/>
  <c r="BL3" i="193"/>
  <c r="BK3" i="193"/>
  <c r="BJ3" i="193"/>
  <c r="BD1288" i="193"/>
  <c r="BD1287" i="193"/>
  <c r="BD1286" i="193"/>
  <c r="AY1286" i="193"/>
  <c r="AX1286" i="193"/>
  <c r="BB1286" i="193" s="1"/>
  <c r="AW1286" i="193"/>
  <c r="AV1286" i="193"/>
  <c r="AU1286" i="193"/>
  <c r="BD1285" i="193"/>
  <c r="AY1285" i="193"/>
  <c r="AX1285" i="193"/>
  <c r="AW1285" i="193"/>
  <c r="AV1285" i="193"/>
  <c r="AU1285" i="193"/>
  <c r="BD1284" i="193"/>
  <c r="AY1284" i="193"/>
  <c r="AX1284" i="193"/>
  <c r="BB1284" i="193" s="1"/>
  <c r="AW1284" i="193"/>
  <c r="AV1284" i="193"/>
  <c r="AU1284" i="193"/>
  <c r="BD1283" i="193"/>
  <c r="AY1283" i="193"/>
  <c r="AX1283" i="193"/>
  <c r="AW1283" i="193"/>
  <c r="AV1283" i="193"/>
  <c r="AU1283" i="193"/>
  <c r="BD1282" i="193"/>
  <c r="AY1282" i="193"/>
  <c r="AX1282" i="193"/>
  <c r="BB1282" i="193" s="1"/>
  <c r="AW1282" i="193"/>
  <c r="AV1282" i="193"/>
  <c r="AU1282" i="193"/>
  <c r="BD1281" i="193"/>
  <c r="AY1281" i="193"/>
  <c r="AX1281" i="193"/>
  <c r="AW1281" i="193"/>
  <c r="AV1281" i="193"/>
  <c r="AU1281" i="193"/>
  <c r="BD1280" i="193"/>
  <c r="AY1280" i="193"/>
  <c r="AX1280" i="193"/>
  <c r="BB1280" i="193" s="1"/>
  <c r="AW1280" i="193"/>
  <c r="AV1280" i="193"/>
  <c r="AU1280" i="193"/>
  <c r="BD1279" i="193"/>
  <c r="AY1279" i="193"/>
  <c r="AX1279" i="193"/>
  <c r="AW1279" i="193"/>
  <c r="AV1279" i="193"/>
  <c r="AU1279" i="193"/>
  <c r="BD1278" i="193"/>
  <c r="AY1278" i="193"/>
  <c r="AX1278" i="193"/>
  <c r="BB1278" i="193" s="1"/>
  <c r="AW1278" i="193"/>
  <c r="AV1278" i="193"/>
  <c r="AU1278" i="193"/>
  <c r="BD1277" i="193"/>
  <c r="AY1277" i="193"/>
  <c r="AX1277" i="193"/>
  <c r="AW1277" i="193"/>
  <c r="AV1277" i="193"/>
  <c r="AU1277" i="193"/>
  <c r="BD1276" i="193"/>
  <c r="AY1276" i="193"/>
  <c r="AX1276" i="193"/>
  <c r="BB1276" i="193" s="1"/>
  <c r="AW1276" i="193"/>
  <c r="AV1276" i="193"/>
  <c r="AU1276" i="193"/>
  <c r="BD1275" i="193"/>
  <c r="AY1275" i="193"/>
  <c r="AX1275" i="193"/>
  <c r="AW1275" i="193"/>
  <c r="AV1275" i="193"/>
  <c r="AU1275" i="193"/>
  <c r="BD1274" i="193"/>
  <c r="AY1274" i="193"/>
  <c r="AX1274" i="193"/>
  <c r="BB1274" i="193" s="1"/>
  <c r="AW1274" i="193"/>
  <c r="AV1274" i="193"/>
  <c r="AU1274" i="193"/>
  <c r="BD1273" i="193"/>
  <c r="AY1273" i="193"/>
  <c r="AX1273" i="193"/>
  <c r="AW1273" i="193"/>
  <c r="AV1273" i="193"/>
  <c r="AU1273" i="193"/>
  <c r="BD1272" i="193"/>
  <c r="AY1272" i="193"/>
  <c r="AX1272" i="193"/>
  <c r="BB1272" i="193" s="1"/>
  <c r="AW1272" i="193"/>
  <c r="AV1272" i="193"/>
  <c r="AU1272" i="193"/>
  <c r="BD1271" i="193"/>
  <c r="AY1271" i="193"/>
  <c r="AX1271" i="193"/>
  <c r="AW1271" i="193"/>
  <c r="AV1271" i="193"/>
  <c r="AU1271" i="193"/>
  <c r="BD1270" i="193"/>
  <c r="AY1270" i="193"/>
  <c r="AX1270" i="193"/>
  <c r="BB1270" i="193" s="1"/>
  <c r="AW1270" i="193"/>
  <c r="AV1270" i="193"/>
  <c r="AU1270" i="193"/>
  <c r="BD1269" i="193"/>
  <c r="AY1269" i="193"/>
  <c r="AX1269" i="193"/>
  <c r="AW1269" i="193"/>
  <c r="AV1269" i="193"/>
  <c r="AU1269" i="193"/>
  <c r="BD1268" i="193"/>
  <c r="AY1268" i="193"/>
  <c r="AX1268" i="193"/>
  <c r="BB1268" i="193" s="1"/>
  <c r="AW1268" i="193"/>
  <c r="AV1268" i="193"/>
  <c r="AU1268" i="193"/>
  <c r="BD1267" i="193"/>
  <c r="AY1267" i="193"/>
  <c r="AX1267" i="193"/>
  <c r="AW1267" i="193"/>
  <c r="AV1267" i="193"/>
  <c r="AU1267" i="193"/>
  <c r="BD1266" i="193"/>
  <c r="AY1266" i="193"/>
  <c r="AX1266" i="193"/>
  <c r="BB1266" i="193" s="1"/>
  <c r="AW1266" i="193"/>
  <c r="AV1266" i="193"/>
  <c r="AU1266" i="193"/>
  <c r="BD1265" i="193"/>
  <c r="AY1265" i="193"/>
  <c r="AX1265" i="193"/>
  <c r="AW1265" i="193"/>
  <c r="AV1265" i="193"/>
  <c r="AU1265" i="193"/>
  <c r="BD1264" i="193"/>
  <c r="AY1264" i="193"/>
  <c r="AX1264" i="193"/>
  <c r="BB1264" i="193" s="1"/>
  <c r="AW1264" i="193"/>
  <c r="AV1264" i="193"/>
  <c r="AU1264" i="193"/>
  <c r="BD1263" i="193"/>
  <c r="AY1263" i="193"/>
  <c r="AX1263" i="193"/>
  <c r="AW1263" i="193"/>
  <c r="AV1263" i="193"/>
  <c r="AU1263" i="193"/>
  <c r="BD1262" i="193"/>
  <c r="AY1262" i="193"/>
  <c r="AX1262" i="193"/>
  <c r="BB1262" i="193" s="1"/>
  <c r="AW1262" i="193"/>
  <c r="AV1262" i="193"/>
  <c r="AU1262" i="193"/>
  <c r="BD1261" i="193"/>
  <c r="AY1261" i="193"/>
  <c r="AX1261" i="193"/>
  <c r="AW1261" i="193"/>
  <c r="AV1261" i="193"/>
  <c r="AU1261" i="193"/>
  <c r="BD1260" i="193"/>
  <c r="AY1260" i="193"/>
  <c r="AX1260" i="193"/>
  <c r="BB1260" i="193" s="1"/>
  <c r="AW1260" i="193"/>
  <c r="AV1260" i="193"/>
  <c r="AU1260" i="193"/>
  <c r="BD1259" i="193"/>
  <c r="AY1259" i="193"/>
  <c r="AX1259" i="193"/>
  <c r="AW1259" i="193"/>
  <c r="AV1259" i="193"/>
  <c r="AU1259" i="193"/>
  <c r="BD1258" i="193"/>
  <c r="AY1258" i="193"/>
  <c r="AX1258" i="193"/>
  <c r="BB1258" i="193" s="1"/>
  <c r="AW1258" i="193"/>
  <c r="AV1258" i="193"/>
  <c r="AU1258" i="193"/>
  <c r="BD1257" i="193"/>
  <c r="AY1257" i="193"/>
  <c r="AX1257" i="193"/>
  <c r="AW1257" i="193"/>
  <c r="AV1257" i="193"/>
  <c r="AU1257" i="193"/>
  <c r="BD1256" i="193"/>
  <c r="AY1256" i="193"/>
  <c r="AX1256" i="193"/>
  <c r="BB1256" i="193" s="1"/>
  <c r="AW1256" i="193"/>
  <c r="AV1256" i="193"/>
  <c r="AU1256" i="193"/>
  <c r="BD1255" i="193"/>
  <c r="AY1255" i="193"/>
  <c r="AX1255" i="193"/>
  <c r="AW1255" i="193"/>
  <c r="AV1255" i="193"/>
  <c r="AU1255" i="193"/>
  <c r="BD1254" i="193"/>
  <c r="AY1254" i="193"/>
  <c r="AX1254" i="193"/>
  <c r="BB1254" i="193" s="1"/>
  <c r="AW1254" i="193"/>
  <c r="AV1254" i="193"/>
  <c r="AU1254" i="193"/>
  <c r="BD1253" i="193"/>
  <c r="AY1253" i="193"/>
  <c r="AX1253" i="193"/>
  <c r="AW1253" i="193"/>
  <c r="AV1253" i="193"/>
  <c r="AU1253" i="193"/>
  <c r="BD1252" i="193"/>
  <c r="AY1252" i="193"/>
  <c r="AX1252" i="193"/>
  <c r="BB1252" i="193" s="1"/>
  <c r="AW1252" i="193"/>
  <c r="AV1252" i="193"/>
  <c r="AU1252" i="193"/>
  <c r="BD1251" i="193"/>
  <c r="AY1251" i="193"/>
  <c r="AX1251" i="193"/>
  <c r="AW1251" i="193"/>
  <c r="AV1251" i="193"/>
  <c r="AU1251" i="193"/>
  <c r="BD1250" i="193"/>
  <c r="AY1250" i="193"/>
  <c r="AX1250" i="193"/>
  <c r="BB1250" i="193" s="1"/>
  <c r="AW1250" i="193"/>
  <c r="AV1250" i="193"/>
  <c r="AU1250" i="193"/>
  <c r="BD1249" i="193"/>
  <c r="AY1249" i="193"/>
  <c r="AX1249" i="193"/>
  <c r="AW1249" i="193"/>
  <c r="AV1249" i="193"/>
  <c r="AU1249" i="193"/>
  <c r="BD1248" i="193"/>
  <c r="AY1248" i="193"/>
  <c r="AX1248" i="193"/>
  <c r="BB1248" i="193" s="1"/>
  <c r="AW1248" i="193"/>
  <c r="AV1248" i="193"/>
  <c r="AU1248" i="193"/>
  <c r="BD1247" i="193"/>
  <c r="AY1247" i="193"/>
  <c r="AX1247" i="193"/>
  <c r="AW1247" i="193"/>
  <c r="AV1247" i="193"/>
  <c r="AU1247" i="193"/>
  <c r="BD1246" i="193"/>
  <c r="AY1246" i="193"/>
  <c r="AX1246" i="193"/>
  <c r="BB1246" i="193" s="1"/>
  <c r="AW1246" i="193"/>
  <c r="AV1246" i="193"/>
  <c r="AU1246" i="193"/>
  <c r="BD1245" i="193"/>
  <c r="AY1245" i="193"/>
  <c r="AX1245" i="193"/>
  <c r="AW1245" i="193"/>
  <c r="AV1245" i="193"/>
  <c r="AU1245" i="193"/>
  <c r="BD1244" i="193"/>
  <c r="AY1244" i="193"/>
  <c r="AX1244" i="193"/>
  <c r="BB1244" i="193" s="1"/>
  <c r="AW1244" i="193"/>
  <c r="AV1244" i="193"/>
  <c r="AU1244" i="193"/>
  <c r="BD1243" i="193"/>
  <c r="AY1243" i="193"/>
  <c r="AX1243" i="193"/>
  <c r="AW1243" i="193"/>
  <c r="AV1243" i="193"/>
  <c r="AU1243" i="193"/>
  <c r="BD1242" i="193"/>
  <c r="AY1242" i="193"/>
  <c r="AX1242" i="193"/>
  <c r="BB1242" i="193" s="1"/>
  <c r="AW1242" i="193"/>
  <c r="AV1242" i="193"/>
  <c r="AU1242" i="193"/>
  <c r="BD1241" i="193"/>
  <c r="AY1241" i="193"/>
  <c r="AX1241" i="193"/>
  <c r="AW1241" i="193"/>
  <c r="AV1241" i="193"/>
  <c r="AU1241" i="193"/>
  <c r="BD1240" i="193"/>
  <c r="AZ1240" i="193"/>
  <c r="AY1240" i="193"/>
  <c r="AX1240" i="193"/>
  <c r="BB1240" i="193" s="1"/>
  <c r="AW1240" i="193"/>
  <c r="AV1240" i="193"/>
  <c r="AU1240" i="193"/>
  <c r="BD1239" i="193"/>
  <c r="AY1239" i="193"/>
  <c r="AX1239" i="193"/>
  <c r="AW1239" i="193"/>
  <c r="AV1239" i="193"/>
  <c r="AU1239" i="193"/>
  <c r="BD1238" i="193"/>
  <c r="AZ1238" i="193"/>
  <c r="AY1238" i="193"/>
  <c r="AX1238" i="193"/>
  <c r="BB1238" i="193" s="1"/>
  <c r="AW1238" i="193"/>
  <c r="AV1238" i="193"/>
  <c r="AU1238" i="193"/>
  <c r="BD1237" i="193"/>
  <c r="AZ1237" i="193"/>
  <c r="AY1237" i="193"/>
  <c r="AX1237" i="193"/>
  <c r="BB1237" i="193" s="1"/>
  <c r="AW1237" i="193"/>
  <c r="AV1237" i="193"/>
  <c r="AU1237" i="193"/>
  <c r="BD1236" i="193"/>
  <c r="AZ1236" i="193"/>
  <c r="AY1236" i="193"/>
  <c r="AX1236" i="193"/>
  <c r="AW1236" i="193"/>
  <c r="AV1236" i="193"/>
  <c r="AU1236" i="193"/>
  <c r="BD1235" i="193"/>
  <c r="AZ1235" i="193"/>
  <c r="AY1235" i="193"/>
  <c r="AX1235" i="193"/>
  <c r="BB1235" i="193" s="1"/>
  <c r="AW1235" i="193"/>
  <c r="AV1235" i="193"/>
  <c r="AU1235" i="193"/>
  <c r="BD1234" i="193"/>
  <c r="AY1234" i="193"/>
  <c r="AX1234" i="193"/>
  <c r="AW1234" i="193"/>
  <c r="AV1234" i="193"/>
  <c r="AU1234" i="193"/>
  <c r="BD1233" i="193"/>
  <c r="AZ1233" i="193"/>
  <c r="AY1233" i="193"/>
  <c r="AX1233" i="193"/>
  <c r="BB1233" i="193" s="1"/>
  <c r="AW1233" i="193"/>
  <c r="AV1233" i="193"/>
  <c r="AU1233" i="193"/>
  <c r="BD1232" i="193"/>
  <c r="AZ1232" i="193"/>
  <c r="AY1232" i="193"/>
  <c r="AX1232" i="193"/>
  <c r="BB1232" i="193" s="1"/>
  <c r="AW1232" i="193"/>
  <c r="AV1232" i="193"/>
  <c r="AU1232" i="193"/>
  <c r="BD1231" i="193"/>
  <c r="AZ1231" i="193"/>
  <c r="AY1231" i="193"/>
  <c r="AX1231" i="193"/>
  <c r="BB1231" i="193" s="1"/>
  <c r="AW1231" i="193"/>
  <c r="AV1231" i="193"/>
  <c r="AU1231" i="193"/>
  <c r="BD1230" i="193"/>
  <c r="AZ1230" i="193"/>
  <c r="AY1230" i="193"/>
  <c r="AX1230" i="193"/>
  <c r="BB1230" i="193" s="1"/>
  <c r="AW1230" i="193"/>
  <c r="AV1230" i="193"/>
  <c r="AU1230" i="193"/>
  <c r="BD1229" i="193"/>
  <c r="AZ1229" i="193"/>
  <c r="AY1229" i="193"/>
  <c r="AX1229" i="193"/>
  <c r="AW1229" i="193"/>
  <c r="AV1229" i="193"/>
  <c r="AU1229" i="193"/>
  <c r="BD1228" i="193"/>
  <c r="AY1228" i="193"/>
  <c r="AX1228" i="193"/>
  <c r="BB1228" i="193" s="1"/>
  <c r="AW1228" i="193"/>
  <c r="AV1228" i="193"/>
  <c r="AU1228" i="193"/>
  <c r="BD1227" i="193"/>
  <c r="AZ1227" i="193"/>
  <c r="AY1227" i="193"/>
  <c r="AX1227" i="193"/>
  <c r="AW1227" i="193"/>
  <c r="AV1227" i="193"/>
  <c r="AU1227" i="193"/>
  <c r="BD1226" i="193"/>
  <c r="AZ1226" i="193"/>
  <c r="AY1226" i="193"/>
  <c r="AX1226" i="193"/>
  <c r="BB1226" i="193" s="1"/>
  <c r="AW1226" i="193"/>
  <c r="AV1226" i="193"/>
  <c r="AU1226" i="193"/>
  <c r="BD1225" i="193"/>
  <c r="AZ1225" i="193"/>
  <c r="AY1225" i="193"/>
  <c r="AX1225" i="193"/>
  <c r="AW1225" i="193"/>
  <c r="AV1225" i="193"/>
  <c r="AU1225" i="193"/>
  <c r="BD1224" i="193"/>
  <c r="AY1224" i="193"/>
  <c r="AX1224" i="193"/>
  <c r="BB1224" i="193" s="1"/>
  <c r="AW1224" i="193"/>
  <c r="AV1224" i="193"/>
  <c r="AU1224" i="193"/>
  <c r="BD1223" i="193"/>
  <c r="AY1223" i="193"/>
  <c r="AX1223" i="193"/>
  <c r="AW1223" i="193"/>
  <c r="AV1223" i="193"/>
  <c r="AU1223" i="193"/>
  <c r="BD1222" i="193"/>
  <c r="AZ1222" i="193"/>
  <c r="AY1222" i="193"/>
  <c r="AX1222" i="193"/>
  <c r="BB1222" i="193" s="1"/>
  <c r="AW1222" i="193"/>
  <c r="AV1222" i="193"/>
  <c r="AU1222" i="193"/>
  <c r="BD1221" i="193"/>
  <c r="AY1221" i="193"/>
  <c r="AX1221" i="193"/>
  <c r="BB1221" i="193" s="1"/>
  <c r="AW1221" i="193"/>
  <c r="AV1221" i="193"/>
  <c r="AU1221" i="193"/>
  <c r="BD1220" i="193"/>
  <c r="AZ1220" i="193"/>
  <c r="AY1220" i="193"/>
  <c r="AX1220" i="193"/>
  <c r="BB1220" i="193" s="1"/>
  <c r="AW1220" i="193"/>
  <c r="AV1220" i="193"/>
  <c r="AU1220" i="193"/>
  <c r="BD1219" i="193"/>
  <c r="AZ1219" i="193"/>
  <c r="AY1219" i="193"/>
  <c r="AX1219" i="193"/>
  <c r="BB1219" i="193" s="1"/>
  <c r="AW1219" i="193"/>
  <c r="AV1219" i="193"/>
  <c r="AU1219" i="193"/>
  <c r="BD1218" i="193"/>
  <c r="AY1218" i="193"/>
  <c r="AX1218" i="193"/>
  <c r="BB1218" i="193" s="1"/>
  <c r="AW1218" i="193"/>
  <c r="AV1218" i="193"/>
  <c r="AU1218" i="193"/>
  <c r="BD1217" i="193"/>
  <c r="AY1217" i="193"/>
  <c r="AX1217" i="193"/>
  <c r="BB1217" i="193" s="1"/>
  <c r="AW1217" i="193"/>
  <c r="AV1217" i="193"/>
  <c r="AU1217" i="193"/>
  <c r="BD1216" i="193"/>
  <c r="AY1216" i="193"/>
  <c r="AX1216" i="193"/>
  <c r="AW1216" i="193"/>
  <c r="AV1216" i="193"/>
  <c r="AU1216" i="193"/>
  <c r="BD1215" i="193"/>
  <c r="AY1215" i="193"/>
  <c r="AX1215" i="193"/>
  <c r="BB1215" i="193" s="1"/>
  <c r="AW1215" i="193"/>
  <c r="AV1215" i="193"/>
  <c r="AU1215" i="193"/>
  <c r="BD1214" i="193"/>
  <c r="AY1214" i="193"/>
  <c r="AX1214" i="193"/>
  <c r="AW1214" i="193"/>
  <c r="AV1214" i="193"/>
  <c r="AU1214" i="193"/>
  <c r="BD1213" i="193"/>
  <c r="AY1213" i="193"/>
  <c r="AX1213" i="193"/>
  <c r="AW1213" i="193"/>
  <c r="AV1213" i="193"/>
  <c r="AU1213" i="193"/>
  <c r="BD1212" i="193"/>
  <c r="AY1212" i="193"/>
  <c r="AX1212" i="193"/>
  <c r="AW1212" i="193"/>
  <c r="AV1212" i="193"/>
  <c r="AU1212" i="193"/>
  <c r="BD1211" i="193"/>
  <c r="AZ1211" i="193"/>
  <c r="AY1211" i="193"/>
  <c r="AX1211" i="193"/>
  <c r="AW1211" i="193"/>
  <c r="AV1211" i="193"/>
  <c r="AU1211" i="193"/>
  <c r="BD1210" i="193"/>
  <c r="AZ1210" i="193"/>
  <c r="AY1210" i="193"/>
  <c r="AX1210" i="193"/>
  <c r="AW1210" i="193"/>
  <c r="AV1210" i="193"/>
  <c r="AU1210" i="193"/>
  <c r="BD1209" i="193"/>
  <c r="AZ1209" i="193"/>
  <c r="AY1209" i="193"/>
  <c r="AX1209" i="193"/>
  <c r="BB1209" i="193" s="1"/>
  <c r="AW1209" i="193"/>
  <c r="AV1209" i="193"/>
  <c r="AU1209" i="193"/>
  <c r="BD1208" i="193"/>
  <c r="AY1208" i="193"/>
  <c r="AX1208" i="193"/>
  <c r="BB1208" i="193" s="1"/>
  <c r="AW1208" i="193"/>
  <c r="AV1208" i="193"/>
  <c r="AU1208" i="193"/>
  <c r="BD1207" i="193"/>
  <c r="AY1207" i="193"/>
  <c r="AX1207" i="193"/>
  <c r="BB1207" i="193" s="1"/>
  <c r="AW1207" i="193"/>
  <c r="AV1207" i="193"/>
  <c r="AU1207" i="193"/>
  <c r="BD1206" i="193"/>
  <c r="AZ1206" i="193"/>
  <c r="AY1206" i="193"/>
  <c r="AX1206" i="193"/>
  <c r="BB1206" i="193" s="1"/>
  <c r="AW1206" i="193"/>
  <c r="AV1206" i="193"/>
  <c r="AU1206" i="193"/>
  <c r="BD1205" i="193"/>
  <c r="AZ1205" i="193"/>
  <c r="AY1205" i="193"/>
  <c r="AX1205" i="193"/>
  <c r="BB1205" i="193" s="1"/>
  <c r="AW1205" i="193"/>
  <c r="AV1205" i="193"/>
  <c r="AU1205" i="193"/>
  <c r="BD1204" i="193"/>
  <c r="AY1204" i="193"/>
  <c r="AX1204" i="193"/>
  <c r="BB1204" i="193" s="1"/>
  <c r="AW1204" i="193"/>
  <c r="AV1204" i="193"/>
  <c r="AU1204" i="193"/>
  <c r="BD1203" i="193"/>
  <c r="AY1203" i="193"/>
  <c r="AX1203" i="193"/>
  <c r="BB1203" i="193" s="1"/>
  <c r="AW1203" i="193"/>
  <c r="AV1203" i="193"/>
  <c r="AU1203" i="193"/>
  <c r="BD1202" i="193"/>
  <c r="AZ1202" i="193"/>
  <c r="AY1202" i="193"/>
  <c r="AX1202" i="193"/>
  <c r="BB1202" i="193" s="1"/>
  <c r="AW1202" i="193"/>
  <c r="AV1202" i="193"/>
  <c r="AU1202" i="193"/>
  <c r="BD1201" i="193"/>
  <c r="AZ1201" i="193"/>
  <c r="AY1201" i="193"/>
  <c r="AX1201" i="193"/>
  <c r="AW1201" i="193"/>
  <c r="AV1201" i="193"/>
  <c r="AU1201" i="193"/>
  <c r="BD1200" i="193"/>
  <c r="AZ1200" i="193"/>
  <c r="AY1200" i="193"/>
  <c r="AX1200" i="193"/>
  <c r="BB1200" i="193" s="1"/>
  <c r="AW1200" i="193"/>
  <c r="AV1200" i="193"/>
  <c r="AU1200" i="193"/>
  <c r="BD1199" i="193"/>
  <c r="AY1199" i="193"/>
  <c r="AX1199" i="193"/>
  <c r="AW1199" i="193"/>
  <c r="AV1199" i="193"/>
  <c r="AU1199" i="193"/>
  <c r="BD1198" i="193"/>
  <c r="AY1198" i="193"/>
  <c r="AX1198" i="193"/>
  <c r="BB1198" i="193" s="1"/>
  <c r="AW1198" i="193"/>
  <c r="AV1198" i="193"/>
  <c r="AU1198" i="193"/>
  <c r="BD1197" i="193"/>
  <c r="AZ1197" i="193"/>
  <c r="AY1197" i="193"/>
  <c r="AX1197" i="193"/>
  <c r="AW1197" i="193"/>
  <c r="AV1197" i="193"/>
  <c r="AU1197" i="193"/>
  <c r="BD1196" i="193"/>
  <c r="AZ1196" i="193"/>
  <c r="AY1196" i="193"/>
  <c r="AX1196" i="193"/>
  <c r="BB1196" i="193" s="1"/>
  <c r="AW1196" i="193"/>
  <c r="AV1196" i="193"/>
  <c r="AU1196" i="193"/>
  <c r="BD1195" i="193"/>
  <c r="AZ1195" i="193"/>
  <c r="AY1195" i="193"/>
  <c r="AX1195" i="193"/>
  <c r="BB1195" i="193" s="1"/>
  <c r="AW1195" i="193"/>
  <c r="AV1195" i="193"/>
  <c r="AU1195" i="193"/>
  <c r="BD1194" i="193"/>
  <c r="AY1194" i="193"/>
  <c r="AX1194" i="193"/>
  <c r="AW1194" i="193"/>
  <c r="AV1194" i="193"/>
  <c r="AU1194" i="193"/>
  <c r="BD1193" i="193"/>
  <c r="AY1193" i="193"/>
  <c r="AX1193" i="193"/>
  <c r="BB1193" i="193" s="1"/>
  <c r="AW1193" i="193"/>
  <c r="AV1193" i="193"/>
  <c r="AU1193" i="193"/>
  <c r="BD1192" i="193"/>
  <c r="AZ1192" i="193"/>
  <c r="AY1192" i="193"/>
  <c r="AX1192" i="193"/>
  <c r="AW1192" i="193"/>
  <c r="AV1192" i="193"/>
  <c r="AU1192" i="193"/>
  <c r="BD1191" i="193"/>
  <c r="AY1191" i="193"/>
  <c r="AX1191" i="193"/>
  <c r="BB1191" i="193" s="1"/>
  <c r="AW1191" i="193"/>
  <c r="AV1191" i="193"/>
  <c r="AU1191" i="193"/>
  <c r="BD1190" i="193"/>
  <c r="AY1190" i="193"/>
  <c r="AX1190" i="193"/>
  <c r="AW1190" i="193"/>
  <c r="AV1190" i="193"/>
  <c r="AU1190" i="193"/>
  <c r="BD1189" i="193"/>
  <c r="AZ1189" i="193"/>
  <c r="AY1189" i="193"/>
  <c r="AX1189" i="193"/>
  <c r="AW1189" i="193"/>
  <c r="AV1189" i="193"/>
  <c r="AU1189" i="193"/>
  <c r="BD1188" i="193"/>
  <c r="AZ1188" i="193"/>
  <c r="AY1188" i="193"/>
  <c r="AX1188" i="193"/>
  <c r="AW1188" i="193"/>
  <c r="AV1188" i="193"/>
  <c r="AU1188" i="193"/>
  <c r="BD1187" i="193"/>
  <c r="AZ1187" i="193"/>
  <c r="AY1187" i="193"/>
  <c r="AX1187" i="193"/>
  <c r="BB1187" i="193" s="1"/>
  <c r="AW1187" i="193"/>
  <c r="AV1187" i="193"/>
  <c r="AU1187" i="193"/>
  <c r="BD1186" i="193"/>
  <c r="AZ1186" i="193"/>
  <c r="AY1186" i="193"/>
  <c r="AX1186" i="193"/>
  <c r="AW1186" i="193"/>
  <c r="AV1186" i="193"/>
  <c r="AU1186" i="193"/>
  <c r="BD1185" i="193"/>
  <c r="AZ1185" i="193"/>
  <c r="AY1185" i="193"/>
  <c r="AX1185" i="193"/>
  <c r="BB1185" i="193" s="1"/>
  <c r="AW1185" i="193"/>
  <c r="AV1185" i="193"/>
  <c r="AU1185" i="193"/>
  <c r="BD1184" i="193"/>
  <c r="AZ1184" i="193"/>
  <c r="AY1184" i="193"/>
  <c r="AX1184" i="193"/>
  <c r="BB1184" i="193" s="1"/>
  <c r="AW1184" i="193"/>
  <c r="AV1184" i="193"/>
  <c r="AU1184" i="193"/>
  <c r="BD1183" i="193"/>
  <c r="AZ1183" i="193"/>
  <c r="AY1183" i="193"/>
  <c r="AX1183" i="193"/>
  <c r="AW1183" i="193"/>
  <c r="AV1183" i="193"/>
  <c r="AU1183" i="193"/>
  <c r="BD1182" i="193"/>
  <c r="AY1182" i="193"/>
  <c r="AX1182" i="193"/>
  <c r="BB1182" i="193" s="1"/>
  <c r="AW1182" i="193"/>
  <c r="AV1182" i="193"/>
  <c r="AU1182" i="193"/>
  <c r="BD1181" i="193"/>
  <c r="AY1181" i="193"/>
  <c r="AX1181" i="193"/>
  <c r="AW1181" i="193"/>
  <c r="AV1181" i="193"/>
  <c r="AU1181" i="193"/>
  <c r="BD1180" i="193"/>
  <c r="AZ1180" i="193"/>
  <c r="AY1180" i="193"/>
  <c r="AX1180" i="193"/>
  <c r="BB1180" i="193" s="1"/>
  <c r="AW1180" i="193"/>
  <c r="AV1180" i="193"/>
  <c r="AU1180" i="193"/>
  <c r="BD1179" i="193"/>
  <c r="AY1179" i="193"/>
  <c r="AX1179" i="193"/>
  <c r="AW1179" i="193"/>
  <c r="AV1179" i="193"/>
  <c r="AU1179" i="193"/>
  <c r="BD1178" i="193"/>
  <c r="AY1178" i="193"/>
  <c r="AX1178" i="193"/>
  <c r="BB1178" i="193" s="1"/>
  <c r="AW1178" i="193"/>
  <c r="AV1178" i="193"/>
  <c r="AU1178" i="193"/>
  <c r="BD1177" i="193"/>
  <c r="AZ1177" i="193"/>
  <c r="AY1177" i="193"/>
  <c r="AX1177" i="193"/>
  <c r="AW1177" i="193"/>
  <c r="AV1177" i="193"/>
  <c r="AU1177" i="193"/>
  <c r="BD1176" i="193"/>
  <c r="AZ1176" i="193"/>
  <c r="AY1176" i="193"/>
  <c r="AX1176" i="193"/>
  <c r="BB1176" i="193" s="1"/>
  <c r="AW1176" i="193"/>
  <c r="AV1176" i="193"/>
  <c r="AU1176" i="193"/>
  <c r="BD1175" i="193"/>
  <c r="AY1175" i="193"/>
  <c r="AX1175" i="193"/>
  <c r="AW1175" i="193"/>
  <c r="AV1175" i="193"/>
  <c r="AU1175" i="193"/>
  <c r="BD1174" i="193"/>
  <c r="AY1174" i="193"/>
  <c r="AX1174" i="193"/>
  <c r="BB1174" i="193" s="1"/>
  <c r="AW1174" i="193"/>
  <c r="AV1174" i="193"/>
  <c r="AU1174" i="193"/>
  <c r="BD1173" i="193"/>
  <c r="AZ1173" i="193"/>
  <c r="AY1173" i="193"/>
  <c r="AX1173" i="193"/>
  <c r="AW1173" i="193"/>
  <c r="AV1173" i="193"/>
  <c r="AU1173" i="193"/>
  <c r="BD1172" i="193"/>
  <c r="AZ1172" i="193"/>
  <c r="AY1172" i="193"/>
  <c r="AX1172" i="193"/>
  <c r="AW1172" i="193"/>
  <c r="AV1172" i="193"/>
  <c r="AU1172" i="193"/>
  <c r="BD1171" i="193"/>
  <c r="AZ1171" i="193"/>
  <c r="AY1171" i="193"/>
  <c r="AX1171" i="193"/>
  <c r="BB1171" i="193" s="1"/>
  <c r="AW1171" i="193"/>
  <c r="AV1171" i="193"/>
  <c r="AU1171" i="193"/>
  <c r="BD1170" i="193"/>
  <c r="AZ1170" i="193"/>
  <c r="AY1170" i="193"/>
  <c r="AX1170" i="193"/>
  <c r="AW1170" i="193"/>
  <c r="AV1170" i="193"/>
  <c r="AU1170" i="193"/>
  <c r="BD1169" i="193"/>
  <c r="AY1169" i="193"/>
  <c r="AX1169" i="193"/>
  <c r="BB1169" i="193" s="1"/>
  <c r="AW1169" i="193"/>
  <c r="AV1169" i="193"/>
  <c r="AU1169" i="193"/>
  <c r="BD1168" i="193"/>
  <c r="AY1168" i="193"/>
  <c r="AX1168" i="193"/>
  <c r="AW1168" i="193"/>
  <c r="AV1168" i="193"/>
  <c r="AU1168" i="193"/>
  <c r="BD1167" i="193"/>
  <c r="AZ1167" i="193"/>
  <c r="AY1167" i="193"/>
  <c r="AX1167" i="193"/>
  <c r="BB1167" i="193" s="1"/>
  <c r="AW1167" i="193"/>
  <c r="AV1167" i="193"/>
  <c r="AU1167" i="193"/>
  <c r="BD1166" i="193"/>
  <c r="AZ1166" i="193"/>
  <c r="AY1166" i="193"/>
  <c r="AX1166" i="193"/>
  <c r="BB1166" i="193" s="1"/>
  <c r="AW1166" i="193"/>
  <c r="AV1166" i="193"/>
  <c r="AU1166" i="193"/>
  <c r="BD1165" i="193"/>
  <c r="AZ1165" i="193"/>
  <c r="AY1165" i="193"/>
  <c r="AX1165" i="193"/>
  <c r="BB1165" i="193" s="1"/>
  <c r="AW1165" i="193"/>
  <c r="AV1165" i="193"/>
  <c r="AU1165" i="193"/>
  <c r="BD1164" i="193"/>
  <c r="AZ1164" i="193"/>
  <c r="AY1164" i="193"/>
  <c r="AX1164" i="193"/>
  <c r="BB1164" i="193" s="1"/>
  <c r="AW1164" i="193"/>
  <c r="AV1164" i="193"/>
  <c r="AU1164" i="193"/>
  <c r="BD1163" i="193"/>
  <c r="AZ1163" i="193"/>
  <c r="AY1163" i="193"/>
  <c r="AX1163" i="193"/>
  <c r="AW1163" i="193"/>
  <c r="AV1163" i="193"/>
  <c r="AU1163" i="193"/>
  <c r="BD1162" i="193"/>
  <c r="AZ1162" i="193"/>
  <c r="AY1162" i="193"/>
  <c r="AX1162" i="193"/>
  <c r="BB1162" i="193" s="1"/>
  <c r="AW1162" i="193"/>
  <c r="AV1162" i="193"/>
  <c r="AU1162" i="193"/>
  <c r="BD1161" i="193"/>
  <c r="AZ1161" i="193"/>
  <c r="AY1161" i="193"/>
  <c r="AX1161" i="193"/>
  <c r="AW1161" i="193"/>
  <c r="AV1161" i="193"/>
  <c r="AU1161" i="193"/>
  <c r="BD1160" i="193"/>
  <c r="AZ1160" i="193"/>
  <c r="AY1160" i="193"/>
  <c r="AX1160" i="193"/>
  <c r="BB1160" i="193" s="1"/>
  <c r="AW1160" i="193"/>
  <c r="AV1160" i="193"/>
  <c r="AU1160" i="193"/>
  <c r="BD1159" i="193"/>
  <c r="AZ1159" i="193"/>
  <c r="AY1159" i="193"/>
  <c r="AX1159" i="193"/>
  <c r="BB1159" i="193" s="1"/>
  <c r="AW1159" i="193"/>
  <c r="AV1159" i="193"/>
  <c r="AU1159" i="193"/>
  <c r="BD1158" i="193"/>
  <c r="AY1158" i="193"/>
  <c r="AX1158" i="193"/>
  <c r="AW1158" i="193"/>
  <c r="AV1158" i="193"/>
  <c r="AU1158" i="193"/>
  <c r="BD1157" i="193"/>
  <c r="AY1157" i="193"/>
  <c r="AX1157" i="193"/>
  <c r="BB1157" i="193" s="1"/>
  <c r="AW1157" i="193"/>
  <c r="AV1157" i="193"/>
  <c r="AU1157" i="193"/>
  <c r="BD1156" i="193"/>
  <c r="AZ1156" i="193"/>
  <c r="AY1156" i="193"/>
  <c r="AX1156" i="193"/>
  <c r="AW1156" i="193"/>
  <c r="AV1156" i="193"/>
  <c r="AU1156" i="193"/>
  <c r="BD1155" i="193"/>
  <c r="AZ1155" i="193"/>
  <c r="AY1155" i="193"/>
  <c r="AX1155" i="193"/>
  <c r="BB1155" i="193" s="1"/>
  <c r="AW1155" i="193"/>
  <c r="AV1155" i="193"/>
  <c r="AU1155" i="193"/>
  <c r="BD1154" i="193"/>
  <c r="AZ1154" i="193"/>
  <c r="AY1154" i="193"/>
  <c r="AX1154" i="193"/>
  <c r="AW1154" i="193"/>
  <c r="AV1154" i="193"/>
  <c r="AU1154" i="193"/>
  <c r="BD1153" i="193"/>
  <c r="AZ1153" i="193"/>
  <c r="AY1153" i="193"/>
  <c r="AX1153" i="193"/>
  <c r="BB1153" i="193" s="1"/>
  <c r="AW1153" i="193"/>
  <c r="AV1153" i="193"/>
  <c r="AU1153" i="193"/>
  <c r="BD1152" i="193"/>
  <c r="AZ1152" i="193"/>
  <c r="AY1152" i="193"/>
  <c r="AX1152" i="193"/>
  <c r="AW1152" i="193"/>
  <c r="AV1152" i="193"/>
  <c r="AU1152" i="193"/>
  <c r="BD1151" i="193"/>
  <c r="AY1151" i="193"/>
  <c r="AX1151" i="193"/>
  <c r="AW1151" i="193"/>
  <c r="AV1151" i="193"/>
  <c r="AU1151" i="193"/>
  <c r="BD1150" i="193"/>
  <c r="AY1150" i="193"/>
  <c r="AX1150" i="193"/>
  <c r="AW1150" i="193"/>
  <c r="AV1150" i="193"/>
  <c r="AU1150" i="193"/>
  <c r="BD1149" i="193"/>
  <c r="AZ1149" i="193"/>
  <c r="AY1149" i="193"/>
  <c r="AX1149" i="193"/>
  <c r="AW1149" i="193"/>
  <c r="AV1149" i="193"/>
  <c r="AU1149" i="193"/>
  <c r="BD1148" i="193"/>
  <c r="AZ1148" i="193"/>
  <c r="AY1148" i="193"/>
  <c r="AX1148" i="193"/>
  <c r="BB1148" i="193" s="1"/>
  <c r="AW1148" i="193"/>
  <c r="AV1148" i="193"/>
  <c r="AU1148" i="193"/>
  <c r="BD1147" i="193"/>
  <c r="AZ1147" i="193"/>
  <c r="AY1147" i="193"/>
  <c r="AX1147" i="193"/>
  <c r="AW1147" i="193"/>
  <c r="AV1147" i="193"/>
  <c r="AU1147" i="193"/>
  <c r="BD1146" i="193"/>
  <c r="AZ1146" i="193"/>
  <c r="AY1146" i="193"/>
  <c r="AX1146" i="193"/>
  <c r="BB1146" i="193" s="1"/>
  <c r="AW1146" i="193"/>
  <c r="AV1146" i="193"/>
  <c r="AU1146" i="193"/>
  <c r="BD1145" i="193"/>
  <c r="AZ1145" i="193"/>
  <c r="AY1145" i="193"/>
  <c r="AX1145" i="193"/>
  <c r="BB1145" i="193" s="1"/>
  <c r="AW1145" i="193"/>
  <c r="AV1145" i="193"/>
  <c r="AU1145" i="193"/>
  <c r="BD1144" i="193"/>
  <c r="AZ1144" i="193"/>
  <c r="AY1144" i="193"/>
  <c r="AX1144" i="193"/>
  <c r="BB1144" i="193" s="1"/>
  <c r="AW1144" i="193"/>
  <c r="AV1144" i="193"/>
  <c r="AU1144" i="193"/>
  <c r="BD1143" i="193"/>
  <c r="AY1143" i="193"/>
  <c r="AX1143" i="193"/>
  <c r="BB1143" i="193" s="1"/>
  <c r="AW1143" i="193"/>
  <c r="AV1143" i="193"/>
  <c r="AU1143" i="193"/>
  <c r="BD1142" i="193"/>
  <c r="AY1142" i="193"/>
  <c r="AX1142" i="193"/>
  <c r="BB1142" i="193" s="1"/>
  <c r="AW1142" i="193"/>
  <c r="AV1142" i="193"/>
  <c r="AU1142" i="193"/>
  <c r="BD1141" i="193"/>
  <c r="AY1141" i="193"/>
  <c r="AX1141" i="193"/>
  <c r="AW1141" i="193"/>
  <c r="AV1141" i="193"/>
  <c r="AU1141" i="193"/>
  <c r="BD1140" i="193"/>
  <c r="AZ1140" i="193"/>
  <c r="AY1140" i="193"/>
  <c r="AX1140" i="193"/>
  <c r="BB1140" i="193" s="1"/>
  <c r="AW1140" i="193"/>
  <c r="AV1140" i="193"/>
  <c r="AU1140" i="193"/>
  <c r="BD1139" i="193"/>
  <c r="AZ1139" i="193"/>
  <c r="AY1139" i="193"/>
  <c r="AX1139" i="193"/>
  <c r="AW1139" i="193"/>
  <c r="AV1139" i="193"/>
  <c r="AU1139" i="193"/>
  <c r="BD1138" i="193"/>
  <c r="AZ1138" i="193"/>
  <c r="AY1138" i="193"/>
  <c r="AX1138" i="193"/>
  <c r="AW1138" i="193"/>
  <c r="AV1138" i="193"/>
  <c r="AU1138" i="193"/>
  <c r="BD1137" i="193"/>
  <c r="AZ1137" i="193"/>
  <c r="AY1137" i="193"/>
  <c r="AX1137" i="193"/>
  <c r="BB1137" i="193" s="1"/>
  <c r="AW1137" i="193"/>
  <c r="AV1137" i="193"/>
  <c r="AU1137" i="193"/>
  <c r="BD1136" i="193"/>
  <c r="AY1136" i="193"/>
  <c r="AX1136" i="193"/>
  <c r="AW1136" i="193"/>
  <c r="AV1136" i="193"/>
  <c r="AU1136" i="193"/>
  <c r="BD1135" i="193"/>
  <c r="AY1135" i="193"/>
  <c r="AX1135" i="193"/>
  <c r="BB1135" i="193" s="1"/>
  <c r="AW1135" i="193"/>
  <c r="AV1135" i="193"/>
  <c r="AU1135" i="193"/>
  <c r="BD1134" i="193"/>
  <c r="AY1134" i="193"/>
  <c r="AX1134" i="193"/>
  <c r="AW1134" i="193"/>
  <c r="AV1134" i="193"/>
  <c r="AU1134" i="193"/>
  <c r="BD1133" i="193"/>
  <c r="AZ1133" i="193"/>
  <c r="AY1133" i="193"/>
  <c r="AX1133" i="193"/>
  <c r="BB1133" i="193" s="1"/>
  <c r="AW1133" i="193"/>
  <c r="AV1133" i="193"/>
  <c r="AU1133" i="193"/>
  <c r="BD1132" i="193"/>
  <c r="AZ1132" i="193"/>
  <c r="AY1132" i="193"/>
  <c r="AX1132" i="193"/>
  <c r="BB1132" i="193" s="1"/>
  <c r="AW1132" i="193"/>
  <c r="AV1132" i="193"/>
  <c r="AU1132" i="193"/>
  <c r="BD1131" i="193"/>
  <c r="AZ1131" i="193"/>
  <c r="AY1131" i="193"/>
  <c r="AX1131" i="193"/>
  <c r="AW1131" i="193"/>
  <c r="AV1131" i="193"/>
  <c r="AU1131" i="193"/>
  <c r="BD1130" i="193"/>
  <c r="AZ1130" i="193"/>
  <c r="AY1130" i="193"/>
  <c r="AX1130" i="193"/>
  <c r="BB1130" i="193" s="1"/>
  <c r="AW1130" i="193"/>
  <c r="AV1130" i="193"/>
  <c r="AU1130" i="193"/>
  <c r="BD1129" i="193"/>
  <c r="AY1129" i="193"/>
  <c r="AX1129" i="193"/>
  <c r="AW1129" i="193"/>
  <c r="AV1129" i="193"/>
  <c r="AU1129" i="193"/>
  <c r="BD1128" i="193"/>
  <c r="AY1128" i="193"/>
  <c r="AX1128" i="193"/>
  <c r="AW1128" i="193"/>
  <c r="AV1128" i="193"/>
  <c r="AU1128" i="193"/>
  <c r="BD1127" i="193"/>
  <c r="AY1127" i="193"/>
  <c r="AX1127" i="193"/>
  <c r="BB1127" i="193" s="1"/>
  <c r="AW1127" i="193"/>
  <c r="AV1127" i="193"/>
  <c r="AU1127" i="193"/>
  <c r="BD1126" i="193"/>
  <c r="AZ1126" i="193"/>
  <c r="AY1126" i="193"/>
  <c r="AX1126" i="193"/>
  <c r="BB1126" i="193" s="1"/>
  <c r="AW1126" i="193"/>
  <c r="AV1126" i="193"/>
  <c r="AU1126" i="193"/>
  <c r="BD1125" i="193"/>
  <c r="AZ1125" i="193"/>
  <c r="AY1125" i="193"/>
  <c r="AX1125" i="193"/>
  <c r="AW1125" i="193"/>
  <c r="AV1125" i="193"/>
  <c r="AU1125" i="193"/>
  <c r="BD1124" i="193"/>
  <c r="AZ1124" i="193"/>
  <c r="AY1124" i="193"/>
  <c r="AX1124" i="193"/>
  <c r="BB1124" i="193" s="1"/>
  <c r="AW1124" i="193"/>
  <c r="AV1124" i="193"/>
  <c r="AU1124" i="193"/>
  <c r="BD1123" i="193"/>
  <c r="AZ1123" i="193"/>
  <c r="AY1123" i="193"/>
  <c r="AX1123" i="193"/>
  <c r="BB1123" i="193" s="1"/>
  <c r="AW1123" i="193"/>
  <c r="AV1123" i="193"/>
  <c r="AU1123" i="193"/>
  <c r="BD1122" i="193"/>
  <c r="AZ1122" i="193"/>
  <c r="AY1122" i="193"/>
  <c r="AX1122" i="193"/>
  <c r="BB1122" i="193" s="1"/>
  <c r="AW1122" i="193"/>
  <c r="AV1122" i="193"/>
  <c r="AU1122" i="193"/>
  <c r="BD1121" i="193"/>
  <c r="AZ1121" i="193"/>
  <c r="AY1121" i="193"/>
  <c r="AX1121" i="193"/>
  <c r="BB1121" i="193" s="1"/>
  <c r="AW1121" i="193"/>
  <c r="AV1121" i="193"/>
  <c r="AU1121" i="193"/>
  <c r="BD1120" i="193"/>
  <c r="AZ1120" i="193"/>
  <c r="AY1120" i="193"/>
  <c r="AX1120" i="193"/>
  <c r="AW1120" i="193"/>
  <c r="AV1120" i="193"/>
  <c r="AU1120" i="193"/>
  <c r="BD1119" i="193"/>
  <c r="AY1119" i="193"/>
  <c r="AX1119" i="193"/>
  <c r="BB1119" i="193" s="1"/>
  <c r="AW1119" i="193"/>
  <c r="AV1119" i="193"/>
  <c r="AU1119" i="193"/>
  <c r="BD1118" i="193"/>
  <c r="AY1118" i="193"/>
  <c r="AX1118" i="193"/>
  <c r="AW1118" i="193"/>
  <c r="AV1118" i="193"/>
  <c r="AU1118" i="193"/>
  <c r="BD1117" i="193"/>
  <c r="AZ1117" i="193"/>
  <c r="AY1117" i="193"/>
  <c r="AX1117" i="193"/>
  <c r="BB1117" i="193" s="1"/>
  <c r="AW1117" i="193"/>
  <c r="AV1117" i="193"/>
  <c r="AU1117" i="193"/>
  <c r="BD1116" i="193"/>
  <c r="AZ1116" i="193"/>
  <c r="AY1116" i="193"/>
  <c r="AX1116" i="193"/>
  <c r="AW1116" i="193"/>
  <c r="AV1116" i="193"/>
  <c r="AU1116" i="193"/>
  <c r="BD1115" i="193"/>
  <c r="AZ1115" i="193"/>
  <c r="AY1115" i="193"/>
  <c r="AX1115" i="193"/>
  <c r="BB1115" i="193" s="1"/>
  <c r="AW1115" i="193"/>
  <c r="AV1115" i="193"/>
  <c r="AU1115" i="193"/>
  <c r="BD1114" i="193"/>
  <c r="AZ1114" i="193"/>
  <c r="AY1114" i="193"/>
  <c r="AX1114" i="193"/>
  <c r="BB1114" i="193" s="1"/>
  <c r="AW1114" i="193"/>
  <c r="AV1114" i="193"/>
  <c r="AU1114" i="193"/>
  <c r="BD1113" i="193"/>
  <c r="AZ1113" i="193"/>
  <c r="AY1113" i="193"/>
  <c r="AX1113" i="193"/>
  <c r="AW1113" i="193"/>
  <c r="AV1113" i="193"/>
  <c r="AU1113" i="193"/>
  <c r="BD1112" i="193"/>
  <c r="AZ1112" i="193"/>
  <c r="AY1112" i="193"/>
  <c r="AX1112" i="193"/>
  <c r="BB1112" i="193" s="1"/>
  <c r="AW1112" i="193"/>
  <c r="AV1112" i="193"/>
  <c r="AU1112" i="193"/>
  <c r="BD1111" i="193"/>
  <c r="AZ1111" i="193"/>
  <c r="AY1111" i="193"/>
  <c r="AX1111" i="193"/>
  <c r="AW1111" i="193"/>
  <c r="AV1111" i="193"/>
  <c r="AU1111" i="193"/>
  <c r="BD1110" i="193"/>
  <c r="AZ1110" i="193"/>
  <c r="AY1110" i="193"/>
  <c r="AX1110" i="193"/>
  <c r="BB1110" i="193" s="1"/>
  <c r="AW1110" i="193"/>
  <c r="AV1110" i="193"/>
  <c r="AU1110" i="193"/>
  <c r="BD1109" i="193"/>
  <c r="AY1109" i="193"/>
  <c r="AX1109" i="193"/>
  <c r="BB1109" i="193" s="1"/>
  <c r="AW1109" i="193"/>
  <c r="AV1109" i="193"/>
  <c r="AU1109" i="193"/>
  <c r="BD1108" i="193"/>
  <c r="AY1108" i="193"/>
  <c r="AX1108" i="193"/>
  <c r="BB1108" i="193" s="1"/>
  <c r="AW1108" i="193"/>
  <c r="AV1108" i="193"/>
  <c r="AU1108" i="193"/>
  <c r="BD1107" i="193"/>
  <c r="AY1107" i="193"/>
  <c r="AX1107" i="193"/>
  <c r="AW1107" i="193"/>
  <c r="AV1107" i="193"/>
  <c r="AU1107" i="193"/>
  <c r="BD1106" i="193"/>
  <c r="AY1106" i="193"/>
  <c r="AX1106" i="193"/>
  <c r="BB1106" i="193" s="1"/>
  <c r="AW1106" i="193"/>
  <c r="AV1106" i="193"/>
  <c r="AU1106" i="193"/>
  <c r="BD1105" i="193"/>
  <c r="AZ1105" i="193"/>
  <c r="AY1105" i="193"/>
  <c r="AX1105" i="193"/>
  <c r="AW1105" i="193"/>
  <c r="AV1105" i="193"/>
  <c r="AU1105" i="193"/>
  <c r="BD1104" i="193"/>
  <c r="AZ1104" i="193"/>
  <c r="AY1104" i="193"/>
  <c r="AX1104" i="193"/>
  <c r="BB1104" i="193" s="1"/>
  <c r="AW1104" i="193"/>
  <c r="AV1104" i="193"/>
  <c r="AU1104" i="193"/>
  <c r="BD1103" i="193"/>
  <c r="AZ1103" i="193"/>
  <c r="AY1103" i="193"/>
  <c r="AX1103" i="193"/>
  <c r="BB1103" i="193" s="1"/>
  <c r="AW1103" i="193"/>
  <c r="AV1103" i="193"/>
  <c r="AU1103" i="193"/>
  <c r="BD1102" i="193"/>
  <c r="AZ1102" i="193"/>
  <c r="AY1102" i="193"/>
  <c r="AX1102" i="193"/>
  <c r="AW1102" i="193"/>
  <c r="AV1102" i="193"/>
  <c r="AU1102" i="193"/>
  <c r="BD1101" i="193"/>
  <c r="AY1101" i="193"/>
  <c r="AX1101" i="193"/>
  <c r="BB1101" i="193" s="1"/>
  <c r="AW1101" i="193"/>
  <c r="AV1101" i="193"/>
  <c r="AU1101" i="193"/>
  <c r="BD1100" i="193"/>
  <c r="AY1100" i="193"/>
  <c r="AX1100" i="193"/>
  <c r="AW1100" i="193"/>
  <c r="AV1100" i="193"/>
  <c r="AU1100" i="193"/>
  <c r="BD1099" i="193"/>
  <c r="AY1099" i="193"/>
  <c r="AX1099" i="193"/>
  <c r="BB1099" i="193" s="1"/>
  <c r="AW1099" i="193"/>
  <c r="AV1099" i="193"/>
  <c r="AU1099" i="193"/>
  <c r="BD1098" i="193"/>
  <c r="AY1098" i="193"/>
  <c r="AX1098" i="193"/>
  <c r="AW1098" i="193"/>
  <c r="AV1098" i="193"/>
  <c r="AU1098" i="193"/>
  <c r="BD1097" i="193"/>
  <c r="AY1097" i="193"/>
  <c r="AX1097" i="193"/>
  <c r="BB1097" i="193" s="1"/>
  <c r="AW1097" i="193"/>
  <c r="AV1097" i="193"/>
  <c r="AU1097" i="193"/>
  <c r="BD1096" i="193"/>
  <c r="AY1096" i="193"/>
  <c r="AX1096" i="193"/>
  <c r="AW1096" i="193"/>
  <c r="AV1096" i="193"/>
  <c r="AU1096" i="193"/>
  <c r="BD1095" i="193"/>
  <c r="AY1095" i="193"/>
  <c r="AX1095" i="193"/>
  <c r="BB1095" i="193" s="1"/>
  <c r="AW1095" i="193"/>
  <c r="AV1095" i="193"/>
  <c r="AU1095" i="193"/>
  <c r="BD1094" i="193"/>
  <c r="AZ1094" i="193"/>
  <c r="AY1094" i="193"/>
  <c r="AX1094" i="193"/>
  <c r="AW1094" i="193"/>
  <c r="AV1094" i="193"/>
  <c r="AU1094" i="193"/>
  <c r="BD1093" i="193"/>
  <c r="AZ1093" i="193"/>
  <c r="AY1093" i="193"/>
  <c r="AX1093" i="193"/>
  <c r="BB1093" i="193" s="1"/>
  <c r="AW1093" i="193"/>
  <c r="AV1093" i="193"/>
  <c r="AU1093" i="193"/>
  <c r="BD1092" i="193"/>
  <c r="AY1092" i="193"/>
  <c r="AX1092" i="193"/>
  <c r="AW1092" i="193"/>
  <c r="AV1092" i="193"/>
  <c r="AU1092" i="193"/>
  <c r="BD1091" i="193"/>
  <c r="AY1091" i="193"/>
  <c r="AX1091" i="193"/>
  <c r="BB1091" i="193" s="1"/>
  <c r="AW1091" i="193"/>
  <c r="AV1091" i="193"/>
  <c r="AU1091" i="193"/>
  <c r="BD1090" i="193"/>
  <c r="AZ1090" i="193"/>
  <c r="AY1090" i="193"/>
  <c r="AX1090" i="193"/>
  <c r="AW1090" i="193"/>
  <c r="AV1090" i="193"/>
  <c r="AU1090" i="193"/>
  <c r="BD1089" i="193"/>
  <c r="AZ1089" i="193"/>
  <c r="AY1089" i="193"/>
  <c r="AX1089" i="193"/>
  <c r="AW1089" i="193"/>
  <c r="AV1089" i="193"/>
  <c r="AU1089" i="193"/>
  <c r="BD1088" i="193"/>
  <c r="AZ1088" i="193"/>
  <c r="AY1088" i="193"/>
  <c r="AX1088" i="193"/>
  <c r="BB1088" i="193" s="1"/>
  <c r="AW1088" i="193"/>
  <c r="AV1088" i="193"/>
  <c r="AU1088" i="193"/>
  <c r="BD1087" i="193"/>
  <c r="AZ1087" i="193"/>
  <c r="AY1087" i="193"/>
  <c r="AX1087" i="193"/>
  <c r="AW1087" i="193"/>
  <c r="AV1087" i="193"/>
  <c r="AU1087" i="193"/>
  <c r="BD1086" i="193"/>
  <c r="AY1086" i="193"/>
  <c r="AX1086" i="193"/>
  <c r="BB1086" i="193" s="1"/>
  <c r="AW1086" i="193"/>
  <c r="AV1086" i="193"/>
  <c r="AU1086" i="193"/>
  <c r="BD1085" i="193"/>
  <c r="AY1085" i="193"/>
  <c r="AX1085" i="193"/>
  <c r="AW1085" i="193"/>
  <c r="AV1085" i="193"/>
  <c r="AU1085" i="193"/>
  <c r="BD1084" i="193"/>
  <c r="AZ1084" i="193"/>
  <c r="AY1084" i="193"/>
  <c r="AX1084" i="193"/>
  <c r="BB1084" i="193" s="1"/>
  <c r="AW1084" i="193"/>
  <c r="AV1084" i="193"/>
  <c r="AU1084" i="193"/>
  <c r="BD1083" i="193"/>
  <c r="AY1083" i="193"/>
  <c r="AX1083" i="193"/>
  <c r="AW1083" i="193"/>
  <c r="AV1083" i="193"/>
  <c r="AU1083" i="193"/>
  <c r="BD1082" i="193"/>
  <c r="AY1082" i="193"/>
  <c r="AX1082" i="193"/>
  <c r="BB1082" i="193" s="1"/>
  <c r="AW1082" i="193"/>
  <c r="AV1082" i="193"/>
  <c r="AU1082" i="193"/>
  <c r="BD1081" i="193"/>
  <c r="AY1081" i="193"/>
  <c r="AX1081" i="193"/>
  <c r="AW1081" i="193"/>
  <c r="AV1081" i="193"/>
  <c r="AU1081" i="193"/>
  <c r="BD1080" i="193"/>
  <c r="AY1080" i="193"/>
  <c r="AX1080" i="193"/>
  <c r="BB1080" i="193" s="1"/>
  <c r="AW1080" i="193"/>
  <c r="AV1080" i="193"/>
  <c r="AU1080" i="193"/>
  <c r="BD1079" i="193"/>
  <c r="AY1079" i="193"/>
  <c r="AX1079" i="193"/>
  <c r="AW1079" i="193"/>
  <c r="AV1079" i="193"/>
  <c r="AU1079" i="193"/>
  <c r="BD1078" i="193"/>
  <c r="AY1078" i="193"/>
  <c r="AX1078" i="193"/>
  <c r="BB1078" i="193" s="1"/>
  <c r="AW1078" i="193"/>
  <c r="AV1078" i="193"/>
  <c r="AU1078" i="193"/>
  <c r="BD1077" i="193"/>
  <c r="AY1077" i="193"/>
  <c r="AX1077" i="193"/>
  <c r="AW1077" i="193"/>
  <c r="AV1077" i="193"/>
  <c r="AU1077" i="193"/>
  <c r="BD1076" i="193"/>
  <c r="AY1076" i="193"/>
  <c r="AX1076" i="193"/>
  <c r="BB1076" i="193" s="1"/>
  <c r="AW1076" i="193"/>
  <c r="AV1076" i="193"/>
  <c r="AU1076" i="193"/>
  <c r="BD1075" i="193"/>
  <c r="AY1075" i="193"/>
  <c r="AX1075" i="193"/>
  <c r="AW1075" i="193"/>
  <c r="AV1075" i="193"/>
  <c r="AU1075" i="193"/>
  <c r="BD1074" i="193"/>
  <c r="AY1074" i="193"/>
  <c r="AX1074" i="193"/>
  <c r="BB1074" i="193" s="1"/>
  <c r="AW1074" i="193"/>
  <c r="AV1074" i="193"/>
  <c r="AU1074" i="193"/>
  <c r="BD1073" i="193"/>
  <c r="AY1073" i="193"/>
  <c r="AX1073" i="193"/>
  <c r="AW1073" i="193"/>
  <c r="AV1073" i="193"/>
  <c r="AU1073" i="193"/>
  <c r="BD1072" i="193"/>
  <c r="AY1072" i="193"/>
  <c r="AX1072" i="193"/>
  <c r="BB1072" i="193" s="1"/>
  <c r="AW1072" i="193"/>
  <c r="AV1072" i="193"/>
  <c r="AU1072" i="193"/>
  <c r="BD1071" i="193"/>
  <c r="AZ1071" i="193"/>
  <c r="AY1071" i="193"/>
  <c r="AX1071" i="193"/>
  <c r="AW1071" i="193"/>
  <c r="AV1071" i="193"/>
  <c r="AU1071" i="193"/>
  <c r="BD1070" i="193"/>
  <c r="AY1070" i="193"/>
  <c r="AX1070" i="193"/>
  <c r="BB1070" i="193" s="1"/>
  <c r="AW1070" i="193"/>
  <c r="AV1070" i="193"/>
  <c r="AU1070" i="193"/>
  <c r="BD1069" i="193"/>
  <c r="AY1069" i="193"/>
  <c r="AX1069" i="193"/>
  <c r="AW1069" i="193"/>
  <c r="AV1069" i="193"/>
  <c r="AU1069" i="193"/>
  <c r="BD1068" i="193"/>
  <c r="AY1068" i="193"/>
  <c r="AX1068" i="193"/>
  <c r="AW1068" i="193"/>
  <c r="AV1068" i="193"/>
  <c r="AU1068" i="193"/>
  <c r="BD1067" i="193"/>
  <c r="AZ1067" i="193"/>
  <c r="AY1067" i="193"/>
  <c r="AX1067" i="193"/>
  <c r="AW1067" i="193"/>
  <c r="AV1067" i="193"/>
  <c r="AU1067" i="193"/>
  <c r="BD1066" i="193"/>
  <c r="AZ1066" i="193"/>
  <c r="AY1066" i="193"/>
  <c r="AX1066" i="193"/>
  <c r="AW1066" i="193"/>
  <c r="AV1066" i="193"/>
  <c r="AU1066" i="193"/>
  <c r="BD1065" i="193"/>
  <c r="AZ1065" i="193"/>
  <c r="AY1065" i="193"/>
  <c r="AX1065" i="193"/>
  <c r="BB1065" i="193" s="1"/>
  <c r="AW1065" i="193"/>
  <c r="AV1065" i="193"/>
  <c r="AU1065" i="193"/>
  <c r="BD1064" i="193"/>
  <c r="AZ1064" i="193"/>
  <c r="AY1064" i="193"/>
  <c r="AX1064" i="193"/>
  <c r="AW1064" i="193"/>
  <c r="AV1064" i="193"/>
  <c r="AU1064" i="193"/>
  <c r="BD1063" i="193"/>
  <c r="AZ1063" i="193"/>
  <c r="AY1063" i="193"/>
  <c r="AX1063" i="193"/>
  <c r="BB1063" i="193" s="1"/>
  <c r="AW1063" i="193"/>
  <c r="AV1063" i="193"/>
  <c r="AU1063" i="193"/>
  <c r="BD1062" i="193"/>
  <c r="AY1062" i="193"/>
  <c r="AX1062" i="193"/>
  <c r="AW1062" i="193"/>
  <c r="AV1062" i="193"/>
  <c r="AU1062" i="193"/>
  <c r="BD1061" i="193"/>
  <c r="AY1061" i="193"/>
  <c r="AX1061" i="193"/>
  <c r="BB1061" i="193" s="1"/>
  <c r="AW1061" i="193"/>
  <c r="AV1061" i="193"/>
  <c r="AU1061" i="193"/>
  <c r="BD1060" i="193"/>
  <c r="AZ1060" i="193"/>
  <c r="AY1060" i="193"/>
  <c r="AX1060" i="193"/>
  <c r="BB1060" i="193" s="1"/>
  <c r="AW1060" i="193"/>
  <c r="AV1060" i="193"/>
  <c r="AU1060" i="193"/>
  <c r="BD1059" i="193"/>
  <c r="AY1059" i="193"/>
  <c r="AX1059" i="193"/>
  <c r="BB1059" i="193" s="1"/>
  <c r="AW1059" i="193"/>
  <c r="AV1059" i="193"/>
  <c r="AU1059" i="193"/>
  <c r="BD1058" i="193"/>
  <c r="AY1058" i="193"/>
  <c r="AX1058" i="193"/>
  <c r="AW1058" i="193"/>
  <c r="AV1058" i="193"/>
  <c r="AU1058" i="193"/>
  <c r="BD1057" i="193"/>
  <c r="AZ1057" i="193"/>
  <c r="AY1057" i="193"/>
  <c r="AX1057" i="193"/>
  <c r="BB1057" i="193" s="1"/>
  <c r="AW1057" i="193"/>
  <c r="AV1057" i="193"/>
  <c r="AU1057" i="193"/>
  <c r="BD1056" i="193"/>
  <c r="AY1056" i="193"/>
  <c r="AX1056" i="193"/>
  <c r="AW1056" i="193"/>
  <c r="AV1056" i="193"/>
  <c r="AU1056" i="193"/>
  <c r="BD1055" i="193"/>
  <c r="AY1055" i="193"/>
  <c r="AX1055" i="193"/>
  <c r="BB1055" i="193" s="1"/>
  <c r="AW1055" i="193"/>
  <c r="AV1055" i="193"/>
  <c r="AU1055" i="193"/>
  <c r="BD1054" i="193"/>
  <c r="AY1054" i="193"/>
  <c r="AX1054" i="193"/>
  <c r="AW1054" i="193"/>
  <c r="AV1054" i="193"/>
  <c r="AU1054" i="193"/>
  <c r="BD1053" i="193"/>
  <c r="AZ1053" i="193"/>
  <c r="AY1053" i="193"/>
  <c r="AX1053" i="193"/>
  <c r="AW1053" i="193"/>
  <c r="AV1053" i="193"/>
  <c r="AU1053" i="193"/>
  <c r="BD1052" i="193"/>
  <c r="AY1052" i="193"/>
  <c r="AX1052" i="193"/>
  <c r="BB1052" i="193" s="1"/>
  <c r="AW1052" i="193"/>
  <c r="AV1052" i="193"/>
  <c r="AU1052" i="193"/>
  <c r="BD1051" i="193"/>
  <c r="AY1051" i="193"/>
  <c r="AX1051" i="193"/>
  <c r="AW1051" i="193"/>
  <c r="AV1051" i="193"/>
  <c r="AU1051" i="193"/>
  <c r="BD1050" i="193"/>
  <c r="AY1050" i="193"/>
  <c r="AX1050" i="193"/>
  <c r="BB1050" i="193" s="1"/>
  <c r="AW1050" i="193"/>
  <c r="AV1050" i="193"/>
  <c r="AU1050" i="193"/>
  <c r="BD1049" i="193"/>
  <c r="AY1049" i="193"/>
  <c r="AX1049" i="193"/>
  <c r="AW1049" i="193"/>
  <c r="AV1049" i="193"/>
  <c r="AU1049" i="193"/>
  <c r="BD1048" i="193"/>
  <c r="AY1048" i="193"/>
  <c r="AX1048" i="193"/>
  <c r="BB1048" i="193" s="1"/>
  <c r="AW1048" i="193"/>
  <c r="AV1048" i="193"/>
  <c r="AU1048" i="193"/>
  <c r="BD1047" i="193"/>
  <c r="AY1047" i="193"/>
  <c r="AX1047" i="193"/>
  <c r="AW1047" i="193"/>
  <c r="AV1047" i="193"/>
  <c r="AU1047" i="193"/>
  <c r="BD1046" i="193"/>
  <c r="AY1046" i="193"/>
  <c r="AX1046" i="193"/>
  <c r="BB1046" i="193" s="1"/>
  <c r="AW1046" i="193"/>
  <c r="AV1046" i="193"/>
  <c r="AU1046" i="193"/>
  <c r="BD1045" i="193"/>
  <c r="AZ1045" i="193"/>
  <c r="AY1045" i="193"/>
  <c r="AX1045" i="193"/>
  <c r="AW1045" i="193"/>
  <c r="AV1045" i="193"/>
  <c r="AU1045" i="193"/>
  <c r="BD1044" i="193"/>
  <c r="AY1044" i="193"/>
  <c r="AX1044" i="193"/>
  <c r="BB1044" i="193" s="1"/>
  <c r="AW1044" i="193"/>
  <c r="AV1044" i="193"/>
  <c r="AU1044" i="193"/>
  <c r="BD1043" i="193"/>
  <c r="AY1043" i="193"/>
  <c r="AX1043" i="193"/>
  <c r="BB1043" i="193" s="1"/>
  <c r="AW1043" i="193"/>
  <c r="AV1043" i="193"/>
  <c r="AU1043" i="193"/>
  <c r="BD1042" i="193"/>
  <c r="AZ1042" i="193"/>
  <c r="AY1042" i="193"/>
  <c r="AX1042" i="193"/>
  <c r="BB1042" i="193" s="1"/>
  <c r="AW1042" i="193"/>
  <c r="AV1042" i="193"/>
  <c r="AU1042" i="193"/>
  <c r="BD1041" i="193"/>
  <c r="AZ1041" i="193"/>
  <c r="AY1041" i="193"/>
  <c r="AX1041" i="193"/>
  <c r="AW1041" i="193"/>
  <c r="AV1041" i="193"/>
  <c r="AU1041" i="193"/>
  <c r="BD1040" i="193"/>
  <c r="AY1040" i="193"/>
  <c r="AX1040" i="193"/>
  <c r="BB1040" i="193" s="1"/>
  <c r="AW1040" i="193"/>
  <c r="AV1040" i="193"/>
  <c r="AU1040" i="193"/>
  <c r="BD1039" i="193"/>
  <c r="AY1039" i="193"/>
  <c r="AX1039" i="193"/>
  <c r="AW1039" i="193"/>
  <c r="AV1039" i="193"/>
  <c r="AU1039" i="193"/>
  <c r="BD1038" i="193"/>
  <c r="AY1038" i="193"/>
  <c r="AX1038" i="193"/>
  <c r="BB1038" i="193" s="1"/>
  <c r="AW1038" i="193"/>
  <c r="AV1038" i="193"/>
  <c r="AU1038" i="193"/>
  <c r="BD1037" i="193"/>
  <c r="AY1037" i="193"/>
  <c r="AX1037" i="193"/>
  <c r="AW1037" i="193"/>
  <c r="AV1037" i="193"/>
  <c r="AU1037" i="193"/>
  <c r="BD1036" i="193"/>
  <c r="AZ1036" i="193"/>
  <c r="AY1036" i="193"/>
  <c r="AX1036" i="193"/>
  <c r="BB1036" i="193" s="1"/>
  <c r="AW1036" i="193"/>
  <c r="AV1036" i="193"/>
  <c r="AU1036" i="193"/>
  <c r="BD1035" i="193"/>
  <c r="AZ1035" i="193"/>
  <c r="AY1035" i="193"/>
  <c r="AX1035" i="193"/>
  <c r="BB1035" i="193" s="1"/>
  <c r="AW1035" i="193"/>
  <c r="AV1035" i="193"/>
  <c r="AU1035" i="193"/>
  <c r="BD1034" i="193"/>
  <c r="AZ1034" i="193"/>
  <c r="AY1034" i="193"/>
  <c r="AX1034" i="193"/>
  <c r="BB1034" i="193" s="1"/>
  <c r="AW1034" i="193"/>
  <c r="AV1034" i="193"/>
  <c r="AU1034" i="193"/>
  <c r="BD1033" i="193"/>
  <c r="AY1033" i="193"/>
  <c r="AX1033" i="193"/>
  <c r="AW1033" i="193"/>
  <c r="AV1033" i="193"/>
  <c r="AU1033" i="193"/>
  <c r="BD1032" i="193"/>
  <c r="AY1032" i="193"/>
  <c r="AX1032" i="193"/>
  <c r="AW1032" i="193"/>
  <c r="AV1032" i="193"/>
  <c r="AU1032" i="193"/>
  <c r="BD1031" i="193"/>
  <c r="AZ1031" i="193"/>
  <c r="AY1031" i="193"/>
  <c r="AX1031" i="193"/>
  <c r="AW1031" i="193"/>
  <c r="AV1031" i="193"/>
  <c r="AU1031" i="193"/>
  <c r="BD1030" i="193"/>
  <c r="AY1030" i="193"/>
  <c r="AX1030" i="193"/>
  <c r="AW1030" i="193"/>
  <c r="AV1030" i="193"/>
  <c r="AU1030" i="193"/>
  <c r="BD1029" i="193"/>
  <c r="AY1029" i="193"/>
  <c r="AX1029" i="193"/>
  <c r="BB1029" i="193" s="1"/>
  <c r="AW1029" i="193"/>
  <c r="AV1029" i="193"/>
  <c r="AU1029" i="193"/>
  <c r="BD1028" i="193"/>
  <c r="AZ1028" i="193"/>
  <c r="AY1028" i="193"/>
  <c r="AX1028" i="193"/>
  <c r="AW1028" i="193"/>
  <c r="AV1028" i="193"/>
  <c r="AU1028" i="193"/>
  <c r="BD1027" i="193"/>
  <c r="AZ1027" i="193"/>
  <c r="AY1027" i="193"/>
  <c r="AX1027" i="193"/>
  <c r="BB1027" i="193" s="1"/>
  <c r="AW1027" i="193"/>
  <c r="AV1027" i="193"/>
  <c r="AU1027" i="193"/>
  <c r="BD1026" i="193"/>
  <c r="AZ1026" i="193"/>
  <c r="AY1026" i="193"/>
  <c r="AX1026" i="193"/>
  <c r="BB1026" i="193" s="1"/>
  <c r="AW1026" i="193"/>
  <c r="AV1026" i="193"/>
  <c r="AU1026" i="193"/>
  <c r="BD1025" i="193"/>
  <c r="AZ1025" i="193"/>
  <c r="AY1025" i="193"/>
  <c r="AX1025" i="193"/>
  <c r="BB1025" i="193" s="1"/>
  <c r="AW1025" i="193"/>
  <c r="AV1025" i="193"/>
  <c r="AU1025" i="193"/>
  <c r="BD1024" i="193"/>
  <c r="AY1024" i="193"/>
  <c r="AX1024" i="193"/>
  <c r="BB1024" i="193" s="1"/>
  <c r="AW1024" i="193"/>
  <c r="AV1024" i="193"/>
  <c r="AU1024" i="193"/>
  <c r="BD1023" i="193"/>
  <c r="AY1023" i="193"/>
  <c r="AX1023" i="193"/>
  <c r="BB1023" i="193" s="1"/>
  <c r="AW1023" i="193"/>
  <c r="AV1023" i="193"/>
  <c r="AU1023" i="193"/>
  <c r="BD1022" i="193"/>
  <c r="AY1022" i="193"/>
  <c r="AX1022" i="193"/>
  <c r="BB1022" i="193" s="1"/>
  <c r="AW1022" i="193"/>
  <c r="AV1022" i="193"/>
  <c r="AU1022" i="193"/>
  <c r="BD1021" i="193"/>
  <c r="AY1021" i="193"/>
  <c r="AX1021" i="193"/>
  <c r="BB1021" i="193" s="1"/>
  <c r="AW1021" i="193"/>
  <c r="AV1021" i="193"/>
  <c r="AU1021" i="193"/>
  <c r="BD1020" i="193"/>
  <c r="AZ1020" i="193"/>
  <c r="AY1020" i="193"/>
  <c r="AX1020" i="193"/>
  <c r="BB1020" i="193" s="1"/>
  <c r="AW1020" i="193"/>
  <c r="AV1020" i="193"/>
  <c r="AU1020" i="193"/>
  <c r="BD1019" i="193"/>
  <c r="AY1019" i="193"/>
  <c r="AX1019" i="193"/>
  <c r="BB1019" i="193" s="1"/>
  <c r="AW1019" i="193"/>
  <c r="AV1019" i="193"/>
  <c r="AU1019" i="193"/>
  <c r="BD1018" i="193"/>
  <c r="AY1018" i="193"/>
  <c r="AX1018" i="193"/>
  <c r="AW1018" i="193"/>
  <c r="AV1018" i="193"/>
  <c r="AU1018" i="193"/>
  <c r="BD1017" i="193"/>
  <c r="AZ1017" i="193"/>
  <c r="AY1017" i="193"/>
  <c r="AX1017" i="193"/>
  <c r="AW1017" i="193"/>
  <c r="AV1017" i="193"/>
  <c r="AU1017" i="193"/>
  <c r="BD1016" i="193"/>
  <c r="AZ1016" i="193"/>
  <c r="AY1016" i="193"/>
  <c r="AX1016" i="193"/>
  <c r="BB1016" i="193" s="1"/>
  <c r="AW1016" i="193"/>
  <c r="AV1016" i="193"/>
  <c r="AU1016" i="193"/>
  <c r="BD1015" i="193"/>
  <c r="AZ1015" i="193"/>
  <c r="AY1015" i="193"/>
  <c r="AX1015" i="193"/>
  <c r="AW1015" i="193"/>
  <c r="AV1015" i="193"/>
  <c r="AU1015" i="193"/>
  <c r="BD1014" i="193"/>
  <c r="AY1014" i="193"/>
  <c r="AX1014" i="193"/>
  <c r="BB1014" i="193" s="1"/>
  <c r="AW1014" i="193"/>
  <c r="AV1014" i="193"/>
  <c r="AU1014" i="193"/>
  <c r="BD1013" i="193"/>
  <c r="AY1013" i="193"/>
  <c r="AX1013" i="193"/>
  <c r="AW1013" i="193"/>
  <c r="AV1013" i="193"/>
  <c r="AU1013" i="193"/>
  <c r="BD1012" i="193"/>
  <c r="AZ1012" i="193"/>
  <c r="AY1012" i="193"/>
  <c r="AX1012" i="193"/>
  <c r="BB1012" i="193" s="1"/>
  <c r="AW1012" i="193"/>
  <c r="AV1012" i="193"/>
  <c r="AU1012" i="193"/>
  <c r="BD1011" i="193"/>
  <c r="AY1011" i="193"/>
  <c r="AX1011" i="193"/>
  <c r="AW1011" i="193"/>
  <c r="AV1011" i="193"/>
  <c r="AU1011" i="193"/>
  <c r="BD1010" i="193"/>
  <c r="AY1010" i="193"/>
  <c r="AX1010" i="193"/>
  <c r="BB1010" i="193" s="1"/>
  <c r="AW1010" i="193"/>
  <c r="AV1010" i="193"/>
  <c r="AU1010" i="193"/>
  <c r="BD1009" i="193"/>
  <c r="AZ1009" i="193"/>
  <c r="AY1009" i="193"/>
  <c r="AX1009" i="193"/>
  <c r="AW1009" i="193"/>
  <c r="AV1009" i="193"/>
  <c r="AU1009" i="193"/>
  <c r="BD1008" i="193"/>
  <c r="AY1008" i="193"/>
  <c r="AX1008" i="193"/>
  <c r="BB1008" i="193" s="1"/>
  <c r="AW1008" i="193"/>
  <c r="AV1008" i="193"/>
  <c r="AU1008" i="193"/>
  <c r="BD1007" i="193"/>
  <c r="AY1007" i="193"/>
  <c r="AX1007" i="193"/>
  <c r="AW1007" i="193"/>
  <c r="AV1007" i="193"/>
  <c r="AU1007" i="193"/>
  <c r="BD1006" i="193"/>
  <c r="AY1006" i="193"/>
  <c r="AX1006" i="193"/>
  <c r="BB1006" i="193" s="1"/>
  <c r="AW1006" i="193"/>
  <c r="AV1006" i="193"/>
  <c r="AU1006" i="193"/>
  <c r="BD1005" i="193"/>
  <c r="AZ1005" i="193"/>
  <c r="AY1005" i="193"/>
  <c r="AX1005" i="193"/>
  <c r="BB1005" i="193" s="1"/>
  <c r="AW1005" i="193"/>
  <c r="AV1005" i="193"/>
  <c r="AU1005" i="193"/>
  <c r="BD1004" i="193"/>
  <c r="AZ1004" i="193"/>
  <c r="AY1004" i="193"/>
  <c r="AX1004" i="193"/>
  <c r="BB1004" i="193" s="1"/>
  <c r="AW1004" i="193"/>
  <c r="AV1004" i="193"/>
  <c r="AU1004" i="193"/>
  <c r="BD1003" i="193"/>
  <c r="AZ1003" i="193"/>
  <c r="AY1003" i="193"/>
  <c r="AX1003" i="193"/>
  <c r="BB1003" i="193" s="1"/>
  <c r="AW1003" i="193"/>
  <c r="AV1003" i="193"/>
  <c r="AU1003" i="193"/>
  <c r="BD1002" i="193"/>
  <c r="AY1002" i="193"/>
  <c r="AX1002" i="193"/>
  <c r="AW1002" i="193"/>
  <c r="AV1002" i="193"/>
  <c r="AU1002" i="193"/>
  <c r="BD1001" i="193"/>
  <c r="AY1001" i="193"/>
  <c r="AX1001" i="193"/>
  <c r="BB1001" i="193" s="1"/>
  <c r="AW1001" i="193"/>
  <c r="AV1001" i="193"/>
  <c r="AU1001" i="193"/>
  <c r="BD1000" i="193"/>
  <c r="AZ1000" i="193"/>
  <c r="AY1000" i="193"/>
  <c r="AX1000" i="193"/>
  <c r="AW1000" i="193"/>
  <c r="AV1000" i="193"/>
  <c r="AU1000" i="193"/>
  <c r="BD999" i="193"/>
  <c r="AZ999" i="193"/>
  <c r="AY999" i="193"/>
  <c r="AX999" i="193"/>
  <c r="BB999" i="193" s="1"/>
  <c r="AW999" i="193"/>
  <c r="AV999" i="193"/>
  <c r="AU999" i="193"/>
  <c r="BD998" i="193"/>
  <c r="AZ998" i="193"/>
  <c r="AY998" i="193"/>
  <c r="AX998" i="193"/>
  <c r="AW998" i="193"/>
  <c r="AV998" i="193"/>
  <c r="AU998" i="193"/>
  <c r="BD997" i="193"/>
  <c r="AY997" i="193"/>
  <c r="AX997" i="193"/>
  <c r="BB997" i="193" s="1"/>
  <c r="AW997" i="193"/>
  <c r="AV997" i="193"/>
  <c r="AU997" i="193"/>
  <c r="BD996" i="193"/>
  <c r="AY996" i="193"/>
  <c r="AX996" i="193"/>
  <c r="AW996" i="193"/>
  <c r="AV996" i="193"/>
  <c r="AU996" i="193"/>
  <c r="BD995" i="193"/>
  <c r="AY995" i="193"/>
  <c r="AX995" i="193"/>
  <c r="BB995" i="193" s="1"/>
  <c r="AW995" i="193"/>
  <c r="AV995" i="193"/>
  <c r="AU995" i="193"/>
  <c r="BD994" i="193"/>
  <c r="AY994" i="193"/>
  <c r="AX994" i="193"/>
  <c r="AW994" i="193"/>
  <c r="AV994" i="193"/>
  <c r="AU994" i="193"/>
  <c r="BD993" i="193"/>
  <c r="AY993" i="193"/>
  <c r="AX993" i="193"/>
  <c r="BB993" i="193" s="1"/>
  <c r="AW993" i="193"/>
  <c r="AV993" i="193"/>
  <c r="AU993" i="193"/>
  <c r="BD992" i="193"/>
  <c r="AY992" i="193"/>
  <c r="AX992" i="193"/>
  <c r="BB992" i="193" s="1"/>
  <c r="AW992" i="193"/>
  <c r="AV992" i="193"/>
  <c r="AU992" i="193"/>
  <c r="BD991" i="193"/>
  <c r="AZ991" i="193"/>
  <c r="AY991" i="193"/>
  <c r="AX991" i="193"/>
  <c r="AW991" i="193"/>
  <c r="AV991" i="193"/>
  <c r="AU991" i="193"/>
  <c r="BD990" i="193"/>
  <c r="AZ990" i="193"/>
  <c r="AY990" i="193"/>
  <c r="AX990" i="193"/>
  <c r="BB990" i="193" s="1"/>
  <c r="AW990" i="193"/>
  <c r="AV990" i="193"/>
  <c r="AU990" i="193"/>
  <c r="BD989" i="193"/>
  <c r="AZ989" i="193"/>
  <c r="AY989" i="193"/>
  <c r="AX989" i="193"/>
  <c r="AW989" i="193"/>
  <c r="AV989" i="193"/>
  <c r="AU989" i="193"/>
  <c r="BD988" i="193"/>
  <c r="AY988" i="193"/>
  <c r="AX988" i="193"/>
  <c r="BB988" i="193" s="1"/>
  <c r="AW988" i="193"/>
  <c r="AV988" i="193"/>
  <c r="AU988" i="193"/>
  <c r="BD987" i="193"/>
  <c r="AY987" i="193"/>
  <c r="AX987" i="193"/>
  <c r="AW987" i="193"/>
  <c r="AV987" i="193"/>
  <c r="AU987" i="193"/>
  <c r="BD986" i="193"/>
  <c r="AY986" i="193"/>
  <c r="AX986" i="193"/>
  <c r="BB986" i="193" s="1"/>
  <c r="AW986" i="193"/>
  <c r="AV986" i="193"/>
  <c r="AU986" i="193"/>
  <c r="BD985" i="193"/>
  <c r="AY985" i="193"/>
  <c r="AX985" i="193"/>
  <c r="AW985" i="193"/>
  <c r="AV985" i="193"/>
  <c r="AU985" i="193"/>
  <c r="BD984" i="193"/>
  <c r="AY984" i="193"/>
  <c r="AX984" i="193"/>
  <c r="BB984" i="193" s="1"/>
  <c r="AW984" i="193"/>
  <c r="AV984" i="193"/>
  <c r="AU984" i="193"/>
  <c r="BD983" i="193"/>
  <c r="AZ983" i="193"/>
  <c r="AY983" i="193"/>
  <c r="AX983" i="193"/>
  <c r="AW983" i="193"/>
  <c r="AV983" i="193"/>
  <c r="AU983" i="193"/>
  <c r="BD982" i="193"/>
  <c r="AZ982" i="193"/>
  <c r="AY982" i="193"/>
  <c r="AX982" i="193"/>
  <c r="BB982" i="193" s="1"/>
  <c r="AW982" i="193"/>
  <c r="AV982" i="193"/>
  <c r="AU982" i="193"/>
  <c r="BD981" i="193"/>
  <c r="AZ981" i="193"/>
  <c r="AY981" i="193"/>
  <c r="AX981" i="193"/>
  <c r="AW981" i="193"/>
  <c r="AV981" i="193"/>
  <c r="AU981" i="193"/>
  <c r="BD980" i="193"/>
  <c r="AZ980" i="193"/>
  <c r="AY980" i="193"/>
  <c r="AX980" i="193"/>
  <c r="AW980" i="193"/>
  <c r="AV980" i="193"/>
  <c r="AU980" i="193"/>
  <c r="BD979" i="193"/>
  <c r="AY979" i="193"/>
  <c r="AX979" i="193"/>
  <c r="BB979" i="193" s="1"/>
  <c r="AW979" i="193"/>
  <c r="AV979" i="193"/>
  <c r="AU979" i="193"/>
  <c r="BD978" i="193"/>
  <c r="AY978" i="193"/>
  <c r="AX978" i="193"/>
  <c r="AW978" i="193"/>
  <c r="AV978" i="193"/>
  <c r="AU978" i="193"/>
  <c r="BD977" i="193"/>
  <c r="AZ977" i="193"/>
  <c r="AY977" i="193"/>
  <c r="AX977" i="193"/>
  <c r="BB977" i="193" s="1"/>
  <c r="AW977" i="193"/>
  <c r="AV977" i="193"/>
  <c r="AU977" i="193"/>
  <c r="BD976" i="193"/>
  <c r="AZ976" i="193"/>
  <c r="AY976" i="193"/>
  <c r="AX976" i="193"/>
  <c r="AW976" i="193"/>
  <c r="AV976" i="193"/>
  <c r="AU976" i="193"/>
  <c r="BD975" i="193"/>
  <c r="AZ975" i="193"/>
  <c r="AY975" i="193"/>
  <c r="AX975" i="193"/>
  <c r="BB975" i="193" s="1"/>
  <c r="AW975" i="193"/>
  <c r="AV975" i="193"/>
  <c r="AU975" i="193"/>
  <c r="BD974" i="193"/>
  <c r="AY974" i="193"/>
  <c r="AX974" i="193"/>
  <c r="AW974" i="193"/>
  <c r="AV974" i="193"/>
  <c r="AU974" i="193"/>
  <c r="BD973" i="193"/>
  <c r="AY973" i="193"/>
  <c r="AX973" i="193"/>
  <c r="BB973" i="193" s="1"/>
  <c r="AW973" i="193"/>
  <c r="AV973" i="193"/>
  <c r="AU973" i="193"/>
  <c r="BD972" i="193"/>
  <c r="AY972" i="193"/>
  <c r="AX972" i="193"/>
  <c r="AW972" i="193"/>
  <c r="AV972" i="193"/>
  <c r="AU972" i="193"/>
  <c r="BD971" i="193"/>
  <c r="AZ971" i="193"/>
  <c r="AY971" i="193"/>
  <c r="AX971" i="193"/>
  <c r="BB971" i="193" s="1"/>
  <c r="AW971" i="193"/>
  <c r="AV971" i="193"/>
  <c r="AU971" i="193"/>
  <c r="BD970" i="193"/>
  <c r="AY970" i="193"/>
  <c r="AX970" i="193"/>
  <c r="AW970" i="193"/>
  <c r="AV970" i="193"/>
  <c r="AU970" i="193"/>
  <c r="BD969" i="193"/>
  <c r="AY969" i="193"/>
  <c r="AX969" i="193"/>
  <c r="BB969" i="193" s="1"/>
  <c r="AW969" i="193"/>
  <c r="AV969" i="193"/>
  <c r="AU969" i="193"/>
  <c r="BD968" i="193"/>
  <c r="AZ968" i="193"/>
  <c r="AY968" i="193"/>
  <c r="AX968" i="193"/>
  <c r="BB968" i="193" s="1"/>
  <c r="AW968" i="193"/>
  <c r="AV968" i="193"/>
  <c r="AU968" i="193"/>
  <c r="BD967" i="193"/>
  <c r="AZ967" i="193"/>
  <c r="AY967" i="193"/>
  <c r="AX967" i="193"/>
  <c r="BB967" i="193" s="1"/>
  <c r="AW967" i="193"/>
  <c r="AV967" i="193"/>
  <c r="AU967" i="193"/>
  <c r="BD966" i="193"/>
  <c r="AZ966" i="193"/>
  <c r="AY966" i="193"/>
  <c r="AX966" i="193"/>
  <c r="BB966" i="193" s="1"/>
  <c r="AW966" i="193"/>
  <c r="AV966" i="193"/>
  <c r="AU966" i="193"/>
  <c r="BD965" i="193"/>
  <c r="AZ965" i="193"/>
  <c r="AY965" i="193"/>
  <c r="AX965" i="193"/>
  <c r="AW965" i="193"/>
  <c r="AV965" i="193"/>
  <c r="AU965" i="193"/>
  <c r="BD964" i="193"/>
  <c r="AY964" i="193"/>
  <c r="AX964" i="193"/>
  <c r="BB964" i="193" s="1"/>
  <c r="AW964" i="193"/>
  <c r="AV964" i="193"/>
  <c r="AU964" i="193"/>
  <c r="BD963" i="193"/>
  <c r="AY963" i="193"/>
  <c r="AX963" i="193"/>
  <c r="AW963" i="193"/>
  <c r="AV963" i="193"/>
  <c r="AU963" i="193"/>
  <c r="BD962" i="193"/>
  <c r="AZ962" i="193"/>
  <c r="AY962" i="193"/>
  <c r="AX962" i="193"/>
  <c r="BB962" i="193" s="1"/>
  <c r="AW962" i="193"/>
  <c r="AV962" i="193"/>
  <c r="AU962" i="193"/>
  <c r="BD961" i="193"/>
  <c r="AY961" i="193"/>
  <c r="AX961" i="193"/>
  <c r="AW961" i="193"/>
  <c r="AV961" i="193"/>
  <c r="AU961" i="193"/>
  <c r="BD960" i="193"/>
  <c r="AY960" i="193"/>
  <c r="AX960" i="193"/>
  <c r="BB960" i="193" s="1"/>
  <c r="AW960" i="193"/>
  <c r="AV960" i="193"/>
  <c r="AU960" i="193"/>
  <c r="BD959" i="193"/>
  <c r="AZ959" i="193"/>
  <c r="AY959" i="193"/>
  <c r="AX959" i="193"/>
  <c r="AW959" i="193"/>
  <c r="AV959" i="193"/>
  <c r="AU959" i="193"/>
  <c r="BD958" i="193"/>
  <c r="AZ958" i="193"/>
  <c r="AY958" i="193"/>
  <c r="AX958" i="193"/>
  <c r="BB958" i="193" s="1"/>
  <c r="AW958" i="193"/>
  <c r="AV958" i="193"/>
  <c r="AU958" i="193"/>
  <c r="BD957" i="193"/>
  <c r="AZ957" i="193"/>
  <c r="AY957" i="193"/>
  <c r="AX957" i="193"/>
  <c r="BB957" i="193" s="1"/>
  <c r="AW957" i="193"/>
  <c r="AV957" i="193"/>
  <c r="AU957" i="193"/>
  <c r="BD956" i="193"/>
  <c r="AY956" i="193"/>
  <c r="AX956" i="193"/>
  <c r="AW956" i="193"/>
  <c r="AV956" i="193"/>
  <c r="AU956" i="193"/>
  <c r="BD955" i="193"/>
  <c r="AY955" i="193"/>
  <c r="AX955" i="193"/>
  <c r="BB955" i="193" s="1"/>
  <c r="AW955" i="193"/>
  <c r="AV955" i="193"/>
  <c r="AU955" i="193"/>
  <c r="BD954" i="193"/>
  <c r="AZ954" i="193"/>
  <c r="AY954" i="193"/>
  <c r="AX954" i="193"/>
  <c r="AW954" i="193"/>
  <c r="AV954" i="193"/>
  <c r="AU954" i="193"/>
  <c r="BD953" i="193"/>
  <c r="AZ953" i="193"/>
  <c r="AY953" i="193"/>
  <c r="AX953" i="193"/>
  <c r="BB953" i="193" s="1"/>
  <c r="AW953" i="193"/>
  <c r="AV953" i="193"/>
  <c r="AU953" i="193"/>
  <c r="BD952" i="193"/>
  <c r="AY952" i="193"/>
  <c r="AX952" i="193"/>
  <c r="AW952" i="193"/>
  <c r="AV952" i="193"/>
  <c r="AU952" i="193"/>
  <c r="BD951" i="193"/>
  <c r="AY951" i="193"/>
  <c r="AX951" i="193"/>
  <c r="BB951" i="193" s="1"/>
  <c r="AW951" i="193"/>
  <c r="AV951" i="193"/>
  <c r="AU951" i="193"/>
  <c r="BD950" i="193"/>
  <c r="AZ950" i="193"/>
  <c r="AY950" i="193"/>
  <c r="AX950" i="193"/>
  <c r="AW950" i="193"/>
  <c r="AV950" i="193"/>
  <c r="AU950" i="193"/>
  <c r="BD949" i="193"/>
  <c r="AZ949" i="193"/>
  <c r="AY949" i="193"/>
  <c r="AX949" i="193"/>
  <c r="BB949" i="193" s="1"/>
  <c r="AW949" i="193"/>
  <c r="AV949" i="193"/>
  <c r="AU949" i="193"/>
  <c r="BD948" i="193"/>
  <c r="AY948" i="193"/>
  <c r="AX948" i="193"/>
  <c r="AW948" i="193"/>
  <c r="AV948" i="193"/>
  <c r="AU948" i="193"/>
  <c r="BD947" i="193"/>
  <c r="AY947" i="193"/>
  <c r="AX947" i="193"/>
  <c r="BB947" i="193" s="1"/>
  <c r="AW947" i="193"/>
  <c r="AV947" i="193"/>
  <c r="AU947" i="193"/>
  <c r="BD946" i="193"/>
  <c r="AY946" i="193"/>
  <c r="AX946" i="193"/>
  <c r="AW946" i="193"/>
  <c r="AV946" i="193"/>
  <c r="AU946" i="193"/>
  <c r="BD945" i="193"/>
  <c r="AZ945" i="193"/>
  <c r="AY945" i="193"/>
  <c r="AX945" i="193"/>
  <c r="BB945" i="193" s="1"/>
  <c r="AW945" i="193"/>
  <c r="AV945" i="193"/>
  <c r="AU945" i="193"/>
  <c r="BD944" i="193"/>
  <c r="AZ944" i="193"/>
  <c r="AY944" i="193"/>
  <c r="AX944" i="193"/>
  <c r="BB944" i="193" s="1"/>
  <c r="AW944" i="193"/>
  <c r="AV944" i="193"/>
  <c r="AU944" i="193"/>
  <c r="BD943" i="193"/>
  <c r="AZ943" i="193"/>
  <c r="AY943" i="193"/>
  <c r="AX943" i="193"/>
  <c r="BB943" i="193" s="1"/>
  <c r="AW943" i="193"/>
  <c r="AV943" i="193"/>
  <c r="AU943" i="193"/>
  <c r="BD942" i="193"/>
  <c r="AZ942" i="193"/>
  <c r="AY942" i="193"/>
  <c r="AX942" i="193"/>
  <c r="BB942" i="193" s="1"/>
  <c r="AW942" i="193"/>
  <c r="AV942" i="193"/>
  <c r="AU942" i="193"/>
  <c r="BD941" i="193"/>
  <c r="AZ941" i="193"/>
  <c r="AY941" i="193"/>
  <c r="AX941" i="193"/>
  <c r="AW941" i="193"/>
  <c r="AV941" i="193"/>
  <c r="AU941" i="193"/>
  <c r="BD940" i="193"/>
  <c r="AZ940" i="193"/>
  <c r="AY940" i="193"/>
  <c r="AX940" i="193"/>
  <c r="BB940" i="193" s="1"/>
  <c r="AW940" i="193"/>
  <c r="AV940" i="193"/>
  <c r="AU940" i="193"/>
  <c r="BD939" i="193"/>
  <c r="AZ939" i="193"/>
  <c r="AY939" i="193"/>
  <c r="AX939" i="193"/>
  <c r="BB939" i="193" s="1"/>
  <c r="AW939" i="193"/>
  <c r="AV939" i="193"/>
  <c r="AU939" i="193"/>
  <c r="BD938" i="193"/>
  <c r="AZ938" i="193"/>
  <c r="AY938" i="193"/>
  <c r="AX938" i="193"/>
  <c r="AW938" i="193"/>
  <c r="AV938" i="193"/>
  <c r="AU938" i="193"/>
  <c r="BD937" i="193"/>
  <c r="AY937" i="193"/>
  <c r="AX937" i="193"/>
  <c r="BB937" i="193" s="1"/>
  <c r="AW937" i="193"/>
  <c r="AV937" i="193"/>
  <c r="AU937" i="193"/>
  <c r="BD936" i="193"/>
  <c r="AY936" i="193"/>
  <c r="AX936" i="193"/>
  <c r="AW936" i="193"/>
  <c r="AV936" i="193"/>
  <c r="AU936" i="193"/>
  <c r="BD935" i="193"/>
  <c r="AZ935" i="193"/>
  <c r="AY935" i="193"/>
  <c r="AX935" i="193"/>
  <c r="AW935" i="193"/>
  <c r="AV935" i="193"/>
  <c r="AU935" i="193"/>
  <c r="BD934" i="193"/>
  <c r="AZ934" i="193"/>
  <c r="AY934" i="193"/>
  <c r="AX934" i="193"/>
  <c r="AW934" i="193"/>
  <c r="AV934" i="193"/>
  <c r="AU934" i="193"/>
  <c r="BD933" i="193"/>
  <c r="AY933" i="193"/>
  <c r="AX933" i="193"/>
  <c r="BB933" i="193" s="1"/>
  <c r="AW933" i="193"/>
  <c r="AV933" i="193"/>
  <c r="AU933" i="193"/>
  <c r="BD932" i="193"/>
  <c r="AY932" i="193"/>
  <c r="AX932" i="193"/>
  <c r="AW932" i="193"/>
  <c r="AV932" i="193"/>
  <c r="AU932" i="193"/>
  <c r="BD931" i="193"/>
  <c r="AY931" i="193"/>
  <c r="AX931" i="193"/>
  <c r="BB931" i="193" s="1"/>
  <c r="AW931" i="193"/>
  <c r="AV931" i="193"/>
  <c r="AU931" i="193"/>
  <c r="BD930" i="193"/>
  <c r="AZ930" i="193"/>
  <c r="AY930" i="193"/>
  <c r="AX930" i="193"/>
  <c r="AW930" i="193"/>
  <c r="AV930" i="193"/>
  <c r="AU930" i="193"/>
  <c r="BD929" i="193"/>
  <c r="AZ929" i="193"/>
  <c r="AY929" i="193"/>
  <c r="AX929" i="193"/>
  <c r="BB929" i="193" s="1"/>
  <c r="AW929" i="193"/>
  <c r="AV929" i="193"/>
  <c r="AU929" i="193"/>
  <c r="BD928" i="193"/>
  <c r="AY928" i="193"/>
  <c r="AX928" i="193"/>
  <c r="BB928" i="193" s="1"/>
  <c r="AW928" i="193"/>
  <c r="AV928" i="193"/>
  <c r="AU928" i="193"/>
  <c r="BD927" i="193"/>
  <c r="AY927" i="193"/>
  <c r="AX927" i="193"/>
  <c r="BB927" i="193" s="1"/>
  <c r="AW927" i="193"/>
  <c r="AV927" i="193"/>
  <c r="AU927" i="193"/>
  <c r="BD926" i="193"/>
  <c r="AY926" i="193"/>
  <c r="AX926" i="193"/>
  <c r="AW926" i="193"/>
  <c r="AV926" i="193"/>
  <c r="AU926" i="193"/>
  <c r="BD925" i="193"/>
  <c r="AY925" i="193"/>
  <c r="AX925" i="193"/>
  <c r="BB925" i="193" s="1"/>
  <c r="AW925" i="193"/>
  <c r="AV925" i="193"/>
  <c r="AU925" i="193"/>
  <c r="BD924" i="193"/>
  <c r="AZ924" i="193"/>
  <c r="AY924" i="193"/>
  <c r="AX924" i="193"/>
  <c r="AW924" i="193"/>
  <c r="AV924" i="193"/>
  <c r="AU924" i="193"/>
  <c r="BD923" i="193"/>
  <c r="AZ923" i="193"/>
  <c r="AY923" i="193"/>
  <c r="AX923" i="193"/>
  <c r="BB923" i="193" s="1"/>
  <c r="AW923" i="193"/>
  <c r="AV923" i="193"/>
  <c r="AU923" i="193"/>
  <c r="BD922" i="193"/>
  <c r="AZ922" i="193"/>
  <c r="AY922" i="193"/>
  <c r="AX922" i="193"/>
  <c r="BB922" i="193" s="1"/>
  <c r="AW922" i="193"/>
  <c r="AV922" i="193"/>
  <c r="AU922" i="193"/>
  <c r="BD921" i="193"/>
  <c r="AZ921" i="193"/>
  <c r="AY921" i="193"/>
  <c r="AX921" i="193"/>
  <c r="AW921" i="193"/>
  <c r="AV921" i="193"/>
  <c r="AU921" i="193"/>
  <c r="BD920" i="193"/>
  <c r="AY920" i="193"/>
  <c r="AX920" i="193"/>
  <c r="BB920" i="193" s="1"/>
  <c r="AW920" i="193"/>
  <c r="AV920" i="193"/>
  <c r="AU920" i="193"/>
  <c r="BD919" i="193"/>
  <c r="AZ919" i="193"/>
  <c r="AY919" i="193"/>
  <c r="AX919" i="193"/>
  <c r="AW919" i="193"/>
  <c r="AV919" i="193"/>
  <c r="AU919" i="193"/>
  <c r="BD918" i="193"/>
  <c r="AZ918" i="193"/>
  <c r="AY918" i="193"/>
  <c r="AX918" i="193"/>
  <c r="BB918" i="193" s="1"/>
  <c r="AW918" i="193"/>
  <c r="AV918" i="193"/>
  <c r="AU918" i="193"/>
  <c r="BD917" i="193"/>
  <c r="AZ917" i="193"/>
  <c r="AY917" i="193"/>
  <c r="AX917" i="193"/>
  <c r="BB917" i="193" s="1"/>
  <c r="AW917" i="193"/>
  <c r="AV917" i="193"/>
  <c r="AU917" i="193"/>
  <c r="BD916" i="193"/>
  <c r="AZ916" i="193"/>
  <c r="AY916" i="193"/>
  <c r="AX916" i="193"/>
  <c r="AW916" i="193"/>
  <c r="AV916" i="193"/>
  <c r="AU916" i="193"/>
  <c r="BD915" i="193"/>
  <c r="AY915" i="193"/>
  <c r="AX915" i="193"/>
  <c r="BB915" i="193" s="1"/>
  <c r="AW915" i="193"/>
  <c r="AV915" i="193"/>
  <c r="AU915" i="193"/>
  <c r="BD914" i="193"/>
  <c r="AY914" i="193"/>
  <c r="AX914" i="193"/>
  <c r="AW914" i="193"/>
  <c r="AV914" i="193"/>
  <c r="AU914" i="193"/>
  <c r="BD913" i="193"/>
  <c r="AZ913" i="193"/>
  <c r="AY913" i="193"/>
  <c r="AX913" i="193"/>
  <c r="AW913" i="193"/>
  <c r="AV913" i="193"/>
  <c r="AU913" i="193"/>
  <c r="BD912" i="193"/>
  <c r="AY912" i="193"/>
  <c r="AX912" i="193"/>
  <c r="AW912" i="193"/>
  <c r="AV912" i="193"/>
  <c r="AU912" i="193"/>
  <c r="BD911" i="193"/>
  <c r="AY911" i="193"/>
  <c r="AX911" i="193"/>
  <c r="AW911" i="193"/>
  <c r="AV911" i="193"/>
  <c r="AU911" i="193"/>
  <c r="BD910" i="193"/>
  <c r="AY910" i="193"/>
  <c r="AX910" i="193"/>
  <c r="BB910" i="193" s="1"/>
  <c r="AW910" i="193"/>
  <c r="AV910" i="193"/>
  <c r="AU910" i="193"/>
  <c r="BD909" i="193"/>
  <c r="AZ909" i="193"/>
  <c r="AY909" i="193"/>
  <c r="AX909" i="193"/>
  <c r="BB909" i="193" s="1"/>
  <c r="AW909" i="193"/>
  <c r="AV909" i="193"/>
  <c r="AU909" i="193"/>
  <c r="BD908" i="193"/>
  <c r="AZ908" i="193"/>
  <c r="AY908" i="193"/>
  <c r="AX908" i="193"/>
  <c r="AW908" i="193"/>
  <c r="AV908" i="193"/>
  <c r="AU908" i="193"/>
  <c r="BD907" i="193"/>
  <c r="AZ907" i="193"/>
  <c r="AY907" i="193"/>
  <c r="AX907" i="193"/>
  <c r="BB907" i="193" s="1"/>
  <c r="AW907" i="193"/>
  <c r="AV907" i="193"/>
  <c r="AU907" i="193"/>
  <c r="BD906" i="193"/>
  <c r="AY906" i="193"/>
  <c r="AX906" i="193"/>
  <c r="BB906" i="193" s="1"/>
  <c r="AW906" i="193"/>
  <c r="AV906" i="193"/>
  <c r="AU906" i="193"/>
  <c r="BD905" i="193"/>
  <c r="AY905" i="193"/>
  <c r="AX905" i="193"/>
  <c r="BB905" i="193" s="1"/>
  <c r="AW905" i="193"/>
  <c r="AV905" i="193"/>
  <c r="AU905" i="193"/>
  <c r="BD904" i="193"/>
  <c r="AY904" i="193"/>
  <c r="AX904" i="193"/>
  <c r="BB904" i="193" s="1"/>
  <c r="AW904" i="193"/>
  <c r="AV904" i="193"/>
  <c r="AU904" i="193"/>
  <c r="BD903" i="193"/>
  <c r="AZ903" i="193"/>
  <c r="AY903" i="193"/>
  <c r="AX903" i="193"/>
  <c r="BB903" i="193" s="1"/>
  <c r="AW903" i="193"/>
  <c r="AV903" i="193"/>
  <c r="AU903" i="193"/>
  <c r="BD902" i="193"/>
  <c r="AZ902" i="193"/>
  <c r="AY902" i="193"/>
  <c r="AX902" i="193"/>
  <c r="BB902" i="193" s="1"/>
  <c r="AW902" i="193"/>
  <c r="AV902" i="193"/>
  <c r="AU902" i="193"/>
  <c r="BD901" i="193"/>
  <c r="AY901" i="193"/>
  <c r="AX901" i="193"/>
  <c r="BB901" i="193" s="1"/>
  <c r="AW901" i="193"/>
  <c r="AV901" i="193"/>
  <c r="AU901" i="193"/>
  <c r="BD900" i="193"/>
  <c r="AY900" i="193"/>
  <c r="AX900" i="193"/>
  <c r="BB900" i="193" s="1"/>
  <c r="AW900" i="193"/>
  <c r="AV900" i="193"/>
  <c r="AU900" i="193"/>
  <c r="BD899" i="193"/>
  <c r="AY899" i="193"/>
  <c r="AX899" i="193"/>
  <c r="BB899" i="193" s="1"/>
  <c r="AW899" i="193"/>
  <c r="AV899" i="193"/>
  <c r="AU899" i="193"/>
  <c r="BD898" i="193"/>
  <c r="AZ898" i="193"/>
  <c r="AY898" i="193"/>
  <c r="AX898" i="193"/>
  <c r="AW898" i="193"/>
  <c r="AV898" i="193"/>
  <c r="AU898" i="193"/>
  <c r="BD897" i="193"/>
  <c r="AZ897" i="193"/>
  <c r="AY897" i="193"/>
  <c r="AX897" i="193"/>
  <c r="AW897" i="193"/>
  <c r="AV897" i="193"/>
  <c r="AU897" i="193"/>
  <c r="BD896" i="193"/>
  <c r="AY896" i="193"/>
  <c r="AX896" i="193"/>
  <c r="BB896" i="193" s="1"/>
  <c r="AW896" i="193"/>
  <c r="AV896" i="193"/>
  <c r="AU896" i="193"/>
  <c r="BD895" i="193"/>
  <c r="AY895" i="193"/>
  <c r="AX895" i="193"/>
  <c r="AW895" i="193"/>
  <c r="AV895" i="193"/>
  <c r="AU895" i="193"/>
  <c r="BD894" i="193"/>
  <c r="AY894" i="193"/>
  <c r="AX894" i="193"/>
  <c r="BB894" i="193" s="1"/>
  <c r="AW894" i="193"/>
  <c r="AV894" i="193"/>
  <c r="AU894" i="193"/>
  <c r="BD893" i="193"/>
  <c r="AY893" i="193"/>
  <c r="AX893" i="193"/>
  <c r="AW893" i="193"/>
  <c r="AV893" i="193"/>
  <c r="AU893" i="193"/>
  <c r="BD892" i="193"/>
  <c r="AY892" i="193"/>
  <c r="AX892" i="193"/>
  <c r="BB892" i="193" s="1"/>
  <c r="AW892" i="193"/>
  <c r="AV892" i="193"/>
  <c r="AU892" i="193"/>
  <c r="BD891" i="193"/>
  <c r="AY891" i="193"/>
  <c r="AX891" i="193"/>
  <c r="AW891" i="193"/>
  <c r="AV891" i="193"/>
  <c r="AU891" i="193"/>
  <c r="BD890" i="193"/>
  <c r="AY890" i="193"/>
  <c r="AX890" i="193"/>
  <c r="BB890" i="193" s="1"/>
  <c r="AW890" i="193"/>
  <c r="AV890" i="193"/>
  <c r="AU890" i="193"/>
  <c r="BD889" i="193"/>
  <c r="AY889" i="193"/>
  <c r="AX889" i="193"/>
  <c r="AW889" i="193"/>
  <c r="AV889" i="193"/>
  <c r="AU889" i="193"/>
  <c r="BD888" i="193"/>
  <c r="AY888" i="193"/>
  <c r="AX888" i="193"/>
  <c r="BB888" i="193" s="1"/>
  <c r="AW888" i="193"/>
  <c r="AV888" i="193"/>
  <c r="AU888" i="193"/>
  <c r="BD887" i="193"/>
  <c r="AY887" i="193"/>
  <c r="AX887" i="193"/>
  <c r="AW887" i="193"/>
  <c r="AV887" i="193"/>
  <c r="AU887" i="193"/>
  <c r="BD886" i="193"/>
  <c r="AY886" i="193"/>
  <c r="AX886" i="193"/>
  <c r="BB886" i="193" s="1"/>
  <c r="AW886" i="193"/>
  <c r="AV886" i="193"/>
  <c r="AU886" i="193"/>
  <c r="BD885" i="193"/>
  <c r="AY885" i="193"/>
  <c r="AX885" i="193"/>
  <c r="AW885" i="193"/>
  <c r="AV885" i="193"/>
  <c r="AU885" i="193"/>
  <c r="BD884" i="193"/>
  <c r="AY884" i="193"/>
  <c r="AX884" i="193"/>
  <c r="BB884" i="193" s="1"/>
  <c r="AW884" i="193"/>
  <c r="AV884" i="193"/>
  <c r="AU884" i="193"/>
  <c r="BD883" i="193"/>
  <c r="AY883" i="193"/>
  <c r="AX883" i="193"/>
  <c r="AW883" i="193"/>
  <c r="AV883" i="193"/>
  <c r="AU883" i="193"/>
  <c r="BD882" i="193"/>
  <c r="AY882" i="193"/>
  <c r="AX882" i="193"/>
  <c r="BB882" i="193" s="1"/>
  <c r="AW882" i="193"/>
  <c r="AV882" i="193"/>
  <c r="AU882" i="193"/>
  <c r="BD881" i="193"/>
  <c r="AY881" i="193"/>
  <c r="AX881" i="193"/>
  <c r="AW881" i="193"/>
  <c r="AV881" i="193"/>
  <c r="AU881" i="193"/>
  <c r="BD880" i="193"/>
  <c r="AY880" i="193"/>
  <c r="AX880" i="193"/>
  <c r="BB880" i="193" s="1"/>
  <c r="AW880" i="193"/>
  <c r="AV880" i="193"/>
  <c r="AU880" i="193"/>
  <c r="BD879" i="193"/>
  <c r="AY879" i="193"/>
  <c r="AX879" i="193"/>
  <c r="AW879" i="193"/>
  <c r="AV879" i="193"/>
  <c r="AU879" i="193"/>
  <c r="BD878" i="193"/>
  <c r="AY878" i="193"/>
  <c r="AX878" i="193"/>
  <c r="BB878" i="193" s="1"/>
  <c r="AW878" i="193"/>
  <c r="AV878" i="193"/>
  <c r="AU878" i="193"/>
  <c r="BD877" i="193"/>
  <c r="AY877" i="193"/>
  <c r="AX877" i="193"/>
  <c r="AW877" i="193"/>
  <c r="AV877" i="193"/>
  <c r="AU877" i="193"/>
  <c r="BD876" i="193"/>
  <c r="AY876" i="193"/>
  <c r="AX876" i="193"/>
  <c r="BB876" i="193" s="1"/>
  <c r="AW876" i="193"/>
  <c r="AV876" i="193"/>
  <c r="AU876" i="193"/>
  <c r="BD875" i="193"/>
  <c r="AY875" i="193"/>
  <c r="AX875" i="193"/>
  <c r="AW875" i="193"/>
  <c r="AV875" i="193"/>
  <c r="AU875" i="193"/>
  <c r="BD874" i="193"/>
  <c r="AY874" i="193"/>
  <c r="AX874" i="193"/>
  <c r="AW874" i="193"/>
  <c r="AV874" i="193"/>
  <c r="AU874" i="193"/>
  <c r="BD873" i="193"/>
  <c r="AY873" i="193"/>
  <c r="AX873" i="193"/>
  <c r="AW873" i="193"/>
  <c r="AV873" i="193"/>
  <c r="AU873" i="193"/>
  <c r="BD872" i="193"/>
  <c r="AY872" i="193"/>
  <c r="AX872" i="193"/>
  <c r="BB872" i="193" s="1"/>
  <c r="AW872" i="193"/>
  <c r="AV872" i="193"/>
  <c r="AU872" i="193"/>
  <c r="BD871" i="193"/>
  <c r="AY871" i="193"/>
  <c r="AX871" i="193"/>
  <c r="AW871" i="193"/>
  <c r="AV871" i="193"/>
  <c r="AU871" i="193"/>
  <c r="BD870" i="193"/>
  <c r="AY870" i="193"/>
  <c r="AX870" i="193"/>
  <c r="BB870" i="193" s="1"/>
  <c r="AW870" i="193"/>
  <c r="AV870" i="193"/>
  <c r="AU870" i="193"/>
  <c r="BD869" i="193"/>
  <c r="AY869" i="193"/>
  <c r="AX869" i="193"/>
  <c r="AW869" i="193"/>
  <c r="AV869" i="193"/>
  <c r="AU869" i="193"/>
  <c r="BD868" i="193"/>
  <c r="AY868" i="193"/>
  <c r="AX868" i="193"/>
  <c r="BB868" i="193" s="1"/>
  <c r="AW868" i="193"/>
  <c r="AV868" i="193"/>
  <c r="AU868" i="193"/>
  <c r="BD867" i="193"/>
  <c r="AY867" i="193"/>
  <c r="AX867" i="193"/>
  <c r="AW867" i="193"/>
  <c r="AV867" i="193"/>
  <c r="AU867" i="193"/>
  <c r="BD866" i="193"/>
  <c r="AY866" i="193"/>
  <c r="AX866" i="193"/>
  <c r="BB866" i="193" s="1"/>
  <c r="AW866" i="193"/>
  <c r="AV866" i="193"/>
  <c r="AU866" i="193"/>
  <c r="BD865" i="193"/>
  <c r="AY865" i="193"/>
  <c r="AX865" i="193"/>
  <c r="AW865" i="193"/>
  <c r="AV865" i="193"/>
  <c r="AU865" i="193"/>
  <c r="BD864" i="193"/>
  <c r="AY864" i="193"/>
  <c r="AX864" i="193"/>
  <c r="BB864" i="193" s="1"/>
  <c r="AW864" i="193"/>
  <c r="AV864" i="193"/>
  <c r="AU864" i="193"/>
  <c r="BD863" i="193"/>
  <c r="AY863" i="193"/>
  <c r="AX863" i="193"/>
  <c r="AW863" i="193"/>
  <c r="AV863" i="193"/>
  <c r="AU863" i="193"/>
  <c r="BD862" i="193"/>
  <c r="AY862" i="193"/>
  <c r="AX862" i="193"/>
  <c r="BB862" i="193" s="1"/>
  <c r="AW862" i="193"/>
  <c r="AV862" i="193"/>
  <c r="AU862" i="193"/>
  <c r="BD861" i="193"/>
  <c r="AY861" i="193"/>
  <c r="AX861" i="193"/>
  <c r="AW861" i="193"/>
  <c r="AV861" i="193"/>
  <c r="AU861" i="193"/>
  <c r="BD860" i="193"/>
  <c r="AY860" i="193"/>
  <c r="AX860" i="193"/>
  <c r="BB860" i="193" s="1"/>
  <c r="AW860" i="193"/>
  <c r="AV860" i="193"/>
  <c r="AU860" i="193"/>
  <c r="BD859" i="193"/>
  <c r="AY859" i="193"/>
  <c r="AX859" i="193"/>
  <c r="AW859" i="193"/>
  <c r="AV859" i="193"/>
  <c r="AU859" i="193"/>
  <c r="BD858" i="193"/>
  <c r="AY858" i="193"/>
  <c r="AX858" i="193"/>
  <c r="BB858" i="193" s="1"/>
  <c r="AW858" i="193"/>
  <c r="AV858" i="193"/>
  <c r="AU858" i="193"/>
  <c r="BD857" i="193"/>
  <c r="AY857" i="193"/>
  <c r="AX857" i="193"/>
  <c r="AW857" i="193"/>
  <c r="AV857" i="193"/>
  <c r="AU857" i="193"/>
  <c r="BD856" i="193"/>
  <c r="AY856" i="193"/>
  <c r="AX856" i="193"/>
  <c r="BB856" i="193" s="1"/>
  <c r="AW856" i="193"/>
  <c r="AV856" i="193"/>
  <c r="AU856" i="193"/>
  <c r="BD855" i="193"/>
  <c r="AY855" i="193"/>
  <c r="AX855" i="193"/>
  <c r="AW855" i="193"/>
  <c r="AV855" i="193"/>
  <c r="AU855" i="193"/>
  <c r="BD854" i="193"/>
  <c r="AY854" i="193"/>
  <c r="AX854" i="193"/>
  <c r="BB854" i="193" s="1"/>
  <c r="AW854" i="193"/>
  <c r="AV854" i="193"/>
  <c r="AU854" i="193"/>
  <c r="BD853" i="193"/>
  <c r="AY853" i="193"/>
  <c r="AX853" i="193"/>
  <c r="AW853" i="193"/>
  <c r="AV853" i="193"/>
  <c r="AU853" i="193"/>
  <c r="BD852" i="193"/>
  <c r="AY852" i="193"/>
  <c r="AX852" i="193"/>
  <c r="BB852" i="193" s="1"/>
  <c r="AW852" i="193"/>
  <c r="AV852" i="193"/>
  <c r="AU852" i="193"/>
  <c r="BD851" i="193"/>
  <c r="AY851" i="193"/>
  <c r="AX851" i="193"/>
  <c r="AW851" i="193"/>
  <c r="AV851" i="193"/>
  <c r="AU851" i="193"/>
  <c r="BD850" i="193"/>
  <c r="AY850" i="193"/>
  <c r="AX850" i="193"/>
  <c r="BB850" i="193" s="1"/>
  <c r="AW850" i="193"/>
  <c r="AV850" i="193"/>
  <c r="AU850" i="193"/>
  <c r="BD849" i="193"/>
  <c r="AY849" i="193"/>
  <c r="AX849" i="193"/>
  <c r="AW849" i="193"/>
  <c r="AV849" i="193"/>
  <c r="AU849" i="193"/>
  <c r="BD848" i="193"/>
  <c r="AY848" i="193"/>
  <c r="AX848" i="193"/>
  <c r="BB848" i="193" s="1"/>
  <c r="AW848" i="193"/>
  <c r="AV848" i="193"/>
  <c r="AU848" i="193"/>
  <c r="BD847" i="193"/>
  <c r="AY847" i="193"/>
  <c r="AX847" i="193"/>
  <c r="AW847" i="193"/>
  <c r="AV847" i="193"/>
  <c r="AU847" i="193"/>
  <c r="BD846" i="193"/>
  <c r="AY846" i="193"/>
  <c r="AX846" i="193"/>
  <c r="BB846" i="193" s="1"/>
  <c r="AW846" i="193"/>
  <c r="AV846" i="193"/>
  <c r="AU846" i="193"/>
  <c r="BD845" i="193"/>
  <c r="AY845" i="193"/>
  <c r="AX845" i="193"/>
  <c r="AW845" i="193"/>
  <c r="AV845" i="193"/>
  <c r="AU845" i="193"/>
  <c r="BD844" i="193"/>
  <c r="AY844" i="193"/>
  <c r="AX844" i="193"/>
  <c r="BB844" i="193" s="1"/>
  <c r="AW844" i="193"/>
  <c r="AV844" i="193"/>
  <c r="AU844" i="193"/>
  <c r="BD843" i="193"/>
  <c r="AY843" i="193"/>
  <c r="AX843" i="193"/>
  <c r="AW843" i="193"/>
  <c r="AV843" i="193"/>
  <c r="AU843" i="193"/>
  <c r="BD842" i="193"/>
  <c r="AY842" i="193"/>
  <c r="AX842" i="193"/>
  <c r="BB842" i="193" s="1"/>
  <c r="AW842" i="193"/>
  <c r="AV842" i="193"/>
  <c r="AU842" i="193"/>
  <c r="BD841" i="193"/>
  <c r="AY841" i="193"/>
  <c r="AX841" i="193"/>
  <c r="AW841" i="193"/>
  <c r="AV841" i="193"/>
  <c r="AU841" i="193"/>
  <c r="BD840" i="193"/>
  <c r="AY840" i="193"/>
  <c r="AX840" i="193"/>
  <c r="BB840" i="193" s="1"/>
  <c r="AW840" i="193"/>
  <c r="AV840" i="193"/>
  <c r="AU840" i="193"/>
  <c r="BD839" i="193"/>
  <c r="AY839" i="193"/>
  <c r="AX839" i="193"/>
  <c r="AW839" i="193"/>
  <c r="AV839" i="193"/>
  <c r="AU839" i="193"/>
  <c r="BD838" i="193"/>
  <c r="AY838" i="193"/>
  <c r="AX838" i="193"/>
  <c r="BB838" i="193" s="1"/>
  <c r="AW838" i="193"/>
  <c r="AV838" i="193"/>
  <c r="AU838" i="193"/>
  <c r="BD837" i="193"/>
  <c r="AY837" i="193"/>
  <c r="AX837" i="193"/>
  <c r="AW837" i="193"/>
  <c r="AV837" i="193"/>
  <c r="AU837" i="193"/>
  <c r="BD836" i="193"/>
  <c r="AY836" i="193"/>
  <c r="AX836" i="193"/>
  <c r="BB836" i="193" s="1"/>
  <c r="AW836" i="193"/>
  <c r="AV836" i="193"/>
  <c r="AU836" i="193"/>
  <c r="BD835" i="193"/>
  <c r="AY835" i="193"/>
  <c r="AX835" i="193"/>
  <c r="AW835" i="193"/>
  <c r="AV835" i="193"/>
  <c r="AU835" i="193"/>
  <c r="BD834" i="193"/>
  <c r="AY834" i="193"/>
  <c r="AX834" i="193"/>
  <c r="BB834" i="193" s="1"/>
  <c r="AW834" i="193"/>
  <c r="AV834" i="193"/>
  <c r="AU834" i="193"/>
  <c r="BD833" i="193"/>
  <c r="AY833" i="193"/>
  <c r="AX833" i="193"/>
  <c r="AW833" i="193"/>
  <c r="AV833" i="193"/>
  <c r="AU833" i="193"/>
  <c r="BD832" i="193"/>
  <c r="AY832" i="193"/>
  <c r="AX832" i="193"/>
  <c r="BB832" i="193" s="1"/>
  <c r="AW832" i="193"/>
  <c r="AV832" i="193"/>
  <c r="AU832" i="193"/>
  <c r="BD831" i="193"/>
  <c r="AY831" i="193"/>
  <c r="AX831" i="193"/>
  <c r="AW831" i="193"/>
  <c r="AV831" i="193"/>
  <c r="AU831" i="193"/>
  <c r="BD830" i="193"/>
  <c r="AY830" i="193"/>
  <c r="AX830" i="193"/>
  <c r="BB830" i="193" s="1"/>
  <c r="AW830" i="193"/>
  <c r="AV830" i="193"/>
  <c r="AU830" i="193"/>
  <c r="BD829" i="193"/>
  <c r="AY829" i="193"/>
  <c r="AX829" i="193"/>
  <c r="AW829" i="193"/>
  <c r="AV829" i="193"/>
  <c r="AU829" i="193"/>
  <c r="BD828" i="193"/>
  <c r="AY828" i="193"/>
  <c r="AX828" i="193"/>
  <c r="BB828" i="193" s="1"/>
  <c r="AW828" i="193"/>
  <c r="AV828" i="193"/>
  <c r="AU828" i="193"/>
  <c r="BD827" i="193"/>
  <c r="AY827" i="193"/>
  <c r="AX827" i="193"/>
  <c r="AW827" i="193"/>
  <c r="AV827" i="193"/>
  <c r="AU827" i="193"/>
  <c r="BD826" i="193"/>
  <c r="AY826" i="193"/>
  <c r="AX826" i="193"/>
  <c r="BB826" i="193" s="1"/>
  <c r="AW826" i="193"/>
  <c r="AV826" i="193"/>
  <c r="AU826" i="193"/>
  <c r="BD825" i="193"/>
  <c r="AY825" i="193"/>
  <c r="AX825" i="193"/>
  <c r="AW825" i="193"/>
  <c r="AV825" i="193"/>
  <c r="AU825" i="193"/>
  <c r="BD824" i="193"/>
  <c r="AY824" i="193"/>
  <c r="AX824" i="193"/>
  <c r="BB824" i="193" s="1"/>
  <c r="AW824" i="193"/>
  <c r="AV824" i="193"/>
  <c r="AU824" i="193"/>
  <c r="BD823" i="193"/>
  <c r="AY823" i="193"/>
  <c r="AX823" i="193"/>
  <c r="AW823" i="193"/>
  <c r="AV823" i="193"/>
  <c r="AU823" i="193"/>
  <c r="BD822" i="193"/>
  <c r="AY822" i="193"/>
  <c r="AX822" i="193"/>
  <c r="BB822" i="193" s="1"/>
  <c r="AW822" i="193"/>
  <c r="AV822" i="193"/>
  <c r="AU822" i="193"/>
  <c r="BD821" i="193"/>
  <c r="AY821" i="193"/>
  <c r="AX821" i="193"/>
  <c r="AW821" i="193"/>
  <c r="AV821" i="193"/>
  <c r="AU821" i="193"/>
  <c r="BD820" i="193"/>
  <c r="AY820" i="193"/>
  <c r="AX820" i="193"/>
  <c r="BB820" i="193" s="1"/>
  <c r="AW820" i="193"/>
  <c r="AV820" i="193"/>
  <c r="AU820" i="193"/>
  <c r="BD819" i="193"/>
  <c r="AY819" i="193"/>
  <c r="AX819" i="193"/>
  <c r="AW819" i="193"/>
  <c r="AV819" i="193"/>
  <c r="AU819" i="193"/>
  <c r="BD818" i="193"/>
  <c r="AY818" i="193"/>
  <c r="AX818" i="193"/>
  <c r="BB818" i="193" s="1"/>
  <c r="AW818" i="193"/>
  <c r="AV818" i="193"/>
  <c r="AU818" i="193"/>
  <c r="BD817" i="193"/>
  <c r="AY817" i="193"/>
  <c r="AX817" i="193"/>
  <c r="AW817" i="193"/>
  <c r="AV817" i="193"/>
  <c r="AU817" i="193"/>
  <c r="BD816" i="193"/>
  <c r="AY816" i="193"/>
  <c r="AX816" i="193"/>
  <c r="BB816" i="193" s="1"/>
  <c r="AW816" i="193"/>
  <c r="AV816" i="193"/>
  <c r="AU816" i="193"/>
  <c r="BD815" i="193"/>
  <c r="AY815" i="193"/>
  <c r="AX815" i="193"/>
  <c r="AW815" i="193"/>
  <c r="AV815" i="193"/>
  <c r="AU815" i="193"/>
  <c r="BD814" i="193"/>
  <c r="AY814" i="193"/>
  <c r="AX814" i="193"/>
  <c r="BB814" i="193" s="1"/>
  <c r="AW814" i="193"/>
  <c r="AV814" i="193"/>
  <c r="AU814" i="193"/>
  <c r="BD813" i="193"/>
  <c r="AY813" i="193"/>
  <c r="AX813" i="193"/>
  <c r="AW813" i="193"/>
  <c r="AV813" i="193"/>
  <c r="AU813" i="193"/>
  <c r="BD812" i="193"/>
  <c r="AY812" i="193"/>
  <c r="AX812" i="193"/>
  <c r="BB812" i="193" s="1"/>
  <c r="AW812" i="193"/>
  <c r="AV812" i="193"/>
  <c r="AU812" i="193"/>
  <c r="BD811" i="193"/>
  <c r="AY811" i="193"/>
  <c r="AX811" i="193"/>
  <c r="AW811" i="193"/>
  <c r="AV811" i="193"/>
  <c r="AU811" i="193"/>
  <c r="BD810" i="193"/>
  <c r="AY810" i="193"/>
  <c r="AX810" i="193"/>
  <c r="BB810" i="193" s="1"/>
  <c r="AW810" i="193"/>
  <c r="AV810" i="193"/>
  <c r="AU810" i="193"/>
  <c r="BD809" i="193"/>
  <c r="AY809" i="193"/>
  <c r="AX809" i="193"/>
  <c r="AW809" i="193"/>
  <c r="AV809" i="193"/>
  <c r="AU809" i="193"/>
  <c r="BD808" i="193"/>
  <c r="AY808" i="193"/>
  <c r="AX808" i="193"/>
  <c r="BB808" i="193" s="1"/>
  <c r="AW808" i="193"/>
  <c r="AV808" i="193"/>
  <c r="AU808" i="193"/>
  <c r="BD807" i="193"/>
  <c r="AY807" i="193"/>
  <c r="AX807" i="193"/>
  <c r="AW807" i="193"/>
  <c r="AV807" i="193"/>
  <c r="AU807" i="193"/>
  <c r="BD806" i="193"/>
  <c r="AY806" i="193"/>
  <c r="AX806" i="193"/>
  <c r="BB806" i="193" s="1"/>
  <c r="AW806" i="193"/>
  <c r="AV806" i="193"/>
  <c r="AU806" i="193"/>
  <c r="BD805" i="193"/>
  <c r="AY805" i="193"/>
  <c r="AX805" i="193"/>
  <c r="AW805" i="193"/>
  <c r="AV805" i="193"/>
  <c r="AU805" i="193"/>
  <c r="BD804" i="193"/>
  <c r="AY804" i="193"/>
  <c r="AX804" i="193"/>
  <c r="AW804" i="193"/>
  <c r="AV804" i="193"/>
  <c r="AU804" i="193"/>
  <c r="BD803" i="193"/>
  <c r="AY803" i="193"/>
  <c r="AX803" i="193"/>
  <c r="AW803" i="193"/>
  <c r="AV803" i="193"/>
  <c r="AU803" i="193"/>
  <c r="BD802" i="193"/>
  <c r="AY802" i="193"/>
  <c r="AX802" i="193"/>
  <c r="BB802" i="193" s="1"/>
  <c r="AW802" i="193"/>
  <c r="AV802" i="193"/>
  <c r="AU802" i="193"/>
  <c r="BD801" i="193"/>
  <c r="AY801" i="193"/>
  <c r="AX801" i="193"/>
  <c r="AW801" i="193"/>
  <c r="AV801" i="193"/>
  <c r="AU801" i="193"/>
  <c r="BD800" i="193"/>
  <c r="AY800" i="193"/>
  <c r="AX800" i="193"/>
  <c r="BB800" i="193" s="1"/>
  <c r="AW800" i="193"/>
  <c r="AV800" i="193"/>
  <c r="AU800" i="193"/>
  <c r="BD799" i="193"/>
  <c r="AY799" i="193"/>
  <c r="AX799" i="193"/>
  <c r="AW799" i="193"/>
  <c r="AV799" i="193"/>
  <c r="AU799" i="193"/>
  <c r="BD798" i="193"/>
  <c r="AY798" i="193"/>
  <c r="AX798" i="193"/>
  <c r="BB798" i="193" s="1"/>
  <c r="AW798" i="193"/>
  <c r="AV798" i="193"/>
  <c r="AU798" i="193"/>
  <c r="BD797" i="193"/>
  <c r="AY797" i="193"/>
  <c r="AX797" i="193"/>
  <c r="AW797" i="193"/>
  <c r="AV797" i="193"/>
  <c r="AU797" i="193"/>
  <c r="BD796" i="193"/>
  <c r="AY796" i="193"/>
  <c r="AX796" i="193"/>
  <c r="BB796" i="193" s="1"/>
  <c r="AW796" i="193"/>
  <c r="AV796" i="193"/>
  <c r="AU796" i="193"/>
  <c r="BD795" i="193"/>
  <c r="AY795" i="193"/>
  <c r="AX795" i="193"/>
  <c r="AW795" i="193"/>
  <c r="AV795" i="193"/>
  <c r="AU795" i="193"/>
  <c r="BD794" i="193"/>
  <c r="AY794" i="193"/>
  <c r="AX794" i="193"/>
  <c r="BB794" i="193" s="1"/>
  <c r="AW794" i="193"/>
  <c r="AV794" i="193"/>
  <c r="AU794" i="193"/>
  <c r="BD793" i="193"/>
  <c r="AY793" i="193"/>
  <c r="AX793" i="193"/>
  <c r="AW793" i="193"/>
  <c r="AV793" i="193"/>
  <c r="AU793" i="193"/>
  <c r="BD792" i="193"/>
  <c r="AY792" i="193"/>
  <c r="AX792" i="193"/>
  <c r="BB792" i="193" s="1"/>
  <c r="AW792" i="193"/>
  <c r="AV792" i="193"/>
  <c r="AU792" i="193"/>
  <c r="BD791" i="193"/>
  <c r="AY791" i="193"/>
  <c r="AX791" i="193"/>
  <c r="AW791" i="193"/>
  <c r="AV791" i="193"/>
  <c r="AU791" i="193"/>
  <c r="BD790" i="193"/>
  <c r="AY790" i="193"/>
  <c r="AX790" i="193"/>
  <c r="BB790" i="193" s="1"/>
  <c r="AW790" i="193"/>
  <c r="AV790" i="193"/>
  <c r="AU790" i="193"/>
  <c r="BD789" i="193"/>
  <c r="AY789" i="193"/>
  <c r="AX789" i="193"/>
  <c r="AW789" i="193"/>
  <c r="AV789" i="193"/>
  <c r="AU789" i="193"/>
  <c r="BD788" i="193"/>
  <c r="AY788" i="193"/>
  <c r="AX788" i="193"/>
  <c r="BB788" i="193" s="1"/>
  <c r="AW788" i="193"/>
  <c r="AV788" i="193"/>
  <c r="AU788" i="193"/>
  <c r="BD787" i="193"/>
  <c r="AY787" i="193"/>
  <c r="AX787" i="193"/>
  <c r="AW787" i="193"/>
  <c r="AV787" i="193"/>
  <c r="AU787" i="193"/>
  <c r="BD786" i="193"/>
  <c r="AY786" i="193"/>
  <c r="AX786" i="193"/>
  <c r="BB786" i="193" s="1"/>
  <c r="AW786" i="193"/>
  <c r="AV786" i="193"/>
  <c r="AU786" i="193"/>
  <c r="BD785" i="193"/>
  <c r="AY785" i="193"/>
  <c r="AX785" i="193"/>
  <c r="AW785" i="193"/>
  <c r="AV785" i="193"/>
  <c r="AU785" i="193"/>
  <c r="BD784" i="193"/>
  <c r="AY784" i="193"/>
  <c r="AX784" i="193"/>
  <c r="BB784" i="193" s="1"/>
  <c r="AW784" i="193"/>
  <c r="AV784" i="193"/>
  <c r="AU784" i="193"/>
  <c r="BD783" i="193"/>
  <c r="AY783" i="193"/>
  <c r="AX783" i="193"/>
  <c r="AW783" i="193"/>
  <c r="AV783" i="193"/>
  <c r="AU783" i="193"/>
  <c r="BD782" i="193"/>
  <c r="AY782" i="193"/>
  <c r="AX782" i="193"/>
  <c r="BB782" i="193" s="1"/>
  <c r="AW782" i="193"/>
  <c r="AV782" i="193"/>
  <c r="AU782" i="193"/>
  <c r="BD781" i="193"/>
  <c r="AY781" i="193"/>
  <c r="AX781" i="193"/>
  <c r="AW781" i="193"/>
  <c r="AV781" i="193"/>
  <c r="AU781" i="193"/>
  <c r="BD780" i="193"/>
  <c r="AY780" i="193"/>
  <c r="AX780" i="193"/>
  <c r="BB780" i="193" s="1"/>
  <c r="AW780" i="193"/>
  <c r="AV780" i="193"/>
  <c r="AU780" i="193"/>
  <c r="BD779" i="193"/>
  <c r="AY779" i="193"/>
  <c r="AX779" i="193"/>
  <c r="AW779" i="193"/>
  <c r="AV779" i="193"/>
  <c r="AU779" i="193"/>
  <c r="BD778" i="193"/>
  <c r="AY778" i="193"/>
  <c r="AX778" i="193"/>
  <c r="BB778" i="193" s="1"/>
  <c r="AW778" i="193"/>
  <c r="AV778" i="193"/>
  <c r="AU778" i="193"/>
  <c r="BD777" i="193"/>
  <c r="AY777" i="193"/>
  <c r="AX777" i="193"/>
  <c r="AW777" i="193"/>
  <c r="AV777" i="193"/>
  <c r="AU777" i="193"/>
  <c r="BD776" i="193"/>
  <c r="AY776" i="193"/>
  <c r="AX776" i="193"/>
  <c r="BB776" i="193" s="1"/>
  <c r="AW776" i="193"/>
  <c r="AV776" i="193"/>
  <c r="AU776" i="193"/>
  <c r="BD775" i="193"/>
  <c r="AY775" i="193"/>
  <c r="AX775" i="193"/>
  <c r="AW775" i="193"/>
  <c r="AV775" i="193"/>
  <c r="AU775" i="193"/>
  <c r="BD774" i="193"/>
  <c r="AY774" i="193"/>
  <c r="AX774" i="193"/>
  <c r="BB774" i="193" s="1"/>
  <c r="AW774" i="193"/>
  <c r="AV774" i="193"/>
  <c r="AU774" i="193"/>
  <c r="BD773" i="193"/>
  <c r="AY773" i="193"/>
  <c r="AX773" i="193"/>
  <c r="AW773" i="193"/>
  <c r="AV773" i="193"/>
  <c r="AU773" i="193"/>
  <c r="BD772" i="193"/>
  <c r="AY772" i="193"/>
  <c r="AX772" i="193"/>
  <c r="BB772" i="193" s="1"/>
  <c r="AW772" i="193"/>
  <c r="AV772" i="193"/>
  <c r="AU772" i="193"/>
  <c r="BD771" i="193"/>
  <c r="AY771" i="193"/>
  <c r="AX771" i="193"/>
  <c r="AW771" i="193"/>
  <c r="AV771" i="193"/>
  <c r="AU771" i="193"/>
  <c r="BD770" i="193"/>
  <c r="AY770" i="193"/>
  <c r="AX770" i="193"/>
  <c r="BB770" i="193" s="1"/>
  <c r="AW770" i="193"/>
  <c r="AV770" i="193"/>
  <c r="AU770" i="193"/>
  <c r="BD769" i="193"/>
  <c r="AY769" i="193"/>
  <c r="AX769" i="193"/>
  <c r="AW769" i="193"/>
  <c r="AV769" i="193"/>
  <c r="AU769" i="193"/>
  <c r="BD768" i="193"/>
  <c r="AY768" i="193"/>
  <c r="AX768" i="193"/>
  <c r="BB768" i="193" s="1"/>
  <c r="AW768" i="193"/>
  <c r="AV768" i="193"/>
  <c r="AU768" i="193"/>
  <c r="BD767" i="193"/>
  <c r="AY767" i="193"/>
  <c r="AX767" i="193"/>
  <c r="AW767" i="193"/>
  <c r="AV767" i="193"/>
  <c r="AU767" i="193"/>
  <c r="BD766" i="193"/>
  <c r="AY766" i="193"/>
  <c r="AX766" i="193"/>
  <c r="AW766" i="193"/>
  <c r="AV766" i="193"/>
  <c r="AU766" i="193"/>
  <c r="BD765" i="193"/>
  <c r="AY765" i="193"/>
  <c r="AX765" i="193"/>
  <c r="AW765" i="193"/>
  <c r="AV765" i="193"/>
  <c r="AU765" i="193"/>
  <c r="BD764" i="193"/>
  <c r="AY764" i="193"/>
  <c r="AX764" i="193"/>
  <c r="BB764" i="193" s="1"/>
  <c r="AW764" i="193"/>
  <c r="AV764" i="193"/>
  <c r="AU764" i="193"/>
  <c r="BD763" i="193"/>
  <c r="AY763" i="193"/>
  <c r="AX763" i="193"/>
  <c r="AW763" i="193"/>
  <c r="AV763" i="193"/>
  <c r="AU763" i="193"/>
  <c r="BD762" i="193"/>
  <c r="AY762" i="193"/>
  <c r="AX762" i="193"/>
  <c r="BB762" i="193" s="1"/>
  <c r="AW762" i="193"/>
  <c r="AV762" i="193"/>
  <c r="AU762" i="193"/>
  <c r="BD761" i="193"/>
  <c r="AY761" i="193"/>
  <c r="AX761" i="193"/>
  <c r="AW761" i="193"/>
  <c r="AV761" i="193"/>
  <c r="AU761" i="193"/>
  <c r="BD760" i="193"/>
  <c r="AY760" i="193"/>
  <c r="AX760" i="193"/>
  <c r="BB760" i="193" s="1"/>
  <c r="AW760" i="193"/>
  <c r="AV760" i="193"/>
  <c r="AU760" i="193"/>
  <c r="BD759" i="193"/>
  <c r="AY759" i="193"/>
  <c r="AX759" i="193"/>
  <c r="AW759" i="193"/>
  <c r="AV759" i="193"/>
  <c r="AU759" i="193"/>
  <c r="BD758" i="193"/>
  <c r="AY758" i="193"/>
  <c r="AX758" i="193"/>
  <c r="BB758" i="193" s="1"/>
  <c r="AW758" i="193"/>
  <c r="AV758" i="193"/>
  <c r="AU758" i="193"/>
  <c r="BD757" i="193"/>
  <c r="AY757" i="193"/>
  <c r="AX757" i="193"/>
  <c r="AW757" i="193"/>
  <c r="AV757" i="193"/>
  <c r="AU757" i="193"/>
  <c r="BD756" i="193"/>
  <c r="AY756" i="193"/>
  <c r="AX756" i="193"/>
  <c r="BB756" i="193" s="1"/>
  <c r="AW756" i="193"/>
  <c r="AV756" i="193"/>
  <c r="AU756" i="193"/>
  <c r="BD755" i="193"/>
  <c r="AY755" i="193"/>
  <c r="AX755" i="193"/>
  <c r="AW755" i="193"/>
  <c r="AV755" i="193"/>
  <c r="AU755" i="193"/>
  <c r="BD754" i="193"/>
  <c r="AY754" i="193"/>
  <c r="AX754" i="193"/>
  <c r="BB754" i="193" s="1"/>
  <c r="AW754" i="193"/>
  <c r="AV754" i="193"/>
  <c r="AU754" i="193"/>
  <c r="BD753" i="193"/>
  <c r="AY753" i="193"/>
  <c r="AX753" i="193"/>
  <c r="AW753" i="193"/>
  <c r="AV753" i="193"/>
  <c r="AU753" i="193"/>
  <c r="BD752" i="193"/>
  <c r="AY752" i="193"/>
  <c r="AX752" i="193"/>
  <c r="BB752" i="193" s="1"/>
  <c r="AW752" i="193"/>
  <c r="AV752" i="193"/>
  <c r="AU752" i="193"/>
  <c r="BD751" i="193"/>
  <c r="AY751" i="193"/>
  <c r="AX751" i="193"/>
  <c r="AW751" i="193"/>
  <c r="AV751" i="193"/>
  <c r="AU751" i="193"/>
  <c r="BD750" i="193"/>
  <c r="AZ750" i="193"/>
  <c r="AY750" i="193"/>
  <c r="AX750" i="193"/>
  <c r="BB750" i="193" s="1"/>
  <c r="AW750" i="193"/>
  <c r="AV750" i="193"/>
  <c r="AU750" i="193"/>
  <c r="BD749" i="193"/>
  <c r="AZ749" i="193"/>
  <c r="AY749" i="193"/>
  <c r="AX749" i="193"/>
  <c r="BB749" i="193" s="1"/>
  <c r="AW749" i="193"/>
  <c r="AV749" i="193"/>
  <c r="AU749" i="193"/>
  <c r="BD748" i="193"/>
  <c r="AY748" i="193"/>
  <c r="AX748" i="193"/>
  <c r="BB748" i="193" s="1"/>
  <c r="AW748" i="193"/>
  <c r="AV748" i="193"/>
  <c r="AU748" i="193"/>
  <c r="BD747" i="193"/>
  <c r="AY747" i="193"/>
  <c r="AX747" i="193"/>
  <c r="AW747" i="193"/>
  <c r="AV747" i="193"/>
  <c r="AU747" i="193"/>
  <c r="BD746" i="193"/>
  <c r="AZ746" i="193"/>
  <c r="AY746" i="193"/>
  <c r="AX746" i="193"/>
  <c r="BB746" i="193" s="1"/>
  <c r="AW746" i="193"/>
  <c r="AV746" i="193"/>
  <c r="AU746" i="193"/>
  <c r="BD745" i="193"/>
  <c r="AZ745" i="193"/>
  <c r="AY745" i="193"/>
  <c r="AX745" i="193"/>
  <c r="AW745" i="193"/>
  <c r="AV745" i="193"/>
  <c r="AU745" i="193"/>
  <c r="BD744" i="193"/>
  <c r="AZ744" i="193"/>
  <c r="AY744" i="193"/>
  <c r="AX744" i="193"/>
  <c r="AW744" i="193"/>
  <c r="AV744" i="193"/>
  <c r="AU744" i="193"/>
  <c r="BD743" i="193"/>
  <c r="AZ743" i="193"/>
  <c r="AY743" i="193"/>
  <c r="AX743" i="193"/>
  <c r="BB743" i="193" s="1"/>
  <c r="AW743" i="193"/>
  <c r="AV743" i="193"/>
  <c r="AU743" i="193"/>
  <c r="BD742" i="193"/>
  <c r="AY742" i="193"/>
  <c r="AX742" i="193"/>
  <c r="AW742" i="193"/>
  <c r="AV742" i="193"/>
  <c r="AU742" i="193"/>
  <c r="BD741" i="193"/>
  <c r="AY741" i="193"/>
  <c r="AX741" i="193"/>
  <c r="BB741" i="193" s="1"/>
  <c r="AW741" i="193"/>
  <c r="AV741" i="193"/>
  <c r="AU741" i="193"/>
  <c r="BD740" i="193"/>
  <c r="AY740" i="193"/>
  <c r="AX740" i="193"/>
  <c r="AW740" i="193"/>
  <c r="AV740" i="193"/>
  <c r="AU740" i="193"/>
  <c r="BD739" i="193"/>
  <c r="AY739" i="193"/>
  <c r="AX739" i="193"/>
  <c r="BB739" i="193" s="1"/>
  <c r="AW739" i="193"/>
  <c r="AV739" i="193"/>
  <c r="AU739" i="193"/>
  <c r="BD738" i="193"/>
  <c r="AZ738" i="193"/>
  <c r="AY738" i="193"/>
  <c r="AX738" i="193"/>
  <c r="AW738" i="193"/>
  <c r="AV738" i="193"/>
  <c r="AU738" i="193"/>
  <c r="BD737" i="193"/>
  <c r="AZ737" i="193"/>
  <c r="AY737" i="193"/>
  <c r="AX737" i="193"/>
  <c r="BB737" i="193" s="1"/>
  <c r="AW737" i="193"/>
  <c r="AV737" i="193"/>
  <c r="AU737" i="193"/>
  <c r="BD736" i="193"/>
  <c r="AZ736" i="193"/>
  <c r="AY736" i="193"/>
  <c r="AX736" i="193"/>
  <c r="BB736" i="193" s="1"/>
  <c r="AW736" i="193"/>
  <c r="AV736" i="193"/>
  <c r="AU736" i="193"/>
  <c r="BD735" i="193"/>
  <c r="AZ735" i="193"/>
  <c r="AY735" i="193"/>
  <c r="AX735" i="193"/>
  <c r="AW735" i="193"/>
  <c r="AV735" i="193"/>
  <c r="AU735" i="193"/>
  <c r="BD734" i="193"/>
  <c r="AZ734" i="193"/>
  <c r="AY734" i="193"/>
  <c r="AX734" i="193"/>
  <c r="BB734" i="193" s="1"/>
  <c r="AW734" i="193"/>
  <c r="AV734" i="193"/>
  <c r="AU734" i="193"/>
  <c r="BD733" i="193"/>
  <c r="AZ733" i="193"/>
  <c r="AY733" i="193"/>
  <c r="AX733" i="193"/>
  <c r="AW733" i="193"/>
  <c r="AV733" i="193"/>
  <c r="AU733" i="193"/>
  <c r="BD732" i="193"/>
  <c r="AZ732" i="193"/>
  <c r="AY732" i="193"/>
  <c r="AX732" i="193"/>
  <c r="BB732" i="193" s="1"/>
  <c r="AW732" i="193"/>
  <c r="AV732" i="193"/>
  <c r="AU732" i="193"/>
  <c r="BD731" i="193"/>
  <c r="AY731" i="193"/>
  <c r="AX731" i="193"/>
  <c r="AW731" i="193"/>
  <c r="AV731" i="193"/>
  <c r="AU731" i="193"/>
  <c r="BD730" i="193"/>
  <c r="AY730" i="193"/>
  <c r="AX730" i="193"/>
  <c r="BB730" i="193" s="1"/>
  <c r="AW730" i="193"/>
  <c r="AV730" i="193"/>
  <c r="AU730" i="193"/>
  <c r="BD729" i="193"/>
  <c r="AZ729" i="193"/>
  <c r="AY729" i="193"/>
  <c r="AX729" i="193"/>
  <c r="AW729" i="193"/>
  <c r="AV729" i="193"/>
  <c r="AU729" i="193"/>
  <c r="BD728" i="193"/>
  <c r="AZ728" i="193"/>
  <c r="AY728" i="193"/>
  <c r="AX728" i="193"/>
  <c r="BB728" i="193" s="1"/>
  <c r="AW728" i="193"/>
  <c r="AV728" i="193"/>
  <c r="AU728" i="193"/>
  <c r="BD727" i="193"/>
  <c r="AZ727" i="193"/>
  <c r="AY727" i="193"/>
  <c r="AX727" i="193"/>
  <c r="BB727" i="193" s="1"/>
  <c r="AW727" i="193"/>
  <c r="AV727" i="193"/>
  <c r="AU727" i="193"/>
  <c r="BD726" i="193"/>
  <c r="AZ726" i="193"/>
  <c r="AY726" i="193"/>
  <c r="AX726" i="193"/>
  <c r="AW726" i="193"/>
  <c r="AV726" i="193"/>
  <c r="AU726" i="193"/>
  <c r="BD725" i="193"/>
  <c r="AZ725" i="193"/>
  <c r="AY725" i="193"/>
  <c r="AX725" i="193"/>
  <c r="BB725" i="193" s="1"/>
  <c r="AW725" i="193"/>
  <c r="AV725" i="193"/>
  <c r="AU725" i="193"/>
  <c r="BD724" i="193"/>
  <c r="AZ724" i="193"/>
  <c r="AY724" i="193"/>
  <c r="AX724" i="193"/>
  <c r="AW724" i="193"/>
  <c r="AV724" i="193"/>
  <c r="AU724" i="193"/>
  <c r="BD723" i="193"/>
  <c r="AY723" i="193"/>
  <c r="AX723" i="193"/>
  <c r="BB723" i="193" s="1"/>
  <c r="AW723" i="193"/>
  <c r="AV723" i="193"/>
  <c r="AU723" i="193"/>
  <c r="BD722" i="193"/>
  <c r="AY722" i="193"/>
  <c r="AX722" i="193"/>
  <c r="AW722" i="193"/>
  <c r="AV722" i="193"/>
  <c r="AU722" i="193"/>
  <c r="BD721" i="193"/>
  <c r="AZ721" i="193"/>
  <c r="AY721" i="193"/>
  <c r="AX721" i="193"/>
  <c r="BB721" i="193" s="1"/>
  <c r="AW721" i="193"/>
  <c r="AV721" i="193"/>
  <c r="AU721" i="193"/>
  <c r="BD720" i="193"/>
  <c r="AY720" i="193"/>
  <c r="AX720" i="193"/>
  <c r="AW720" i="193"/>
  <c r="AV720" i="193"/>
  <c r="AU720" i="193"/>
  <c r="BD719" i="193"/>
  <c r="AY719" i="193"/>
  <c r="AX719" i="193"/>
  <c r="BB719" i="193" s="1"/>
  <c r="AW719" i="193"/>
  <c r="AV719" i="193"/>
  <c r="AU719" i="193"/>
  <c r="BD718" i="193"/>
  <c r="AY718" i="193"/>
  <c r="AX718" i="193"/>
  <c r="AW718" i="193"/>
  <c r="AV718" i="193"/>
  <c r="AU718" i="193"/>
  <c r="BD717" i="193"/>
  <c r="AZ717" i="193"/>
  <c r="AY717" i="193"/>
  <c r="AX717" i="193"/>
  <c r="BB717" i="193" s="1"/>
  <c r="AW717" i="193"/>
  <c r="AV717" i="193"/>
  <c r="AU717" i="193"/>
  <c r="BD716" i="193"/>
  <c r="AY716" i="193"/>
  <c r="AX716" i="193"/>
  <c r="BB716" i="193" s="1"/>
  <c r="AW716" i="193"/>
  <c r="AV716" i="193"/>
  <c r="AU716" i="193"/>
  <c r="BD715" i="193"/>
  <c r="AY715" i="193"/>
  <c r="AX715" i="193"/>
  <c r="BB715" i="193" s="1"/>
  <c r="AW715" i="193"/>
  <c r="AV715" i="193"/>
  <c r="AU715" i="193"/>
  <c r="BD714" i="193"/>
  <c r="AY714" i="193"/>
  <c r="AX714" i="193"/>
  <c r="BB714" i="193" s="1"/>
  <c r="AW714" i="193"/>
  <c r="AV714" i="193"/>
  <c r="AU714" i="193"/>
  <c r="BD713" i="193"/>
  <c r="AY713" i="193"/>
  <c r="AX713" i="193"/>
  <c r="BB713" i="193" s="1"/>
  <c r="AW713" i="193"/>
  <c r="AV713" i="193"/>
  <c r="AU713" i="193"/>
  <c r="BD712" i="193"/>
  <c r="AZ712" i="193"/>
  <c r="AY712" i="193"/>
  <c r="AX712" i="193"/>
  <c r="BB712" i="193" s="1"/>
  <c r="AW712" i="193"/>
  <c r="AV712" i="193"/>
  <c r="AU712" i="193"/>
  <c r="BD711" i="193"/>
  <c r="AZ711" i="193"/>
  <c r="AY711" i="193"/>
  <c r="AX711" i="193"/>
  <c r="BB711" i="193" s="1"/>
  <c r="AW711" i="193"/>
  <c r="AV711" i="193"/>
  <c r="AU711" i="193"/>
  <c r="BD710" i="193"/>
  <c r="AZ710" i="193"/>
  <c r="AY710" i="193"/>
  <c r="AX710" i="193"/>
  <c r="BB710" i="193" s="1"/>
  <c r="AW710" i="193"/>
  <c r="AV710" i="193"/>
  <c r="AU710" i="193"/>
  <c r="BD709" i="193"/>
  <c r="AZ709" i="193"/>
  <c r="AY709" i="193"/>
  <c r="AX709" i="193"/>
  <c r="AW709" i="193"/>
  <c r="AV709" i="193"/>
  <c r="AU709" i="193"/>
  <c r="BD708" i="193"/>
  <c r="AZ708" i="193"/>
  <c r="AY708" i="193"/>
  <c r="AX708" i="193"/>
  <c r="BB708" i="193" s="1"/>
  <c r="AW708" i="193"/>
  <c r="AV708" i="193"/>
  <c r="AU708" i="193"/>
  <c r="BD707" i="193"/>
  <c r="AZ707" i="193"/>
  <c r="AY707" i="193"/>
  <c r="AX707" i="193"/>
  <c r="AW707" i="193"/>
  <c r="AV707" i="193"/>
  <c r="AU707" i="193"/>
  <c r="BD706" i="193"/>
  <c r="AY706" i="193"/>
  <c r="AX706" i="193"/>
  <c r="BB706" i="193" s="1"/>
  <c r="AW706" i="193"/>
  <c r="AV706" i="193"/>
  <c r="AU706" i="193"/>
  <c r="BD705" i="193"/>
  <c r="AY705" i="193"/>
  <c r="AX705" i="193"/>
  <c r="AW705" i="193"/>
  <c r="AV705" i="193"/>
  <c r="AU705" i="193"/>
  <c r="BD704" i="193"/>
  <c r="AY704" i="193"/>
  <c r="AX704" i="193"/>
  <c r="BB704" i="193" s="1"/>
  <c r="AW704" i="193"/>
  <c r="AV704" i="193"/>
  <c r="AU704" i="193"/>
  <c r="BD703" i="193"/>
  <c r="AZ703" i="193"/>
  <c r="AY703" i="193"/>
  <c r="AX703" i="193"/>
  <c r="BB703" i="193" s="1"/>
  <c r="AW703" i="193"/>
  <c r="AV703" i="193"/>
  <c r="AU703" i="193"/>
  <c r="BD702" i="193"/>
  <c r="AY702" i="193"/>
  <c r="AX702" i="193"/>
  <c r="AW702" i="193"/>
  <c r="AV702" i="193"/>
  <c r="AU702" i="193"/>
  <c r="BD701" i="193"/>
  <c r="AY701" i="193"/>
  <c r="AX701" i="193"/>
  <c r="BB701" i="193" s="1"/>
  <c r="AW701" i="193"/>
  <c r="AV701" i="193"/>
  <c r="AU701" i="193"/>
  <c r="BD700" i="193"/>
  <c r="AZ700" i="193"/>
  <c r="AY700" i="193"/>
  <c r="AX700" i="193"/>
  <c r="AW700" i="193"/>
  <c r="AV700" i="193"/>
  <c r="AU700" i="193"/>
  <c r="BD699" i="193"/>
  <c r="AZ699" i="193"/>
  <c r="AY699" i="193"/>
  <c r="AX699" i="193"/>
  <c r="BB699" i="193" s="1"/>
  <c r="AW699" i="193"/>
  <c r="AV699" i="193"/>
  <c r="AU699" i="193"/>
  <c r="BD698" i="193"/>
  <c r="AZ698" i="193"/>
  <c r="AY698" i="193"/>
  <c r="AX698" i="193"/>
  <c r="AW698" i="193"/>
  <c r="AV698" i="193"/>
  <c r="AU698" i="193"/>
  <c r="BD697" i="193"/>
  <c r="AZ697" i="193"/>
  <c r="AY697" i="193"/>
  <c r="AX697" i="193"/>
  <c r="BB697" i="193" s="1"/>
  <c r="AW697" i="193"/>
  <c r="AV697" i="193"/>
  <c r="AU697" i="193"/>
  <c r="BD696" i="193"/>
  <c r="AY696" i="193"/>
  <c r="AX696" i="193"/>
  <c r="AW696" i="193"/>
  <c r="AV696" i="193"/>
  <c r="AU696" i="193"/>
  <c r="BD695" i="193"/>
  <c r="AY695" i="193"/>
  <c r="AX695" i="193"/>
  <c r="BB695" i="193" s="1"/>
  <c r="AW695" i="193"/>
  <c r="AV695" i="193"/>
  <c r="AU695" i="193"/>
  <c r="BD694" i="193"/>
  <c r="AY694" i="193"/>
  <c r="AX694" i="193"/>
  <c r="AW694" i="193"/>
  <c r="AV694" i="193"/>
  <c r="AU694" i="193"/>
  <c r="BD693" i="193"/>
  <c r="AY693" i="193"/>
  <c r="AX693" i="193"/>
  <c r="BB693" i="193" s="1"/>
  <c r="AW693" i="193"/>
  <c r="AV693" i="193"/>
  <c r="AU693" i="193"/>
  <c r="BD692" i="193"/>
  <c r="AY692" i="193"/>
  <c r="AX692" i="193"/>
  <c r="BB692" i="193" s="1"/>
  <c r="AW692" i="193"/>
  <c r="AV692" i="193"/>
  <c r="AU692" i="193"/>
  <c r="BD691" i="193"/>
  <c r="AZ691" i="193"/>
  <c r="AY691" i="193"/>
  <c r="AX691" i="193"/>
  <c r="BB691" i="193" s="1"/>
  <c r="AW691" i="193"/>
  <c r="AV691" i="193"/>
  <c r="AU691" i="193"/>
  <c r="BD690" i="193"/>
  <c r="AY690" i="193"/>
  <c r="AX690" i="193"/>
  <c r="BB690" i="193" s="1"/>
  <c r="AW690" i="193"/>
  <c r="AV690" i="193"/>
  <c r="AU690" i="193"/>
  <c r="BD689" i="193"/>
  <c r="AY689" i="193"/>
  <c r="AX689" i="193"/>
  <c r="BB689" i="193" s="1"/>
  <c r="AW689" i="193"/>
  <c r="AV689" i="193"/>
  <c r="AU689" i="193"/>
  <c r="BD688" i="193"/>
  <c r="AY688" i="193"/>
  <c r="AX688" i="193"/>
  <c r="BB688" i="193" s="1"/>
  <c r="AW688" i="193"/>
  <c r="AV688" i="193"/>
  <c r="AU688" i="193"/>
  <c r="BD687" i="193"/>
  <c r="AZ687" i="193"/>
  <c r="AY687" i="193"/>
  <c r="AX687" i="193"/>
  <c r="BB687" i="193" s="1"/>
  <c r="AW687" i="193"/>
  <c r="AV687" i="193"/>
  <c r="AU687" i="193"/>
  <c r="BD686" i="193"/>
  <c r="AY686" i="193"/>
  <c r="AX686" i="193"/>
  <c r="AW686" i="193"/>
  <c r="AV686" i="193"/>
  <c r="AU686" i="193"/>
  <c r="BD685" i="193"/>
  <c r="AY685" i="193"/>
  <c r="AX685" i="193"/>
  <c r="AW685" i="193"/>
  <c r="AV685" i="193"/>
  <c r="AU685" i="193"/>
  <c r="BD684" i="193"/>
  <c r="AY684" i="193"/>
  <c r="AX684" i="193"/>
  <c r="AW684" i="193"/>
  <c r="AV684" i="193"/>
  <c r="AU684" i="193"/>
  <c r="BD683" i="193"/>
  <c r="AZ683" i="193"/>
  <c r="AY683" i="193"/>
  <c r="AX683" i="193"/>
  <c r="AW683" i="193"/>
  <c r="AV683" i="193"/>
  <c r="AU683" i="193"/>
  <c r="BD682" i="193"/>
  <c r="AZ682" i="193"/>
  <c r="AY682" i="193"/>
  <c r="AX682" i="193"/>
  <c r="AW682" i="193"/>
  <c r="AV682" i="193"/>
  <c r="AU682" i="193"/>
  <c r="BD681" i="193"/>
  <c r="AZ681" i="193"/>
  <c r="AY681" i="193"/>
  <c r="AX681" i="193"/>
  <c r="AW681" i="193"/>
  <c r="AV681" i="193"/>
  <c r="AU681" i="193"/>
  <c r="BD680" i="193"/>
  <c r="AZ680" i="193"/>
  <c r="AY680" i="193"/>
  <c r="AX680" i="193"/>
  <c r="BB680" i="193" s="1"/>
  <c r="AW680" i="193"/>
  <c r="AV680" i="193"/>
  <c r="AU680" i="193"/>
  <c r="BD679" i="193"/>
  <c r="AZ679" i="193"/>
  <c r="AY679" i="193"/>
  <c r="AX679" i="193"/>
  <c r="BB679" i="193" s="1"/>
  <c r="AW679" i="193"/>
  <c r="AV679" i="193"/>
  <c r="AU679" i="193"/>
  <c r="BD678" i="193"/>
  <c r="AY678" i="193"/>
  <c r="AX678" i="193"/>
  <c r="BB678" i="193" s="1"/>
  <c r="AW678" i="193"/>
  <c r="AV678" i="193"/>
  <c r="AU678" i="193"/>
  <c r="BD677" i="193"/>
  <c r="AY677" i="193"/>
  <c r="AX677" i="193"/>
  <c r="BB677" i="193" s="1"/>
  <c r="AW677" i="193"/>
  <c r="AV677" i="193"/>
  <c r="AU677" i="193"/>
  <c r="BD676" i="193"/>
  <c r="AZ676" i="193"/>
  <c r="AY676" i="193"/>
  <c r="AX676" i="193"/>
  <c r="BB676" i="193" s="1"/>
  <c r="AW676" i="193"/>
  <c r="AV676" i="193"/>
  <c r="AU676" i="193"/>
  <c r="BD675" i="193"/>
  <c r="AZ675" i="193"/>
  <c r="AY675" i="193"/>
  <c r="AX675" i="193"/>
  <c r="BB675" i="193" s="1"/>
  <c r="AW675" i="193"/>
  <c r="AV675" i="193"/>
  <c r="AU675" i="193"/>
  <c r="BD674" i="193"/>
  <c r="AZ674" i="193"/>
  <c r="AY674" i="193"/>
  <c r="AX674" i="193"/>
  <c r="AW674" i="193"/>
  <c r="AV674" i="193"/>
  <c r="AU674" i="193"/>
  <c r="BD673" i="193"/>
  <c r="AZ673" i="193"/>
  <c r="AY673" i="193"/>
  <c r="AX673" i="193"/>
  <c r="BB673" i="193" s="1"/>
  <c r="AW673" i="193"/>
  <c r="AV673" i="193"/>
  <c r="AU673" i="193"/>
  <c r="BD672" i="193"/>
  <c r="AZ672" i="193"/>
  <c r="AY672" i="193"/>
  <c r="AX672" i="193"/>
  <c r="AW672" i="193"/>
  <c r="AV672" i="193"/>
  <c r="AU672" i="193"/>
  <c r="BD671" i="193"/>
  <c r="AZ671" i="193"/>
  <c r="AY671" i="193"/>
  <c r="AX671" i="193"/>
  <c r="BB671" i="193" s="1"/>
  <c r="AW671" i="193"/>
  <c r="AV671" i="193"/>
  <c r="AU671" i="193"/>
  <c r="BD670" i="193"/>
  <c r="AZ670" i="193"/>
  <c r="AY670" i="193"/>
  <c r="AX670" i="193"/>
  <c r="AW670" i="193"/>
  <c r="AV670" i="193"/>
  <c r="AU670" i="193"/>
  <c r="BD669" i="193"/>
  <c r="AZ669" i="193"/>
  <c r="AY669" i="193"/>
  <c r="AX669" i="193"/>
  <c r="BB669" i="193" s="1"/>
  <c r="AW669" i="193"/>
  <c r="AV669" i="193"/>
  <c r="AU669" i="193"/>
  <c r="BD668" i="193"/>
  <c r="AY668" i="193"/>
  <c r="AX668" i="193"/>
  <c r="BB668" i="193" s="1"/>
  <c r="AW668" i="193"/>
  <c r="AV668" i="193"/>
  <c r="AU668" i="193"/>
  <c r="BD667" i="193"/>
  <c r="AY667" i="193"/>
  <c r="AX667" i="193"/>
  <c r="AW667" i="193"/>
  <c r="AV667" i="193"/>
  <c r="AU667" i="193"/>
  <c r="BD666" i="193"/>
  <c r="AZ666" i="193"/>
  <c r="AY666" i="193"/>
  <c r="AX666" i="193"/>
  <c r="BB666" i="193" s="1"/>
  <c r="AW666" i="193"/>
  <c r="AV666" i="193"/>
  <c r="AU666" i="193"/>
  <c r="BD665" i="193"/>
  <c r="AY665" i="193"/>
  <c r="AX665" i="193"/>
  <c r="AW665" i="193"/>
  <c r="AV665" i="193"/>
  <c r="AU665" i="193"/>
  <c r="BD664" i="193"/>
  <c r="AY664" i="193"/>
  <c r="AX664" i="193"/>
  <c r="BB664" i="193" s="1"/>
  <c r="AW664" i="193"/>
  <c r="AV664" i="193"/>
  <c r="AU664" i="193"/>
  <c r="BD663" i="193"/>
  <c r="AZ663" i="193"/>
  <c r="AY663" i="193"/>
  <c r="AX663" i="193"/>
  <c r="AW663" i="193"/>
  <c r="AV663" i="193"/>
  <c r="AU663" i="193"/>
  <c r="BD662" i="193"/>
  <c r="AY662" i="193"/>
  <c r="AX662" i="193"/>
  <c r="AW662" i="193"/>
  <c r="AV662" i="193"/>
  <c r="AU662" i="193"/>
  <c r="BD661" i="193"/>
  <c r="AY661" i="193"/>
  <c r="AX661" i="193"/>
  <c r="AW661" i="193"/>
  <c r="AV661" i="193"/>
  <c r="AU661" i="193"/>
  <c r="BD660" i="193"/>
  <c r="AY660" i="193"/>
  <c r="AX660" i="193"/>
  <c r="BB660" i="193" s="1"/>
  <c r="AW660" i="193"/>
  <c r="AV660" i="193"/>
  <c r="AU660" i="193"/>
  <c r="BD659" i="193"/>
  <c r="AZ659" i="193"/>
  <c r="AY659" i="193"/>
  <c r="AX659" i="193"/>
  <c r="AW659" i="193"/>
  <c r="AV659" i="193"/>
  <c r="AU659" i="193"/>
  <c r="BD658" i="193"/>
  <c r="AY658" i="193"/>
  <c r="AX658" i="193"/>
  <c r="BB658" i="193" s="1"/>
  <c r="AW658" i="193"/>
  <c r="AV658" i="193"/>
  <c r="AU658" i="193"/>
  <c r="BD657" i="193"/>
  <c r="AY657" i="193"/>
  <c r="AX657" i="193"/>
  <c r="AW657" i="193"/>
  <c r="AV657" i="193"/>
  <c r="AU657" i="193"/>
  <c r="BD656" i="193"/>
  <c r="AY656" i="193"/>
  <c r="AX656" i="193"/>
  <c r="BB656" i="193" s="1"/>
  <c r="AW656" i="193"/>
  <c r="AV656" i="193"/>
  <c r="AU656" i="193"/>
  <c r="BD655" i="193"/>
  <c r="AY655" i="193"/>
  <c r="AX655" i="193"/>
  <c r="BB655" i="193" s="1"/>
  <c r="AW655" i="193"/>
  <c r="AV655" i="193"/>
  <c r="AU655" i="193"/>
  <c r="BD654" i="193"/>
  <c r="AY654" i="193"/>
  <c r="AX654" i="193"/>
  <c r="BB654" i="193" s="1"/>
  <c r="AW654" i="193"/>
  <c r="AV654" i="193"/>
  <c r="AU654" i="193"/>
  <c r="BD653" i="193"/>
  <c r="AY653" i="193"/>
  <c r="AX653" i="193"/>
  <c r="BB653" i="193" s="1"/>
  <c r="AW653" i="193"/>
  <c r="AV653" i="193"/>
  <c r="AU653" i="193"/>
  <c r="BD652" i="193"/>
  <c r="AY652" i="193"/>
  <c r="AX652" i="193"/>
  <c r="BB652" i="193" s="1"/>
  <c r="AW652" i="193"/>
  <c r="AV652" i="193"/>
  <c r="AU652" i="193"/>
  <c r="BD651" i="193"/>
  <c r="AY651" i="193"/>
  <c r="AX651" i="193"/>
  <c r="AW651" i="193"/>
  <c r="AV651" i="193"/>
  <c r="AU651" i="193"/>
  <c r="BD650" i="193"/>
  <c r="AZ650" i="193"/>
  <c r="AY650" i="193"/>
  <c r="AX650" i="193"/>
  <c r="BB650" i="193" s="1"/>
  <c r="AW650" i="193"/>
  <c r="AV650" i="193"/>
  <c r="AU650" i="193"/>
  <c r="BD649" i="193"/>
  <c r="AY649" i="193"/>
  <c r="AX649" i="193"/>
  <c r="AW649" i="193"/>
  <c r="AV649" i="193"/>
  <c r="AU649" i="193"/>
  <c r="BD648" i="193"/>
  <c r="AY648" i="193"/>
  <c r="AX648" i="193"/>
  <c r="BB648" i="193" s="1"/>
  <c r="AW648" i="193"/>
  <c r="AV648" i="193"/>
  <c r="AU648" i="193"/>
  <c r="BD647" i="193"/>
  <c r="AY647" i="193"/>
  <c r="AX647" i="193"/>
  <c r="AW647" i="193"/>
  <c r="AV647" i="193"/>
  <c r="AU647" i="193"/>
  <c r="BD646" i="193"/>
  <c r="AY646" i="193"/>
  <c r="AX646" i="193"/>
  <c r="BB646" i="193" s="1"/>
  <c r="AW646" i="193"/>
  <c r="AV646" i="193"/>
  <c r="AU646" i="193"/>
  <c r="BD645" i="193"/>
  <c r="AY645" i="193"/>
  <c r="AX645" i="193"/>
  <c r="AW645" i="193"/>
  <c r="AV645" i="193"/>
  <c r="AU645" i="193"/>
  <c r="BD644" i="193"/>
  <c r="AY644" i="193"/>
  <c r="AX644" i="193"/>
  <c r="BB644" i="193" s="1"/>
  <c r="AW644" i="193"/>
  <c r="AV644" i="193"/>
  <c r="AU644" i="193"/>
  <c r="BD643" i="193"/>
  <c r="AY643" i="193"/>
  <c r="AX643" i="193"/>
  <c r="BB643" i="193" s="1"/>
  <c r="AW643" i="193"/>
  <c r="AV643" i="193"/>
  <c r="AU643" i="193"/>
  <c r="BD642" i="193"/>
  <c r="AY642" i="193"/>
  <c r="AX642" i="193"/>
  <c r="AW642" i="193"/>
  <c r="AV642" i="193"/>
  <c r="AU642" i="193"/>
  <c r="BD641" i="193"/>
  <c r="AY641" i="193"/>
  <c r="AX641" i="193"/>
  <c r="BB641" i="193" s="1"/>
  <c r="AW641" i="193"/>
  <c r="AV641" i="193"/>
  <c r="AU641" i="193"/>
  <c r="BD640" i="193"/>
  <c r="AY640" i="193"/>
  <c r="AX640" i="193"/>
  <c r="BB640" i="193" s="1"/>
  <c r="AW640" i="193"/>
  <c r="AV640" i="193"/>
  <c r="AU640" i="193"/>
  <c r="BD639" i="193"/>
  <c r="AZ639" i="193"/>
  <c r="AY639" i="193"/>
  <c r="AX639" i="193"/>
  <c r="BB639" i="193" s="1"/>
  <c r="AW639" i="193"/>
  <c r="AV639" i="193"/>
  <c r="AU639" i="193"/>
  <c r="BD638" i="193"/>
  <c r="AY638" i="193"/>
  <c r="AX638" i="193"/>
  <c r="AW638" i="193"/>
  <c r="AV638" i="193"/>
  <c r="AU638" i="193"/>
  <c r="BD637" i="193"/>
  <c r="AY637" i="193"/>
  <c r="AX637" i="193"/>
  <c r="BB637" i="193" s="1"/>
  <c r="AW637" i="193"/>
  <c r="AV637" i="193"/>
  <c r="AU637" i="193"/>
  <c r="BD636" i="193"/>
  <c r="AZ636" i="193"/>
  <c r="AY636" i="193"/>
  <c r="AX636" i="193"/>
  <c r="BB636" i="193" s="1"/>
  <c r="AW636" i="193"/>
  <c r="AV636" i="193"/>
  <c r="AU636" i="193"/>
  <c r="BD635" i="193"/>
  <c r="AY635" i="193"/>
  <c r="AX635" i="193"/>
  <c r="BB635" i="193" s="1"/>
  <c r="AW635" i="193"/>
  <c r="AV635" i="193"/>
  <c r="AU635" i="193"/>
  <c r="BD634" i="193"/>
  <c r="AY634" i="193"/>
  <c r="AX634" i="193"/>
  <c r="BB634" i="193" s="1"/>
  <c r="AW634" i="193"/>
  <c r="AV634" i="193"/>
  <c r="AU634" i="193"/>
  <c r="BD633" i="193"/>
  <c r="AZ633" i="193"/>
  <c r="AY633" i="193"/>
  <c r="AX633" i="193"/>
  <c r="BB633" i="193" s="1"/>
  <c r="AW633" i="193"/>
  <c r="AV633" i="193"/>
  <c r="AU633" i="193"/>
  <c r="BD632" i="193"/>
  <c r="AY632" i="193"/>
  <c r="AX632" i="193"/>
  <c r="AW632" i="193"/>
  <c r="AV632" i="193"/>
  <c r="AU632" i="193"/>
  <c r="BD631" i="193"/>
  <c r="AY631" i="193"/>
  <c r="AX631" i="193"/>
  <c r="BB631" i="193" s="1"/>
  <c r="AW631" i="193"/>
  <c r="AV631" i="193"/>
  <c r="AU631" i="193"/>
  <c r="BD630" i="193"/>
  <c r="AY630" i="193"/>
  <c r="AX630" i="193"/>
  <c r="AW630" i="193"/>
  <c r="AV630" i="193"/>
  <c r="AU630" i="193"/>
  <c r="BD629" i="193"/>
  <c r="AY629" i="193"/>
  <c r="AX629" i="193"/>
  <c r="BB629" i="193" s="1"/>
  <c r="AW629" i="193"/>
  <c r="AV629" i="193"/>
  <c r="AU629" i="193"/>
  <c r="BD628" i="193"/>
  <c r="AY628" i="193"/>
  <c r="AX628" i="193"/>
  <c r="AW628" i="193"/>
  <c r="AV628" i="193"/>
  <c r="AU628" i="193"/>
  <c r="BD627" i="193"/>
  <c r="AY627" i="193"/>
  <c r="AX627" i="193"/>
  <c r="BB627" i="193" s="1"/>
  <c r="AW627" i="193"/>
  <c r="AV627" i="193"/>
  <c r="AU627" i="193"/>
  <c r="BD626" i="193"/>
  <c r="AY626" i="193"/>
  <c r="AX626" i="193"/>
  <c r="AW626" i="193"/>
  <c r="AV626" i="193"/>
  <c r="AU626" i="193"/>
  <c r="BD625" i="193"/>
  <c r="AY625" i="193"/>
  <c r="AX625" i="193"/>
  <c r="BB625" i="193" s="1"/>
  <c r="AW625" i="193"/>
  <c r="AV625" i="193"/>
  <c r="AU625" i="193"/>
  <c r="BD624" i="193"/>
  <c r="AY624" i="193"/>
  <c r="AX624" i="193"/>
  <c r="AW624" i="193"/>
  <c r="AV624" i="193"/>
  <c r="AU624" i="193"/>
  <c r="BD623" i="193"/>
  <c r="AY623" i="193"/>
  <c r="AX623" i="193"/>
  <c r="BB623" i="193" s="1"/>
  <c r="AW623" i="193"/>
  <c r="AV623" i="193"/>
  <c r="AU623" i="193"/>
  <c r="BD622" i="193"/>
  <c r="AY622" i="193"/>
  <c r="AX622" i="193"/>
  <c r="AW622" i="193"/>
  <c r="AV622" i="193"/>
  <c r="AU622" i="193"/>
  <c r="BD621" i="193"/>
  <c r="AY621" i="193"/>
  <c r="AX621" i="193"/>
  <c r="BB621" i="193" s="1"/>
  <c r="AW621" i="193"/>
  <c r="AV621" i="193"/>
  <c r="AU621" i="193"/>
  <c r="BD620" i="193"/>
  <c r="AY620" i="193"/>
  <c r="AX620" i="193"/>
  <c r="AW620" i="193"/>
  <c r="AV620" i="193"/>
  <c r="AU620" i="193"/>
  <c r="BD619" i="193"/>
  <c r="AZ619" i="193"/>
  <c r="AY619" i="193"/>
  <c r="AX619" i="193"/>
  <c r="BB619" i="193" s="1"/>
  <c r="AW619" i="193"/>
  <c r="AV619" i="193"/>
  <c r="AU619" i="193"/>
  <c r="BD618" i="193"/>
  <c r="AY618" i="193"/>
  <c r="AX618" i="193"/>
  <c r="AW618" i="193"/>
  <c r="AV618" i="193"/>
  <c r="AU618" i="193"/>
  <c r="BD617" i="193"/>
  <c r="AY617" i="193"/>
  <c r="AX617" i="193"/>
  <c r="BB617" i="193" s="1"/>
  <c r="AW617" i="193"/>
  <c r="AV617" i="193"/>
  <c r="AU617" i="193"/>
  <c r="BD616" i="193"/>
  <c r="AY616" i="193"/>
  <c r="AX616" i="193"/>
  <c r="AW616" i="193"/>
  <c r="AV616" i="193"/>
  <c r="AU616" i="193"/>
  <c r="BD615" i="193"/>
  <c r="AY615" i="193"/>
  <c r="AX615" i="193"/>
  <c r="BB615" i="193" s="1"/>
  <c r="AW615" i="193"/>
  <c r="AV615" i="193"/>
  <c r="AU615" i="193"/>
  <c r="BD614" i="193"/>
  <c r="AZ614" i="193"/>
  <c r="AY614" i="193"/>
  <c r="AX614" i="193"/>
  <c r="AW614" i="193"/>
  <c r="AV614" i="193"/>
  <c r="AU614" i="193"/>
  <c r="BD613" i="193"/>
  <c r="AY613" i="193"/>
  <c r="AX613" i="193"/>
  <c r="BB613" i="193" s="1"/>
  <c r="AW613" i="193"/>
  <c r="AV613" i="193"/>
  <c r="AU613" i="193"/>
  <c r="BD612" i="193"/>
  <c r="AY612" i="193"/>
  <c r="AX612" i="193"/>
  <c r="AW612" i="193"/>
  <c r="AV612" i="193"/>
  <c r="AU612" i="193"/>
  <c r="BD611" i="193"/>
  <c r="AY611" i="193"/>
  <c r="AX611" i="193"/>
  <c r="BB611" i="193" s="1"/>
  <c r="AW611" i="193"/>
  <c r="AV611" i="193"/>
  <c r="AU611" i="193"/>
  <c r="BD610" i="193"/>
  <c r="AY610" i="193"/>
  <c r="AX610" i="193"/>
  <c r="AW610" i="193"/>
  <c r="AV610" i="193"/>
  <c r="AU610" i="193"/>
  <c r="BD609" i="193"/>
  <c r="AY609" i="193"/>
  <c r="AX609" i="193"/>
  <c r="BB609" i="193" s="1"/>
  <c r="AW609" i="193"/>
  <c r="AV609" i="193"/>
  <c r="AU609" i="193"/>
  <c r="BD608" i="193"/>
  <c r="AY608" i="193"/>
  <c r="AX608" i="193"/>
  <c r="BB608" i="193" s="1"/>
  <c r="AW608" i="193"/>
  <c r="AV608" i="193"/>
  <c r="AU608" i="193"/>
  <c r="BD607" i="193"/>
  <c r="AZ607" i="193"/>
  <c r="AY607" i="193"/>
  <c r="AX607" i="193"/>
  <c r="BB607" i="193" s="1"/>
  <c r="AW607" i="193"/>
  <c r="AV607" i="193"/>
  <c r="AU607" i="193"/>
  <c r="BD606" i="193"/>
  <c r="AZ606" i="193"/>
  <c r="AY606" i="193"/>
  <c r="AX606" i="193"/>
  <c r="BB606" i="193" s="1"/>
  <c r="AW606" i="193"/>
  <c r="AV606" i="193"/>
  <c r="AU606" i="193"/>
  <c r="BD605" i="193"/>
  <c r="AY605" i="193"/>
  <c r="AX605" i="193"/>
  <c r="AW605" i="193"/>
  <c r="AV605" i="193"/>
  <c r="AU605" i="193"/>
  <c r="BD604" i="193"/>
  <c r="AY604" i="193"/>
  <c r="AX604" i="193"/>
  <c r="BB604" i="193" s="1"/>
  <c r="AW604" i="193"/>
  <c r="AV604" i="193"/>
  <c r="AU604" i="193"/>
  <c r="BD603" i="193"/>
  <c r="AY603" i="193"/>
  <c r="AX603" i="193"/>
  <c r="AW603" i="193"/>
  <c r="AV603" i="193"/>
  <c r="AU603" i="193"/>
  <c r="BD602" i="193"/>
  <c r="AZ602" i="193"/>
  <c r="AY602" i="193"/>
  <c r="AX602" i="193"/>
  <c r="AW602" i="193"/>
  <c r="AV602" i="193"/>
  <c r="AU602" i="193"/>
  <c r="BD601" i="193"/>
  <c r="AZ601" i="193"/>
  <c r="AY601" i="193"/>
  <c r="AX601" i="193"/>
  <c r="AW601" i="193"/>
  <c r="AV601" i="193"/>
  <c r="AU601" i="193"/>
  <c r="BD600" i="193"/>
  <c r="AY600" i="193"/>
  <c r="AX600" i="193"/>
  <c r="BB600" i="193" s="1"/>
  <c r="AW600" i="193"/>
  <c r="AV600" i="193"/>
  <c r="AU600" i="193"/>
  <c r="BD599" i="193"/>
  <c r="AY599" i="193"/>
  <c r="AX599" i="193"/>
  <c r="AW599" i="193"/>
  <c r="AV599" i="193"/>
  <c r="AU599" i="193"/>
  <c r="BD598" i="193"/>
  <c r="AZ598" i="193"/>
  <c r="AY598" i="193"/>
  <c r="AX598" i="193"/>
  <c r="BB598" i="193" s="1"/>
  <c r="AW598" i="193"/>
  <c r="AV598" i="193"/>
  <c r="AU598" i="193"/>
  <c r="BD597" i="193"/>
  <c r="AZ597" i="193"/>
  <c r="AY597" i="193"/>
  <c r="AX597" i="193"/>
  <c r="AW597" i="193"/>
  <c r="AV597" i="193"/>
  <c r="AU597" i="193"/>
  <c r="BD596" i="193"/>
  <c r="AZ596" i="193"/>
  <c r="AY596" i="193"/>
  <c r="AX596" i="193"/>
  <c r="BB596" i="193" s="1"/>
  <c r="AW596" i="193"/>
  <c r="AV596" i="193"/>
  <c r="AU596" i="193"/>
  <c r="BD595" i="193"/>
  <c r="AZ595" i="193"/>
  <c r="AY595" i="193"/>
  <c r="AX595" i="193"/>
  <c r="BB595" i="193" s="1"/>
  <c r="AW595" i="193"/>
  <c r="AV595" i="193"/>
  <c r="AU595" i="193"/>
  <c r="BD594" i="193"/>
  <c r="AZ594" i="193"/>
  <c r="AY594" i="193"/>
  <c r="AX594" i="193"/>
  <c r="BB594" i="193" s="1"/>
  <c r="AW594" i="193"/>
  <c r="AV594" i="193"/>
  <c r="AU594" i="193"/>
  <c r="BD593" i="193"/>
  <c r="AZ593" i="193"/>
  <c r="AY593" i="193"/>
  <c r="AX593" i="193"/>
  <c r="BB593" i="193" s="1"/>
  <c r="AW593" i="193"/>
  <c r="AV593" i="193"/>
  <c r="AU593" i="193"/>
  <c r="BD592" i="193"/>
  <c r="AY592" i="193"/>
  <c r="AX592" i="193"/>
  <c r="AW592" i="193"/>
  <c r="AV592" i="193"/>
  <c r="AU592" i="193"/>
  <c r="BD591" i="193"/>
  <c r="AY591" i="193"/>
  <c r="AX591" i="193"/>
  <c r="BB591" i="193" s="1"/>
  <c r="AW591" i="193"/>
  <c r="AV591" i="193"/>
  <c r="AU591" i="193"/>
  <c r="BD590" i="193"/>
  <c r="AZ590" i="193"/>
  <c r="AY590" i="193"/>
  <c r="AX590" i="193"/>
  <c r="AW590" i="193"/>
  <c r="AV590" i="193"/>
  <c r="AU590" i="193"/>
  <c r="BD589" i="193"/>
  <c r="AZ589" i="193"/>
  <c r="AY589" i="193"/>
  <c r="AX589" i="193"/>
  <c r="BB589" i="193" s="1"/>
  <c r="AW589" i="193"/>
  <c r="AV589" i="193"/>
  <c r="AU589" i="193"/>
  <c r="BD588" i="193"/>
  <c r="AZ588" i="193"/>
  <c r="AY588" i="193"/>
  <c r="AX588" i="193"/>
  <c r="AW588" i="193"/>
  <c r="AV588" i="193"/>
  <c r="AU588" i="193"/>
  <c r="BD587" i="193"/>
  <c r="AY587" i="193"/>
  <c r="AX587" i="193"/>
  <c r="BB587" i="193" s="1"/>
  <c r="AW587" i="193"/>
  <c r="AV587" i="193"/>
  <c r="AU587" i="193"/>
  <c r="BD586" i="193"/>
  <c r="AY586" i="193"/>
  <c r="AX586" i="193"/>
  <c r="AW586" i="193"/>
  <c r="AV586" i="193"/>
  <c r="AU586" i="193"/>
  <c r="BD585" i="193"/>
  <c r="AZ585" i="193"/>
  <c r="AY585" i="193"/>
  <c r="AX585" i="193"/>
  <c r="AW585" i="193"/>
  <c r="AV585" i="193"/>
  <c r="AU585" i="193"/>
  <c r="BD584" i="193"/>
  <c r="AZ584" i="193"/>
  <c r="AY584" i="193"/>
  <c r="AX584" i="193"/>
  <c r="BB584" i="193" s="1"/>
  <c r="AW584" i="193"/>
  <c r="AV584" i="193"/>
  <c r="AU584" i="193"/>
  <c r="BD583" i="193"/>
  <c r="AZ583" i="193"/>
  <c r="AY583" i="193"/>
  <c r="AX583" i="193"/>
  <c r="AW583" i="193"/>
  <c r="AV583" i="193"/>
  <c r="AU583" i="193"/>
  <c r="BD582" i="193"/>
  <c r="AZ582" i="193"/>
  <c r="AY582" i="193"/>
  <c r="AX582" i="193"/>
  <c r="BB582" i="193" s="1"/>
  <c r="AW582" i="193"/>
  <c r="AV582" i="193"/>
  <c r="AU582" i="193"/>
  <c r="BD581" i="193"/>
  <c r="AY581" i="193"/>
  <c r="AX581" i="193"/>
  <c r="AW581" i="193"/>
  <c r="AV581" i="193"/>
  <c r="AU581" i="193"/>
  <c r="BD580" i="193"/>
  <c r="AY580" i="193"/>
  <c r="AX580" i="193"/>
  <c r="BB580" i="193" s="1"/>
  <c r="AW580" i="193"/>
  <c r="AV580" i="193"/>
  <c r="AU580" i="193"/>
  <c r="BD579" i="193"/>
  <c r="AZ579" i="193"/>
  <c r="AY579" i="193"/>
  <c r="AX579" i="193"/>
  <c r="AW579" i="193"/>
  <c r="AV579" i="193"/>
  <c r="AU579" i="193"/>
  <c r="BD578" i="193"/>
  <c r="AY578" i="193"/>
  <c r="AX578" i="193"/>
  <c r="BB578" i="193" s="1"/>
  <c r="AW578" i="193"/>
  <c r="AV578" i="193"/>
  <c r="AU578" i="193"/>
  <c r="BD577" i="193"/>
  <c r="AY577" i="193"/>
  <c r="AX577" i="193"/>
  <c r="AW577" i="193"/>
  <c r="AV577" i="193"/>
  <c r="AU577" i="193"/>
  <c r="BD576" i="193"/>
  <c r="AZ576" i="193"/>
  <c r="AY576" i="193"/>
  <c r="AX576" i="193"/>
  <c r="BB576" i="193" s="1"/>
  <c r="AW576" i="193"/>
  <c r="AV576" i="193"/>
  <c r="AU576" i="193"/>
  <c r="BD575" i="193"/>
  <c r="AZ575" i="193"/>
  <c r="AY575" i="193"/>
  <c r="AX575" i="193"/>
  <c r="BB575" i="193" s="1"/>
  <c r="AW575" i="193"/>
  <c r="AV575" i="193"/>
  <c r="AU575" i="193"/>
  <c r="BD574" i="193"/>
  <c r="AZ574" i="193"/>
  <c r="AY574" i="193"/>
  <c r="AX574" i="193"/>
  <c r="BB574" i="193" s="1"/>
  <c r="AW574" i="193"/>
  <c r="AV574" i="193"/>
  <c r="AU574" i="193"/>
  <c r="BD573" i="193"/>
  <c r="AY573" i="193"/>
  <c r="AX573" i="193"/>
  <c r="BB573" i="193" s="1"/>
  <c r="AW573" i="193"/>
  <c r="AV573" i="193"/>
  <c r="AU573" i="193"/>
  <c r="BD572" i="193"/>
  <c r="AY572" i="193"/>
  <c r="AX572" i="193"/>
  <c r="BB572" i="193" s="1"/>
  <c r="AW572" i="193"/>
  <c r="AV572" i="193"/>
  <c r="AU572" i="193"/>
  <c r="BD571" i="193"/>
  <c r="AY571" i="193"/>
  <c r="AX571" i="193"/>
  <c r="BB571" i="193" s="1"/>
  <c r="AW571" i="193"/>
  <c r="AV571" i="193"/>
  <c r="AU571" i="193"/>
  <c r="BD570" i="193"/>
  <c r="AZ570" i="193"/>
  <c r="AY570" i="193"/>
  <c r="AX570" i="193"/>
  <c r="AW570" i="193"/>
  <c r="AV570" i="193"/>
  <c r="AU570" i="193"/>
  <c r="BD569" i="193"/>
  <c r="AY569" i="193"/>
  <c r="AX569" i="193"/>
  <c r="BB569" i="193" s="1"/>
  <c r="AW569" i="193"/>
  <c r="AV569" i="193"/>
  <c r="AU569" i="193"/>
  <c r="BD568" i="193"/>
  <c r="AY568" i="193"/>
  <c r="AX568" i="193"/>
  <c r="AW568" i="193"/>
  <c r="AV568" i="193"/>
  <c r="AU568" i="193"/>
  <c r="BD567" i="193"/>
  <c r="AZ567" i="193"/>
  <c r="AY567" i="193"/>
  <c r="AX567" i="193"/>
  <c r="BB567" i="193" s="1"/>
  <c r="AW567" i="193"/>
  <c r="AV567" i="193"/>
  <c r="AU567" i="193"/>
  <c r="BD566" i="193"/>
  <c r="AY566" i="193"/>
  <c r="AX566" i="193"/>
  <c r="AW566" i="193"/>
  <c r="AV566" i="193"/>
  <c r="AU566" i="193"/>
  <c r="BD565" i="193"/>
  <c r="AY565" i="193"/>
  <c r="AX565" i="193"/>
  <c r="AW565" i="193"/>
  <c r="AV565" i="193"/>
  <c r="AU565" i="193"/>
  <c r="BD564" i="193"/>
  <c r="AY564" i="193"/>
  <c r="AX564" i="193"/>
  <c r="AW564" i="193"/>
  <c r="AV564" i="193"/>
  <c r="AU564" i="193"/>
  <c r="BD563" i="193"/>
  <c r="AY563" i="193"/>
  <c r="AX563" i="193"/>
  <c r="BB563" i="193" s="1"/>
  <c r="AW563" i="193"/>
  <c r="AV563" i="193"/>
  <c r="AU563" i="193"/>
  <c r="BD562" i="193"/>
  <c r="AZ562" i="193"/>
  <c r="AY562" i="193"/>
  <c r="AX562" i="193"/>
  <c r="AW562" i="193"/>
  <c r="AV562" i="193"/>
  <c r="AU562" i="193"/>
  <c r="BD561" i="193"/>
  <c r="AY561" i="193"/>
  <c r="AX561" i="193"/>
  <c r="BB561" i="193" s="1"/>
  <c r="AW561" i="193"/>
  <c r="AV561" i="193"/>
  <c r="AU561" i="193"/>
  <c r="BD560" i="193"/>
  <c r="AY560" i="193"/>
  <c r="AX560" i="193"/>
  <c r="BB560" i="193" s="1"/>
  <c r="AW560" i="193"/>
  <c r="AV560" i="193"/>
  <c r="AU560" i="193"/>
  <c r="BD559" i="193"/>
  <c r="AY559" i="193"/>
  <c r="AX559" i="193"/>
  <c r="BB559" i="193" s="1"/>
  <c r="AW559" i="193"/>
  <c r="AV559" i="193"/>
  <c r="AU559" i="193"/>
  <c r="BD558" i="193"/>
  <c r="AY558" i="193"/>
  <c r="AX558" i="193"/>
  <c r="BB558" i="193" s="1"/>
  <c r="AW558" i="193"/>
  <c r="AV558" i="193"/>
  <c r="AU558" i="193"/>
  <c r="BD557" i="193"/>
  <c r="AZ557" i="193"/>
  <c r="AY557" i="193"/>
  <c r="AX557" i="193"/>
  <c r="BB557" i="193" s="1"/>
  <c r="AW557" i="193"/>
  <c r="AV557" i="193"/>
  <c r="AU557" i="193"/>
  <c r="BD556" i="193"/>
  <c r="AY556" i="193"/>
  <c r="AX556" i="193"/>
  <c r="BB556" i="193" s="1"/>
  <c r="AW556" i="193"/>
  <c r="AV556" i="193"/>
  <c r="AU556" i="193"/>
  <c r="BD555" i="193"/>
  <c r="AY555" i="193"/>
  <c r="AX555" i="193"/>
  <c r="BB555" i="193" s="1"/>
  <c r="AW555" i="193"/>
  <c r="AV555" i="193"/>
  <c r="AU555" i="193"/>
  <c r="BD554" i="193"/>
  <c r="AY554" i="193"/>
  <c r="AX554" i="193"/>
  <c r="BB554" i="193" s="1"/>
  <c r="AW554" i="193"/>
  <c r="AV554" i="193"/>
  <c r="AU554" i="193"/>
  <c r="BD553" i="193"/>
  <c r="AY553" i="193"/>
  <c r="AX553" i="193"/>
  <c r="BB553" i="193" s="1"/>
  <c r="AW553" i="193"/>
  <c r="AV553" i="193"/>
  <c r="AU553" i="193"/>
  <c r="BD552" i="193"/>
  <c r="AY552" i="193"/>
  <c r="AX552" i="193"/>
  <c r="AW552" i="193"/>
  <c r="AV552" i="193"/>
  <c r="AU552" i="193"/>
  <c r="BD551" i="193"/>
  <c r="AY551" i="193"/>
  <c r="AX551" i="193"/>
  <c r="BB551" i="193" s="1"/>
  <c r="AW551" i="193"/>
  <c r="AV551" i="193"/>
  <c r="AU551" i="193"/>
  <c r="BD550" i="193"/>
  <c r="AY550" i="193"/>
  <c r="AX550" i="193"/>
  <c r="AW550" i="193"/>
  <c r="AV550" i="193"/>
  <c r="AU550" i="193"/>
  <c r="BD549" i="193"/>
  <c r="AY549" i="193"/>
  <c r="AX549" i="193"/>
  <c r="BB549" i="193" s="1"/>
  <c r="AW549" i="193"/>
  <c r="AV549" i="193"/>
  <c r="AU549" i="193"/>
  <c r="BD548" i="193"/>
  <c r="AY548" i="193"/>
  <c r="AX548" i="193"/>
  <c r="BB548" i="193" s="1"/>
  <c r="AW548" i="193"/>
  <c r="AV548" i="193"/>
  <c r="AU548" i="193"/>
  <c r="BD547" i="193"/>
  <c r="AZ547" i="193"/>
  <c r="AY547" i="193"/>
  <c r="AX547" i="193"/>
  <c r="AW547" i="193"/>
  <c r="AV547" i="193"/>
  <c r="AU547" i="193"/>
  <c r="BD546" i="193"/>
  <c r="AY546" i="193"/>
  <c r="AX546" i="193"/>
  <c r="BB546" i="193" s="1"/>
  <c r="AW546" i="193"/>
  <c r="AV546" i="193"/>
  <c r="AU546" i="193"/>
  <c r="BD545" i="193"/>
  <c r="AZ545" i="193"/>
  <c r="AY545" i="193"/>
  <c r="AX545" i="193"/>
  <c r="AW545" i="193"/>
  <c r="AV545" i="193"/>
  <c r="AU545" i="193"/>
  <c r="BD544" i="193"/>
  <c r="AY544" i="193"/>
  <c r="AX544" i="193"/>
  <c r="BB544" i="193" s="1"/>
  <c r="AW544" i="193"/>
  <c r="AV544" i="193"/>
  <c r="AU544" i="193"/>
  <c r="BD543" i="193"/>
  <c r="AY543" i="193"/>
  <c r="AX543" i="193"/>
  <c r="AW543" i="193"/>
  <c r="AV543" i="193"/>
  <c r="AU543" i="193"/>
  <c r="BD542" i="193"/>
  <c r="AZ542" i="193"/>
  <c r="AY542" i="193"/>
  <c r="AX542" i="193"/>
  <c r="BB542" i="193" s="1"/>
  <c r="AW542" i="193"/>
  <c r="AV542" i="193"/>
  <c r="AU542" i="193"/>
  <c r="BD541" i="193"/>
  <c r="AZ541" i="193"/>
  <c r="AY541" i="193"/>
  <c r="AX541" i="193"/>
  <c r="AW541" i="193"/>
  <c r="AV541" i="193"/>
  <c r="AU541" i="193"/>
  <c r="BD540" i="193"/>
  <c r="AY540" i="193"/>
  <c r="AX540" i="193"/>
  <c r="BB540" i="193" s="1"/>
  <c r="AW540" i="193"/>
  <c r="AV540" i="193"/>
  <c r="AU540" i="193"/>
  <c r="BD539" i="193"/>
  <c r="AY539" i="193"/>
  <c r="AX539" i="193"/>
  <c r="AW539" i="193"/>
  <c r="AV539" i="193"/>
  <c r="AU539" i="193"/>
  <c r="BD538" i="193"/>
  <c r="AZ538" i="193"/>
  <c r="AY538" i="193"/>
  <c r="AX538" i="193"/>
  <c r="BB538" i="193" s="1"/>
  <c r="AW538" i="193"/>
  <c r="AV538" i="193"/>
  <c r="AU538" i="193"/>
  <c r="BD537" i="193"/>
  <c r="AY537" i="193"/>
  <c r="AX537" i="193"/>
  <c r="AW537" i="193"/>
  <c r="AV537" i="193"/>
  <c r="AU537" i="193"/>
  <c r="BD536" i="193"/>
  <c r="AY536" i="193"/>
  <c r="AX536" i="193"/>
  <c r="BB536" i="193" s="1"/>
  <c r="AW536" i="193"/>
  <c r="AV536" i="193"/>
  <c r="AU536" i="193"/>
  <c r="BD535" i="193"/>
  <c r="AZ535" i="193"/>
  <c r="AY535" i="193"/>
  <c r="AX535" i="193"/>
  <c r="BB535" i="193" s="1"/>
  <c r="AW535" i="193"/>
  <c r="AV535" i="193"/>
  <c r="AU535" i="193"/>
  <c r="BD534" i="193"/>
  <c r="AY534" i="193"/>
  <c r="AX534" i="193"/>
  <c r="BB534" i="193" s="1"/>
  <c r="AW534" i="193"/>
  <c r="AV534" i="193"/>
  <c r="AU534" i="193"/>
  <c r="BD533" i="193"/>
  <c r="AY533" i="193"/>
  <c r="AX533" i="193"/>
  <c r="BB533" i="193" s="1"/>
  <c r="AW533" i="193"/>
  <c r="AV533" i="193"/>
  <c r="AU533" i="193"/>
  <c r="BD532" i="193"/>
  <c r="AZ532" i="193"/>
  <c r="AY532" i="193"/>
  <c r="AX532" i="193"/>
  <c r="BB532" i="193" s="1"/>
  <c r="AW532" i="193"/>
  <c r="AV532" i="193"/>
  <c r="AU532" i="193"/>
  <c r="BD531" i="193"/>
  <c r="AY531" i="193"/>
  <c r="AX531" i="193"/>
  <c r="BB531" i="193" s="1"/>
  <c r="AW531" i="193"/>
  <c r="AV531" i="193"/>
  <c r="AU531" i="193"/>
  <c r="BD530" i="193"/>
  <c r="AY530" i="193"/>
  <c r="AX530" i="193"/>
  <c r="BB530" i="193" s="1"/>
  <c r="AW530" i="193"/>
  <c r="AV530" i="193"/>
  <c r="AU530" i="193"/>
  <c r="BD529" i="193"/>
  <c r="AZ529" i="193"/>
  <c r="AY529" i="193"/>
  <c r="AX529" i="193"/>
  <c r="BB529" i="193" s="1"/>
  <c r="AW529" i="193"/>
  <c r="AV529" i="193"/>
  <c r="AU529" i="193"/>
  <c r="BD528" i="193"/>
  <c r="AY528" i="193"/>
  <c r="AX528" i="193"/>
  <c r="BB528" i="193" s="1"/>
  <c r="AW528" i="193"/>
  <c r="AV528" i="193"/>
  <c r="AU528" i="193"/>
  <c r="BD527" i="193"/>
  <c r="AY527" i="193"/>
  <c r="AX527" i="193"/>
  <c r="BB527" i="193" s="1"/>
  <c r="AW527" i="193"/>
  <c r="AV527" i="193"/>
  <c r="AU527" i="193"/>
  <c r="BD526" i="193"/>
  <c r="AZ526" i="193"/>
  <c r="AY526" i="193"/>
  <c r="AX526" i="193"/>
  <c r="AW526" i="193"/>
  <c r="AV526" i="193"/>
  <c r="AU526" i="193"/>
  <c r="BD525" i="193"/>
  <c r="AZ525" i="193"/>
  <c r="AY525" i="193"/>
  <c r="AX525" i="193"/>
  <c r="BB525" i="193" s="1"/>
  <c r="AW525" i="193"/>
  <c r="AV525" i="193"/>
  <c r="AU525" i="193"/>
  <c r="BD524" i="193"/>
  <c r="AY524" i="193"/>
  <c r="AX524" i="193"/>
  <c r="AW524" i="193"/>
  <c r="AV524" i="193"/>
  <c r="AU524" i="193"/>
  <c r="BD523" i="193"/>
  <c r="AY523" i="193"/>
  <c r="AX523" i="193"/>
  <c r="BB523" i="193" s="1"/>
  <c r="AW523" i="193"/>
  <c r="AV523" i="193"/>
  <c r="AU523" i="193"/>
  <c r="BD522" i="193"/>
  <c r="AY522" i="193"/>
  <c r="AX522" i="193"/>
  <c r="AW522" i="193"/>
  <c r="AV522" i="193"/>
  <c r="AU522" i="193"/>
  <c r="BD521" i="193"/>
  <c r="AY521" i="193"/>
  <c r="AX521" i="193"/>
  <c r="BB521" i="193" s="1"/>
  <c r="AW521" i="193"/>
  <c r="AV521" i="193"/>
  <c r="AU521" i="193"/>
  <c r="BD520" i="193"/>
  <c r="AY520" i="193"/>
  <c r="AX520" i="193"/>
  <c r="AW520" i="193"/>
  <c r="AV520" i="193"/>
  <c r="AU520" i="193"/>
  <c r="BD519" i="193"/>
  <c r="AZ519" i="193"/>
  <c r="AY519" i="193"/>
  <c r="AX519" i="193"/>
  <c r="BB519" i="193" s="1"/>
  <c r="AW519" i="193"/>
  <c r="AV519" i="193"/>
  <c r="AU519" i="193"/>
  <c r="BD518" i="193"/>
  <c r="AZ518" i="193"/>
  <c r="AY518" i="193"/>
  <c r="AX518" i="193"/>
  <c r="AW518" i="193"/>
  <c r="AV518" i="193"/>
  <c r="AU518" i="193"/>
  <c r="BD517" i="193"/>
  <c r="AZ517" i="193"/>
  <c r="AY517" i="193"/>
  <c r="AX517" i="193"/>
  <c r="AW517" i="193"/>
  <c r="AV517" i="193"/>
  <c r="AU517" i="193"/>
  <c r="BD516" i="193"/>
  <c r="AZ516" i="193"/>
  <c r="AY516" i="193"/>
  <c r="AX516" i="193"/>
  <c r="BB516" i="193" s="1"/>
  <c r="AW516" i="193"/>
  <c r="AV516" i="193"/>
  <c r="AU516" i="193"/>
  <c r="BD515" i="193"/>
  <c r="AY515" i="193"/>
  <c r="AX515" i="193"/>
  <c r="BB515" i="193" s="1"/>
  <c r="AW515" i="193"/>
  <c r="AV515" i="193"/>
  <c r="AU515" i="193"/>
  <c r="BD514" i="193"/>
  <c r="AY514" i="193"/>
  <c r="AX514" i="193"/>
  <c r="BB514" i="193" s="1"/>
  <c r="AW514" i="193"/>
  <c r="AV514" i="193"/>
  <c r="AU514" i="193"/>
  <c r="BD513" i="193"/>
  <c r="AZ513" i="193"/>
  <c r="AY513" i="193"/>
  <c r="AX513" i="193"/>
  <c r="AW513" i="193"/>
  <c r="AV513" i="193"/>
  <c r="AU513" i="193"/>
  <c r="BD512" i="193"/>
  <c r="AY512" i="193"/>
  <c r="AX512" i="193"/>
  <c r="BB512" i="193" s="1"/>
  <c r="AW512" i="193"/>
  <c r="AV512" i="193"/>
  <c r="AU512" i="193"/>
  <c r="BD511" i="193"/>
  <c r="AY511" i="193"/>
  <c r="AX511" i="193"/>
  <c r="BB511" i="193" s="1"/>
  <c r="AW511" i="193"/>
  <c r="AV511" i="193"/>
  <c r="AU511" i="193"/>
  <c r="BD510" i="193"/>
  <c r="AZ510" i="193"/>
  <c r="AY510" i="193"/>
  <c r="AX510" i="193"/>
  <c r="BB510" i="193" s="1"/>
  <c r="AW510" i="193"/>
  <c r="AV510" i="193"/>
  <c r="AU510" i="193"/>
  <c r="BD509" i="193"/>
  <c r="AZ509" i="193"/>
  <c r="AY509" i="193"/>
  <c r="AX509" i="193"/>
  <c r="BB509" i="193" s="1"/>
  <c r="AW509" i="193"/>
  <c r="AV509" i="193"/>
  <c r="AU509" i="193"/>
  <c r="BD508" i="193"/>
  <c r="AY508" i="193"/>
  <c r="AX508" i="193"/>
  <c r="BB508" i="193" s="1"/>
  <c r="AW508" i="193"/>
  <c r="AV508" i="193"/>
  <c r="AU508" i="193"/>
  <c r="BD507" i="193"/>
  <c r="AY507" i="193"/>
  <c r="AX507" i="193"/>
  <c r="AW507" i="193"/>
  <c r="AV507" i="193"/>
  <c r="AU507" i="193"/>
  <c r="BD506" i="193"/>
  <c r="AZ506" i="193"/>
  <c r="AY506" i="193"/>
  <c r="AX506" i="193"/>
  <c r="BB506" i="193" s="1"/>
  <c r="AW506" i="193"/>
  <c r="AV506" i="193"/>
  <c r="AU506" i="193"/>
  <c r="BD505" i="193"/>
  <c r="AY505" i="193"/>
  <c r="AX505" i="193"/>
  <c r="AW505" i="193"/>
  <c r="AV505" i="193"/>
  <c r="AU505" i="193"/>
  <c r="BD504" i="193"/>
  <c r="AY504" i="193"/>
  <c r="AX504" i="193"/>
  <c r="BB504" i="193" s="1"/>
  <c r="AW504" i="193"/>
  <c r="AV504" i="193"/>
  <c r="AU504" i="193"/>
  <c r="BD503" i="193"/>
  <c r="AZ503" i="193"/>
  <c r="AY503" i="193"/>
  <c r="AX503" i="193"/>
  <c r="AW503" i="193"/>
  <c r="AV503" i="193"/>
  <c r="AU503" i="193"/>
  <c r="BD502" i="193"/>
  <c r="AY502" i="193"/>
  <c r="AX502" i="193"/>
  <c r="AW502" i="193"/>
  <c r="AV502" i="193"/>
  <c r="AU502" i="193"/>
  <c r="BD501" i="193"/>
  <c r="AZ501" i="193"/>
  <c r="AY501" i="193"/>
  <c r="AX501" i="193"/>
  <c r="AW501" i="193"/>
  <c r="AV501" i="193"/>
  <c r="AU501" i="193"/>
  <c r="BD500" i="193"/>
  <c r="AZ500" i="193"/>
  <c r="AY500" i="193"/>
  <c r="AX500" i="193"/>
  <c r="BB500" i="193" s="1"/>
  <c r="AW500" i="193"/>
  <c r="AV500" i="193"/>
  <c r="AU500" i="193"/>
  <c r="BD499" i="193"/>
  <c r="AZ499" i="193"/>
  <c r="AY499" i="193"/>
  <c r="AX499" i="193"/>
  <c r="BB499" i="193" s="1"/>
  <c r="AW499" i="193"/>
  <c r="AV499" i="193"/>
  <c r="AU499" i="193"/>
  <c r="BD498" i="193"/>
  <c r="AY498" i="193"/>
  <c r="AX498" i="193"/>
  <c r="AW498" i="193"/>
  <c r="AV498" i="193"/>
  <c r="AU498" i="193"/>
  <c r="BD497" i="193"/>
  <c r="AY497" i="193"/>
  <c r="AX497" i="193"/>
  <c r="BB497" i="193" s="1"/>
  <c r="AW497" i="193"/>
  <c r="AV497" i="193"/>
  <c r="AU497" i="193"/>
  <c r="BD496" i="193"/>
  <c r="AZ496" i="193"/>
  <c r="AY496" i="193"/>
  <c r="AX496" i="193"/>
  <c r="BB496" i="193" s="1"/>
  <c r="AW496" i="193"/>
  <c r="AV496" i="193"/>
  <c r="AU496" i="193"/>
  <c r="BD495" i="193"/>
  <c r="AZ495" i="193"/>
  <c r="AY495" i="193"/>
  <c r="AX495" i="193"/>
  <c r="BB495" i="193" s="1"/>
  <c r="AW495" i="193"/>
  <c r="AV495" i="193"/>
  <c r="AU495" i="193"/>
  <c r="BD494" i="193"/>
  <c r="AZ494" i="193"/>
  <c r="AY494" i="193"/>
  <c r="AX494" i="193"/>
  <c r="BB494" i="193" s="1"/>
  <c r="AW494" i="193"/>
  <c r="AV494" i="193"/>
  <c r="AU494" i="193"/>
  <c r="BD493" i="193"/>
  <c r="AY493" i="193"/>
  <c r="AX493" i="193"/>
  <c r="BB493" i="193" s="1"/>
  <c r="AW493" i="193"/>
  <c r="AV493" i="193"/>
  <c r="AU493" i="193"/>
  <c r="BD492" i="193"/>
  <c r="AY492" i="193"/>
  <c r="AX492" i="193"/>
  <c r="BB492" i="193" s="1"/>
  <c r="AW492" i="193"/>
  <c r="AV492" i="193"/>
  <c r="AU492" i="193"/>
  <c r="BD491" i="193"/>
  <c r="AY491" i="193"/>
  <c r="AX491" i="193"/>
  <c r="BB491" i="193" s="1"/>
  <c r="AW491" i="193"/>
  <c r="AV491" i="193"/>
  <c r="AU491" i="193"/>
  <c r="BD490" i="193"/>
  <c r="AY490" i="193"/>
  <c r="AX490" i="193"/>
  <c r="BB490" i="193" s="1"/>
  <c r="AW490" i="193"/>
  <c r="AV490" i="193"/>
  <c r="AU490" i="193"/>
  <c r="BD489" i="193"/>
  <c r="AY489" i="193"/>
  <c r="AX489" i="193"/>
  <c r="BB489" i="193" s="1"/>
  <c r="AW489" i="193"/>
  <c r="AV489" i="193"/>
  <c r="AU489" i="193"/>
  <c r="BD488" i="193"/>
  <c r="AZ488" i="193"/>
  <c r="AY488" i="193"/>
  <c r="AX488" i="193"/>
  <c r="BB488" i="193" s="1"/>
  <c r="AW488" i="193"/>
  <c r="AV488" i="193"/>
  <c r="AU488" i="193"/>
  <c r="BD487" i="193"/>
  <c r="AY487" i="193"/>
  <c r="AX487" i="193"/>
  <c r="BB487" i="193" s="1"/>
  <c r="AW487" i="193"/>
  <c r="AV487" i="193"/>
  <c r="AU487" i="193"/>
  <c r="BD486" i="193"/>
  <c r="AY486" i="193"/>
  <c r="AX486" i="193"/>
  <c r="BB486" i="193" s="1"/>
  <c r="AW486" i="193"/>
  <c r="AV486" i="193"/>
  <c r="AU486" i="193"/>
  <c r="BD485" i="193"/>
  <c r="AZ485" i="193"/>
  <c r="AY485" i="193"/>
  <c r="AX485" i="193"/>
  <c r="AW485" i="193"/>
  <c r="AV485" i="193"/>
  <c r="AU485" i="193"/>
  <c r="BD484" i="193"/>
  <c r="AY484" i="193"/>
  <c r="AX484" i="193"/>
  <c r="BB484" i="193" s="1"/>
  <c r="AW484" i="193"/>
  <c r="AV484" i="193"/>
  <c r="AU484" i="193"/>
  <c r="BD483" i="193"/>
  <c r="AY483" i="193"/>
  <c r="AX483" i="193"/>
  <c r="AW483" i="193"/>
  <c r="AV483" i="193"/>
  <c r="AU483" i="193"/>
  <c r="BD482" i="193"/>
  <c r="AY482" i="193"/>
  <c r="AX482" i="193"/>
  <c r="AW482" i="193"/>
  <c r="AV482" i="193"/>
  <c r="AU482" i="193"/>
  <c r="BD481" i="193"/>
  <c r="AY481" i="193"/>
  <c r="AX481" i="193"/>
  <c r="AW481" i="193"/>
  <c r="AV481" i="193"/>
  <c r="AU481" i="193"/>
  <c r="BD480" i="193"/>
  <c r="AY480" i="193"/>
  <c r="AX480" i="193"/>
  <c r="BB480" i="193" s="1"/>
  <c r="AW480" i="193"/>
  <c r="AV480" i="193"/>
  <c r="AU480" i="193"/>
  <c r="BD479" i="193"/>
  <c r="AZ479" i="193"/>
  <c r="AY479" i="193"/>
  <c r="AX479" i="193"/>
  <c r="AW479" i="193"/>
  <c r="AV479" i="193"/>
  <c r="AU479" i="193"/>
  <c r="BD478" i="193"/>
  <c r="AZ478" i="193"/>
  <c r="AY478" i="193"/>
  <c r="AX478" i="193"/>
  <c r="BB478" i="193" s="1"/>
  <c r="AW478" i="193"/>
  <c r="AV478" i="193"/>
  <c r="AU478" i="193"/>
  <c r="BD477" i="193"/>
  <c r="AY477" i="193"/>
  <c r="AX477" i="193"/>
  <c r="AW477" i="193"/>
  <c r="AV477" i="193"/>
  <c r="AU477" i="193"/>
  <c r="BD476" i="193"/>
  <c r="AY476" i="193"/>
  <c r="AX476" i="193"/>
  <c r="BB476" i="193" s="1"/>
  <c r="AW476" i="193"/>
  <c r="AV476" i="193"/>
  <c r="AU476" i="193"/>
  <c r="BD475" i="193"/>
  <c r="AZ475" i="193"/>
  <c r="AY475" i="193"/>
  <c r="AX475" i="193"/>
  <c r="BB475" i="193" s="1"/>
  <c r="AW475" i="193"/>
  <c r="AV475" i="193"/>
  <c r="AU475" i="193"/>
  <c r="BD474" i="193"/>
  <c r="AY474" i="193"/>
  <c r="AX474" i="193"/>
  <c r="BB474" i="193" s="1"/>
  <c r="AW474" i="193"/>
  <c r="AV474" i="193"/>
  <c r="AU474" i="193"/>
  <c r="BD473" i="193"/>
  <c r="AY473" i="193"/>
  <c r="AX473" i="193"/>
  <c r="BB473" i="193" s="1"/>
  <c r="AW473" i="193"/>
  <c r="AV473" i="193"/>
  <c r="AU473" i="193"/>
  <c r="BD472" i="193"/>
  <c r="AY472" i="193"/>
  <c r="AX472" i="193"/>
  <c r="BB472" i="193" s="1"/>
  <c r="AW472" i="193"/>
  <c r="AV472" i="193"/>
  <c r="AU472" i="193"/>
  <c r="BD471" i="193"/>
  <c r="AY471" i="193"/>
  <c r="AX471" i="193"/>
  <c r="BB471" i="193" s="1"/>
  <c r="AW471" i="193"/>
  <c r="AV471" i="193"/>
  <c r="AU471" i="193"/>
  <c r="BD470" i="193"/>
  <c r="AY470" i="193"/>
  <c r="AX470" i="193"/>
  <c r="BB470" i="193" s="1"/>
  <c r="AW470" i="193"/>
  <c r="AV470" i="193"/>
  <c r="AU470" i="193"/>
  <c r="BD469" i="193"/>
  <c r="AY469" i="193"/>
  <c r="AX469" i="193"/>
  <c r="AW469" i="193"/>
  <c r="AV469" i="193"/>
  <c r="AU469" i="193"/>
  <c r="BD468" i="193"/>
  <c r="AY468" i="193"/>
  <c r="AX468" i="193"/>
  <c r="BB468" i="193" s="1"/>
  <c r="AW468" i="193"/>
  <c r="AV468" i="193"/>
  <c r="AU468" i="193"/>
  <c r="BD467" i="193"/>
  <c r="AY467" i="193"/>
  <c r="AX467" i="193"/>
  <c r="AW467" i="193"/>
  <c r="AV467" i="193"/>
  <c r="AU467" i="193"/>
  <c r="BD466" i="193"/>
  <c r="AZ466" i="193"/>
  <c r="AY466" i="193"/>
  <c r="AX466" i="193"/>
  <c r="AW466" i="193"/>
  <c r="AV466" i="193"/>
  <c r="AU466" i="193"/>
  <c r="BD465" i="193"/>
  <c r="AY465" i="193"/>
  <c r="AX465" i="193"/>
  <c r="AW465" i="193"/>
  <c r="AV465" i="193"/>
  <c r="AU465" i="193"/>
  <c r="BD464" i="193"/>
  <c r="AY464" i="193"/>
  <c r="AX464" i="193"/>
  <c r="AW464" i="193"/>
  <c r="AV464" i="193"/>
  <c r="AU464" i="193"/>
  <c r="BD463" i="193"/>
  <c r="AZ463" i="193"/>
  <c r="AY463" i="193"/>
  <c r="AX463" i="193"/>
  <c r="BB463" i="193" s="1"/>
  <c r="AW463" i="193"/>
  <c r="AV463" i="193"/>
  <c r="AU463" i="193"/>
  <c r="BD462" i="193"/>
  <c r="AY462" i="193"/>
  <c r="AX462" i="193"/>
  <c r="AW462" i="193"/>
  <c r="AV462" i="193"/>
  <c r="AU462" i="193"/>
  <c r="BD461" i="193"/>
  <c r="AY461" i="193"/>
  <c r="AX461" i="193"/>
  <c r="BB461" i="193" s="1"/>
  <c r="AW461" i="193"/>
  <c r="AV461" i="193"/>
  <c r="AU461" i="193"/>
  <c r="BD460" i="193"/>
  <c r="AZ460" i="193"/>
  <c r="AY460" i="193"/>
  <c r="AX460" i="193"/>
  <c r="BB460" i="193" s="1"/>
  <c r="AW460" i="193"/>
  <c r="AV460" i="193"/>
  <c r="AU460" i="193"/>
  <c r="BD459" i="193"/>
  <c r="AZ459" i="193"/>
  <c r="AY459" i="193"/>
  <c r="AX459" i="193"/>
  <c r="BB459" i="193" s="1"/>
  <c r="AW459" i="193"/>
  <c r="AV459" i="193"/>
  <c r="AU459" i="193"/>
  <c r="BD458" i="193"/>
  <c r="AY458" i="193"/>
  <c r="AX458" i="193"/>
  <c r="AW458" i="193"/>
  <c r="AV458" i="193"/>
  <c r="AU458" i="193"/>
  <c r="BD457" i="193"/>
  <c r="AY457" i="193"/>
  <c r="AX457" i="193"/>
  <c r="BB457" i="193" s="1"/>
  <c r="AW457" i="193"/>
  <c r="AV457" i="193"/>
  <c r="AU457" i="193"/>
  <c r="BD456" i="193"/>
  <c r="AZ456" i="193"/>
  <c r="AY456" i="193"/>
  <c r="AX456" i="193"/>
  <c r="AW456" i="193"/>
  <c r="AV456" i="193"/>
  <c r="AU456" i="193"/>
  <c r="BD455" i="193"/>
  <c r="AZ455" i="193"/>
  <c r="AY455" i="193"/>
  <c r="AX455" i="193"/>
  <c r="BB455" i="193" s="1"/>
  <c r="AW455" i="193"/>
  <c r="AV455" i="193"/>
  <c r="AU455" i="193"/>
  <c r="BD454" i="193"/>
  <c r="AZ454" i="193"/>
  <c r="AY454" i="193"/>
  <c r="AX454" i="193"/>
  <c r="BB454" i="193" s="1"/>
  <c r="AW454" i="193"/>
  <c r="AV454" i="193"/>
  <c r="AU454" i="193"/>
  <c r="BD453" i="193"/>
  <c r="AY453" i="193"/>
  <c r="AX453" i="193"/>
  <c r="BB453" i="193" s="1"/>
  <c r="AW453" i="193"/>
  <c r="AV453" i="193"/>
  <c r="AU453" i="193"/>
  <c r="BD452" i="193"/>
  <c r="AY452" i="193"/>
  <c r="AX452" i="193"/>
  <c r="BB452" i="193" s="1"/>
  <c r="AW452" i="193"/>
  <c r="AV452" i="193"/>
  <c r="AU452" i="193"/>
  <c r="BD451" i="193"/>
  <c r="AZ451" i="193"/>
  <c r="AY451" i="193"/>
  <c r="AX451" i="193"/>
  <c r="BB451" i="193" s="1"/>
  <c r="AW451" i="193"/>
  <c r="AV451" i="193"/>
  <c r="AU451" i="193"/>
  <c r="BD450" i="193"/>
  <c r="AY450" i="193"/>
  <c r="AX450" i="193"/>
  <c r="BB450" i="193" s="1"/>
  <c r="AW450" i="193"/>
  <c r="AV450" i="193"/>
  <c r="AU450" i="193"/>
  <c r="BD449" i="193"/>
  <c r="AY449" i="193"/>
  <c r="AX449" i="193"/>
  <c r="BB449" i="193" s="1"/>
  <c r="AW449" i="193"/>
  <c r="AV449" i="193"/>
  <c r="AU449" i="193"/>
  <c r="BD448" i="193"/>
  <c r="AY448" i="193"/>
  <c r="AX448" i="193"/>
  <c r="BB448" i="193" s="1"/>
  <c r="AW448" i="193"/>
  <c r="AV448" i="193"/>
  <c r="AU448" i="193"/>
  <c r="BD447" i="193"/>
  <c r="AY447" i="193"/>
  <c r="AX447" i="193"/>
  <c r="BB447" i="193" s="1"/>
  <c r="AW447" i="193"/>
  <c r="AV447" i="193"/>
  <c r="AU447" i="193"/>
  <c r="BD446" i="193"/>
  <c r="AY446" i="193"/>
  <c r="AX446" i="193"/>
  <c r="AW446" i="193"/>
  <c r="AV446" i="193"/>
  <c r="AU446" i="193"/>
  <c r="BD445" i="193"/>
  <c r="AY445" i="193"/>
  <c r="AX445" i="193"/>
  <c r="AW445" i="193"/>
  <c r="AV445" i="193"/>
  <c r="AU445" i="193"/>
  <c r="BD444" i="193"/>
  <c r="AZ444" i="193"/>
  <c r="AY444" i="193"/>
  <c r="AX444" i="193"/>
  <c r="AW444" i="193"/>
  <c r="AV444" i="193"/>
  <c r="AU444" i="193"/>
  <c r="BD443" i="193"/>
  <c r="AY443" i="193"/>
  <c r="AX443" i="193"/>
  <c r="AW443" i="193"/>
  <c r="AV443" i="193"/>
  <c r="AU443" i="193"/>
  <c r="BD442" i="193"/>
  <c r="AY442" i="193"/>
  <c r="AX442" i="193"/>
  <c r="BB442" i="193" s="1"/>
  <c r="AW442" i="193"/>
  <c r="AV442" i="193"/>
  <c r="AU442" i="193"/>
  <c r="BD441" i="193"/>
  <c r="AZ441" i="193"/>
  <c r="AY441" i="193"/>
  <c r="AX441" i="193"/>
  <c r="AW441" i="193"/>
  <c r="AV441" i="193"/>
  <c r="AU441" i="193"/>
  <c r="BD440" i="193"/>
  <c r="AZ440" i="193"/>
  <c r="AY440" i="193"/>
  <c r="AX440" i="193"/>
  <c r="BB440" i="193" s="1"/>
  <c r="AW440" i="193"/>
  <c r="AV440" i="193"/>
  <c r="AU440" i="193"/>
  <c r="BD439" i="193"/>
  <c r="AY439" i="193"/>
  <c r="AX439" i="193"/>
  <c r="BB439" i="193" s="1"/>
  <c r="AW439" i="193"/>
  <c r="AV439" i="193"/>
  <c r="AU439" i="193"/>
  <c r="BD438" i="193"/>
  <c r="AY438" i="193"/>
  <c r="AX438" i="193"/>
  <c r="BB438" i="193" s="1"/>
  <c r="AW438" i="193"/>
  <c r="AV438" i="193"/>
  <c r="AU438" i="193"/>
  <c r="BD437" i="193"/>
  <c r="AZ437" i="193"/>
  <c r="AY437" i="193"/>
  <c r="AX437" i="193"/>
  <c r="BB437" i="193" s="1"/>
  <c r="AW437" i="193"/>
  <c r="AV437" i="193"/>
  <c r="AU437" i="193"/>
  <c r="BD436" i="193"/>
  <c r="AZ436" i="193"/>
  <c r="AY436" i="193"/>
  <c r="AX436" i="193"/>
  <c r="AW436" i="193"/>
  <c r="AV436" i="193"/>
  <c r="AU436" i="193"/>
  <c r="BD435" i="193"/>
  <c r="AY435" i="193"/>
  <c r="AX435" i="193"/>
  <c r="BB435" i="193" s="1"/>
  <c r="AW435" i="193"/>
  <c r="AV435" i="193"/>
  <c r="AU435" i="193"/>
  <c r="BD434" i="193"/>
  <c r="AY434" i="193"/>
  <c r="AX434" i="193"/>
  <c r="BB434" i="193" s="1"/>
  <c r="AW434" i="193"/>
  <c r="AV434" i="193"/>
  <c r="AU434" i="193"/>
  <c r="BD433" i="193"/>
  <c r="AZ433" i="193"/>
  <c r="AY433" i="193"/>
  <c r="AX433" i="193"/>
  <c r="BB433" i="193" s="1"/>
  <c r="AW433" i="193"/>
  <c r="AV433" i="193"/>
  <c r="AU433" i="193"/>
  <c r="BD432" i="193"/>
  <c r="AZ432" i="193"/>
  <c r="AY432" i="193"/>
  <c r="AX432" i="193"/>
  <c r="AW432" i="193"/>
  <c r="AV432" i="193"/>
  <c r="AU432" i="193"/>
  <c r="BD431" i="193"/>
  <c r="AY431" i="193"/>
  <c r="AX431" i="193"/>
  <c r="BB431" i="193" s="1"/>
  <c r="AW431" i="193"/>
  <c r="AV431" i="193"/>
  <c r="AU431" i="193"/>
  <c r="BD430" i="193"/>
  <c r="AY430" i="193"/>
  <c r="AX430" i="193"/>
  <c r="AW430" i="193"/>
  <c r="AV430" i="193"/>
  <c r="AU430" i="193"/>
  <c r="BD429" i="193"/>
  <c r="AZ429" i="193"/>
  <c r="AY429" i="193"/>
  <c r="AX429" i="193"/>
  <c r="BB429" i="193" s="1"/>
  <c r="AW429" i="193"/>
  <c r="AV429" i="193"/>
  <c r="AU429" i="193"/>
  <c r="BD428" i="193"/>
  <c r="AY428" i="193"/>
  <c r="AX428" i="193"/>
  <c r="AW428" i="193"/>
  <c r="AV428" i="193"/>
  <c r="AU428" i="193"/>
  <c r="BD427" i="193"/>
  <c r="AY427" i="193"/>
  <c r="AX427" i="193"/>
  <c r="BB427" i="193" s="1"/>
  <c r="AW427" i="193"/>
  <c r="AV427" i="193"/>
  <c r="AU427" i="193"/>
  <c r="BD426" i="193"/>
  <c r="AY426" i="193"/>
  <c r="AX426" i="193"/>
  <c r="AW426" i="193"/>
  <c r="AV426" i="193"/>
  <c r="AU426" i="193"/>
  <c r="BD425" i="193"/>
  <c r="AY425" i="193"/>
  <c r="AX425" i="193"/>
  <c r="BB425" i="193" s="1"/>
  <c r="AW425" i="193"/>
  <c r="AV425" i="193"/>
  <c r="AU425" i="193"/>
  <c r="BD424" i="193"/>
  <c r="AZ424" i="193"/>
  <c r="AY424" i="193"/>
  <c r="AX424" i="193"/>
  <c r="BB424" i="193" s="1"/>
  <c r="AW424" i="193"/>
  <c r="AV424" i="193"/>
  <c r="AU424" i="193"/>
  <c r="BD423" i="193"/>
  <c r="AY423" i="193"/>
  <c r="AX423" i="193"/>
  <c r="BB423" i="193" s="1"/>
  <c r="AW423" i="193"/>
  <c r="AV423" i="193"/>
  <c r="AU423" i="193"/>
  <c r="BD422" i="193"/>
  <c r="AY422" i="193"/>
  <c r="AX422" i="193"/>
  <c r="AW422" i="193"/>
  <c r="AV422" i="193"/>
  <c r="AU422" i="193"/>
  <c r="BD421" i="193"/>
  <c r="AZ421" i="193"/>
  <c r="AY421" i="193"/>
  <c r="AX421" i="193"/>
  <c r="BB421" i="193" s="1"/>
  <c r="AW421" i="193"/>
  <c r="AV421" i="193"/>
  <c r="AU421" i="193"/>
  <c r="BD420" i="193"/>
  <c r="AZ420" i="193"/>
  <c r="AY420" i="193"/>
  <c r="AX420" i="193"/>
  <c r="BB420" i="193" s="1"/>
  <c r="AW420" i="193"/>
  <c r="AV420" i="193"/>
  <c r="AU420" i="193"/>
  <c r="BD419" i="193"/>
  <c r="AZ419" i="193"/>
  <c r="AY419" i="193"/>
  <c r="AX419" i="193"/>
  <c r="AW419" i="193"/>
  <c r="AV419" i="193"/>
  <c r="AU419" i="193"/>
  <c r="BD418" i="193"/>
  <c r="AY418" i="193"/>
  <c r="AX418" i="193"/>
  <c r="BB418" i="193" s="1"/>
  <c r="AW418" i="193"/>
  <c r="AV418" i="193"/>
  <c r="AU418" i="193"/>
  <c r="BD417" i="193"/>
  <c r="AY417" i="193"/>
  <c r="AX417" i="193"/>
  <c r="AW417" i="193"/>
  <c r="AV417" i="193"/>
  <c r="AU417" i="193"/>
  <c r="BD416" i="193"/>
  <c r="AY416" i="193"/>
  <c r="AX416" i="193"/>
  <c r="BB416" i="193" s="1"/>
  <c r="AW416" i="193"/>
  <c r="AV416" i="193"/>
  <c r="AU416" i="193"/>
  <c r="BD415" i="193"/>
  <c r="AZ415" i="193"/>
  <c r="AY415" i="193"/>
  <c r="AX415" i="193"/>
  <c r="BB415" i="193" s="1"/>
  <c r="AW415" i="193"/>
  <c r="AV415" i="193"/>
  <c r="AU415" i="193"/>
  <c r="BD414" i="193"/>
  <c r="AY414" i="193"/>
  <c r="AX414" i="193"/>
  <c r="BB414" i="193" s="1"/>
  <c r="AW414" i="193"/>
  <c r="AV414" i="193"/>
  <c r="AU414" i="193"/>
  <c r="BD413" i="193"/>
  <c r="AY413" i="193"/>
  <c r="AX413" i="193"/>
  <c r="AW413" i="193"/>
  <c r="AV413" i="193"/>
  <c r="AU413" i="193"/>
  <c r="BD412" i="193"/>
  <c r="AY412" i="193"/>
  <c r="AX412" i="193"/>
  <c r="BB412" i="193" s="1"/>
  <c r="AW412" i="193"/>
  <c r="AV412" i="193"/>
  <c r="AU412" i="193"/>
  <c r="BD411" i="193"/>
  <c r="AZ411" i="193"/>
  <c r="AY411" i="193"/>
  <c r="AX411" i="193"/>
  <c r="AW411" i="193"/>
  <c r="AV411" i="193"/>
  <c r="AU411" i="193"/>
  <c r="BD410" i="193"/>
  <c r="AZ410" i="193"/>
  <c r="AY410" i="193"/>
  <c r="AX410" i="193"/>
  <c r="BB410" i="193" s="1"/>
  <c r="AW410" i="193"/>
  <c r="AV410" i="193"/>
  <c r="AU410" i="193"/>
  <c r="BD409" i="193"/>
  <c r="AY409" i="193"/>
  <c r="AX409" i="193"/>
  <c r="AW409" i="193"/>
  <c r="AV409" i="193"/>
  <c r="AU409" i="193"/>
  <c r="BD408" i="193"/>
  <c r="AY408" i="193"/>
  <c r="AX408" i="193"/>
  <c r="BB408" i="193" s="1"/>
  <c r="AW408" i="193"/>
  <c r="AV408" i="193"/>
  <c r="AU408" i="193"/>
  <c r="BD407" i="193"/>
  <c r="AZ407" i="193"/>
  <c r="AY407" i="193"/>
  <c r="AX407" i="193"/>
  <c r="AW407" i="193"/>
  <c r="AV407" i="193"/>
  <c r="AU407" i="193"/>
  <c r="BD406" i="193"/>
  <c r="AZ406" i="193"/>
  <c r="AY406" i="193"/>
  <c r="AX406" i="193"/>
  <c r="BB406" i="193" s="1"/>
  <c r="AW406" i="193"/>
  <c r="AV406" i="193"/>
  <c r="AU406" i="193"/>
  <c r="BD405" i="193"/>
  <c r="AY405" i="193"/>
  <c r="AX405" i="193"/>
  <c r="BB405" i="193" s="1"/>
  <c r="AW405" i="193"/>
  <c r="AV405" i="193"/>
  <c r="AU405" i="193"/>
  <c r="BD404" i="193"/>
  <c r="AY404" i="193"/>
  <c r="AX404" i="193"/>
  <c r="BB404" i="193" s="1"/>
  <c r="AW404" i="193"/>
  <c r="AV404" i="193"/>
  <c r="AU404" i="193"/>
  <c r="BD403" i="193"/>
  <c r="AY403" i="193"/>
  <c r="AX403" i="193"/>
  <c r="BB403" i="193" s="1"/>
  <c r="AW403" i="193"/>
  <c r="AV403" i="193"/>
  <c r="AU403" i="193"/>
  <c r="BD402" i="193"/>
  <c r="AY402" i="193"/>
  <c r="AX402" i="193"/>
  <c r="AW402" i="193"/>
  <c r="AV402" i="193"/>
  <c r="AU402" i="193"/>
  <c r="BD401" i="193"/>
  <c r="AY401" i="193"/>
  <c r="AX401" i="193"/>
  <c r="BB401" i="193" s="1"/>
  <c r="AW401" i="193"/>
  <c r="AV401" i="193"/>
  <c r="AU401" i="193"/>
  <c r="BD400" i="193"/>
  <c r="AZ400" i="193"/>
  <c r="AY400" i="193"/>
  <c r="AX400" i="193"/>
  <c r="AW400" i="193"/>
  <c r="AV400" i="193"/>
  <c r="AU400" i="193"/>
  <c r="BD399" i="193"/>
  <c r="AY399" i="193"/>
  <c r="AX399" i="193"/>
  <c r="BB399" i="193" s="1"/>
  <c r="AW399" i="193"/>
  <c r="AV399" i="193"/>
  <c r="AU399" i="193"/>
  <c r="BD398" i="193"/>
  <c r="AY398" i="193"/>
  <c r="AX398" i="193"/>
  <c r="AW398" i="193"/>
  <c r="AV398" i="193"/>
  <c r="AU398" i="193"/>
  <c r="BD397" i="193"/>
  <c r="AZ397" i="193"/>
  <c r="AY397" i="193"/>
  <c r="AX397" i="193"/>
  <c r="BB397" i="193" s="1"/>
  <c r="AW397" i="193"/>
  <c r="AV397" i="193"/>
  <c r="AU397" i="193"/>
  <c r="BD396" i="193"/>
  <c r="AY396" i="193"/>
  <c r="AX396" i="193"/>
  <c r="AW396" i="193"/>
  <c r="AV396" i="193"/>
  <c r="AU396" i="193"/>
  <c r="BD395" i="193"/>
  <c r="AY395" i="193"/>
  <c r="AX395" i="193"/>
  <c r="BB395" i="193" s="1"/>
  <c r="AW395" i="193"/>
  <c r="AV395" i="193"/>
  <c r="AU395" i="193"/>
  <c r="BD394" i="193"/>
  <c r="AZ394" i="193"/>
  <c r="AY394" i="193"/>
  <c r="AX394" i="193"/>
  <c r="AW394" i="193"/>
  <c r="AV394" i="193"/>
  <c r="AU394" i="193"/>
  <c r="BD393" i="193"/>
  <c r="AY393" i="193"/>
  <c r="AX393" i="193"/>
  <c r="BB393" i="193" s="1"/>
  <c r="AW393" i="193"/>
  <c r="AV393" i="193"/>
  <c r="AU393" i="193"/>
  <c r="BD392" i="193"/>
  <c r="AY392" i="193"/>
  <c r="AX392" i="193"/>
  <c r="BB392" i="193" s="1"/>
  <c r="AW392" i="193"/>
  <c r="AV392" i="193"/>
  <c r="AU392" i="193"/>
  <c r="BD391" i="193"/>
  <c r="AY391" i="193"/>
  <c r="AX391" i="193"/>
  <c r="BB391" i="193" s="1"/>
  <c r="AW391" i="193"/>
  <c r="AV391" i="193"/>
  <c r="AU391" i="193"/>
  <c r="BD390" i="193"/>
  <c r="AZ390" i="193"/>
  <c r="AY390" i="193"/>
  <c r="AX390" i="193"/>
  <c r="BB390" i="193" s="1"/>
  <c r="AW390" i="193"/>
  <c r="AV390" i="193"/>
  <c r="AU390" i="193"/>
  <c r="BD389" i="193"/>
  <c r="AY389" i="193"/>
  <c r="AX389" i="193"/>
  <c r="BB389" i="193" s="1"/>
  <c r="AW389" i="193"/>
  <c r="AV389" i="193"/>
  <c r="AU389" i="193"/>
  <c r="BD388" i="193"/>
  <c r="AY388" i="193"/>
  <c r="AX388" i="193"/>
  <c r="BB388" i="193" s="1"/>
  <c r="AW388" i="193"/>
  <c r="AV388" i="193"/>
  <c r="AU388" i="193"/>
  <c r="BD387" i="193"/>
  <c r="AY387" i="193"/>
  <c r="AX387" i="193"/>
  <c r="BB387" i="193" s="1"/>
  <c r="AW387" i="193"/>
  <c r="AV387" i="193"/>
  <c r="AU387" i="193"/>
  <c r="BD386" i="193"/>
  <c r="AZ386" i="193"/>
  <c r="AY386" i="193"/>
  <c r="AX386" i="193"/>
  <c r="BB386" i="193" s="1"/>
  <c r="AW386" i="193"/>
  <c r="AV386" i="193"/>
  <c r="AU386" i="193"/>
  <c r="BD385" i="193"/>
  <c r="AZ385" i="193"/>
  <c r="AY385" i="193"/>
  <c r="AX385" i="193"/>
  <c r="BB385" i="193" s="1"/>
  <c r="AW385" i="193"/>
  <c r="AV385" i="193"/>
  <c r="AU385" i="193"/>
  <c r="BD384" i="193"/>
  <c r="AY384" i="193"/>
  <c r="AX384" i="193"/>
  <c r="BB384" i="193" s="1"/>
  <c r="AW384" i="193"/>
  <c r="AV384" i="193"/>
  <c r="AU384" i="193"/>
  <c r="BD383" i="193"/>
  <c r="AZ383" i="193"/>
  <c r="AY383" i="193"/>
  <c r="AX383" i="193"/>
  <c r="BB383" i="193" s="1"/>
  <c r="AW383" i="193"/>
  <c r="AV383" i="193"/>
  <c r="AU383" i="193"/>
  <c r="BD382" i="193"/>
  <c r="AY382" i="193"/>
  <c r="AX382" i="193"/>
  <c r="BB382" i="193" s="1"/>
  <c r="AW382" i="193"/>
  <c r="AV382" i="193"/>
  <c r="AU382" i="193"/>
  <c r="BD381" i="193"/>
  <c r="AY381" i="193"/>
  <c r="AX381" i="193"/>
  <c r="BB381" i="193" s="1"/>
  <c r="AW381" i="193"/>
  <c r="AV381" i="193"/>
  <c r="AU381" i="193"/>
  <c r="BD380" i="193"/>
  <c r="AZ380" i="193"/>
  <c r="AY380" i="193"/>
  <c r="AX380" i="193"/>
  <c r="BB380" i="193" s="1"/>
  <c r="AW380" i="193"/>
  <c r="AV380" i="193"/>
  <c r="AU380" i="193"/>
  <c r="BD379" i="193"/>
  <c r="AY379" i="193"/>
  <c r="AX379" i="193"/>
  <c r="BB379" i="193" s="1"/>
  <c r="AW379" i="193"/>
  <c r="AV379" i="193"/>
  <c r="AU379" i="193"/>
  <c r="BD378" i="193"/>
  <c r="AY378" i="193"/>
  <c r="AX378" i="193"/>
  <c r="BB378" i="193" s="1"/>
  <c r="AW378" i="193"/>
  <c r="AV378" i="193"/>
  <c r="AU378" i="193"/>
  <c r="BD377" i="193"/>
  <c r="AY377" i="193"/>
  <c r="AX377" i="193"/>
  <c r="AW377" i="193"/>
  <c r="AV377" i="193"/>
  <c r="AU377" i="193"/>
  <c r="BD376" i="193"/>
  <c r="AZ376" i="193"/>
  <c r="AY376" i="193"/>
  <c r="AX376" i="193"/>
  <c r="BB376" i="193" s="1"/>
  <c r="AW376" i="193"/>
  <c r="AV376" i="193"/>
  <c r="AU376" i="193"/>
  <c r="BD375" i="193"/>
  <c r="AY375" i="193"/>
  <c r="AX375" i="193"/>
  <c r="AW375" i="193"/>
  <c r="AV375" i="193"/>
  <c r="AU375" i="193"/>
  <c r="BD374" i="193"/>
  <c r="AY374" i="193"/>
  <c r="AX374" i="193"/>
  <c r="BB374" i="193" s="1"/>
  <c r="AW374" i="193"/>
  <c r="AV374" i="193"/>
  <c r="AU374" i="193"/>
  <c r="BD373" i="193"/>
  <c r="AY373" i="193"/>
  <c r="AX373" i="193"/>
  <c r="AW373" i="193"/>
  <c r="AV373" i="193"/>
  <c r="AU373" i="193"/>
  <c r="BD372" i="193"/>
  <c r="AZ372" i="193"/>
  <c r="AY372" i="193"/>
  <c r="AX372" i="193"/>
  <c r="AW372" i="193"/>
  <c r="AV372" i="193"/>
  <c r="AU372" i="193"/>
  <c r="BD371" i="193"/>
  <c r="AY371" i="193"/>
  <c r="AX371" i="193"/>
  <c r="AW371" i="193"/>
  <c r="AV371" i="193"/>
  <c r="AU371" i="193"/>
  <c r="BD370" i="193"/>
  <c r="AY370" i="193"/>
  <c r="AX370" i="193"/>
  <c r="BB370" i="193" s="1"/>
  <c r="AW370" i="193"/>
  <c r="AV370" i="193"/>
  <c r="AU370" i="193"/>
  <c r="BD369" i="193"/>
  <c r="AZ369" i="193"/>
  <c r="AY369" i="193"/>
  <c r="AX369" i="193"/>
  <c r="AW369" i="193"/>
  <c r="AV369" i="193"/>
  <c r="AU369" i="193"/>
  <c r="BD368" i="193"/>
  <c r="AZ368" i="193"/>
  <c r="AY368" i="193"/>
  <c r="AX368" i="193"/>
  <c r="BB368" i="193" s="1"/>
  <c r="AW368" i="193"/>
  <c r="AV368" i="193"/>
  <c r="AU368" i="193"/>
  <c r="BD367" i="193"/>
  <c r="AY367" i="193"/>
  <c r="AX367" i="193"/>
  <c r="BB367" i="193" s="1"/>
  <c r="AW367" i="193"/>
  <c r="AV367" i="193"/>
  <c r="AU367" i="193"/>
  <c r="BD366" i="193"/>
  <c r="AY366" i="193"/>
  <c r="AX366" i="193"/>
  <c r="BB366" i="193" s="1"/>
  <c r="AW366" i="193"/>
  <c r="AV366" i="193"/>
  <c r="AU366" i="193"/>
  <c r="BD365" i="193"/>
  <c r="AY365" i="193"/>
  <c r="AX365" i="193"/>
  <c r="BB365" i="193" s="1"/>
  <c r="AW365" i="193"/>
  <c r="AV365" i="193"/>
  <c r="AU365" i="193"/>
  <c r="BD364" i="193"/>
  <c r="AZ364" i="193"/>
  <c r="AY364" i="193"/>
  <c r="AX364" i="193"/>
  <c r="BB364" i="193" s="1"/>
  <c r="AW364" i="193"/>
  <c r="AV364" i="193"/>
  <c r="AU364" i="193"/>
  <c r="BD363" i="193"/>
  <c r="AY363" i="193"/>
  <c r="AX363" i="193"/>
  <c r="BB363" i="193" s="1"/>
  <c r="AW363" i="193"/>
  <c r="AV363" i="193"/>
  <c r="AU363" i="193"/>
  <c r="BD362" i="193"/>
  <c r="AY362" i="193"/>
  <c r="AX362" i="193"/>
  <c r="BB362" i="193" s="1"/>
  <c r="AW362" i="193"/>
  <c r="AV362" i="193"/>
  <c r="AU362" i="193"/>
  <c r="BD361" i="193"/>
  <c r="AZ361" i="193"/>
  <c r="AY361" i="193"/>
  <c r="AX361" i="193"/>
  <c r="BB361" i="193" s="1"/>
  <c r="AW361" i="193"/>
  <c r="AV361" i="193"/>
  <c r="AU361" i="193"/>
  <c r="BD360" i="193"/>
  <c r="AY360" i="193"/>
  <c r="AX360" i="193"/>
  <c r="AW360" i="193"/>
  <c r="AV360" i="193"/>
  <c r="AU360" i="193"/>
  <c r="BD359" i="193"/>
  <c r="AY359" i="193"/>
  <c r="AX359" i="193"/>
  <c r="BB359" i="193" s="1"/>
  <c r="AW359" i="193"/>
  <c r="AV359" i="193"/>
  <c r="AU359" i="193"/>
  <c r="BD358" i="193"/>
  <c r="AY358" i="193"/>
  <c r="AX358" i="193"/>
  <c r="AW358" i="193"/>
  <c r="AV358" i="193"/>
  <c r="AU358" i="193"/>
  <c r="BD357" i="193"/>
  <c r="AZ357" i="193"/>
  <c r="AY357" i="193"/>
  <c r="AX357" i="193"/>
  <c r="BB357" i="193" s="1"/>
  <c r="AW357" i="193"/>
  <c r="AV357" i="193"/>
  <c r="AU357" i="193"/>
  <c r="BD356" i="193"/>
  <c r="AZ356" i="193"/>
  <c r="AY356" i="193"/>
  <c r="AX356" i="193"/>
  <c r="BB356" i="193" s="1"/>
  <c r="AW356" i="193"/>
  <c r="AV356" i="193"/>
  <c r="AU356" i="193"/>
  <c r="BD355" i="193"/>
  <c r="AY355" i="193"/>
  <c r="AX355" i="193"/>
  <c r="BB355" i="193" s="1"/>
  <c r="AW355" i="193"/>
  <c r="AV355" i="193"/>
  <c r="AU355" i="193"/>
  <c r="BD354" i="193"/>
  <c r="AY354" i="193"/>
  <c r="AX354" i="193"/>
  <c r="BB354" i="193" s="1"/>
  <c r="AW354" i="193"/>
  <c r="AV354" i="193"/>
  <c r="AU354" i="193"/>
  <c r="BD353" i="193"/>
  <c r="AY353" i="193"/>
  <c r="AX353" i="193"/>
  <c r="BB353" i="193" s="1"/>
  <c r="AW353" i="193"/>
  <c r="AV353" i="193"/>
  <c r="AU353" i="193"/>
  <c r="BD352" i="193"/>
  <c r="AY352" i="193"/>
  <c r="AX352" i="193"/>
  <c r="BB352" i="193" s="1"/>
  <c r="AW352" i="193"/>
  <c r="AV352" i="193"/>
  <c r="AU352" i="193"/>
  <c r="BD351" i="193"/>
  <c r="AY351" i="193"/>
  <c r="AX351" i="193"/>
  <c r="BB351" i="193" s="1"/>
  <c r="AW351" i="193"/>
  <c r="AV351" i="193"/>
  <c r="AU351" i="193"/>
  <c r="BD350" i="193"/>
  <c r="AY350" i="193"/>
  <c r="AX350" i="193"/>
  <c r="AW350" i="193"/>
  <c r="AV350" i="193"/>
  <c r="AU350" i="193"/>
  <c r="BD349" i="193"/>
  <c r="AY349" i="193"/>
  <c r="AX349" i="193"/>
  <c r="AW349" i="193"/>
  <c r="AV349" i="193"/>
  <c r="AU349" i="193"/>
  <c r="BD348" i="193"/>
  <c r="AY348" i="193"/>
  <c r="AX348" i="193"/>
  <c r="AW348" i="193"/>
  <c r="AV348" i="193"/>
  <c r="AU348" i="193"/>
  <c r="BD347" i="193"/>
  <c r="AY347" i="193"/>
  <c r="AX347" i="193"/>
  <c r="BB347" i="193" s="1"/>
  <c r="AW347" i="193"/>
  <c r="AV347" i="193"/>
  <c r="AU347" i="193"/>
  <c r="BD346" i="193"/>
  <c r="AY346" i="193"/>
  <c r="AX346" i="193"/>
  <c r="AW346" i="193"/>
  <c r="AV346" i="193"/>
  <c r="AU346" i="193"/>
  <c r="BD345" i="193"/>
  <c r="AY345" i="193"/>
  <c r="AX345" i="193"/>
  <c r="BB345" i="193" s="1"/>
  <c r="AW345" i="193"/>
  <c r="AV345" i="193"/>
  <c r="AU345" i="193"/>
  <c r="BD344" i="193"/>
  <c r="AZ344" i="193"/>
  <c r="AY344" i="193"/>
  <c r="AX344" i="193"/>
  <c r="BB344" i="193" s="1"/>
  <c r="AW344" i="193"/>
  <c r="AV344" i="193"/>
  <c r="AU344" i="193"/>
  <c r="BD343" i="193"/>
  <c r="AY343" i="193"/>
  <c r="AX343" i="193"/>
  <c r="BB343" i="193" s="1"/>
  <c r="AW343" i="193"/>
  <c r="AV343" i="193"/>
  <c r="AU343" i="193"/>
  <c r="BD342" i="193"/>
  <c r="AY342" i="193"/>
  <c r="AX342" i="193"/>
  <c r="BB342" i="193" s="1"/>
  <c r="AW342" i="193"/>
  <c r="AV342" i="193"/>
  <c r="AU342" i="193"/>
  <c r="BD341" i="193"/>
  <c r="AY341" i="193"/>
  <c r="AX341" i="193"/>
  <c r="BB341" i="193" s="1"/>
  <c r="AW341" i="193"/>
  <c r="AV341" i="193"/>
  <c r="AU341" i="193"/>
  <c r="BD340" i="193"/>
  <c r="AY340" i="193"/>
  <c r="AX340" i="193"/>
  <c r="BB340" i="193" s="1"/>
  <c r="AW340" i="193"/>
  <c r="AV340" i="193"/>
  <c r="AU340" i="193"/>
  <c r="BD339" i="193"/>
  <c r="AY339" i="193"/>
  <c r="AX339" i="193"/>
  <c r="BB339" i="193" s="1"/>
  <c r="AW339" i="193"/>
  <c r="AV339" i="193"/>
  <c r="AU339" i="193"/>
  <c r="BD338" i="193"/>
  <c r="AY338" i="193"/>
  <c r="AX338" i="193"/>
  <c r="BB338" i="193" s="1"/>
  <c r="AW338" i="193"/>
  <c r="AV338" i="193"/>
  <c r="AU338" i="193"/>
  <c r="BD337" i="193"/>
  <c r="AY337" i="193"/>
  <c r="AX337" i="193"/>
  <c r="BB337" i="193" s="1"/>
  <c r="AW337" i="193"/>
  <c r="AV337" i="193"/>
  <c r="AU337" i="193"/>
  <c r="BD336" i="193"/>
  <c r="AY336" i="193"/>
  <c r="AX336" i="193"/>
  <c r="AW336" i="193"/>
  <c r="AV336" i="193"/>
  <c r="AU336" i="193"/>
  <c r="BD335" i="193"/>
  <c r="AY335" i="193"/>
  <c r="AX335" i="193"/>
  <c r="BB335" i="193" s="1"/>
  <c r="AW335" i="193"/>
  <c r="AV335" i="193"/>
  <c r="AU335" i="193"/>
  <c r="BD334" i="193"/>
  <c r="AY334" i="193"/>
  <c r="AX334" i="193"/>
  <c r="AW334" i="193"/>
  <c r="AV334" i="193"/>
  <c r="AU334" i="193"/>
  <c r="BD333" i="193"/>
  <c r="AZ333" i="193"/>
  <c r="AY333" i="193"/>
  <c r="AX333" i="193"/>
  <c r="AW333" i="193"/>
  <c r="AV333" i="193"/>
  <c r="AU333" i="193"/>
  <c r="BD332" i="193"/>
  <c r="AY332" i="193"/>
  <c r="AX332" i="193"/>
  <c r="BB332" i="193" s="1"/>
  <c r="AW332" i="193"/>
  <c r="AV332" i="193"/>
  <c r="AU332" i="193"/>
  <c r="BD331" i="193"/>
  <c r="AY331" i="193"/>
  <c r="AX331" i="193"/>
  <c r="AW331" i="193"/>
  <c r="AV331" i="193"/>
  <c r="AU331" i="193"/>
  <c r="BD330" i="193"/>
  <c r="AZ330" i="193"/>
  <c r="AY330" i="193"/>
  <c r="AX330" i="193"/>
  <c r="BB330" i="193" s="1"/>
  <c r="AW330" i="193"/>
  <c r="AV330" i="193"/>
  <c r="AU330" i="193"/>
  <c r="BD329" i="193"/>
  <c r="AZ329" i="193"/>
  <c r="AY329" i="193"/>
  <c r="AX329" i="193"/>
  <c r="AW329" i="193"/>
  <c r="AV329" i="193"/>
  <c r="AU329" i="193"/>
  <c r="BD328" i="193"/>
  <c r="AY328" i="193"/>
  <c r="AX328" i="193"/>
  <c r="BB328" i="193" s="1"/>
  <c r="AW328" i="193"/>
  <c r="AV328" i="193"/>
  <c r="AU328" i="193"/>
  <c r="BD327" i="193"/>
  <c r="AY327" i="193"/>
  <c r="AX327" i="193"/>
  <c r="AW327" i="193"/>
  <c r="AV327" i="193"/>
  <c r="AU327" i="193"/>
  <c r="BD326" i="193"/>
  <c r="AY326" i="193"/>
  <c r="AX326" i="193"/>
  <c r="BB326" i="193" s="1"/>
  <c r="AW326" i="193"/>
  <c r="AV326" i="193"/>
  <c r="AU326" i="193"/>
  <c r="BD325" i="193"/>
  <c r="AY325" i="193"/>
  <c r="AX325" i="193"/>
  <c r="AW325" i="193"/>
  <c r="AV325" i="193"/>
  <c r="AU325" i="193"/>
  <c r="BD324" i="193"/>
  <c r="AY324" i="193"/>
  <c r="AX324" i="193"/>
  <c r="BB324" i="193" s="1"/>
  <c r="AW324" i="193"/>
  <c r="AV324" i="193"/>
  <c r="AU324" i="193"/>
  <c r="BD323" i="193"/>
  <c r="AY323" i="193"/>
  <c r="AX323" i="193"/>
  <c r="AW323" i="193"/>
  <c r="AV323" i="193"/>
  <c r="AU323" i="193"/>
  <c r="BD322" i="193"/>
  <c r="AY322" i="193"/>
  <c r="AX322" i="193"/>
  <c r="BB322" i="193" s="1"/>
  <c r="AW322" i="193"/>
  <c r="AV322" i="193"/>
  <c r="AU322" i="193"/>
  <c r="BD321" i="193"/>
  <c r="AZ321" i="193"/>
  <c r="AY321" i="193"/>
  <c r="AX321" i="193"/>
  <c r="BB321" i="193" s="1"/>
  <c r="AW321" i="193"/>
  <c r="AV321" i="193"/>
  <c r="AU321" i="193"/>
  <c r="BD320" i="193"/>
  <c r="AZ320" i="193"/>
  <c r="AY320" i="193"/>
  <c r="AX320" i="193"/>
  <c r="BB320" i="193" s="1"/>
  <c r="AW320" i="193"/>
  <c r="AV320" i="193"/>
  <c r="AU320" i="193"/>
  <c r="BD319" i="193"/>
  <c r="AZ319" i="193"/>
  <c r="AY319" i="193"/>
  <c r="AX319" i="193"/>
  <c r="BB319" i="193" s="1"/>
  <c r="AW319" i="193"/>
  <c r="AV319" i="193"/>
  <c r="AU319" i="193"/>
  <c r="BD318" i="193"/>
  <c r="AY318" i="193"/>
  <c r="AX318" i="193"/>
  <c r="BB318" i="193" s="1"/>
  <c r="AW318" i="193"/>
  <c r="AV318" i="193"/>
  <c r="AU318" i="193"/>
  <c r="BD317" i="193"/>
  <c r="AY317" i="193"/>
  <c r="AX317" i="193"/>
  <c r="BB317" i="193" s="1"/>
  <c r="AW317" i="193"/>
  <c r="AV317" i="193"/>
  <c r="AU317" i="193"/>
  <c r="BD316" i="193"/>
  <c r="AZ316" i="193"/>
  <c r="AY316" i="193"/>
  <c r="AX316" i="193"/>
  <c r="BB316" i="193" s="1"/>
  <c r="AW316" i="193"/>
  <c r="AV316" i="193"/>
  <c r="AU316" i="193"/>
  <c r="BD315" i="193"/>
  <c r="AY315" i="193"/>
  <c r="AX315" i="193"/>
  <c r="BB315" i="193" s="1"/>
  <c r="AW315" i="193"/>
  <c r="AV315" i="193"/>
  <c r="AU315" i="193"/>
  <c r="BD314" i="193"/>
  <c r="AY314" i="193"/>
  <c r="AX314" i="193"/>
  <c r="BB314" i="193" s="1"/>
  <c r="AW314" i="193"/>
  <c r="AV314" i="193"/>
  <c r="AU314" i="193"/>
  <c r="BD313" i="193"/>
  <c r="AY313" i="193"/>
  <c r="AX313" i="193"/>
  <c r="BB313" i="193" s="1"/>
  <c r="AW313" i="193"/>
  <c r="AV313" i="193"/>
  <c r="AU313" i="193"/>
  <c r="BD312" i="193"/>
  <c r="AZ312" i="193"/>
  <c r="AY312" i="193"/>
  <c r="AX312" i="193"/>
  <c r="AW312" i="193"/>
  <c r="AV312" i="193"/>
  <c r="AU312" i="193"/>
  <c r="BD311" i="193"/>
  <c r="AZ311" i="193"/>
  <c r="AY311" i="193"/>
  <c r="AX311" i="193"/>
  <c r="BB311" i="193" s="1"/>
  <c r="AW311" i="193"/>
  <c r="AV311" i="193"/>
  <c r="AU311" i="193"/>
  <c r="BD310" i="193"/>
  <c r="AY310" i="193"/>
  <c r="AX310" i="193"/>
  <c r="AW310" i="193"/>
  <c r="AV310" i="193"/>
  <c r="AU310" i="193"/>
  <c r="BD309" i="193"/>
  <c r="AY309" i="193"/>
  <c r="AX309" i="193"/>
  <c r="BB309" i="193" s="1"/>
  <c r="AW309" i="193"/>
  <c r="AV309" i="193"/>
  <c r="AU309" i="193"/>
  <c r="BD308" i="193"/>
  <c r="AY308" i="193"/>
  <c r="AX308" i="193"/>
  <c r="BB308" i="193" s="1"/>
  <c r="AW308" i="193"/>
  <c r="AV308" i="193"/>
  <c r="AU308" i="193"/>
  <c r="BD307" i="193"/>
  <c r="AY307" i="193"/>
  <c r="AX307" i="193"/>
  <c r="BB307" i="193" s="1"/>
  <c r="AW307" i="193"/>
  <c r="AV307" i="193"/>
  <c r="AU307" i="193"/>
  <c r="BD306" i="193"/>
  <c r="AZ306" i="193"/>
  <c r="AY306" i="193"/>
  <c r="AX306" i="193"/>
  <c r="AW306" i="193"/>
  <c r="AV306" i="193"/>
  <c r="AU306" i="193"/>
  <c r="BD305" i="193"/>
  <c r="AY305" i="193"/>
  <c r="AX305" i="193"/>
  <c r="BB305" i="193" s="1"/>
  <c r="AW305" i="193"/>
  <c r="AV305" i="193"/>
  <c r="AU305" i="193"/>
  <c r="BD304" i="193"/>
  <c r="AY304" i="193"/>
  <c r="AX304" i="193"/>
  <c r="AW304" i="193"/>
  <c r="AV304" i="193"/>
  <c r="AU304" i="193"/>
  <c r="BD303" i="193"/>
  <c r="AY303" i="193"/>
  <c r="AX303" i="193"/>
  <c r="BB303" i="193" s="1"/>
  <c r="AW303" i="193"/>
  <c r="AV303" i="193"/>
  <c r="AU303" i="193"/>
  <c r="BD302" i="193"/>
  <c r="AZ302" i="193"/>
  <c r="AY302" i="193"/>
  <c r="AX302" i="193"/>
  <c r="AW302" i="193"/>
  <c r="AV302" i="193"/>
  <c r="AU302" i="193"/>
  <c r="BD301" i="193"/>
  <c r="AY301" i="193"/>
  <c r="AX301" i="193"/>
  <c r="BB301" i="193" s="1"/>
  <c r="AW301" i="193"/>
  <c r="AV301" i="193"/>
  <c r="AU301" i="193"/>
  <c r="BD300" i="193"/>
  <c r="AY300" i="193"/>
  <c r="AX300" i="193"/>
  <c r="AW300" i="193"/>
  <c r="AV300" i="193"/>
  <c r="AU300" i="193"/>
  <c r="BD299" i="193"/>
  <c r="AY299" i="193"/>
  <c r="AX299" i="193"/>
  <c r="BB299" i="193" s="1"/>
  <c r="AW299" i="193"/>
  <c r="AV299" i="193"/>
  <c r="AU299" i="193"/>
  <c r="BD298" i="193"/>
  <c r="AZ298" i="193"/>
  <c r="AY298" i="193"/>
  <c r="AX298" i="193"/>
  <c r="BB298" i="193" s="1"/>
  <c r="AW298" i="193"/>
  <c r="AV298" i="193"/>
  <c r="AU298" i="193"/>
  <c r="BD297" i="193"/>
  <c r="AY297" i="193"/>
  <c r="AX297" i="193"/>
  <c r="BB297" i="193" s="1"/>
  <c r="AW297" i="193"/>
  <c r="AV297" i="193"/>
  <c r="AU297" i="193"/>
  <c r="BD296" i="193"/>
  <c r="AY296" i="193"/>
  <c r="AX296" i="193"/>
  <c r="BB296" i="193" s="1"/>
  <c r="AW296" i="193"/>
  <c r="AV296" i="193"/>
  <c r="AU296" i="193"/>
  <c r="BD295" i="193"/>
  <c r="AY295" i="193"/>
  <c r="AX295" i="193"/>
  <c r="BB295" i="193" s="1"/>
  <c r="AW295" i="193"/>
  <c r="AV295" i="193"/>
  <c r="AU295" i="193"/>
  <c r="BD294" i="193"/>
  <c r="AY294" i="193"/>
  <c r="AX294" i="193"/>
  <c r="BB294" i="193" s="1"/>
  <c r="AW294" i="193"/>
  <c r="AV294" i="193"/>
  <c r="AU294" i="193"/>
  <c r="BD293" i="193"/>
  <c r="AY293" i="193"/>
  <c r="AX293" i="193"/>
  <c r="BB293" i="193" s="1"/>
  <c r="AW293" i="193"/>
  <c r="AV293" i="193"/>
  <c r="AU293" i="193"/>
  <c r="BD292" i="193"/>
  <c r="AY292" i="193"/>
  <c r="AX292" i="193"/>
  <c r="BB292" i="193" s="1"/>
  <c r="AW292" i="193"/>
  <c r="AV292" i="193"/>
  <c r="AU292" i="193"/>
  <c r="BD291" i="193"/>
  <c r="AY291" i="193"/>
  <c r="AX291" i="193"/>
  <c r="BB291" i="193" s="1"/>
  <c r="AW291" i="193"/>
  <c r="AV291" i="193"/>
  <c r="AU291" i="193"/>
  <c r="BD290" i="193"/>
  <c r="AY290" i="193"/>
  <c r="AX290" i="193"/>
  <c r="AW290" i="193"/>
  <c r="AV290" i="193"/>
  <c r="AU290" i="193"/>
  <c r="BD289" i="193"/>
  <c r="AZ289" i="193"/>
  <c r="AY289" i="193"/>
  <c r="AX289" i="193"/>
  <c r="AW289" i="193"/>
  <c r="AV289" i="193"/>
  <c r="AU289" i="193"/>
  <c r="BD288" i="193"/>
  <c r="AY288" i="193"/>
  <c r="AX288" i="193"/>
  <c r="AW288" i="193"/>
  <c r="AV288" i="193"/>
  <c r="AU288" i="193"/>
  <c r="BD287" i="193"/>
  <c r="AY287" i="193"/>
  <c r="AX287" i="193"/>
  <c r="AW287" i="193"/>
  <c r="AV287" i="193"/>
  <c r="AU287" i="193"/>
  <c r="BD286" i="193"/>
  <c r="AY286" i="193"/>
  <c r="AX286" i="193"/>
  <c r="AW286" i="193"/>
  <c r="AV286" i="193"/>
  <c r="AU286" i="193"/>
  <c r="BD285" i="193"/>
  <c r="AZ285" i="193"/>
  <c r="AY285" i="193"/>
  <c r="AX285" i="193"/>
  <c r="BB285" i="193" s="1"/>
  <c r="AW285" i="193"/>
  <c r="AV285" i="193"/>
  <c r="AU285" i="193"/>
  <c r="BD284" i="193"/>
  <c r="AY284" i="193"/>
  <c r="AX284" i="193"/>
  <c r="BB284" i="193" s="1"/>
  <c r="AW284" i="193"/>
  <c r="AV284" i="193"/>
  <c r="AU284" i="193"/>
  <c r="BD283" i="193"/>
  <c r="AY283" i="193"/>
  <c r="AX283" i="193"/>
  <c r="BB283" i="193" s="1"/>
  <c r="AW283" i="193"/>
  <c r="AV283" i="193"/>
  <c r="AU283" i="193"/>
  <c r="BD282" i="193"/>
  <c r="AZ282" i="193"/>
  <c r="AY282" i="193"/>
  <c r="AX282" i="193"/>
  <c r="BB282" i="193" s="1"/>
  <c r="AW282" i="193"/>
  <c r="AV282" i="193"/>
  <c r="AU282" i="193"/>
  <c r="BD281" i="193"/>
  <c r="AY281" i="193"/>
  <c r="AX281" i="193"/>
  <c r="AW281" i="193"/>
  <c r="AV281" i="193"/>
  <c r="AU281" i="193"/>
  <c r="BD280" i="193"/>
  <c r="AY280" i="193"/>
  <c r="AX280" i="193"/>
  <c r="BB280" i="193" s="1"/>
  <c r="AW280" i="193"/>
  <c r="AV280" i="193"/>
  <c r="AU280" i="193"/>
  <c r="BD279" i="193"/>
  <c r="AZ279" i="193"/>
  <c r="AY279" i="193"/>
  <c r="AX279" i="193"/>
  <c r="AW279" i="193"/>
  <c r="AV279" i="193"/>
  <c r="AU279" i="193"/>
  <c r="BD278" i="193"/>
  <c r="AY278" i="193"/>
  <c r="AX278" i="193"/>
  <c r="BB278" i="193" s="1"/>
  <c r="AW278" i="193"/>
  <c r="AV278" i="193"/>
  <c r="AU278" i="193"/>
  <c r="BD277" i="193"/>
  <c r="AY277" i="193"/>
  <c r="AX277" i="193"/>
  <c r="AW277" i="193"/>
  <c r="AV277" i="193"/>
  <c r="AU277" i="193"/>
  <c r="BD276" i="193"/>
  <c r="AY276" i="193"/>
  <c r="AX276" i="193"/>
  <c r="BB276" i="193" s="1"/>
  <c r="AW276" i="193"/>
  <c r="AV276" i="193"/>
  <c r="AU276" i="193"/>
  <c r="BD275" i="193"/>
  <c r="AZ275" i="193"/>
  <c r="AY275" i="193"/>
  <c r="AX275" i="193"/>
  <c r="AW275" i="193"/>
  <c r="AV275" i="193"/>
  <c r="AU275" i="193"/>
  <c r="BD274" i="193"/>
  <c r="AZ274" i="193"/>
  <c r="AY274" i="193"/>
  <c r="AX274" i="193"/>
  <c r="BB274" i="193" s="1"/>
  <c r="AW274" i="193"/>
  <c r="AV274" i="193"/>
  <c r="AU274" i="193"/>
  <c r="BD273" i="193"/>
  <c r="AZ273" i="193"/>
  <c r="AY273" i="193"/>
  <c r="AX273" i="193"/>
  <c r="AW273" i="193"/>
  <c r="AV273" i="193"/>
  <c r="AU273" i="193"/>
  <c r="BD272" i="193"/>
  <c r="AY272" i="193"/>
  <c r="AX272" i="193"/>
  <c r="AW272" i="193"/>
  <c r="AV272" i="193"/>
  <c r="AU272" i="193"/>
  <c r="BD271" i="193"/>
  <c r="AY271" i="193"/>
  <c r="AX271" i="193"/>
  <c r="BB271" i="193" s="1"/>
  <c r="AW271" i="193"/>
  <c r="AV271" i="193"/>
  <c r="AU271" i="193"/>
  <c r="BD270" i="193"/>
  <c r="AY270" i="193"/>
  <c r="AX270" i="193"/>
  <c r="AW270" i="193"/>
  <c r="AV270" i="193"/>
  <c r="AU270" i="193"/>
  <c r="BD269" i="193"/>
  <c r="AZ269" i="193"/>
  <c r="AY269" i="193"/>
  <c r="AX269" i="193"/>
  <c r="BB269" i="193" s="1"/>
  <c r="AW269" i="193"/>
  <c r="AV269" i="193"/>
  <c r="AU269" i="193"/>
  <c r="BD268" i="193"/>
  <c r="AY268" i="193"/>
  <c r="AX268" i="193"/>
  <c r="AW268" i="193"/>
  <c r="AV268" i="193"/>
  <c r="AU268" i="193"/>
  <c r="BD267" i="193"/>
  <c r="AY267" i="193"/>
  <c r="AX267" i="193"/>
  <c r="BB267" i="193" s="1"/>
  <c r="AW267" i="193"/>
  <c r="AV267" i="193"/>
  <c r="AU267" i="193"/>
  <c r="BD266" i="193"/>
  <c r="AY266" i="193"/>
  <c r="AX266" i="193"/>
  <c r="AW266" i="193"/>
  <c r="AV266" i="193"/>
  <c r="AU266" i="193"/>
  <c r="BD265" i="193"/>
  <c r="AY265" i="193"/>
  <c r="AX265" i="193"/>
  <c r="BB265" i="193" s="1"/>
  <c r="AW265" i="193"/>
  <c r="AV265" i="193"/>
  <c r="AU265" i="193"/>
  <c r="BD264" i="193"/>
  <c r="AY264" i="193"/>
  <c r="AX264" i="193"/>
  <c r="BB264" i="193" s="1"/>
  <c r="AW264" i="193"/>
  <c r="AV264" i="193"/>
  <c r="AU264" i="193"/>
  <c r="BD263" i="193"/>
  <c r="AZ263" i="193"/>
  <c r="AY263" i="193"/>
  <c r="AX263" i="193"/>
  <c r="BB263" i="193" s="1"/>
  <c r="AW263" i="193"/>
  <c r="AV263" i="193"/>
  <c r="AU263" i="193"/>
  <c r="BD262" i="193"/>
  <c r="AZ262" i="193"/>
  <c r="AY262" i="193"/>
  <c r="AX262" i="193"/>
  <c r="AW262" i="193"/>
  <c r="AV262" i="193"/>
  <c r="AU262" i="193"/>
  <c r="BD261" i="193"/>
  <c r="AZ261" i="193"/>
  <c r="AY261" i="193"/>
  <c r="AX261" i="193"/>
  <c r="BB261" i="193" s="1"/>
  <c r="AW261" i="193"/>
  <c r="AV261" i="193"/>
  <c r="AU261" i="193"/>
  <c r="BD260" i="193"/>
  <c r="AY260" i="193"/>
  <c r="AX260" i="193"/>
  <c r="BB260" i="193" s="1"/>
  <c r="AW260" i="193"/>
  <c r="AV260" i="193"/>
  <c r="AU260" i="193"/>
  <c r="BD259" i="193"/>
  <c r="AY259" i="193"/>
  <c r="AX259" i="193"/>
  <c r="BB259" i="193" s="1"/>
  <c r="AW259" i="193"/>
  <c r="AV259" i="193"/>
  <c r="AU259" i="193"/>
  <c r="BD258" i="193"/>
  <c r="AY258" i="193"/>
  <c r="AX258" i="193"/>
  <c r="BB258" i="193" s="1"/>
  <c r="AW258" i="193"/>
  <c r="AV258" i="193"/>
  <c r="AU258" i="193"/>
  <c r="BD257" i="193"/>
  <c r="AZ257" i="193"/>
  <c r="AY257" i="193"/>
  <c r="AX257" i="193"/>
  <c r="BB257" i="193" s="1"/>
  <c r="AW257" i="193"/>
  <c r="AV257" i="193"/>
  <c r="AU257" i="193"/>
  <c r="BD256" i="193"/>
  <c r="AY256" i="193"/>
  <c r="AX256" i="193"/>
  <c r="BB256" i="193" s="1"/>
  <c r="AW256" i="193"/>
  <c r="AV256" i="193"/>
  <c r="AU256" i="193"/>
  <c r="BD255" i="193"/>
  <c r="AY255" i="193"/>
  <c r="AX255" i="193"/>
  <c r="BB255" i="193" s="1"/>
  <c r="AW255" i="193"/>
  <c r="AV255" i="193"/>
  <c r="AU255" i="193"/>
  <c r="BD254" i="193"/>
  <c r="AY254" i="193"/>
  <c r="AX254" i="193"/>
  <c r="AW254" i="193"/>
  <c r="AV254" i="193"/>
  <c r="AU254" i="193"/>
  <c r="BD253" i="193"/>
  <c r="AZ253" i="193"/>
  <c r="AY253" i="193"/>
  <c r="AX253" i="193"/>
  <c r="BB253" i="193" s="1"/>
  <c r="AW253" i="193"/>
  <c r="AV253" i="193"/>
  <c r="AU253" i="193"/>
  <c r="BD252" i="193"/>
  <c r="AY252" i="193"/>
  <c r="AX252" i="193"/>
  <c r="AW252" i="193"/>
  <c r="AV252" i="193"/>
  <c r="AU252" i="193"/>
  <c r="BD251" i="193"/>
  <c r="AY251" i="193"/>
  <c r="AX251" i="193"/>
  <c r="AW251" i="193"/>
  <c r="AV251" i="193"/>
  <c r="AU251" i="193"/>
  <c r="BD250" i="193"/>
  <c r="AY250" i="193"/>
  <c r="AX250" i="193"/>
  <c r="AW250" i="193"/>
  <c r="AV250" i="193"/>
  <c r="AU250" i="193"/>
  <c r="BD249" i="193"/>
  <c r="AY249" i="193"/>
  <c r="AX249" i="193"/>
  <c r="AW249" i="193"/>
  <c r="AV249" i="193"/>
  <c r="AU249" i="193"/>
  <c r="BD248" i="193"/>
  <c r="AY248" i="193"/>
  <c r="AX248" i="193"/>
  <c r="BB248" i="193" s="1"/>
  <c r="AW248" i="193"/>
  <c r="AV248" i="193"/>
  <c r="AU248" i="193"/>
  <c r="BD247" i="193"/>
  <c r="AY247" i="193"/>
  <c r="AX247" i="193"/>
  <c r="AW247" i="193"/>
  <c r="AV247" i="193"/>
  <c r="AU247" i="193"/>
  <c r="BD246" i="193"/>
  <c r="AY246" i="193"/>
  <c r="AX246" i="193"/>
  <c r="BB246" i="193" s="1"/>
  <c r="AW246" i="193"/>
  <c r="AV246" i="193"/>
  <c r="AU246" i="193"/>
  <c r="BD245" i="193"/>
  <c r="AZ245" i="193"/>
  <c r="AY245" i="193"/>
  <c r="AX245" i="193"/>
  <c r="AW245" i="193"/>
  <c r="AV245" i="193"/>
  <c r="AU245" i="193"/>
  <c r="BD244" i="193"/>
  <c r="AY244" i="193"/>
  <c r="AX244" i="193"/>
  <c r="BB244" i="193" s="1"/>
  <c r="AW244" i="193"/>
  <c r="AV244" i="193"/>
  <c r="AU244" i="193"/>
  <c r="BD243" i="193"/>
  <c r="AY243" i="193"/>
  <c r="AX243" i="193"/>
  <c r="BB243" i="193" s="1"/>
  <c r="AW243" i="193"/>
  <c r="AV243" i="193"/>
  <c r="AU243" i="193"/>
  <c r="BD242" i="193"/>
  <c r="AY242" i="193"/>
  <c r="AX242" i="193"/>
  <c r="BB242" i="193" s="1"/>
  <c r="AW242" i="193"/>
  <c r="AV242" i="193"/>
  <c r="AU242" i="193"/>
  <c r="BD241" i="193"/>
  <c r="AY241" i="193"/>
  <c r="AX241" i="193"/>
  <c r="BB241" i="193" s="1"/>
  <c r="AW241" i="193"/>
  <c r="AV241" i="193"/>
  <c r="AU241" i="193"/>
  <c r="BD240" i="193"/>
  <c r="AY240" i="193"/>
  <c r="AX240" i="193"/>
  <c r="BB240" i="193" s="1"/>
  <c r="AW240" i="193"/>
  <c r="AV240" i="193"/>
  <c r="AU240" i="193"/>
  <c r="BD239" i="193"/>
  <c r="AY239" i="193"/>
  <c r="AX239" i="193"/>
  <c r="BB239" i="193" s="1"/>
  <c r="AW239" i="193"/>
  <c r="AV239" i="193"/>
  <c r="AU239" i="193"/>
  <c r="BD238" i="193"/>
  <c r="AY238" i="193"/>
  <c r="AX238" i="193"/>
  <c r="BB238" i="193" s="1"/>
  <c r="AW238" i="193"/>
  <c r="AV238" i="193"/>
  <c r="AU238" i="193"/>
  <c r="BD237" i="193"/>
  <c r="AZ237" i="193"/>
  <c r="AY237" i="193"/>
  <c r="AX237" i="193"/>
  <c r="AW237" i="193"/>
  <c r="AV237" i="193"/>
  <c r="AU237" i="193"/>
  <c r="BD236" i="193"/>
  <c r="AZ236" i="193"/>
  <c r="AY236" i="193"/>
  <c r="AX236" i="193"/>
  <c r="BB236" i="193" s="1"/>
  <c r="AW236" i="193"/>
  <c r="AV236" i="193"/>
  <c r="AU236" i="193"/>
  <c r="BD235" i="193"/>
  <c r="AY235" i="193"/>
  <c r="AX235" i="193"/>
  <c r="AW235" i="193"/>
  <c r="AV235" i="193"/>
  <c r="AU235" i="193"/>
  <c r="BD234" i="193"/>
  <c r="AY234" i="193"/>
  <c r="AX234" i="193"/>
  <c r="BB234" i="193" s="1"/>
  <c r="AW234" i="193"/>
  <c r="AV234" i="193"/>
  <c r="AU234" i="193"/>
  <c r="BD233" i="193"/>
  <c r="AY233" i="193"/>
  <c r="AX233" i="193"/>
  <c r="AW233" i="193"/>
  <c r="AV233" i="193"/>
  <c r="AU233" i="193"/>
  <c r="BD232" i="193"/>
  <c r="AY232" i="193"/>
  <c r="AX232" i="193"/>
  <c r="BB232" i="193" s="1"/>
  <c r="AW232" i="193"/>
  <c r="AV232" i="193"/>
  <c r="AU232" i="193"/>
  <c r="BD231" i="193"/>
  <c r="AY231" i="193"/>
  <c r="AX231" i="193"/>
  <c r="AW231" i="193"/>
  <c r="AV231" i="193"/>
  <c r="AU231" i="193"/>
  <c r="BD230" i="193"/>
  <c r="AZ230" i="193"/>
  <c r="AY230" i="193"/>
  <c r="AX230" i="193"/>
  <c r="BB230" i="193" s="1"/>
  <c r="AW230" i="193"/>
  <c r="AV230" i="193"/>
  <c r="AU230" i="193"/>
  <c r="BD229" i="193"/>
  <c r="AY229" i="193"/>
  <c r="AX229" i="193"/>
  <c r="AW229" i="193"/>
  <c r="AV229" i="193"/>
  <c r="AU229" i="193"/>
  <c r="BD228" i="193"/>
  <c r="AY228" i="193"/>
  <c r="AX228" i="193"/>
  <c r="BB228" i="193" s="1"/>
  <c r="AW228" i="193"/>
  <c r="AV228" i="193"/>
  <c r="AU228" i="193"/>
  <c r="BD227" i="193"/>
  <c r="AZ227" i="193"/>
  <c r="AY227" i="193"/>
  <c r="AX227" i="193"/>
  <c r="AW227" i="193"/>
  <c r="AV227" i="193"/>
  <c r="AU227" i="193"/>
  <c r="BD226" i="193"/>
  <c r="AY226" i="193"/>
  <c r="AX226" i="193"/>
  <c r="BB226" i="193" s="1"/>
  <c r="AW226" i="193"/>
  <c r="AV226" i="193"/>
  <c r="AU226" i="193"/>
  <c r="BD225" i="193"/>
  <c r="AY225" i="193"/>
  <c r="AX225" i="193"/>
  <c r="BB225" i="193" s="1"/>
  <c r="AW225" i="193"/>
  <c r="AV225" i="193"/>
  <c r="AU225" i="193"/>
  <c r="BD224" i="193"/>
  <c r="AY224" i="193"/>
  <c r="AX224" i="193"/>
  <c r="BB224" i="193" s="1"/>
  <c r="AW224" i="193"/>
  <c r="AV224" i="193"/>
  <c r="AU224" i="193"/>
  <c r="BD223" i="193"/>
  <c r="AZ223" i="193"/>
  <c r="AY223" i="193"/>
  <c r="AX223" i="193"/>
  <c r="BB223" i="193" s="1"/>
  <c r="AW223" i="193"/>
  <c r="AV223" i="193"/>
  <c r="AU223" i="193"/>
  <c r="BD222" i="193"/>
  <c r="AY222" i="193"/>
  <c r="AX222" i="193"/>
  <c r="BB222" i="193" s="1"/>
  <c r="AW222" i="193"/>
  <c r="AV222" i="193"/>
  <c r="AU222" i="193"/>
  <c r="BD221" i="193"/>
  <c r="AY221" i="193"/>
  <c r="AX221" i="193"/>
  <c r="BB221" i="193" s="1"/>
  <c r="AW221" i="193"/>
  <c r="AV221" i="193"/>
  <c r="AU221" i="193"/>
  <c r="BD220" i="193"/>
  <c r="AY220" i="193"/>
  <c r="AX220" i="193"/>
  <c r="BB220" i="193" s="1"/>
  <c r="AW220" i="193"/>
  <c r="AV220" i="193"/>
  <c r="AU220" i="193"/>
  <c r="BD219" i="193"/>
  <c r="AY219" i="193"/>
  <c r="AX219" i="193"/>
  <c r="BB219" i="193" s="1"/>
  <c r="AW219" i="193"/>
  <c r="AV219" i="193"/>
  <c r="AU219" i="193"/>
  <c r="BD218" i="193"/>
  <c r="AY218" i="193"/>
  <c r="AX218" i="193"/>
  <c r="BB218" i="193" s="1"/>
  <c r="AW218" i="193"/>
  <c r="AV218" i="193"/>
  <c r="AU218" i="193"/>
  <c r="BD217" i="193"/>
  <c r="AY217" i="193"/>
  <c r="AX217" i="193"/>
  <c r="AW217" i="193"/>
  <c r="AV217" i="193"/>
  <c r="AU217" i="193"/>
  <c r="BD216" i="193"/>
  <c r="AZ216" i="193"/>
  <c r="AY216" i="193"/>
  <c r="AX216" i="193"/>
  <c r="AW216" i="193"/>
  <c r="AV216" i="193"/>
  <c r="AU216" i="193"/>
  <c r="BD215" i="193"/>
  <c r="AY215" i="193"/>
  <c r="AX215" i="193"/>
  <c r="BB215" i="193" s="1"/>
  <c r="AW215" i="193"/>
  <c r="AV215" i="193"/>
  <c r="AU215" i="193"/>
  <c r="BD214" i="193"/>
  <c r="AY214" i="193"/>
  <c r="AX214" i="193"/>
  <c r="AW214" i="193"/>
  <c r="AV214" i="193"/>
  <c r="AU214" i="193"/>
  <c r="BD213" i="193"/>
  <c r="AZ213" i="193"/>
  <c r="AY213" i="193"/>
  <c r="AX213" i="193"/>
  <c r="BB213" i="193" s="1"/>
  <c r="AW213" i="193"/>
  <c r="AV213" i="193"/>
  <c r="AU213" i="193"/>
  <c r="BD212" i="193"/>
  <c r="AY212" i="193"/>
  <c r="AX212" i="193"/>
  <c r="BB212" i="193" s="1"/>
  <c r="AW212" i="193"/>
  <c r="AV212" i="193"/>
  <c r="AU212" i="193"/>
  <c r="BD211" i="193"/>
  <c r="AY211" i="193"/>
  <c r="AX211" i="193"/>
  <c r="BB211" i="193" s="1"/>
  <c r="AW211" i="193"/>
  <c r="AV211" i="193"/>
  <c r="AU211" i="193"/>
  <c r="BD210" i="193"/>
  <c r="AY210" i="193"/>
  <c r="AX210" i="193"/>
  <c r="BB210" i="193" s="1"/>
  <c r="AW210" i="193"/>
  <c r="AV210" i="193"/>
  <c r="AU210" i="193"/>
  <c r="BD209" i="193"/>
  <c r="AY209" i="193"/>
  <c r="AX209" i="193"/>
  <c r="BB209" i="193" s="1"/>
  <c r="AW209" i="193"/>
  <c r="AV209" i="193"/>
  <c r="AU209" i="193"/>
  <c r="BD208" i="193"/>
  <c r="AY208" i="193"/>
  <c r="AX208" i="193"/>
  <c r="BB208" i="193" s="1"/>
  <c r="AW208" i="193"/>
  <c r="AV208" i="193"/>
  <c r="AU208" i="193"/>
  <c r="BD207" i="193"/>
  <c r="AY207" i="193"/>
  <c r="AX207" i="193"/>
  <c r="BB207" i="193" s="1"/>
  <c r="AW207" i="193"/>
  <c r="AV207" i="193"/>
  <c r="AU207" i="193"/>
  <c r="BD206" i="193"/>
  <c r="AZ206" i="193"/>
  <c r="AY206" i="193"/>
  <c r="AX206" i="193"/>
  <c r="AW206" i="193"/>
  <c r="AV206" i="193"/>
  <c r="AU206" i="193"/>
  <c r="BD205" i="193"/>
  <c r="AY205" i="193"/>
  <c r="AX205" i="193"/>
  <c r="BB205" i="193" s="1"/>
  <c r="AW205" i="193"/>
  <c r="AV205" i="193"/>
  <c r="AU205" i="193"/>
  <c r="BD204" i="193"/>
  <c r="AY204" i="193"/>
  <c r="AX204" i="193"/>
  <c r="AW204" i="193"/>
  <c r="AV204" i="193"/>
  <c r="AU204" i="193"/>
  <c r="BD203" i="193"/>
  <c r="AZ203" i="193"/>
  <c r="AY203" i="193"/>
  <c r="AX203" i="193"/>
  <c r="BB203" i="193" s="1"/>
  <c r="AW203" i="193"/>
  <c r="AV203" i="193"/>
  <c r="AU203" i="193"/>
  <c r="BD202" i="193"/>
  <c r="AY202" i="193"/>
  <c r="AX202" i="193"/>
  <c r="AW202" i="193"/>
  <c r="AV202" i="193"/>
  <c r="AU202" i="193"/>
  <c r="BD201" i="193"/>
  <c r="AY201" i="193"/>
  <c r="AX201" i="193"/>
  <c r="BB201" i="193" s="1"/>
  <c r="AW201" i="193"/>
  <c r="AV201" i="193"/>
  <c r="AU201" i="193"/>
  <c r="BD200" i="193"/>
  <c r="AZ200" i="193"/>
  <c r="AY200" i="193"/>
  <c r="AX200" i="193"/>
  <c r="BB200" i="193" s="1"/>
  <c r="AW200" i="193"/>
  <c r="AV200" i="193"/>
  <c r="AU200" i="193"/>
  <c r="BD199" i="193"/>
  <c r="AY199" i="193"/>
  <c r="AX199" i="193"/>
  <c r="BB199" i="193" s="1"/>
  <c r="AW199" i="193"/>
  <c r="AV199" i="193"/>
  <c r="AU199" i="193"/>
  <c r="BD198" i="193"/>
  <c r="AY198" i="193"/>
  <c r="AX198" i="193"/>
  <c r="BB198" i="193" s="1"/>
  <c r="AW198" i="193"/>
  <c r="AV198" i="193"/>
  <c r="AU198" i="193"/>
  <c r="BD197" i="193"/>
  <c r="AZ197" i="193"/>
  <c r="AY197" i="193"/>
  <c r="AX197" i="193"/>
  <c r="BB197" i="193" s="1"/>
  <c r="AW197" i="193"/>
  <c r="AV197" i="193"/>
  <c r="AU197" i="193"/>
  <c r="BD196" i="193"/>
  <c r="AY196" i="193"/>
  <c r="AX196" i="193"/>
  <c r="BB196" i="193" s="1"/>
  <c r="AW196" i="193"/>
  <c r="AV196" i="193"/>
  <c r="AU196" i="193"/>
  <c r="BD195" i="193"/>
  <c r="AY195" i="193"/>
  <c r="AX195" i="193"/>
  <c r="BB195" i="193" s="1"/>
  <c r="AW195" i="193"/>
  <c r="AV195" i="193"/>
  <c r="AU195" i="193"/>
  <c r="BD194" i="193"/>
  <c r="AY194" i="193"/>
  <c r="AX194" i="193"/>
  <c r="BB194" i="193" s="1"/>
  <c r="AW194" i="193"/>
  <c r="AV194" i="193"/>
  <c r="AU194" i="193"/>
  <c r="BD193" i="193"/>
  <c r="AY193" i="193"/>
  <c r="AX193" i="193"/>
  <c r="BB193" i="193" s="1"/>
  <c r="AW193" i="193"/>
  <c r="AV193" i="193"/>
  <c r="AU193" i="193"/>
  <c r="BD192" i="193"/>
  <c r="AY192" i="193"/>
  <c r="AX192" i="193"/>
  <c r="BB192" i="193" s="1"/>
  <c r="AW192" i="193"/>
  <c r="AV192" i="193"/>
  <c r="AU192" i="193"/>
  <c r="BD191" i="193"/>
  <c r="AZ191" i="193"/>
  <c r="AY191" i="193"/>
  <c r="AX191" i="193"/>
  <c r="BB191" i="193" s="1"/>
  <c r="AW191" i="193"/>
  <c r="AV191" i="193"/>
  <c r="AU191" i="193"/>
  <c r="BD190" i="193"/>
  <c r="AY190" i="193"/>
  <c r="AX190" i="193"/>
  <c r="BB190" i="193" s="1"/>
  <c r="AW190" i="193"/>
  <c r="AV190" i="193"/>
  <c r="AU190" i="193"/>
  <c r="BD189" i="193"/>
  <c r="AY189" i="193"/>
  <c r="AX189" i="193"/>
  <c r="AW189" i="193"/>
  <c r="AV189" i="193"/>
  <c r="AU189" i="193"/>
  <c r="BD188" i="193"/>
  <c r="AY188" i="193"/>
  <c r="AX188" i="193"/>
  <c r="BB188" i="193" s="1"/>
  <c r="AW188" i="193"/>
  <c r="AV188" i="193"/>
  <c r="AU188" i="193"/>
  <c r="BD187" i="193"/>
  <c r="AY187" i="193"/>
  <c r="AX187" i="193"/>
  <c r="AW187" i="193"/>
  <c r="AV187" i="193"/>
  <c r="AU187" i="193"/>
  <c r="BD186" i="193"/>
  <c r="AY186" i="193"/>
  <c r="AX186" i="193"/>
  <c r="BB186" i="193" s="1"/>
  <c r="AW186" i="193"/>
  <c r="AV186" i="193"/>
  <c r="AU186" i="193"/>
  <c r="BD185" i="193"/>
  <c r="AZ185" i="193"/>
  <c r="AY185" i="193"/>
  <c r="AX185" i="193"/>
  <c r="AW185" i="193"/>
  <c r="AV185" i="193"/>
  <c r="AU185" i="193"/>
  <c r="BD184" i="193"/>
  <c r="AY184" i="193"/>
  <c r="AX184" i="193"/>
  <c r="BB184" i="193" s="1"/>
  <c r="AW184" i="193"/>
  <c r="AV184" i="193"/>
  <c r="AU184" i="193"/>
  <c r="BD183" i="193"/>
  <c r="AY183" i="193"/>
  <c r="AX183" i="193"/>
  <c r="AW183" i="193"/>
  <c r="AV183" i="193"/>
  <c r="AU183" i="193"/>
  <c r="BD182" i="193"/>
  <c r="AZ182" i="193"/>
  <c r="AY182" i="193"/>
  <c r="AX182" i="193"/>
  <c r="BB182" i="193" s="1"/>
  <c r="AW182" i="193"/>
  <c r="AV182" i="193"/>
  <c r="AU182" i="193"/>
  <c r="BD181" i="193"/>
  <c r="AZ181" i="193"/>
  <c r="AY181" i="193"/>
  <c r="AX181" i="193"/>
  <c r="AW181" i="193"/>
  <c r="AV181" i="193"/>
  <c r="AU181" i="193"/>
  <c r="BD180" i="193"/>
  <c r="AY180" i="193"/>
  <c r="AX180" i="193"/>
  <c r="BB180" i="193" s="1"/>
  <c r="AW180" i="193"/>
  <c r="AV180" i="193"/>
  <c r="AU180" i="193"/>
  <c r="BD179" i="193"/>
  <c r="AY179" i="193"/>
  <c r="AX179" i="193"/>
  <c r="AW179" i="193"/>
  <c r="AV179" i="193"/>
  <c r="AU179" i="193"/>
  <c r="BD178" i="193"/>
  <c r="AY178" i="193"/>
  <c r="AX178" i="193"/>
  <c r="BB178" i="193" s="1"/>
  <c r="AW178" i="193"/>
  <c r="AV178" i="193"/>
  <c r="AU178" i="193"/>
  <c r="BD177" i="193"/>
  <c r="AY177" i="193"/>
  <c r="AX177" i="193"/>
  <c r="AW177" i="193"/>
  <c r="AV177" i="193"/>
  <c r="AU177" i="193"/>
  <c r="BD176" i="193"/>
  <c r="AY176" i="193"/>
  <c r="AX176" i="193"/>
  <c r="BB176" i="193" s="1"/>
  <c r="AW176" i="193"/>
  <c r="AV176" i="193"/>
  <c r="AU176" i="193"/>
  <c r="BD175" i="193"/>
  <c r="AY175" i="193"/>
  <c r="AX175" i="193"/>
  <c r="BB175" i="193" s="1"/>
  <c r="AW175" i="193"/>
  <c r="AV175" i="193"/>
  <c r="AU175" i="193"/>
  <c r="BD174" i="193"/>
  <c r="AY174" i="193"/>
  <c r="AX174" i="193"/>
  <c r="BB174" i="193" s="1"/>
  <c r="AW174" i="193"/>
  <c r="AV174" i="193"/>
  <c r="AU174" i="193"/>
  <c r="BD173" i="193"/>
  <c r="AY173" i="193"/>
  <c r="AX173" i="193"/>
  <c r="BB173" i="193" s="1"/>
  <c r="AW173" i="193"/>
  <c r="AV173" i="193"/>
  <c r="AU173" i="193"/>
  <c r="BD172" i="193"/>
  <c r="AZ172" i="193"/>
  <c r="AY172" i="193"/>
  <c r="AX172" i="193"/>
  <c r="BB172" i="193" s="1"/>
  <c r="AW172" i="193"/>
  <c r="AV172" i="193"/>
  <c r="AU172" i="193"/>
  <c r="BD171" i="193"/>
  <c r="AY171" i="193"/>
  <c r="AX171" i="193"/>
  <c r="BB171" i="193" s="1"/>
  <c r="AW171" i="193"/>
  <c r="AV171" i="193"/>
  <c r="AU171" i="193"/>
  <c r="BD170" i="193"/>
  <c r="AY170" i="193"/>
  <c r="AX170" i="193"/>
  <c r="BB170" i="193" s="1"/>
  <c r="AW170" i="193"/>
  <c r="AV170" i="193"/>
  <c r="AU170" i="193"/>
  <c r="BD169" i="193"/>
  <c r="AY169" i="193"/>
  <c r="AX169" i="193"/>
  <c r="AW169" i="193"/>
  <c r="AV169" i="193"/>
  <c r="AU169" i="193"/>
  <c r="BD168" i="193"/>
  <c r="AY168" i="193"/>
  <c r="AX168" i="193"/>
  <c r="BB168" i="193" s="1"/>
  <c r="AW168" i="193"/>
  <c r="AV168" i="193"/>
  <c r="AU168" i="193"/>
  <c r="BD167" i="193"/>
  <c r="AZ167" i="193"/>
  <c r="AY167" i="193"/>
  <c r="AX167" i="193"/>
  <c r="AW167" i="193"/>
  <c r="AV167" i="193"/>
  <c r="AU167" i="193"/>
  <c r="BD166" i="193"/>
  <c r="AZ166" i="193"/>
  <c r="AY166" i="193"/>
  <c r="AX166" i="193"/>
  <c r="AW166" i="193"/>
  <c r="AV166" i="193"/>
  <c r="AU166" i="193"/>
  <c r="BD165" i="193"/>
  <c r="AY165" i="193"/>
  <c r="AX165" i="193"/>
  <c r="AW165" i="193"/>
  <c r="AV165" i="193"/>
  <c r="AU165" i="193"/>
  <c r="BD164" i="193"/>
  <c r="AY164" i="193"/>
  <c r="AX164" i="193"/>
  <c r="AW164" i="193"/>
  <c r="AV164" i="193"/>
  <c r="AU164" i="193"/>
  <c r="BD163" i="193"/>
  <c r="AY163" i="193"/>
  <c r="AX163" i="193"/>
  <c r="BB163" i="193" s="1"/>
  <c r="AW163" i="193"/>
  <c r="AV163" i="193"/>
  <c r="AU163" i="193"/>
  <c r="BD162" i="193"/>
  <c r="AY162" i="193"/>
  <c r="AX162" i="193"/>
  <c r="AW162" i="193"/>
  <c r="AV162" i="193"/>
  <c r="AU162" i="193"/>
  <c r="BD161" i="193"/>
  <c r="AY161" i="193"/>
  <c r="AX161" i="193"/>
  <c r="BB161" i="193" s="1"/>
  <c r="AW161" i="193"/>
  <c r="AV161" i="193"/>
  <c r="AU161" i="193"/>
  <c r="BD160" i="193"/>
  <c r="AY160" i="193"/>
  <c r="AX160" i="193"/>
  <c r="AW160" i="193"/>
  <c r="AV160" i="193"/>
  <c r="AU160" i="193"/>
  <c r="BD159" i="193"/>
  <c r="AZ159" i="193"/>
  <c r="AY159" i="193"/>
  <c r="AX159" i="193"/>
  <c r="BB159" i="193" s="1"/>
  <c r="AW159" i="193"/>
  <c r="AV159" i="193"/>
  <c r="AU159" i="193"/>
  <c r="BD158" i="193"/>
  <c r="AY158" i="193"/>
  <c r="AX158" i="193"/>
  <c r="AW158" i="193"/>
  <c r="AV158" i="193"/>
  <c r="AU158" i="193"/>
  <c r="BD157" i="193"/>
  <c r="AY157" i="193"/>
  <c r="AX157" i="193"/>
  <c r="BB157" i="193" s="1"/>
  <c r="AW157" i="193"/>
  <c r="AV157" i="193"/>
  <c r="AU157" i="193"/>
  <c r="BD156" i="193"/>
  <c r="AY156" i="193"/>
  <c r="AX156" i="193"/>
  <c r="AW156" i="193"/>
  <c r="AV156" i="193"/>
  <c r="AU156" i="193"/>
  <c r="BD155" i="193"/>
  <c r="AZ155" i="193"/>
  <c r="AY155" i="193"/>
  <c r="AX155" i="193"/>
  <c r="BB155" i="193" s="1"/>
  <c r="AW155" i="193"/>
  <c r="AV155" i="193"/>
  <c r="AU155" i="193"/>
  <c r="BD154" i="193"/>
  <c r="AY154" i="193"/>
  <c r="AX154" i="193"/>
  <c r="BB154" i="193" s="1"/>
  <c r="AW154" i="193"/>
  <c r="AV154" i="193"/>
  <c r="AU154" i="193"/>
  <c r="BD153" i="193"/>
  <c r="AY153" i="193"/>
  <c r="AX153" i="193"/>
  <c r="BB153" i="193" s="1"/>
  <c r="AW153" i="193"/>
  <c r="AV153" i="193"/>
  <c r="AU153" i="193"/>
  <c r="BD152" i="193"/>
  <c r="AY152" i="193"/>
  <c r="AX152" i="193"/>
  <c r="AW152" i="193"/>
  <c r="AV152" i="193"/>
  <c r="AU152" i="193"/>
  <c r="BD151" i="193"/>
  <c r="AY151" i="193"/>
  <c r="AX151" i="193"/>
  <c r="BB151" i="193" s="1"/>
  <c r="AW151" i="193"/>
  <c r="AV151" i="193"/>
  <c r="AU151" i="193"/>
  <c r="BD150" i="193"/>
  <c r="AY150" i="193"/>
  <c r="AX150" i="193"/>
  <c r="AW150" i="193"/>
  <c r="AV150" i="193"/>
  <c r="AU150" i="193"/>
  <c r="BD149" i="193"/>
  <c r="AY149" i="193"/>
  <c r="AX149" i="193"/>
  <c r="BB149" i="193" s="1"/>
  <c r="AW149" i="193"/>
  <c r="AV149" i="193"/>
  <c r="AU149" i="193"/>
  <c r="BD148" i="193"/>
  <c r="AY148" i="193"/>
  <c r="AX148" i="193"/>
  <c r="AW148" i="193"/>
  <c r="AV148" i="193"/>
  <c r="AU148" i="193"/>
  <c r="BD147" i="193"/>
  <c r="AZ147" i="193"/>
  <c r="AY147" i="193"/>
  <c r="AX147" i="193"/>
  <c r="BB147" i="193" s="1"/>
  <c r="AW147" i="193"/>
  <c r="AV147" i="193"/>
  <c r="AU147" i="193"/>
  <c r="BD146" i="193"/>
  <c r="AZ146" i="193"/>
  <c r="AY146" i="193"/>
  <c r="AX146" i="193"/>
  <c r="AW146" i="193"/>
  <c r="AV146" i="193"/>
  <c r="AU146" i="193"/>
  <c r="BD145" i="193"/>
  <c r="AY145" i="193"/>
  <c r="AX145" i="193"/>
  <c r="BB145" i="193" s="1"/>
  <c r="AW145" i="193"/>
  <c r="AV145" i="193"/>
  <c r="AU145" i="193"/>
  <c r="BD144" i="193"/>
  <c r="AY144" i="193"/>
  <c r="AX144" i="193"/>
  <c r="AW144" i="193"/>
  <c r="AV144" i="193"/>
  <c r="AU144" i="193"/>
  <c r="BD143" i="193"/>
  <c r="AY143" i="193"/>
  <c r="AX143" i="193"/>
  <c r="AW143" i="193"/>
  <c r="AV143" i="193"/>
  <c r="AU143" i="193"/>
  <c r="BD142" i="193"/>
  <c r="AY142" i="193"/>
  <c r="AX142" i="193"/>
  <c r="AW142" i="193"/>
  <c r="AV142" i="193"/>
  <c r="AU142" i="193"/>
  <c r="BD141" i="193"/>
  <c r="AZ141" i="193"/>
  <c r="AY141" i="193"/>
  <c r="AX141" i="193"/>
  <c r="AW141" i="193"/>
  <c r="AV141" i="193"/>
  <c r="AU141" i="193"/>
  <c r="BD140" i="193"/>
  <c r="AY140" i="193"/>
  <c r="AX140" i="193"/>
  <c r="BB140" i="193" s="1"/>
  <c r="AW140" i="193"/>
  <c r="AV140" i="193"/>
  <c r="AU140" i="193"/>
  <c r="BD139" i="193"/>
  <c r="AY139" i="193"/>
  <c r="AX139" i="193"/>
  <c r="BB139" i="193" s="1"/>
  <c r="AW139" i="193"/>
  <c r="AV139" i="193"/>
  <c r="AU139" i="193"/>
  <c r="BD138" i="193"/>
  <c r="AZ138" i="193"/>
  <c r="AY138" i="193"/>
  <c r="AX138" i="193"/>
  <c r="BB138" i="193" s="1"/>
  <c r="AW138" i="193"/>
  <c r="AV138" i="193"/>
  <c r="AU138" i="193"/>
  <c r="BD137" i="193"/>
  <c r="AY137" i="193"/>
  <c r="AX137" i="193"/>
  <c r="BB137" i="193" s="1"/>
  <c r="AW137" i="193"/>
  <c r="AV137" i="193"/>
  <c r="AU137" i="193"/>
  <c r="BD136" i="193"/>
  <c r="AY136" i="193"/>
  <c r="AX136" i="193"/>
  <c r="BB136" i="193" s="1"/>
  <c r="AW136" i="193"/>
  <c r="AV136" i="193"/>
  <c r="AU136" i="193"/>
  <c r="BD135" i="193"/>
  <c r="AZ135" i="193"/>
  <c r="AY135" i="193"/>
  <c r="AX135" i="193"/>
  <c r="AW135" i="193"/>
  <c r="AV135" i="193"/>
  <c r="AU135" i="193"/>
  <c r="BD134" i="193"/>
  <c r="AZ134" i="193"/>
  <c r="AY134" i="193"/>
  <c r="AX134" i="193"/>
  <c r="BB134" i="193" s="1"/>
  <c r="AW134" i="193"/>
  <c r="AV134" i="193"/>
  <c r="AU134" i="193"/>
  <c r="BD133" i="193"/>
  <c r="AY133" i="193"/>
  <c r="AX133" i="193"/>
  <c r="AW133" i="193"/>
  <c r="AV133" i="193"/>
  <c r="AU133" i="193"/>
  <c r="BD132" i="193"/>
  <c r="AY132" i="193"/>
  <c r="AX132" i="193"/>
  <c r="BB132" i="193" s="1"/>
  <c r="AW132" i="193"/>
  <c r="AV132" i="193"/>
  <c r="AU132" i="193"/>
  <c r="BD131" i="193"/>
  <c r="AZ131" i="193"/>
  <c r="AY131" i="193"/>
  <c r="AX131" i="193"/>
  <c r="AW131" i="193"/>
  <c r="AV131" i="193"/>
  <c r="AU131" i="193"/>
  <c r="BD130" i="193"/>
  <c r="AY130" i="193"/>
  <c r="AX130" i="193"/>
  <c r="BB130" i="193" s="1"/>
  <c r="AW130" i="193"/>
  <c r="AV130" i="193"/>
  <c r="AU130" i="193"/>
  <c r="BD129" i="193"/>
  <c r="AY129" i="193"/>
  <c r="AX129" i="193"/>
  <c r="AW129" i="193"/>
  <c r="AV129" i="193"/>
  <c r="AU129" i="193"/>
  <c r="BD128" i="193"/>
  <c r="AZ128" i="193"/>
  <c r="AY128" i="193"/>
  <c r="AX128" i="193"/>
  <c r="BB128" i="193" s="1"/>
  <c r="AW128" i="193"/>
  <c r="AV128" i="193"/>
  <c r="AU128" i="193"/>
  <c r="BD127" i="193"/>
  <c r="AY127" i="193"/>
  <c r="AX127" i="193"/>
  <c r="BB127" i="193" s="1"/>
  <c r="AW127" i="193"/>
  <c r="AV127" i="193"/>
  <c r="AU127" i="193"/>
  <c r="BD126" i="193"/>
  <c r="AY126" i="193"/>
  <c r="AX126" i="193"/>
  <c r="AW126" i="193"/>
  <c r="AV126" i="193"/>
  <c r="AU126" i="193"/>
  <c r="BD125" i="193"/>
  <c r="AY125" i="193"/>
  <c r="AX125" i="193"/>
  <c r="BB125" i="193" s="1"/>
  <c r="AW125" i="193"/>
  <c r="AV125" i="193"/>
  <c r="AU125" i="193"/>
  <c r="BD124" i="193"/>
  <c r="AY124" i="193"/>
  <c r="AX124" i="193"/>
  <c r="BB124" i="193" s="1"/>
  <c r="AW124" i="193"/>
  <c r="AV124" i="193"/>
  <c r="AU124" i="193"/>
  <c r="BD123" i="193"/>
  <c r="AY123" i="193"/>
  <c r="AX123" i="193"/>
  <c r="BB123" i="193" s="1"/>
  <c r="AW123" i="193"/>
  <c r="AV123" i="193"/>
  <c r="AU123" i="193"/>
  <c r="BD122" i="193"/>
  <c r="AZ122" i="193"/>
  <c r="AY122" i="193"/>
  <c r="AX122" i="193"/>
  <c r="AW122" i="193"/>
  <c r="AV122" i="193"/>
  <c r="AU122" i="193"/>
  <c r="BD121" i="193"/>
  <c r="AZ121" i="193"/>
  <c r="AY121" i="193"/>
  <c r="AX121" i="193"/>
  <c r="BB121" i="193" s="1"/>
  <c r="AW121" i="193"/>
  <c r="AV121" i="193"/>
  <c r="AU121" i="193"/>
  <c r="BD120" i="193"/>
  <c r="AZ120" i="193"/>
  <c r="AY120" i="193"/>
  <c r="AX120" i="193"/>
  <c r="AW120" i="193"/>
  <c r="AV120" i="193"/>
  <c r="AU120" i="193"/>
  <c r="BD119" i="193"/>
  <c r="AY119" i="193"/>
  <c r="AX119" i="193"/>
  <c r="BB119" i="193" s="1"/>
  <c r="AW119" i="193"/>
  <c r="AV119" i="193"/>
  <c r="AU119" i="193"/>
  <c r="BD118" i="193"/>
  <c r="AY118" i="193"/>
  <c r="AX118" i="193"/>
  <c r="AW118" i="193"/>
  <c r="AV118" i="193"/>
  <c r="AU118" i="193"/>
  <c r="BD117" i="193"/>
  <c r="AY117" i="193"/>
  <c r="AX117" i="193"/>
  <c r="BB117" i="193" s="1"/>
  <c r="AW117" i="193"/>
  <c r="AV117" i="193"/>
  <c r="AU117" i="193"/>
  <c r="BD116" i="193"/>
  <c r="AY116" i="193"/>
  <c r="AX116" i="193"/>
  <c r="BB116" i="193" s="1"/>
  <c r="AW116" i="193"/>
  <c r="AV116" i="193"/>
  <c r="AU116" i="193"/>
  <c r="BD115" i="193"/>
  <c r="AY115" i="193"/>
  <c r="AX115" i="193"/>
  <c r="BB115" i="193" s="1"/>
  <c r="AW115" i="193"/>
  <c r="AV115" i="193"/>
  <c r="AU115" i="193"/>
  <c r="BD114" i="193"/>
  <c r="AY114" i="193"/>
  <c r="AX114" i="193"/>
  <c r="BB114" i="193" s="1"/>
  <c r="AW114" i="193"/>
  <c r="AV114" i="193"/>
  <c r="AU114" i="193"/>
  <c r="BD113" i="193"/>
  <c r="AY113" i="193"/>
  <c r="AX113" i="193"/>
  <c r="BB113" i="193" s="1"/>
  <c r="AW113" i="193"/>
  <c r="AV113" i="193"/>
  <c r="AU113" i="193"/>
  <c r="BD112" i="193"/>
  <c r="AY112" i="193"/>
  <c r="AX112" i="193"/>
  <c r="BB112" i="193" s="1"/>
  <c r="AW112" i="193"/>
  <c r="AV112" i="193"/>
  <c r="AU112" i="193"/>
  <c r="BD111" i="193"/>
  <c r="AY111" i="193"/>
  <c r="AX111" i="193"/>
  <c r="BB111" i="193" s="1"/>
  <c r="AW111" i="193"/>
  <c r="AV111" i="193"/>
  <c r="AU111" i="193"/>
  <c r="BD110" i="193"/>
  <c r="AY110" i="193"/>
  <c r="AX110" i="193"/>
  <c r="AW110" i="193"/>
  <c r="AV110" i="193"/>
  <c r="AU110" i="193"/>
  <c r="BD109" i="193"/>
  <c r="AY109" i="193"/>
  <c r="AX109" i="193"/>
  <c r="BB109" i="193" s="1"/>
  <c r="AW109" i="193"/>
  <c r="AV109" i="193"/>
  <c r="AU109" i="193"/>
  <c r="BD108" i="193"/>
  <c r="AZ108" i="193"/>
  <c r="AY108" i="193"/>
  <c r="AX108" i="193"/>
  <c r="AW108" i="193"/>
  <c r="AV108" i="193"/>
  <c r="AU108" i="193"/>
  <c r="BD107" i="193"/>
  <c r="AY107" i="193"/>
  <c r="AX107" i="193"/>
  <c r="BB107" i="193" s="1"/>
  <c r="AW107" i="193"/>
  <c r="AV107" i="193"/>
  <c r="AU107" i="193"/>
  <c r="BD106" i="193"/>
  <c r="AY106" i="193"/>
  <c r="AX106" i="193"/>
  <c r="AW106" i="193"/>
  <c r="AV106" i="193"/>
  <c r="AU106" i="193"/>
  <c r="BD105" i="193"/>
  <c r="AY105" i="193"/>
  <c r="AX105" i="193"/>
  <c r="BB105" i="193" s="1"/>
  <c r="AW105" i="193"/>
  <c r="AV105" i="193"/>
  <c r="AU105" i="193"/>
  <c r="BD104" i="193"/>
  <c r="AY104" i="193"/>
  <c r="AX104" i="193"/>
  <c r="AW104" i="193"/>
  <c r="AV104" i="193"/>
  <c r="AU104" i="193"/>
  <c r="BD103" i="193"/>
  <c r="AZ103" i="193"/>
  <c r="AY103" i="193"/>
  <c r="AX103" i="193"/>
  <c r="BB103" i="193" s="1"/>
  <c r="AW103" i="193"/>
  <c r="AV103" i="193"/>
  <c r="AU103" i="193"/>
  <c r="BD102" i="193"/>
  <c r="AY102" i="193"/>
  <c r="AX102" i="193"/>
  <c r="BB102" i="193" s="1"/>
  <c r="AW102" i="193"/>
  <c r="AV102" i="193"/>
  <c r="AU102" i="193"/>
  <c r="BD101" i="193"/>
  <c r="AY101" i="193"/>
  <c r="AX101" i="193"/>
  <c r="BB101" i="193" s="1"/>
  <c r="AW101" i="193"/>
  <c r="AV101" i="193"/>
  <c r="AU101" i="193"/>
  <c r="BD100" i="193"/>
  <c r="AZ100" i="193"/>
  <c r="AY100" i="193"/>
  <c r="AX100" i="193"/>
  <c r="BB100" i="193" s="1"/>
  <c r="AW100" i="193"/>
  <c r="AV100" i="193"/>
  <c r="AU100" i="193"/>
  <c r="BD99" i="193"/>
  <c r="AY99" i="193"/>
  <c r="AX99" i="193"/>
  <c r="AW99" i="193"/>
  <c r="AV99" i="193"/>
  <c r="AU99" i="193"/>
  <c r="BD98" i="193"/>
  <c r="AY98" i="193"/>
  <c r="AX98" i="193"/>
  <c r="AW98" i="193"/>
  <c r="AV98" i="193"/>
  <c r="AU98" i="193"/>
  <c r="BD97" i="193"/>
  <c r="AY97" i="193"/>
  <c r="AX97" i="193"/>
  <c r="BB97" i="193" s="1"/>
  <c r="AW97" i="193"/>
  <c r="AV97" i="193"/>
  <c r="AU97" i="193"/>
  <c r="BD96" i="193"/>
  <c r="AY96" i="193"/>
  <c r="AX96" i="193"/>
  <c r="BB96" i="193" s="1"/>
  <c r="AW96" i="193"/>
  <c r="AV96" i="193"/>
  <c r="AU96" i="193"/>
  <c r="BD95" i="193"/>
  <c r="AY95" i="193"/>
  <c r="AX95" i="193"/>
  <c r="BB95" i="193" s="1"/>
  <c r="AW95" i="193"/>
  <c r="AV95" i="193"/>
  <c r="AU95" i="193"/>
  <c r="BD94" i="193"/>
  <c r="AY94" i="193"/>
  <c r="AX94" i="193"/>
  <c r="BB94" i="193" s="1"/>
  <c r="AW94" i="193"/>
  <c r="AV94" i="193"/>
  <c r="AU94" i="193"/>
  <c r="BD93" i="193"/>
  <c r="AY93" i="193"/>
  <c r="AX93" i="193"/>
  <c r="BB93" i="193" s="1"/>
  <c r="AW93" i="193"/>
  <c r="AV93" i="193"/>
  <c r="AU93" i="193"/>
  <c r="BD92" i="193"/>
  <c r="AY92" i="193"/>
  <c r="AX92" i="193"/>
  <c r="BB92" i="193" s="1"/>
  <c r="AW92" i="193"/>
  <c r="AV92" i="193"/>
  <c r="AU92" i="193"/>
  <c r="BD91" i="193"/>
  <c r="AY91" i="193"/>
  <c r="AX91" i="193"/>
  <c r="BB91" i="193" s="1"/>
  <c r="AW91" i="193"/>
  <c r="AV91" i="193"/>
  <c r="AU91" i="193"/>
  <c r="BD90" i="193"/>
  <c r="AY90" i="193"/>
  <c r="AX90" i="193"/>
  <c r="BB90" i="193" s="1"/>
  <c r="AW90" i="193"/>
  <c r="AV90" i="193"/>
  <c r="AU90" i="193"/>
  <c r="BD89" i="193"/>
  <c r="AY89" i="193"/>
  <c r="AX89" i="193"/>
  <c r="BB89" i="193" s="1"/>
  <c r="AW89" i="193"/>
  <c r="AV89" i="193"/>
  <c r="AU89" i="193"/>
  <c r="BD88" i="193"/>
  <c r="AY88" i="193"/>
  <c r="AX88" i="193"/>
  <c r="BB88" i="193" s="1"/>
  <c r="AW88" i="193"/>
  <c r="AV88" i="193"/>
  <c r="AU88" i="193"/>
  <c r="BD87" i="193"/>
  <c r="AY87" i="193"/>
  <c r="AX87" i="193"/>
  <c r="BB87" i="193" s="1"/>
  <c r="AW87" i="193"/>
  <c r="AV87" i="193"/>
  <c r="AU87" i="193"/>
  <c r="BD86" i="193"/>
  <c r="AY86" i="193"/>
  <c r="AX86" i="193"/>
  <c r="BB86" i="193" s="1"/>
  <c r="AW86" i="193"/>
  <c r="AV86" i="193"/>
  <c r="AU86" i="193"/>
  <c r="BD85" i="193"/>
  <c r="AY85" i="193"/>
  <c r="AX85" i="193"/>
  <c r="BB85" i="193" s="1"/>
  <c r="AW85" i="193"/>
  <c r="AV85" i="193"/>
  <c r="AU85" i="193"/>
  <c r="BD84" i="193"/>
  <c r="AY84" i="193"/>
  <c r="AX84" i="193"/>
  <c r="BB84" i="193" s="1"/>
  <c r="AW84" i="193"/>
  <c r="AV84" i="193"/>
  <c r="AU84" i="193"/>
  <c r="BD83" i="193"/>
  <c r="AY83" i="193"/>
  <c r="AX83" i="193"/>
  <c r="BB83" i="193" s="1"/>
  <c r="AW83" i="193"/>
  <c r="AV83" i="193"/>
  <c r="AU83" i="193"/>
  <c r="BD82" i="193"/>
  <c r="AY82" i="193"/>
  <c r="AX82" i="193"/>
  <c r="AW82" i="193"/>
  <c r="AV82" i="193"/>
  <c r="AU82" i="193"/>
  <c r="BD81" i="193"/>
  <c r="AZ81" i="193"/>
  <c r="AY81" i="193"/>
  <c r="AX81" i="193"/>
  <c r="AW81" i="193"/>
  <c r="AV81" i="193"/>
  <c r="AU81" i="193"/>
  <c r="BD80" i="193"/>
  <c r="AY80" i="193"/>
  <c r="AX80" i="193"/>
  <c r="AW80" i="193"/>
  <c r="AV80" i="193"/>
  <c r="AU80" i="193"/>
  <c r="BD79" i="193"/>
  <c r="AY79" i="193"/>
  <c r="AX79" i="193"/>
  <c r="AW79" i="193"/>
  <c r="AV79" i="193"/>
  <c r="AU79" i="193"/>
  <c r="BD78" i="193"/>
  <c r="AY78" i="193"/>
  <c r="AX78" i="193"/>
  <c r="BB78" i="193" s="1"/>
  <c r="AW78" i="193"/>
  <c r="AV78" i="193"/>
  <c r="AU78" i="193"/>
  <c r="BD77" i="193"/>
  <c r="AY77" i="193"/>
  <c r="AX77" i="193"/>
  <c r="BB77" i="193" s="1"/>
  <c r="AW77" i="193"/>
  <c r="AV77" i="193"/>
  <c r="AU77" i="193"/>
  <c r="BD76" i="193"/>
  <c r="AY76" i="193"/>
  <c r="AX76" i="193"/>
  <c r="BB76" i="193" s="1"/>
  <c r="AW76" i="193"/>
  <c r="AV76" i="193"/>
  <c r="AU76" i="193"/>
  <c r="BD75" i="193"/>
  <c r="AY75" i="193"/>
  <c r="AX75" i="193"/>
  <c r="BB75" i="193" s="1"/>
  <c r="AW75" i="193"/>
  <c r="AV75" i="193"/>
  <c r="AU75" i="193"/>
  <c r="BD74" i="193"/>
  <c r="AZ74" i="193"/>
  <c r="AY74" i="193"/>
  <c r="AX74" i="193"/>
  <c r="BB74" i="193" s="1"/>
  <c r="AW74" i="193"/>
  <c r="AV74" i="193"/>
  <c r="AU74" i="193"/>
  <c r="BD73" i="193"/>
  <c r="AZ73" i="193"/>
  <c r="AY73" i="193"/>
  <c r="AX73" i="193"/>
  <c r="AW73" i="193"/>
  <c r="AV73" i="193"/>
  <c r="AU73" i="193"/>
  <c r="BD72" i="193"/>
  <c r="AY72" i="193"/>
  <c r="AX72" i="193"/>
  <c r="BB72" i="193" s="1"/>
  <c r="AW72" i="193"/>
  <c r="AV72" i="193"/>
  <c r="AU72" i="193"/>
  <c r="BD71" i="193"/>
  <c r="AY71" i="193"/>
  <c r="AX71" i="193"/>
  <c r="AW71" i="193"/>
  <c r="AV71" i="193"/>
  <c r="AU71" i="193"/>
  <c r="BD70" i="193"/>
  <c r="AY70" i="193"/>
  <c r="AX70" i="193"/>
  <c r="BB70" i="193" s="1"/>
  <c r="AW70" i="193"/>
  <c r="AV70" i="193"/>
  <c r="AU70" i="193"/>
  <c r="BD69" i="193"/>
  <c r="AZ69" i="193"/>
  <c r="AY69" i="193"/>
  <c r="AX69" i="193"/>
  <c r="AW69" i="193"/>
  <c r="AV69" i="193"/>
  <c r="AU69" i="193"/>
  <c r="BD68" i="193"/>
  <c r="AY68" i="193"/>
  <c r="AX68" i="193"/>
  <c r="BB68" i="193" s="1"/>
  <c r="AW68" i="193"/>
  <c r="AV68" i="193"/>
  <c r="AU68" i="193"/>
  <c r="BD67" i="193"/>
  <c r="AY67" i="193"/>
  <c r="AX67" i="193"/>
  <c r="AW67" i="193"/>
  <c r="AV67" i="193"/>
  <c r="AU67" i="193"/>
  <c r="BD66" i="193"/>
  <c r="AY66" i="193"/>
  <c r="AX66" i="193"/>
  <c r="BB66" i="193" s="1"/>
  <c r="AW66" i="193"/>
  <c r="AV66" i="193"/>
  <c r="AU66" i="193"/>
  <c r="BD65" i="193"/>
  <c r="AY65" i="193"/>
  <c r="AX65" i="193"/>
  <c r="AW65" i="193"/>
  <c r="AV65" i="193"/>
  <c r="AU65" i="193"/>
  <c r="BD64" i="193"/>
  <c r="AZ64" i="193"/>
  <c r="AY64" i="193"/>
  <c r="AX64" i="193"/>
  <c r="BB64" i="193" s="1"/>
  <c r="AW64" i="193"/>
  <c r="AV64" i="193"/>
  <c r="AU64" i="193"/>
  <c r="BD63" i="193"/>
  <c r="AY63" i="193"/>
  <c r="AX63" i="193"/>
  <c r="BB63" i="193" s="1"/>
  <c r="AW63" i="193"/>
  <c r="AV63" i="193"/>
  <c r="AU63" i="193"/>
  <c r="BD62" i="193"/>
  <c r="AY62" i="193"/>
  <c r="AX62" i="193"/>
  <c r="BB62" i="193" s="1"/>
  <c r="AW62" i="193"/>
  <c r="AV62" i="193"/>
  <c r="AU62" i="193"/>
  <c r="BD61" i="193"/>
  <c r="AZ61" i="193"/>
  <c r="AY61" i="193"/>
  <c r="AX61" i="193"/>
  <c r="AW61" i="193"/>
  <c r="AV61" i="193"/>
  <c r="AU61" i="193"/>
  <c r="BD60" i="193"/>
  <c r="AY60" i="193"/>
  <c r="AX60" i="193"/>
  <c r="AW60" i="193"/>
  <c r="AV60" i="193"/>
  <c r="AU60" i="193"/>
  <c r="BD59" i="193"/>
  <c r="AY59" i="193"/>
  <c r="AX59" i="193"/>
  <c r="AW59" i="193"/>
  <c r="AV59" i="193"/>
  <c r="AU59" i="193"/>
  <c r="BD58" i="193"/>
  <c r="AY58" i="193"/>
  <c r="AX58" i="193"/>
  <c r="BB58" i="193" s="1"/>
  <c r="AW58" i="193"/>
  <c r="AV58" i="193"/>
  <c r="AU58" i="193"/>
  <c r="BD57" i="193"/>
  <c r="AZ57" i="193"/>
  <c r="AY57" i="193"/>
  <c r="AX57" i="193"/>
  <c r="BB57" i="193" s="1"/>
  <c r="AW57" i="193"/>
  <c r="AV57" i="193"/>
  <c r="AU57" i="193"/>
  <c r="BD56" i="193"/>
  <c r="AY56" i="193"/>
  <c r="AX56" i="193"/>
  <c r="BB56" i="193" s="1"/>
  <c r="AW56" i="193"/>
  <c r="AV56" i="193"/>
  <c r="AU56" i="193"/>
  <c r="BD55" i="193"/>
  <c r="AY55" i="193"/>
  <c r="AX55" i="193"/>
  <c r="BB55" i="193" s="1"/>
  <c r="AW55" i="193"/>
  <c r="AV55" i="193"/>
  <c r="AU55" i="193"/>
  <c r="BD54" i="193"/>
  <c r="AY54" i="193"/>
  <c r="AX54" i="193"/>
  <c r="BB54" i="193" s="1"/>
  <c r="AW54" i="193"/>
  <c r="AV54" i="193"/>
  <c r="AU54" i="193"/>
  <c r="BD53" i="193"/>
  <c r="AZ53" i="193"/>
  <c r="AY53" i="193"/>
  <c r="AX53" i="193"/>
  <c r="BB53" i="193" s="1"/>
  <c r="AW53" i="193"/>
  <c r="AV53" i="193"/>
  <c r="AU53" i="193"/>
  <c r="BD52" i="193"/>
  <c r="AY52" i="193"/>
  <c r="AX52" i="193"/>
  <c r="BB52" i="193" s="1"/>
  <c r="AW52" i="193"/>
  <c r="AV52" i="193"/>
  <c r="AU52" i="193"/>
  <c r="BD51" i="193"/>
  <c r="AY51" i="193"/>
  <c r="AX51" i="193"/>
  <c r="AW51" i="193"/>
  <c r="AV51" i="193"/>
  <c r="AU51" i="193"/>
  <c r="BD50" i="193"/>
  <c r="AY50" i="193"/>
  <c r="AX50" i="193"/>
  <c r="AW50" i="193"/>
  <c r="AV50" i="193"/>
  <c r="AU50" i="193"/>
  <c r="BD49" i="193"/>
  <c r="AY49" i="193"/>
  <c r="AX49" i="193"/>
  <c r="AW49" i="193"/>
  <c r="AV49" i="193"/>
  <c r="AU49" i="193"/>
  <c r="BD48" i="193"/>
  <c r="AY48" i="193"/>
  <c r="AX48" i="193"/>
  <c r="AW48" i="193"/>
  <c r="AV48" i="193"/>
  <c r="AU48" i="193"/>
  <c r="BD47" i="193"/>
  <c r="AY47" i="193"/>
  <c r="AX47" i="193"/>
  <c r="BB47" i="193" s="1"/>
  <c r="AW47" i="193"/>
  <c r="AV47" i="193"/>
  <c r="AU47" i="193"/>
  <c r="BD46" i="193"/>
  <c r="AY46" i="193"/>
  <c r="AX46" i="193"/>
  <c r="BB46" i="193" s="1"/>
  <c r="AW46" i="193"/>
  <c r="AV46" i="193"/>
  <c r="AU46" i="193"/>
  <c r="BD45" i="193"/>
  <c r="AY45" i="193"/>
  <c r="AX45" i="193"/>
  <c r="BB45" i="193" s="1"/>
  <c r="AW45" i="193"/>
  <c r="AV45" i="193"/>
  <c r="AU45" i="193"/>
  <c r="BD44" i="193"/>
  <c r="AY44" i="193"/>
  <c r="AX44" i="193"/>
  <c r="BB44" i="193" s="1"/>
  <c r="AW44" i="193"/>
  <c r="AV44" i="193"/>
  <c r="AU44" i="193"/>
  <c r="BD43" i="193"/>
  <c r="AY43" i="193"/>
  <c r="AX43" i="193"/>
  <c r="BB43" i="193" s="1"/>
  <c r="AW43" i="193"/>
  <c r="AV43" i="193"/>
  <c r="AU43" i="193"/>
  <c r="BD42" i="193"/>
  <c r="AY42" i="193"/>
  <c r="AX42" i="193"/>
  <c r="BB42" i="193" s="1"/>
  <c r="AW42" i="193"/>
  <c r="AV42" i="193"/>
  <c r="AU42" i="193"/>
  <c r="BD41" i="193"/>
  <c r="AZ41" i="193"/>
  <c r="AY41" i="193"/>
  <c r="AX41" i="193"/>
  <c r="BB41" i="193" s="1"/>
  <c r="AW41" i="193"/>
  <c r="AV41" i="193"/>
  <c r="AU41" i="193"/>
  <c r="BD40" i="193"/>
  <c r="AY40" i="193"/>
  <c r="AX40" i="193"/>
  <c r="AW40" i="193"/>
  <c r="AV40" i="193"/>
  <c r="AU40" i="193"/>
  <c r="BD39" i="193"/>
  <c r="AY39" i="193"/>
  <c r="AX39" i="193"/>
  <c r="BB39" i="193" s="1"/>
  <c r="AW39" i="193"/>
  <c r="AV39" i="193"/>
  <c r="AU39" i="193"/>
  <c r="BD38" i="193"/>
  <c r="AZ38" i="193"/>
  <c r="AY38" i="193"/>
  <c r="AX38" i="193"/>
  <c r="AW38" i="193"/>
  <c r="AV38" i="193"/>
  <c r="AU38" i="193"/>
  <c r="BD37" i="193"/>
  <c r="AY37" i="193"/>
  <c r="AX37" i="193"/>
  <c r="BB37" i="193" s="1"/>
  <c r="AW37" i="193"/>
  <c r="AV37" i="193"/>
  <c r="AU37" i="193"/>
  <c r="BD36" i="193"/>
  <c r="AY36" i="193"/>
  <c r="AX36" i="193"/>
  <c r="AW36" i="193"/>
  <c r="AV36" i="193"/>
  <c r="AU36" i="193"/>
  <c r="BD35" i="193"/>
  <c r="AZ35" i="193"/>
  <c r="AY35" i="193"/>
  <c r="AX35" i="193"/>
  <c r="BB35" i="193" s="1"/>
  <c r="AW35" i="193"/>
  <c r="AV35" i="193"/>
  <c r="AU35" i="193"/>
  <c r="BD34" i="193"/>
  <c r="AY34" i="193"/>
  <c r="AX34" i="193"/>
  <c r="AW34" i="193"/>
  <c r="AV34" i="193"/>
  <c r="AU34" i="193"/>
  <c r="BD33" i="193"/>
  <c r="AY33" i="193"/>
  <c r="AX33" i="193"/>
  <c r="BB33" i="193" s="1"/>
  <c r="AW33" i="193"/>
  <c r="AV33" i="193"/>
  <c r="AU33" i="193"/>
  <c r="BD32" i="193"/>
  <c r="AZ32" i="193"/>
  <c r="AY32" i="193"/>
  <c r="AX32" i="193"/>
  <c r="AW32" i="193"/>
  <c r="AV32" i="193"/>
  <c r="AU32" i="193"/>
  <c r="BD31" i="193"/>
  <c r="AY31" i="193"/>
  <c r="AX31" i="193"/>
  <c r="BB31" i="193" s="1"/>
  <c r="AW31" i="193"/>
  <c r="AV31" i="193"/>
  <c r="AU31" i="193"/>
  <c r="BD30" i="193"/>
  <c r="AY30" i="193"/>
  <c r="AX30" i="193"/>
  <c r="BB30" i="193" s="1"/>
  <c r="AW30" i="193"/>
  <c r="AV30" i="193"/>
  <c r="AU30" i="193"/>
  <c r="BD29" i="193"/>
  <c r="AY29" i="193"/>
  <c r="AX29" i="193"/>
  <c r="BB29" i="193" s="1"/>
  <c r="AW29" i="193"/>
  <c r="AV29" i="193"/>
  <c r="AU29" i="193"/>
  <c r="BD28" i="193"/>
  <c r="AY28" i="193"/>
  <c r="AX28" i="193"/>
  <c r="BB28" i="193" s="1"/>
  <c r="AW28" i="193"/>
  <c r="AV28" i="193"/>
  <c r="AU28" i="193"/>
  <c r="BD27" i="193"/>
  <c r="AZ27" i="193"/>
  <c r="AY27" i="193"/>
  <c r="AX27" i="193"/>
  <c r="AW27" i="193"/>
  <c r="AV27" i="193"/>
  <c r="AU27" i="193"/>
  <c r="BD26" i="193"/>
  <c r="AY26" i="193"/>
  <c r="AX26" i="193"/>
  <c r="BB26" i="193" s="1"/>
  <c r="AW26" i="193"/>
  <c r="AV26" i="193"/>
  <c r="AU26" i="193"/>
  <c r="BD25" i="193"/>
  <c r="AY25" i="193"/>
  <c r="AX25" i="193"/>
  <c r="AW25" i="193"/>
  <c r="AV25" i="193"/>
  <c r="AU25" i="193"/>
  <c r="BD24" i="193"/>
  <c r="AY24" i="193"/>
  <c r="AX24" i="193"/>
  <c r="BB24" i="193" s="1"/>
  <c r="AW24" i="193"/>
  <c r="AV24" i="193"/>
  <c r="AU24" i="193"/>
  <c r="BD23" i="193"/>
  <c r="AY23" i="193"/>
  <c r="AX23" i="193"/>
  <c r="BB23" i="193" s="1"/>
  <c r="AW23" i="193"/>
  <c r="AV23" i="193"/>
  <c r="AU23" i="193"/>
  <c r="BD22" i="193"/>
  <c r="AZ22" i="193"/>
  <c r="AY22" i="193"/>
  <c r="AX22" i="193"/>
  <c r="AW22" i="193"/>
  <c r="AV22" i="193"/>
  <c r="AU22" i="193"/>
  <c r="BD21" i="193"/>
  <c r="AY21" i="193"/>
  <c r="AX21" i="193"/>
  <c r="AW21" i="193"/>
  <c r="AV21" i="193"/>
  <c r="AU21" i="193"/>
  <c r="BD20" i="193"/>
  <c r="AY20" i="193"/>
  <c r="AX20" i="193"/>
  <c r="BB20" i="193" s="1"/>
  <c r="AW20" i="193"/>
  <c r="AV20" i="193"/>
  <c r="AU20" i="193"/>
  <c r="BD19" i="193"/>
  <c r="AY19" i="193"/>
  <c r="AX19" i="193"/>
  <c r="BB19" i="193" s="1"/>
  <c r="AW19" i="193"/>
  <c r="AV19" i="193"/>
  <c r="AU19" i="193"/>
  <c r="BD18" i="193"/>
  <c r="AY18" i="193"/>
  <c r="AX18" i="193"/>
  <c r="BB18" i="193" s="1"/>
  <c r="AW18" i="193"/>
  <c r="AV18" i="193"/>
  <c r="AU18" i="193"/>
  <c r="BD17" i="193"/>
  <c r="AY17" i="193"/>
  <c r="AX17" i="193"/>
  <c r="BB17" i="193" s="1"/>
  <c r="AW17" i="193"/>
  <c r="AV17" i="193"/>
  <c r="AU17" i="193"/>
  <c r="BD16" i="193"/>
  <c r="AY16" i="193"/>
  <c r="AX16" i="193"/>
  <c r="AW16" i="193"/>
  <c r="AV16" i="193"/>
  <c r="AU16" i="193"/>
  <c r="BD15" i="193"/>
  <c r="AZ15" i="193"/>
  <c r="AY15" i="193"/>
  <c r="AX15" i="193"/>
  <c r="AW15" i="193"/>
  <c r="AV15" i="193"/>
  <c r="AU15" i="193"/>
  <c r="BD14" i="193"/>
  <c r="AY14" i="193"/>
  <c r="AX14" i="193"/>
  <c r="BB14" i="193" s="1"/>
  <c r="AW14" i="193"/>
  <c r="AV14" i="193"/>
  <c r="AU14" i="193"/>
  <c r="BD13" i="193"/>
  <c r="AY13" i="193"/>
  <c r="AX13" i="193"/>
  <c r="AW13" i="193"/>
  <c r="AV13" i="193"/>
  <c r="AU13" i="193"/>
  <c r="BD12" i="193"/>
  <c r="AZ12" i="193"/>
  <c r="AY12" i="193"/>
  <c r="AX12" i="193"/>
  <c r="BB12" i="193" s="1"/>
  <c r="AW12" i="193"/>
  <c r="AV12" i="193"/>
  <c r="AU12" i="193"/>
  <c r="BD11" i="193"/>
  <c r="AZ11" i="193"/>
  <c r="AY11" i="193"/>
  <c r="AX11" i="193"/>
  <c r="AW11" i="193"/>
  <c r="AV11" i="193"/>
  <c r="AU11" i="193"/>
  <c r="BD10" i="193"/>
  <c r="AY10" i="193"/>
  <c r="AX10" i="193"/>
  <c r="BB10" i="193" s="1"/>
  <c r="AW10" i="193"/>
  <c r="AV10" i="193"/>
  <c r="AU10" i="193"/>
  <c r="BD9" i="193"/>
  <c r="AY9" i="193"/>
  <c r="AX9" i="193"/>
  <c r="AW9" i="193"/>
  <c r="AV9" i="193"/>
  <c r="AU9" i="193"/>
  <c r="BD8" i="193"/>
  <c r="AZ8" i="193"/>
  <c r="AY8" i="193"/>
  <c r="AX8" i="193"/>
  <c r="BB8" i="193" s="1"/>
  <c r="AW8" i="193"/>
  <c r="AV8" i="193"/>
  <c r="AU8" i="193"/>
  <c r="BD7" i="193"/>
  <c r="AY7" i="193"/>
  <c r="AX7" i="193"/>
  <c r="AW7" i="193"/>
  <c r="AV7" i="193"/>
  <c r="AU7" i="193"/>
  <c r="BD6" i="193"/>
  <c r="AZ6" i="193"/>
  <c r="AY6" i="193"/>
  <c r="AX6" i="193"/>
  <c r="AW6" i="193"/>
  <c r="AV6" i="193"/>
  <c r="AU6" i="193"/>
  <c r="BD5" i="193"/>
  <c r="AZ5" i="193"/>
  <c r="AY5" i="193"/>
  <c r="AX5" i="193"/>
  <c r="BB5" i="193" s="1"/>
  <c r="AW5" i="193"/>
  <c r="AV5" i="193"/>
  <c r="AU5" i="193"/>
  <c r="BD4" i="193"/>
  <c r="AZ4" i="193"/>
  <c r="AY4" i="193"/>
  <c r="AX4" i="193"/>
  <c r="AW4" i="193"/>
  <c r="AV4" i="193"/>
  <c r="AU4" i="193"/>
  <c r="BA3" i="193"/>
  <c r="AZ3" i="193"/>
  <c r="AY3" i="193"/>
  <c r="AX3" i="193"/>
  <c r="AW3" i="193"/>
  <c r="AV3" i="193"/>
  <c r="AU3" i="193"/>
  <c r="T88" i="193"/>
  <c r="T87" i="193"/>
  <c r="T86" i="193"/>
  <c r="T85" i="193"/>
  <c r="T84" i="193"/>
  <c r="T83" i="193"/>
  <c r="T82" i="193"/>
  <c r="T81" i="193"/>
  <c r="T80" i="193"/>
  <c r="T79" i="193"/>
  <c r="T78" i="193"/>
  <c r="T77" i="193"/>
  <c r="T76" i="193"/>
  <c r="T75" i="193"/>
  <c r="T74" i="193"/>
  <c r="T54" i="193"/>
  <c r="T53" i="193"/>
  <c r="T52" i="193"/>
  <c r="AN46" i="193"/>
  <c r="T46" i="193"/>
  <c r="AN45" i="193"/>
  <c r="T45" i="193"/>
  <c r="AN44" i="193"/>
  <c r="T44" i="193"/>
  <c r="AN43" i="193"/>
  <c r="T43" i="193"/>
  <c r="AN42" i="193"/>
  <c r="T42" i="193"/>
  <c r="AP36" i="193"/>
  <c r="AO36" i="193"/>
  <c r="AN36" i="193"/>
  <c r="AP35" i="193"/>
  <c r="AO35" i="193"/>
  <c r="AN35" i="193"/>
  <c r="AP34" i="193"/>
  <c r="AO34" i="193"/>
  <c r="AN34" i="193"/>
  <c r="AP33" i="193"/>
  <c r="AO33" i="193"/>
  <c r="AN33" i="193"/>
  <c r="T33" i="193"/>
  <c r="AP32" i="193"/>
  <c r="AO32" i="193"/>
  <c r="AN32" i="193"/>
  <c r="T32" i="193"/>
  <c r="AP31" i="193"/>
  <c r="AO31" i="193"/>
  <c r="AN31" i="193"/>
  <c r="AP30" i="193"/>
  <c r="AO30" i="193"/>
  <c r="AN30" i="193"/>
  <c r="AP29" i="193"/>
  <c r="AO29" i="193"/>
  <c r="AN29" i="193"/>
  <c r="AP28" i="193"/>
  <c r="AO28" i="193"/>
  <c r="AN28" i="193"/>
  <c r="AP27" i="193"/>
  <c r="AO27" i="193"/>
  <c r="AN27" i="193"/>
  <c r="T27" i="193"/>
  <c r="AP26" i="193"/>
  <c r="AO26" i="193"/>
  <c r="AN26" i="193"/>
  <c r="T26" i="193"/>
  <c r="AP25" i="193"/>
  <c r="AO25" i="193"/>
  <c r="AN25" i="193"/>
  <c r="AP24" i="193"/>
  <c r="AO24" i="193"/>
  <c r="AN24" i="193"/>
  <c r="AP23" i="193"/>
  <c r="AO23" i="193"/>
  <c r="AN23" i="193"/>
  <c r="AP22" i="193"/>
  <c r="AO22" i="193"/>
  <c r="AN22" i="193"/>
  <c r="AP21" i="193"/>
  <c r="AO21" i="193"/>
  <c r="AN21" i="193"/>
  <c r="T21" i="193"/>
  <c r="AP20" i="193"/>
  <c r="AO20" i="193"/>
  <c r="AN20" i="193"/>
  <c r="T20" i="193"/>
  <c r="AP19" i="193"/>
  <c r="AO19" i="193"/>
  <c r="AN19" i="193"/>
  <c r="T19" i="193"/>
  <c r="AP18" i="193"/>
  <c r="AO18" i="193"/>
  <c r="AN18" i="193"/>
  <c r="T18" i="193"/>
  <c r="AP17" i="193"/>
  <c r="AO17" i="193"/>
  <c r="AN17" i="193"/>
  <c r="T17" i="193"/>
  <c r="T16" i="193"/>
  <c r="T15" i="193"/>
  <c r="T14" i="193"/>
  <c r="T13" i="193"/>
  <c r="T12" i="193"/>
  <c r="AN11" i="193"/>
  <c r="T11" i="193"/>
  <c r="AN10" i="193"/>
  <c r="T10" i="193"/>
  <c r="AN9" i="193"/>
  <c r="T9" i="193"/>
  <c r="AN8" i="193"/>
  <c r="T8" i="193"/>
  <c r="AN7" i="193"/>
  <c r="T7" i="193"/>
  <c r="BB1285" i="193"/>
  <c r="BB1283" i="193"/>
  <c r="BB1281" i="193"/>
  <c r="BB1279" i="193"/>
  <c r="BB1277" i="193"/>
  <c r="BB1275" i="193"/>
  <c r="BB1273" i="193"/>
  <c r="BB1271" i="193"/>
  <c r="BB1269" i="193"/>
  <c r="BB1267" i="193"/>
  <c r="BB1265" i="193"/>
  <c r="BB1263" i="193"/>
  <c r="BB1261" i="193"/>
  <c r="BB1259" i="193"/>
  <c r="BB1257" i="193"/>
  <c r="BB1255" i="193"/>
  <c r="BB1253" i="193"/>
  <c r="BB1251" i="193"/>
  <c r="BB1249" i="193"/>
  <c r="BB1247" i="193"/>
  <c r="BB1245" i="193"/>
  <c r="BB1243" i="193"/>
  <c r="BB1241" i="193"/>
  <c r="BB1239" i="193"/>
  <c r="BB1236" i="193"/>
  <c r="BB1234" i="193"/>
  <c r="BB1229" i="193"/>
  <c r="BB1227" i="193"/>
  <c r="BB1225" i="193"/>
  <c r="BB1223" i="193"/>
  <c r="BB1216" i="193"/>
  <c r="BB1214" i="193"/>
  <c r="BB1213" i="193"/>
  <c r="BB1212" i="193"/>
  <c r="BB1211" i="193"/>
  <c r="BB1210" i="193"/>
  <c r="BB1201" i="193"/>
  <c r="BB1199" i="193"/>
  <c r="BB1197" i="193"/>
  <c r="BB1194" i="193"/>
  <c r="BB1192" i="193"/>
  <c r="BB1190" i="193"/>
  <c r="BB1189" i="193"/>
  <c r="BB1188" i="193"/>
  <c r="BB1186" i="193"/>
  <c r="BB1183" i="193"/>
  <c r="BB1181" i="193"/>
  <c r="BB1179" i="193"/>
  <c r="BB1177" i="193"/>
  <c r="BB1175" i="193"/>
  <c r="BB1173" i="193"/>
  <c r="BB1172" i="193"/>
  <c r="BB1170" i="193"/>
  <c r="BB1168" i="193"/>
  <c r="BB1163" i="193"/>
  <c r="BB1161" i="193"/>
  <c r="BB1158" i="193"/>
  <c r="BB1156" i="193"/>
  <c r="BB1154" i="193"/>
  <c r="BB1152" i="193"/>
  <c r="BB1151" i="193"/>
  <c r="BB1150" i="193"/>
  <c r="BB1149" i="193"/>
  <c r="BB1147" i="193"/>
  <c r="BB1141" i="193"/>
  <c r="BB1139" i="193"/>
  <c r="BB1138" i="193"/>
  <c r="BB1136" i="193"/>
  <c r="BB1134" i="193"/>
  <c r="BB1131" i="193"/>
  <c r="BB1129" i="193"/>
  <c r="BB1128" i="193"/>
  <c r="BB1125" i="193"/>
  <c r="BB1120" i="193"/>
  <c r="BB1118" i="193"/>
  <c r="BB1116" i="193"/>
  <c r="BB1113" i="193"/>
  <c r="BB1111" i="193"/>
  <c r="BB1107" i="193"/>
  <c r="BB1105" i="193"/>
  <c r="BB1102" i="193"/>
  <c r="BB1100" i="193"/>
  <c r="BB1098" i="193"/>
  <c r="BB1096" i="193"/>
  <c r="BB1094" i="193"/>
  <c r="BB1092" i="193"/>
  <c r="BB1090" i="193"/>
  <c r="BB1089" i="193"/>
  <c r="BB1087" i="193"/>
  <c r="BB1085" i="193"/>
  <c r="BB1083" i="193"/>
  <c r="BB1081" i="193"/>
  <c r="BB1079" i="193"/>
  <c r="BB1077" i="193"/>
  <c r="BB1075" i="193"/>
  <c r="BB1073" i="193"/>
  <c r="BB1071" i="193"/>
  <c r="BB1069" i="193"/>
  <c r="BB1068" i="193"/>
  <c r="BB1067" i="193"/>
  <c r="BB1066" i="193"/>
  <c r="BB1064" i="193"/>
  <c r="BB1062" i="193"/>
  <c r="BB1058" i="193"/>
  <c r="BB1056" i="193"/>
  <c r="BB1054" i="193"/>
  <c r="BB1053" i="193"/>
  <c r="BB1051" i="193"/>
  <c r="BB1049" i="193"/>
  <c r="BB1047" i="193"/>
  <c r="BB1045" i="193"/>
  <c r="BB1041" i="193"/>
  <c r="BB1039" i="193"/>
  <c r="BB1037" i="193"/>
  <c r="BB1033" i="193"/>
  <c r="BB1032" i="193"/>
  <c r="BB1031" i="193"/>
  <c r="BB1030" i="193"/>
  <c r="BB1028" i="193"/>
  <c r="BB1018" i="193"/>
  <c r="BB1017" i="193"/>
  <c r="BB1015" i="193"/>
  <c r="BB1013" i="193"/>
  <c r="BB1011" i="193"/>
  <c r="BB1009" i="193"/>
  <c r="BB1007" i="193"/>
  <c r="BB1002" i="193"/>
  <c r="BB1000" i="193"/>
  <c r="BB998" i="193"/>
  <c r="BB996" i="193"/>
  <c r="BB994" i="193"/>
  <c r="BB991" i="193"/>
  <c r="BB989" i="193"/>
  <c r="BB987" i="193"/>
  <c r="BB985" i="193"/>
  <c r="BB983" i="193"/>
  <c r="BB981" i="193"/>
  <c r="BB980" i="193"/>
  <c r="BB978" i="193"/>
  <c r="BB976" i="193"/>
  <c r="BB974" i="193"/>
  <c r="BB972" i="193"/>
  <c r="BB970" i="193"/>
  <c r="BB965" i="193"/>
  <c r="BB963" i="193"/>
  <c r="BB961" i="193"/>
  <c r="BB959" i="193"/>
  <c r="BB956" i="193"/>
  <c r="BB954" i="193"/>
  <c r="BB952" i="193"/>
  <c r="BB950" i="193"/>
  <c r="BB948" i="193"/>
  <c r="BB946" i="193"/>
  <c r="BB941" i="193"/>
  <c r="BB938" i="193"/>
  <c r="BB936" i="193"/>
  <c r="BB935" i="193"/>
  <c r="BB934" i="193"/>
  <c r="BB932" i="193"/>
  <c r="BB930" i="193"/>
  <c r="BB926" i="193"/>
  <c r="BB924" i="193"/>
  <c r="BB921" i="193"/>
  <c r="BB919" i="193"/>
  <c r="BB916" i="193"/>
  <c r="BB914" i="193"/>
  <c r="BB913" i="193"/>
  <c r="BB912" i="193"/>
  <c r="BB911" i="193"/>
  <c r="BB908" i="193"/>
  <c r="BB898" i="193"/>
  <c r="BB897" i="193"/>
  <c r="BB895" i="193"/>
  <c r="BB893" i="193"/>
  <c r="BB891" i="193"/>
  <c r="BB889" i="193"/>
  <c r="BB887" i="193"/>
  <c r="BB885" i="193"/>
  <c r="BB883" i="193"/>
  <c r="BB881" i="193"/>
  <c r="BB879" i="193"/>
  <c r="BB877" i="193"/>
  <c r="BB875" i="193"/>
  <c r="BB874" i="193"/>
  <c r="BB873" i="193"/>
  <c r="BB871" i="193"/>
  <c r="BB869" i="193"/>
  <c r="BB867" i="193"/>
  <c r="BB865" i="193"/>
  <c r="BB863" i="193"/>
  <c r="BB861" i="193"/>
  <c r="BB859" i="193"/>
  <c r="BB857" i="193"/>
  <c r="BB855" i="193"/>
  <c r="BB853" i="193"/>
  <c r="BB851" i="193"/>
  <c r="BB849" i="193"/>
  <c r="BB847" i="193"/>
  <c r="BB845" i="193"/>
  <c r="BB843" i="193"/>
  <c r="BB841" i="193"/>
  <c r="BB839" i="193"/>
  <c r="BB837" i="193"/>
  <c r="BB835" i="193"/>
  <c r="BB833" i="193"/>
  <c r="BB831" i="193"/>
  <c r="BB829" i="193"/>
  <c r="BB827" i="193"/>
  <c r="BB825" i="193"/>
  <c r="BB823" i="193"/>
  <c r="BB821" i="193"/>
  <c r="BB819" i="193"/>
  <c r="BB817" i="193"/>
  <c r="BB815" i="193"/>
  <c r="BB813" i="193"/>
  <c r="BB811" i="193"/>
  <c r="BB809" i="193"/>
  <c r="BB807" i="193"/>
  <c r="BB805" i="193"/>
  <c r="BB804" i="193"/>
  <c r="BB803" i="193"/>
  <c r="BB801" i="193"/>
  <c r="BB799" i="193"/>
  <c r="BB797" i="193"/>
  <c r="BB795" i="193"/>
  <c r="BB793" i="193"/>
  <c r="BB791" i="193"/>
  <c r="BB789" i="193"/>
  <c r="BB787" i="193"/>
  <c r="BB785" i="193"/>
  <c r="BB783" i="193"/>
  <c r="BB781" i="193"/>
  <c r="BB779" i="193"/>
  <c r="BB777" i="193"/>
  <c r="BB775" i="193"/>
  <c r="BB773" i="193"/>
  <c r="BB771" i="193"/>
  <c r="BB769" i="193"/>
  <c r="BB767" i="193"/>
  <c r="BB766" i="193"/>
  <c r="BB765" i="193"/>
  <c r="BB763" i="193"/>
  <c r="BB761" i="193"/>
  <c r="BB759" i="193"/>
  <c r="BB757" i="193"/>
  <c r="BB755" i="193"/>
  <c r="BB753" i="193"/>
  <c r="BB751" i="193"/>
  <c r="BB747" i="193"/>
  <c r="BB745" i="193"/>
  <c r="BB744" i="193"/>
  <c r="BB742" i="193"/>
  <c r="BB740" i="193"/>
  <c r="BB738" i="193"/>
  <c r="BB735" i="193"/>
  <c r="BB733" i="193"/>
  <c r="BB731" i="193"/>
  <c r="BB729" i="193"/>
  <c r="BB726" i="193"/>
  <c r="BB724" i="193"/>
  <c r="BB722" i="193"/>
  <c r="BB720" i="193"/>
  <c r="BB718" i="193"/>
  <c r="BB709" i="193"/>
  <c r="BB707" i="193"/>
  <c r="BB705" i="193"/>
  <c r="BB702" i="193"/>
  <c r="BB700" i="193"/>
  <c r="BB698" i="193"/>
  <c r="BB696" i="193"/>
  <c r="BB694" i="193"/>
  <c r="BB686" i="193"/>
  <c r="BB685" i="193"/>
  <c r="BB684" i="193"/>
  <c r="BB683" i="193"/>
  <c r="BB682" i="193"/>
  <c r="BB681" i="193"/>
  <c r="BB674" i="193"/>
  <c r="BB672" i="193"/>
  <c r="BB670" i="193"/>
  <c r="BB667" i="193"/>
  <c r="BB665" i="193"/>
  <c r="BB663" i="193"/>
  <c r="BB662" i="193"/>
  <c r="BB661" i="193"/>
  <c r="BB659" i="193"/>
  <c r="BB657" i="193"/>
  <c r="BB651" i="193"/>
  <c r="BB649" i="193"/>
  <c r="BB647" i="193"/>
  <c r="BB645" i="193"/>
  <c r="BB642" i="193"/>
  <c r="BB638" i="193"/>
  <c r="BB632" i="193"/>
  <c r="BB630" i="193"/>
  <c r="BB628" i="193"/>
  <c r="BB626" i="193"/>
  <c r="BB624" i="193"/>
  <c r="BB622" i="193"/>
  <c r="BB620" i="193"/>
  <c r="BB618" i="193"/>
  <c r="BB616" i="193"/>
  <c r="BB614" i="193"/>
  <c r="BB612" i="193"/>
  <c r="BB610" i="193"/>
  <c r="BB605" i="193"/>
  <c r="BB603" i="193"/>
  <c r="BB602" i="193"/>
  <c r="BB601" i="193"/>
  <c r="BB599" i="193"/>
  <c r="BB597" i="193"/>
  <c r="BB592" i="193"/>
  <c r="BB590" i="193"/>
  <c r="BB588" i="193"/>
  <c r="BB586" i="193"/>
  <c r="BB585" i="193"/>
  <c r="BB583" i="193"/>
  <c r="BB581" i="193"/>
  <c r="BB579" i="193"/>
  <c r="BB577" i="193"/>
  <c r="BB570" i="193"/>
  <c r="BB568" i="193"/>
  <c r="BB566" i="193"/>
  <c r="BB565" i="193"/>
  <c r="BB564" i="193"/>
  <c r="BB562" i="193"/>
  <c r="BB552" i="193"/>
  <c r="BB550" i="193"/>
  <c r="BB547" i="193"/>
  <c r="BB545" i="193"/>
  <c r="BB543" i="193"/>
  <c r="BB541" i="193"/>
  <c r="BB539" i="193"/>
  <c r="BB537" i="193"/>
  <c r="BB526" i="193"/>
  <c r="BB524" i="193"/>
  <c r="BB522" i="193"/>
  <c r="BB520" i="193"/>
  <c r="BB518" i="193"/>
  <c r="BB517" i="193"/>
  <c r="BB513" i="193"/>
  <c r="BB507" i="193"/>
  <c r="BB505" i="193"/>
  <c r="BB503" i="193"/>
  <c r="BB502" i="193"/>
  <c r="BB501" i="193"/>
  <c r="BB498" i="193"/>
  <c r="BB485" i="193"/>
  <c r="BB483" i="193"/>
  <c r="BB482" i="193"/>
  <c r="BB481" i="193"/>
  <c r="BB479" i="193"/>
  <c r="BB477" i="193"/>
  <c r="BB469" i="193"/>
  <c r="BB467" i="193"/>
  <c r="BB466" i="193"/>
  <c r="BB465" i="193"/>
  <c r="BB464" i="193"/>
  <c r="BB462" i="193"/>
  <c r="BB458" i="193"/>
  <c r="BB456" i="193"/>
  <c r="BB446" i="193"/>
  <c r="BB445" i="193"/>
  <c r="BB444" i="193"/>
  <c r="BB443" i="193"/>
  <c r="BB441" i="193"/>
  <c r="BB436" i="193"/>
  <c r="BB432" i="193"/>
  <c r="BB430" i="193"/>
  <c r="BB428" i="193"/>
  <c r="BB426" i="193"/>
  <c r="BB422" i="193"/>
  <c r="BB419" i="193"/>
  <c r="BB417" i="193"/>
  <c r="BB413" i="193"/>
  <c r="BB411" i="193"/>
  <c r="BB409" i="193"/>
  <c r="BB407" i="193"/>
  <c r="BB402" i="193"/>
  <c r="BB400" i="193"/>
  <c r="BB398" i="193"/>
  <c r="BB396" i="193"/>
  <c r="BB394" i="193"/>
  <c r="BB377" i="193"/>
  <c r="BB375" i="193"/>
  <c r="BB373" i="193"/>
  <c r="BB372" i="193"/>
  <c r="BB371" i="193"/>
  <c r="BB369" i="193"/>
  <c r="BB360" i="193"/>
  <c r="BB358" i="193"/>
  <c r="BB350" i="193"/>
  <c r="BB349" i="193"/>
  <c r="BB348" i="193"/>
  <c r="BB346" i="193"/>
  <c r="BB336" i="193"/>
  <c r="BB334" i="193"/>
  <c r="BB333" i="193"/>
  <c r="BB331" i="193"/>
  <c r="BB329" i="193"/>
  <c r="BB327" i="193"/>
  <c r="BB325" i="193"/>
  <c r="BB323" i="193"/>
  <c r="BB312" i="193"/>
  <c r="BB310" i="193"/>
  <c r="BB306" i="193"/>
  <c r="BB304" i="193"/>
  <c r="BB302" i="193"/>
  <c r="BB300" i="193"/>
  <c r="BB290" i="193"/>
  <c r="BB289" i="193"/>
  <c r="BB288" i="193"/>
  <c r="BB287" i="193"/>
  <c r="BB286" i="193"/>
  <c r="BB281" i="193"/>
  <c r="BB279" i="193"/>
  <c r="BB277" i="193"/>
  <c r="BB275" i="193"/>
  <c r="BB273" i="193"/>
  <c r="BB272" i="193"/>
  <c r="BB270" i="193"/>
  <c r="BB268" i="193"/>
  <c r="BB266" i="193"/>
  <c r="BB262" i="193"/>
  <c r="BB254" i="193"/>
  <c r="BB252" i="193"/>
  <c r="BB251" i="193"/>
  <c r="BB250" i="193"/>
  <c r="BB249" i="193"/>
  <c r="BB247" i="193"/>
  <c r="BB245" i="193"/>
  <c r="BB237" i="193"/>
  <c r="BB235" i="193"/>
  <c r="BB233" i="193"/>
  <c r="BB231" i="193"/>
  <c r="BB229" i="193"/>
  <c r="BB227" i="193"/>
  <c r="BB217" i="193"/>
  <c r="BB216" i="193"/>
  <c r="BB214" i="193"/>
  <c r="BB206" i="193"/>
  <c r="BB204" i="193"/>
  <c r="BB202" i="193"/>
  <c r="BB189" i="193"/>
  <c r="BB187" i="193"/>
  <c r="BB185" i="193"/>
  <c r="BB183" i="193"/>
  <c r="BB181" i="193"/>
  <c r="BB179" i="193"/>
  <c r="BB177" i="193"/>
  <c r="BB169" i="193"/>
  <c r="BB167" i="193"/>
  <c r="BB166" i="193"/>
  <c r="BB165" i="193"/>
  <c r="BB164" i="193"/>
  <c r="BB162" i="193"/>
  <c r="BB160" i="193"/>
  <c r="BB158" i="193"/>
  <c r="BB156" i="193"/>
  <c r="BB152" i="193"/>
  <c r="BB150" i="193"/>
  <c r="BB148" i="193"/>
  <c r="BB146" i="193"/>
  <c r="BB144" i="193"/>
  <c r="BB143" i="193"/>
  <c r="BB142" i="193"/>
  <c r="BB141" i="193"/>
  <c r="BB135" i="193"/>
  <c r="BB133" i="193"/>
  <c r="BB131" i="193"/>
  <c r="BB129" i="193"/>
  <c r="BB126" i="193"/>
  <c r="BB122" i="193"/>
  <c r="BB120" i="193"/>
  <c r="BB118" i="193"/>
  <c r="BB110" i="193"/>
  <c r="BB108" i="193"/>
  <c r="BB106" i="193"/>
  <c r="BB104" i="193"/>
  <c r="BB99" i="193"/>
  <c r="BB98" i="193"/>
  <c r="S89" i="193"/>
  <c r="AF88" i="193"/>
  <c r="AD88" i="193"/>
  <c r="AB88" i="193"/>
  <c r="AA88" i="193"/>
  <c r="Z88" i="193"/>
  <c r="AC88" i="193" s="1"/>
  <c r="Y88" i="193"/>
  <c r="W88" i="193" a="1"/>
  <c r="W88" i="193" s="1"/>
  <c r="V88" i="193"/>
  <c r="U88" i="193"/>
  <c r="Q88" i="193"/>
  <c r="AF87" i="193"/>
  <c r="AD87" i="193"/>
  <c r="AB87" i="193"/>
  <c r="AA87" i="193"/>
  <c r="Z87" i="193"/>
  <c r="AC87" i="193" s="1"/>
  <c r="Y87" i="193"/>
  <c r="W87" i="193" a="1"/>
  <c r="W87" i="193" s="1"/>
  <c r="V87" i="193"/>
  <c r="U87" i="193"/>
  <c r="Q87" i="193"/>
  <c r="AF86" i="193"/>
  <c r="AD86" i="193"/>
  <c r="AB86" i="193"/>
  <c r="AA86" i="193"/>
  <c r="Z86" i="193"/>
  <c r="AC86" i="193" s="1"/>
  <c r="Y86" i="193"/>
  <c r="W86" i="193" a="1"/>
  <c r="W86" i="193" s="1"/>
  <c r="V86" i="193"/>
  <c r="U86" i="193"/>
  <c r="Q86" i="193"/>
  <c r="AF85" i="193"/>
  <c r="AD85" i="193"/>
  <c r="AB85" i="193"/>
  <c r="AA85" i="193"/>
  <c r="Z85" i="193"/>
  <c r="AC85" i="193" s="1"/>
  <c r="Y85" i="193"/>
  <c r="W85" i="193" a="1"/>
  <c r="W85" i="193" s="1"/>
  <c r="V85" i="193"/>
  <c r="U85" i="193"/>
  <c r="Q85" i="193"/>
  <c r="AF84" i="193"/>
  <c r="AD84" i="193"/>
  <c r="AB84" i="193"/>
  <c r="AA84" i="193"/>
  <c r="Z84" i="193"/>
  <c r="AC84" i="193" s="1"/>
  <c r="Y84" i="193"/>
  <c r="W84" i="193" a="1"/>
  <c r="W84" i="193" s="1"/>
  <c r="V84" i="193"/>
  <c r="U84" i="193"/>
  <c r="Q84" i="193"/>
  <c r="AF83" i="193"/>
  <c r="AD83" i="193"/>
  <c r="AB83" i="193"/>
  <c r="AA83" i="193"/>
  <c r="Z83" i="193"/>
  <c r="AC83" i="193" s="1"/>
  <c r="Y83" i="193"/>
  <c r="W83" i="193" a="1"/>
  <c r="W83" i="193" s="1"/>
  <c r="V83" i="193"/>
  <c r="U83" i="193"/>
  <c r="Q83" i="193"/>
  <c r="BB82" i="193"/>
  <c r="AF82" i="193"/>
  <c r="AD82" i="193"/>
  <c r="AB82" i="193"/>
  <c r="AA82" i="193"/>
  <c r="Z82" i="193"/>
  <c r="AC82" i="193" s="1"/>
  <c r="Y82" i="193"/>
  <c r="W82" i="193" a="1"/>
  <c r="W82" i="193" s="1"/>
  <c r="V82" i="193"/>
  <c r="U82" i="193"/>
  <c r="Q82" i="193"/>
  <c r="BB81" i="193"/>
  <c r="AF81" i="193"/>
  <c r="AD81" i="193"/>
  <c r="AB81" i="193"/>
  <c r="AA81" i="193"/>
  <c r="Z81" i="193"/>
  <c r="AC81" i="193" s="1"/>
  <c r="Y81" i="193"/>
  <c r="W81" i="193" a="1"/>
  <c r="W81" i="193" s="1"/>
  <c r="V81" i="193"/>
  <c r="U81" i="193"/>
  <c r="Q81" i="193"/>
  <c r="BB80" i="193"/>
  <c r="AF80" i="193"/>
  <c r="AD80" i="193"/>
  <c r="AB80" i="193"/>
  <c r="AA80" i="193"/>
  <c r="Z80" i="193"/>
  <c r="AC80" i="193" s="1"/>
  <c r="Y80" i="193"/>
  <c r="W80" i="193" a="1"/>
  <c r="W80" i="193" s="1"/>
  <c r="V80" i="193"/>
  <c r="U80" i="193"/>
  <c r="Q80" i="193"/>
  <c r="BB79" i="193"/>
  <c r="AF79" i="193"/>
  <c r="AD79" i="193"/>
  <c r="AB79" i="193"/>
  <c r="AA79" i="193"/>
  <c r="Z79" i="193"/>
  <c r="AC79" i="193" s="1"/>
  <c r="Y79" i="193"/>
  <c r="W79" i="193" a="1"/>
  <c r="W79" i="193" s="1"/>
  <c r="V79" i="193"/>
  <c r="U79" i="193"/>
  <c r="Q79" i="193"/>
  <c r="AF78" i="193"/>
  <c r="AD78" i="193"/>
  <c r="AB78" i="193"/>
  <c r="AA78" i="193"/>
  <c r="Z78" i="193"/>
  <c r="AC78" i="193" s="1"/>
  <c r="Y78" i="193"/>
  <c r="W78" i="193" a="1"/>
  <c r="W78" i="193" s="1"/>
  <c r="V78" i="193"/>
  <c r="U78" i="193"/>
  <c r="Q78" i="193"/>
  <c r="AF77" i="193"/>
  <c r="AD77" i="193"/>
  <c r="AB77" i="193"/>
  <c r="AA77" i="193"/>
  <c r="Z77" i="193"/>
  <c r="AC77" i="193" s="1"/>
  <c r="Y77" i="193"/>
  <c r="W77" i="193" a="1"/>
  <c r="W77" i="193" s="1"/>
  <c r="V77" i="193"/>
  <c r="U77" i="193"/>
  <c r="Q77" i="193"/>
  <c r="AF76" i="193"/>
  <c r="AD76" i="193"/>
  <c r="AB76" i="193"/>
  <c r="AA76" i="193"/>
  <c r="Z76" i="193"/>
  <c r="AC76" i="193" s="1"/>
  <c r="Y76" i="193"/>
  <c r="W76" i="193" a="1"/>
  <c r="W76" i="193" s="1"/>
  <c r="V76" i="193"/>
  <c r="U76" i="193"/>
  <c r="Q76" i="193"/>
  <c r="AF75" i="193"/>
  <c r="AD75" i="193"/>
  <c r="AB75" i="193"/>
  <c r="AA75" i="193"/>
  <c r="Z75" i="193"/>
  <c r="AC75" i="193" s="1"/>
  <c r="Y75" i="193"/>
  <c r="W75" i="193" a="1"/>
  <c r="W75" i="193" s="1"/>
  <c r="V75" i="193"/>
  <c r="U75" i="193"/>
  <c r="Q75" i="193"/>
  <c r="AD74" i="193"/>
  <c r="AD89" i="193" s="1"/>
  <c r="U74" i="193"/>
  <c r="BB73" i="193"/>
  <c r="BB71" i="193"/>
  <c r="BB69" i="193"/>
  <c r="BB67" i="193"/>
  <c r="BB65" i="193"/>
  <c r="BB61" i="193"/>
  <c r="BB60" i="193"/>
  <c r="BB59" i="193"/>
  <c r="V54" i="193"/>
  <c r="V53" i="193"/>
  <c r="V52" i="193"/>
  <c r="BB51" i="193"/>
  <c r="BB50" i="193"/>
  <c r="BB49" i="193"/>
  <c r="BB48" i="193"/>
  <c r="AL47" i="193"/>
  <c r="S47" i="193"/>
  <c r="AP46" i="193"/>
  <c r="AO46" i="193"/>
  <c r="AF46" i="193"/>
  <c r="AD46" i="193"/>
  <c r="AB46" i="193"/>
  <c r="AA46" i="193"/>
  <c r="Z46" i="193"/>
  <c r="AC46" i="193" s="1"/>
  <c r="Y46" i="193"/>
  <c r="W46" i="193" a="1"/>
  <c r="W46" i="193" s="1"/>
  <c r="V46" i="193"/>
  <c r="U46" i="193"/>
  <c r="Q46" i="193"/>
  <c r="AP45" i="193"/>
  <c r="AO45" i="193"/>
  <c r="AF45" i="193"/>
  <c r="AD45" i="193"/>
  <c r="AB45" i="193"/>
  <c r="AA45" i="193"/>
  <c r="Z45" i="193"/>
  <c r="AC45" i="193" s="1"/>
  <c r="Y45" i="193"/>
  <c r="W45" i="193" a="1"/>
  <c r="W45" i="193" s="1"/>
  <c r="V45" i="193"/>
  <c r="U45" i="193"/>
  <c r="Q45" i="193"/>
  <c r="AP44" i="193"/>
  <c r="AO44" i="193"/>
  <c r="AF44" i="193"/>
  <c r="AD44" i="193"/>
  <c r="AB44" i="193"/>
  <c r="AA44" i="193"/>
  <c r="Z44" i="193"/>
  <c r="AC44" i="193" s="1"/>
  <c r="Y44" i="193"/>
  <c r="W44" i="193" a="1"/>
  <c r="W44" i="193" s="1"/>
  <c r="V44" i="193"/>
  <c r="U44" i="193"/>
  <c r="Q44" i="193"/>
  <c r="AP43" i="193"/>
  <c r="AO43" i="193"/>
  <c r="AF43" i="193"/>
  <c r="AD43" i="193"/>
  <c r="AB43" i="193"/>
  <c r="AA43" i="193"/>
  <c r="Z43" i="193"/>
  <c r="AC43" i="193" s="1"/>
  <c r="Y43" i="193"/>
  <c r="W43" i="193" a="1"/>
  <c r="W43" i="193" s="1"/>
  <c r="V43" i="193"/>
  <c r="U43" i="193"/>
  <c r="Q43" i="193"/>
  <c r="AP42" i="193"/>
  <c r="AP47" i="193" s="1"/>
  <c r="AO42" i="193"/>
  <c r="AO47" i="193" s="1"/>
  <c r="AF42" i="193"/>
  <c r="AD42" i="193"/>
  <c r="AD47" i="193" s="1"/>
  <c r="AB42" i="193"/>
  <c r="AA42" i="193"/>
  <c r="Z42" i="193"/>
  <c r="Y42" i="193"/>
  <c r="Y47" i="193" s="1"/>
  <c r="W42" i="193"/>
  <c r="V42" i="193"/>
  <c r="U42" i="193"/>
  <c r="U47" i="193" s="1"/>
  <c r="Q42" i="193"/>
  <c r="BB40" i="193"/>
  <c r="BB38" i="193"/>
  <c r="BB36" i="193"/>
  <c r="AR36" i="193"/>
  <c r="AL36" i="193"/>
  <c r="AR35" i="193"/>
  <c r="AL35" i="193"/>
  <c r="BB34" i="193"/>
  <c r="AR34" i="193"/>
  <c r="AL34" i="193"/>
  <c r="S34" i="193"/>
  <c r="AR33" i="193"/>
  <c r="AM33" i="193"/>
  <c r="AL33" i="193"/>
  <c r="AD33" i="193"/>
  <c r="V33" i="193"/>
  <c r="U33" i="193"/>
  <c r="BB32" i="193"/>
  <c r="AR32" i="193"/>
  <c r="AM32" i="193"/>
  <c r="AL32" i="193"/>
  <c r="AD32" i="193"/>
  <c r="AD34" i="193" s="1"/>
  <c r="U32" i="193"/>
  <c r="AR31" i="193"/>
  <c r="AM31" i="193"/>
  <c r="AL31" i="193"/>
  <c r="AR30" i="193"/>
  <c r="AM30" i="193"/>
  <c r="AL30" i="193"/>
  <c r="AR29" i="193"/>
  <c r="AM29" i="193"/>
  <c r="AL29" i="193"/>
  <c r="AR28" i="193"/>
  <c r="AM28" i="193"/>
  <c r="AL28" i="193"/>
  <c r="S28" i="193"/>
  <c r="I16" i="193" s="1"/>
  <c r="BB27" i="193"/>
  <c r="AR27" i="193"/>
  <c r="AM27" i="193"/>
  <c r="AL27" i="193"/>
  <c r="AD27" i="193"/>
  <c r="U27" i="193"/>
  <c r="AR26" i="193"/>
  <c r="AM26" i="193"/>
  <c r="AL26" i="193"/>
  <c r="AD26" i="193"/>
  <c r="AD28" i="193" s="1"/>
  <c r="U26" i="193"/>
  <c r="U28" i="193" s="1"/>
  <c r="J16" i="193" s="1"/>
  <c r="U14" i="178" s="1"/>
  <c r="BB25" i="193"/>
  <c r="AR25" i="193"/>
  <c r="AM25" i="193"/>
  <c r="AL25" i="193"/>
  <c r="AR24" i="193"/>
  <c r="AM24" i="193"/>
  <c r="AL24" i="193"/>
  <c r="AR23" i="193"/>
  <c r="AM23" i="193"/>
  <c r="AL23" i="193"/>
  <c r="BB22" i="193"/>
  <c r="AR22" i="193"/>
  <c r="AM22" i="193"/>
  <c r="AL22" i="193"/>
  <c r="S22" i="193"/>
  <c r="BB21" i="193"/>
  <c r="AR21" i="193"/>
  <c r="AM21" i="193"/>
  <c r="AL21" i="193"/>
  <c r="AF21" i="193"/>
  <c r="AD21" i="193"/>
  <c r="AB21" i="193"/>
  <c r="AA21" i="193"/>
  <c r="Z21" i="193"/>
  <c r="AC21" i="193" s="1"/>
  <c r="Y21" i="193"/>
  <c r="W21" i="193" a="1"/>
  <c r="W21" i="193" s="1"/>
  <c r="V21" i="193"/>
  <c r="U21" i="193"/>
  <c r="Q21" i="193"/>
  <c r="AR20" i="193"/>
  <c r="AM20" i="193"/>
  <c r="AL20" i="193"/>
  <c r="AF20" i="193"/>
  <c r="AD20" i="193"/>
  <c r="AB20" i="193"/>
  <c r="AA20" i="193"/>
  <c r="Z20" i="193"/>
  <c r="AC20" i="193" s="1"/>
  <c r="Y20" i="193"/>
  <c r="W20" i="193" a="1"/>
  <c r="W20" i="193" s="1"/>
  <c r="V20" i="193"/>
  <c r="U20" i="193"/>
  <c r="Q20" i="193"/>
  <c r="AR19" i="193"/>
  <c r="AM19" i="193"/>
  <c r="AL19" i="193"/>
  <c r="AF19" i="193"/>
  <c r="AD19" i="193"/>
  <c r="AB19" i="193"/>
  <c r="AA19" i="193"/>
  <c r="Z19" i="193"/>
  <c r="AC19" i="193" s="1"/>
  <c r="Y19" i="193"/>
  <c r="W19" i="193" a="1"/>
  <c r="W19" i="193" s="1"/>
  <c r="V19" i="193"/>
  <c r="U19" i="193"/>
  <c r="Q19" i="193"/>
  <c r="AR18" i="193"/>
  <c r="AM18" i="193"/>
  <c r="AL18" i="193"/>
  <c r="AF18" i="193"/>
  <c r="AD18" i="193"/>
  <c r="AB18" i="193"/>
  <c r="AA18" i="193"/>
  <c r="Z18" i="193"/>
  <c r="AC18" i="193" s="1"/>
  <c r="Y18" i="193"/>
  <c r="W18" i="193" a="1"/>
  <c r="W18" i="193" s="1"/>
  <c r="V18" i="193"/>
  <c r="U18" i="193"/>
  <c r="Q18" i="193"/>
  <c r="AR17" i="193"/>
  <c r="AM17" i="193"/>
  <c r="AL17" i="193"/>
  <c r="AF17" i="193"/>
  <c r="AD17" i="193"/>
  <c r="AB17" i="193"/>
  <c r="AA17" i="193"/>
  <c r="Z17" i="193"/>
  <c r="AC17" i="193" s="1"/>
  <c r="Y17" i="193"/>
  <c r="W17" i="193" a="1"/>
  <c r="W17" i="193" s="1"/>
  <c r="V17" i="193"/>
  <c r="U17" i="193"/>
  <c r="Q17" i="193"/>
  <c r="BB16" i="193"/>
  <c r="AF16" i="193"/>
  <c r="AD16" i="193"/>
  <c r="AB16" i="193"/>
  <c r="AA16" i="193"/>
  <c r="Z16" i="193"/>
  <c r="AC16" i="193" s="1"/>
  <c r="Y16" i="193"/>
  <c r="W16" i="193" a="1"/>
  <c r="W16" i="193" s="1"/>
  <c r="V16" i="193"/>
  <c r="U16" i="193"/>
  <c r="Q16" i="193"/>
  <c r="BB15" i="193"/>
  <c r="AF15" i="193"/>
  <c r="AD15" i="193"/>
  <c r="AB15" i="193"/>
  <c r="AA15" i="193"/>
  <c r="Z15" i="193"/>
  <c r="AC15" i="193" s="1"/>
  <c r="Y15" i="193"/>
  <c r="W15" i="193" a="1"/>
  <c r="W15" i="193" s="1"/>
  <c r="V15" i="193"/>
  <c r="U15" i="193"/>
  <c r="Q15" i="193"/>
  <c r="AF14" i="193"/>
  <c r="AD14" i="193"/>
  <c r="AB14" i="193"/>
  <c r="AA14" i="193"/>
  <c r="Z14" i="193"/>
  <c r="AC14" i="193" s="1"/>
  <c r="Y14" i="193"/>
  <c r="W14" i="193" a="1"/>
  <c r="W14" i="193" s="1"/>
  <c r="V14" i="193"/>
  <c r="U14" i="193"/>
  <c r="Q14" i="193"/>
  <c r="BB13" i="193"/>
  <c r="AF13" i="193"/>
  <c r="AD13" i="193"/>
  <c r="AB13" i="193"/>
  <c r="AA13" i="193"/>
  <c r="Z13" i="193"/>
  <c r="AC13" i="193" s="1"/>
  <c r="Y13" i="193"/>
  <c r="W13" i="193" a="1"/>
  <c r="W13" i="193" s="1"/>
  <c r="V13" i="193"/>
  <c r="U13" i="193"/>
  <c r="Q13" i="193"/>
  <c r="AL12" i="193"/>
  <c r="AF12" i="193"/>
  <c r="AD12" i="193"/>
  <c r="AB12" i="193"/>
  <c r="AA12" i="193"/>
  <c r="Z12" i="193"/>
  <c r="AC12" i="193" s="1"/>
  <c r="Y12" i="193"/>
  <c r="W12" i="193" a="1"/>
  <c r="W12" i="193" s="1"/>
  <c r="V12" i="193"/>
  <c r="U12" i="193"/>
  <c r="Q12" i="193"/>
  <c r="BB11" i="193"/>
  <c r="AP11" i="193"/>
  <c r="AO11" i="193"/>
  <c r="AF11" i="193"/>
  <c r="AD11" i="193"/>
  <c r="AB11" i="193"/>
  <c r="AA11" i="193"/>
  <c r="Z11" i="193"/>
  <c r="AC11" i="193" s="1"/>
  <c r="Y11" i="193"/>
  <c r="W11" i="193" a="1"/>
  <c r="W11" i="193" s="1"/>
  <c r="V11" i="193"/>
  <c r="U11" i="193"/>
  <c r="Q11" i="193"/>
  <c r="AP10" i="193"/>
  <c r="AO10" i="193"/>
  <c r="AF10" i="193"/>
  <c r="AD10" i="193"/>
  <c r="AB10" i="193"/>
  <c r="AA10" i="193"/>
  <c r="Z10" i="193"/>
  <c r="AC10" i="193" s="1"/>
  <c r="Y10" i="193"/>
  <c r="W10" i="193" a="1"/>
  <c r="W10" i="193" s="1"/>
  <c r="V10" i="193"/>
  <c r="U10" i="193"/>
  <c r="Q10" i="193"/>
  <c r="BB9" i="193"/>
  <c r="AP9" i="193"/>
  <c r="AO9" i="193"/>
  <c r="AF9" i="193"/>
  <c r="AD9" i="193"/>
  <c r="AB9" i="193"/>
  <c r="AA9" i="193"/>
  <c r="Z9" i="193"/>
  <c r="AC9" i="193" s="1"/>
  <c r="Y9" i="193"/>
  <c r="W9" i="193" a="1"/>
  <c r="W9" i="193" s="1"/>
  <c r="V9" i="193"/>
  <c r="U9" i="193"/>
  <c r="Q9" i="193"/>
  <c r="AP8" i="193"/>
  <c r="AO8" i="193"/>
  <c r="AF8" i="193"/>
  <c r="AD8" i="193"/>
  <c r="AB8" i="193"/>
  <c r="AA8" i="193"/>
  <c r="Z8" i="193"/>
  <c r="AC8" i="193" s="1"/>
  <c r="Y8" i="193"/>
  <c r="W8" i="193" a="1"/>
  <c r="W8" i="193" s="1"/>
  <c r="V8" i="193"/>
  <c r="U8" i="193"/>
  <c r="Q8" i="193"/>
  <c r="BB7" i="193"/>
  <c r="AP7" i="193"/>
  <c r="AP12" i="193" s="1"/>
  <c r="AO7" i="193"/>
  <c r="AO12" i="193" s="1"/>
  <c r="AD7" i="193"/>
  <c r="AD22" i="193" s="1"/>
  <c r="U7" i="193"/>
  <c r="BB6" i="193"/>
  <c r="I25" i="193"/>
  <c r="H25" i="193"/>
  <c r="G25" i="193"/>
  <c r="Z74" i="191"/>
  <c r="Z32" i="192"/>
  <c r="Z74" i="193"/>
  <c r="Z7" i="192"/>
  <c r="Z32" i="193"/>
  <c r="Z33" i="191"/>
  <c r="Z32" i="191"/>
  <c r="Z33" i="193"/>
  <c r="Z7" i="191"/>
  <c r="Z33" i="192"/>
  <c r="Z7" i="193"/>
  <c r="Z74" i="192"/>
  <c r="Z27" i="193"/>
  <c r="Z26" i="193"/>
  <c r="Z27" i="191"/>
  <c r="Z26" i="191"/>
  <c r="Z27" i="192"/>
  <c r="Z26" i="192"/>
  <c r="U22" i="191" l="1"/>
  <c r="U22" i="193"/>
  <c r="I19" i="193"/>
  <c r="U22" i="192"/>
  <c r="J19" i="192" s="1"/>
  <c r="U89" i="193"/>
  <c r="U89" i="192"/>
  <c r="AD89" i="192"/>
  <c r="U89" i="191"/>
  <c r="AD89" i="191"/>
  <c r="V62" i="193"/>
  <c r="AR37" i="193"/>
  <c r="AL37" i="191"/>
  <c r="J25" i="191" s="1"/>
  <c r="AL37" i="193"/>
  <c r="AM37" i="193"/>
  <c r="AE26" i="192"/>
  <c r="AF26" i="192" s="1"/>
  <c r="J43" i="191"/>
  <c r="P66" i="191" s="1"/>
  <c r="U34" i="193"/>
  <c r="J18" i="193" s="1"/>
  <c r="U16" i="178" s="1"/>
  <c r="V62" i="192"/>
  <c r="J54" i="192" s="1"/>
  <c r="J43" i="192"/>
  <c r="P66" i="192" s="1"/>
  <c r="U34" i="192"/>
  <c r="J18" i="192" s="1"/>
  <c r="T16" i="178" s="1"/>
  <c r="AD34" i="192"/>
  <c r="U28" i="192"/>
  <c r="J16" i="192" s="1"/>
  <c r="T14" i="178" s="1"/>
  <c r="I19" i="192"/>
  <c r="U28" i="191"/>
  <c r="J16" i="191" s="1"/>
  <c r="S14" i="178" s="1"/>
  <c r="V55" i="191"/>
  <c r="J53" i="191" s="1"/>
  <c r="V62" i="191"/>
  <c r="J54" i="191" s="1"/>
  <c r="CM8" i="193"/>
  <c r="CM8" i="192"/>
  <c r="CM8" i="191"/>
  <c r="AE33" i="192"/>
  <c r="Q33" i="192"/>
  <c r="K43" i="192"/>
  <c r="Q66" i="192" s="1"/>
  <c r="BW8" i="191"/>
  <c r="BW8" i="193"/>
  <c r="BW8" i="192"/>
  <c r="AE27" i="192"/>
  <c r="AF27" i="192" s="1"/>
  <c r="BG8" i="191"/>
  <c r="Q7" i="192"/>
  <c r="V7" i="192" s="1"/>
  <c r="V22" i="192" s="1"/>
  <c r="BG8" i="193"/>
  <c r="BG8" i="192"/>
  <c r="Q74" i="192"/>
  <c r="V74" i="192" s="1"/>
  <c r="V89" i="192" s="1"/>
  <c r="V47" i="191"/>
  <c r="V47" i="192"/>
  <c r="AC27" i="191"/>
  <c r="AC33" i="191"/>
  <c r="AC27" i="192"/>
  <c r="AC33" i="193"/>
  <c r="AC33" i="192"/>
  <c r="AC27" i="193"/>
  <c r="AM37" i="192"/>
  <c r="K25" i="192" s="1"/>
  <c r="V55" i="192"/>
  <c r="J53" i="192" s="1"/>
  <c r="AL37" i="192"/>
  <c r="J25" i="192" s="1"/>
  <c r="AR37" i="192"/>
  <c r="K43" i="191"/>
  <c r="Q66" i="191" s="1"/>
  <c r="Z89" i="191"/>
  <c r="AC74" i="191"/>
  <c r="AC89" i="191" s="1"/>
  <c r="AC42" i="191"/>
  <c r="AC47" i="191" s="1"/>
  <c r="Z47" i="191"/>
  <c r="AC32" i="191"/>
  <c r="Z34" i="191"/>
  <c r="Z28" i="191"/>
  <c r="AC26" i="191"/>
  <c r="Z22" i="191"/>
  <c r="AC7" i="191"/>
  <c r="AC22" i="191" s="1"/>
  <c r="Q33" i="191"/>
  <c r="Q32" i="191"/>
  <c r="V32" i="191" s="1"/>
  <c r="V34" i="191" s="1"/>
  <c r="AE32" i="191"/>
  <c r="AE33" i="191"/>
  <c r="Q26" i="191"/>
  <c r="V26" i="191" s="1"/>
  <c r="Q27" i="191"/>
  <c r="V27" i="191" s="1"/>
  <c r="AE26" i="191"/>
  <c r="AE27" i="191"/>
  <c r="Q7" i="191"/>
  <c r="V7" i="191" s="1"/>
  <c r="V22" i="191" s="1"/>
  <c r="Q74" i="191"/>
  <c r="V74" i="191" s="1"/>
  <c r="V89" i="191" s="1"/>
  <c r="AE87" i="191"/>
  <c r="AE19" i="191"/>
  <c r="AE15" i="191"/>
  <c r="AE79" i="191"/>
  <c r="AE20" i="191"/>
  <c r="AE86" i="191"/>
  <c r="AE78" i="191"/>
  <c r="AE21" i="191"/>
  <c r="AE7" i="191"/>
  <c r="AE77" i="191"/>
  <c r="AE85" i="191"/>
  <c r="AE9" i="191"/>
  <c r="AE10" i="191"/>
  <c r="AE76" i="191"/>
  <c r="AE11" i="191"/>
  <c r="AE84" i="191"/>
  <c r="AE88" i="191"/>
  <c r="AE17" i="191"/>
  <c r="AE12" i="191"/>
  <c r="AE18" i="191"/>
  <c r="AE83" i="191"/>
  <c r="AE74" i="191"/>
  <c r="AE8" i="191"/>
  <c r="AE42" i="191"/>
  <c r="AE80" i="191"/>
  <c r="AE43" i="191"/>
  <c r="AE82" i="191"/>
  <c r="AE44" i="191"/>
  <c r="AE45" i="191"/>
  <c r="AE16" i="191"/>
  <c r="AE46" i="191"/>
  <c r="AE81" i="191"/>
  <c r="AE13" i="191"/>
  <c r="AE14" i="191"/>
  <c r="AE75" i="191"/>
  <c r="Z89" i="192"/>
  <c r="AC74" i="192"/>
  <c r="AC89" i="192" s="1"/>
  <c r="Z47" i="192"/>
  <c r="AC42" i="192"/>
  <c r="AC47" i="192" s="1"/>
  <c r="AF32" i="192"/>
  <c r="AC32" i="192"/>
  <c r="Z34" i="192"/>
  <c r="Z28" i="192"/>
  <c r="AC26" i="192"/>
  <c r="Q26" i="192"/>
  <c r="V26" i="192" s="1"/>
  <c r="Q27" i="192"/>
  <c r="V27" i="192" s="1"/>
  <c r="AE83" i="192"/>
  <c r="AE81" i="192"/>
  <c r="AE86" i="192"/>
  <c r="AE80" i="192"/>
  <c r="AE76" i="192"/>
  <c r="AE84" i="192"/>
  <c r="AE82" i="192"/>
  <c r="AE74" i="192"/>
  <c r="AE46" i="192"/>
  <c r="AE78" i="192"/>
  <c r="AE77" i="192"/>
  <c r="AE44" i="192"/>
  <c r="AE79" i="192"/>
  <c r="AE75" i="192"/>
  <c r="AE42" i="192"/>
  <c r="AE43" i="192"/>
  <c r="AE45" i="192"/>
  <c r="AE85" i="192"/>
  <c r="AE87" i="192"/>
  <c r="AE88" i="192"/>
  <c r="AF33" i="192"/>
  <c r="AC7" i="192"/>
  <c r="AC22" i="192" s="1"/>
  <c r="Z22" i="192"/>
  <c r="AE7" i="192"/>
  <c r="AE8" i="192"/>
  <c r="AE10" i="192"/>
  <c r="AE16" i="192"/>
  <c r="AE19" i="192"/>
  <c r="AE12" i="192"/>
  <c r="AE17" i="192"/>
  <c r="AE11" i="192"/>
  <c r="AE20" i="192"/>
  <c r="AE9" i="192"/>
  <c r="AE18" i="192"/>
  <c r="AE21" i="192"/>
  <c r="AE13" i="192"/>
  <c r="AE14" i="192"/>
  <c r="AE15" i="192"/>
  <c r="V55" i="193"/>
  <c r="BA1286" i="193"/>
  <c r="AZ1286" i="193"/>
  <c r="BA1283" i="193"/>
  <c r="AZ1283" i="193"/>
  <c r="BA1282" i="193"/>
  <c r="AZ1282" i="193"/>
  <c r="BA1280" i="193"/>
  <c r="AZ1280" i="193"/>
  <c r="BA1276" i="193"/>
  <c r="AZ1276" i="193"/>
  <c r="BA1275" i="193"/>
  <c r="AZ1275" i="193"/>
  <c r="BA1274" i="193"/>
  <c r="AZ1274" i="193"/>
  <c r="BA1272" i="193"/>
  <c r="AZ1272" i="193"/>
  <c r="BA1268" i="193"/>
  <c r="AZ1268" i="193"/>
  <c r="BA1267" i="193"/>
  <c r="AZ1267" i="193"/>
  <c r="BA1266" i="193"/>
  <c r="AZ1266" i="193"/>
  <c r="BA1263" i="193"/>
  <c r="AZ1263" i="193"/>
  <c r="BA1262" i="193"/>
  <c r="AZ1262" i="193"/>
  <c r="AZ1260" i="193"/>
  <c r="BA1260" i="193"/>
  <c r="BA1259" i="193"/>
  <c r="AZ1259" i="193"/>
  <c r="BA1258" i="193"/>
  <c r="AZ1258" i="193"/>
  <c r="AZ1255" i="193"/>
  <c r="BA1255" i="193"/>
  <c r="AZ1254" i="193"/>
  <c r="BA1254" i="193"/>
  <c r="AZ1253" i="193"/>
  <c r="BA1253" i="193"/>
  <c r="BA1252" i="193"/>
  <c r="AZ1252" i="193"/>
  <c r="AZ1248" i="193"/>
  <c r="BA1248" i="193"/>
  <c r="AZ1247" i="193"/>
  <c r="BA1247" i="193"/>
  <c r="BA1246" i="193"/>
  <c r="AZ1246" i="193"/>
  <c r="BA1244" i="193"/>
  <c r="AZ1244" i="193"/>
  <c r="BA1240" i="193"/>
  <c r="BA1238" i="193"/>
  <c r="BA1233" i="193"/>
  <c r="BA1227" i="193"/>
  <c r="BA1222" i="193"/>
  <c r="BA1220" i="193"/>
  <c r="BA1211" i="193"/>
  <c r="BA1206" i="193"/>
  <c r="BA1202" i="193"/>
  <c r="BA1197" i="193"/>
  <c r="BA1192" i="193"/>
  <c r="BA1189" i="193"/>
  <c r="BA1180" i="193"/>
  <c r="BA1177" i="193"/>
  <c r="BA1173" i="193"/>
  <c r="BA1167" i="193"/>
  <c r="BA1156" i="193"/>
  <c r="BA1149" i="193"/>
  <c r="BA1140" i="193"/>
  <c r="BA1133" i="193"/>
  <c r="BA1126" i="193"/>
  <c r="BA1117" i="193"/>
  <c r="BA1105" i="193"/>
  <c r="BA1094" i="193"/>
  <c r="BA1090" i="193"/>
  <c r="BA1084" i="193"/>
  <c r="BA1071" i="193"/>
  <c r="BA1067" i="193"/>
  <c r="BA1060" i="193"/>
  <c r="BA1057" i="193"/>
  <c r="BA1053" i="193"/>
  <c r="BA1045" i="193"/>
  <c r="BA1042" i="193"/>
  <c r="BA1036" i="193"/>
  <c r="BA1031" i="193"/>
  <c r="BA1028" i="193"/>
  <c r="BA1020" i="193"/>
  <c r="BA1017" i="193"/>
  <c r="BA1012" i="193"/>
  <c r="BA1009" i="193"/>
  <c r="BA1005" i="193"/>
  <c r="BA1000" i="193"/>
  <c r="BA991" i="193"/>
  <c r="BA983" i="193"/>
  <c r="BA977" i="193"/>
  <c r="BA971" i="193"/>
  <c r="BA968" i="193"/>
  <c r="BA962" i="193"/>
  <c r="BA959" i="193"/>
  <c r="BA954" i="193"/>
  <c r="BA950" i="193"/>
  <c r="BA945" i="193"/>
  <c r="BA935" i="193"/>
  <c r="BA930" i="193"/>
  <c r="BA924" i="193"/>
  <c r="BA919" i="193"/>
  <c r="BA913" i="193"/>
  <c r="BA909" i="193"/>
  <c r="BA903" i="193"/>
  <c r="BA898" i="193"/>
  <c r="BA889" i="193"/>
  <c r="AZ889" i="193"/>
  <c r="AZ888" i="193"/>
  <c r="BA888" i="193"/>
  <c r="AZ887" i="193"/>
  <c r="BA887" i="193"/>
  <c r="BA884" i="193"/>
  <c r="AZ884" i="193"/>
  <c r="BA882" i="193"/>
  <c r="AZ882" i="193"/>
  <c r="BA881" i="193"/>
  <c r="AZ881" i="193"/>
  <c r="AZ878" i="193"/>
  <c r="BA878" i="193"/>
  <c r="AZ865" i="193"/>
  <c r="BA865" i="193"/>
  <c r="BA862" i="193"/>
  <c r="AZ862" i="193"/>
  <c r="BA861" i="193"/>
  <c r="AZ861" i="193"/>
  <c r="BA860" i="193"/>
  <c r="AZ860" i="193"/>
  <c r="AZ859" i="193"/>
  <c r="BA859" i="193"/>
  <c r="BA856" i="193"/>
  <c r="AZ856" i="193"/>
  <c r="BA855" i="193"/>
  <c r="AZ855" i="193"/>
  <c r="BA854" i="193"/>
  <c r="AZ854" i="193"/>
  <c r="BA851" i="193"/>
  <c r="AZ851" i="193"/>
  <c r="BA847" i="193"/>
  <c r="AZ847" i="193"/>
  <c r="AZ844" i="193"/>
  <c r="BA844" i="193"/>
  <c r="BA843" i="193"/>
  <c r="AZ843" i="193"/>
  <c r="BA840" i="193"/>
  <c r="AZ840" i="193"/>
  <c r="BA839" i="193"/>
  <c r="AZ839" i="193"/>
  <c r="BA838" i="193"/>
  <c r="AZ838" i="193"/>
  <c r="BA837" i="193"/>
  <c r="AZ837" i="193"/>
  <c r="BA834" i="193"/>
  <c r="AZ834" i="193"/>
  <c r="BA833" i="193"/>
  <c r="AZ833" i="193"/>
  <c r="AZ830" i="193"/>
  <c r="BA830" i="193"/>
  <c r="AZ829" i="193"/>
  <c r="BA829" i="193"/>
  <c r="AZ828" i="193"/>
  <c r="BA828" i="193"/>
  <c r="BA827" i="193"/>
  <c r="AZ827" i="193"/>
  <c r="AZ826" i="193"/>
  <c r="BA826" i="193"/>
  <c r="AZ825" i="193"/>
  <c r="BA825" i="193"/>
  <c r="BA824" i="193"/>
  <c r="AZ824" i="193"/>
  <c r="BA823" i="193"/>
  <c r="AZ823" i="193"/>
  <c r="BA822" i="193"/>
  <c r="AZ822" i="193"/>
  <c r="BA819" i="193"/>
  <c r="AZ819" i="193"/>
  <c r="BA818" i="193"/>
  <c r="AZ818" i="193"/>
  <c r="BA817" i="193"/>
  <c r="AZ817" i="193"/>
  <c r="BA816" i="193"/>
  <c r="AZ816" i="193"/>
  <c r="BA815" i="193"/>
  <c r="AZ815" i="193"/>
  <c r="BA814" i="193"/>
  <c r="AZ814" i="193"/>
  <c r="BA813" i="193"/>
  <c r="AZ813" i="193"/>
  <c r="AZ810" i="193"/>
  <c r="BA810" i="193"/>
  <c r="BA809" i="193"/>
  <c r="AZ809" i="193"/>
  <c r="BA808" i="193"/>
  <c r="AZ808" i="193"/>
  <c r="BA805" i="193"/>
  <c r="AZ805" i="193"/>
  <c r="BA804" i="193"/>
  <c r="AZ804" i="193"/>
  <c r="BA803" i="193"/>
  <c r="AZ803" i="193"/>
  <c r="BA800" i="193"/>
  <c r="AZ800" i="193"/>
  <c r="BA799" i="193"/>
  <c r="AZ799" i="193"/>
  <c r="BA798" i="193"/>
  <c r="AZ798" i="193"/>
  <c r="BA797" i="193"/>
  <c r="AZ797" i="193"/>
  <c r="BA793" i="193"/>
  <c r="AZ793" i="193"/>
  <c r="BA790" i="193"/>
  <c r="AZ790" i="193"/>
  <c r="AZ789" i="193"/>
  <c r="BA789" i="193"/>
  <c r="AZ788" i="193"/>
  <c r="BA788" i="193"/>
  <c r="AZ787" i="193"/>
  <c r="BA787" i="193"/>
  <c r="AZ782" i="193"/>
  <c r="BA782" i="193"/>
  <c r="AZ781" i="193"/>
  <c r="BA781" i="193"/>
  <c r="AZ780" i="193"/>
  <c r="BA780" i="193"/>
  <c r="AZ778" i="193"/>
  <c r="BA778" i="193"/>
  <c r="AZ777" i="193"/>
  <c r="BA777" i="193"/>
  <c r="AZ776" i="193"/>
  <c r="BA776" i="193"/>
  <c r="AZ772" i="193"/>
  <c r="BA772" i="193"/>
  <c r="AZ769" i="193"/>
  <c r="BA769" i="193"/>
  <c r="AZ766" i="193"/>
  <c r="BA766" i="193"/>
  <c r="AZ765" i="193"/>
  <c r="BA765" i="193"/>
  <c r="AZ762" i="193"/>
  <c r="BA762" i="193"/>
  <c r="BA759" i="193"/>
  <c r="AZ759" i="193"/>
  <c r="BA758" i="193"/>
  <c r="AZ758" i="193"/>
  <c r="AZ757" i="193"/>
  <c r="BA757" i="193"/>
  <c r="AZ756" i="193"/>
  <c r="BA756" i="193"/>
  <c r="AZ753" i="193"/>
  <c r="BA753" i="193"/>
  <c r="AZ752" i="193"/>
  <c r="BA752" i="193"/>
  <c r="AZ751" i="193"/>
  <c r="BA751" i="193"/>
  <c r="BA746" i="193"/>
  <c r="BA738" i="193"/>
  <c r="BA729" i="193"/>
  <c r="BA721" i="193"/>
  <c r="BA717" i="193"/>
  <c r="BA712" i="193"/>
  <c r="BA703" i="193"/>
  <c r="BA700" i="193"/>
  <c r="BA691" i="193"/>
  <c r="BA687" i="193"/>
  <c r="BA683" i="193"/>
  <c r="BA676" i="193"/>
  <c r="BA666" i="193"/>
  <c r="BA663" i="193"/>
  <c r="BA659" i="193"/>
  <c r="BA650" i="193"/>
  <c r="BA639" i="193"/>
  <c r="BA636" i="193"/>
  <c r="BA633" i="193"/>
  <c r="BA619" i="193"/>
  <c r="BA614" i="193"/>
  <c r="BA607" i="193"/>
  <c r="BA602" i="193"/>
  <c r="BA598" i="193"/>
  <c r="BA590" i="193"/>
  <c r="BA585" i="193"/>
  <c r="BA579" i="193"/>
  <c r="BA576" i="193"/>
  <c r="BA570" i="193"/>
  <c r="BA567" i="193"/>
  <c r="BA562" i="193"/>
  <c r="BA557" i="193"/>
  <c r="BA547" i="193"/>
  <c r="BA545" i="193"/>
  <c r="BA542" i="193"/>
  <c r="BA538" i="193"/>
  <c r="BA535" i="193"/>
  <c r="BA532" i="193"/>
  <c r="BA529" i="193"/>
  <c r="BA526" i="193"/>
  <c r="BA519" i="193"/>
  <c r="BA513" i="193"/>
  <c r="BA510" i="193"/>
  <c r="BA506" i="193"/>
  <c r="BA503" i="193"/>
  <c r="BA501" i="193"/>
  <c r="BA496" i="193"/>
  <c r="BA488" i="193"/>
  <c r="BA485" i="193"/>
  <c r="BA479" i="193"/>
  <c r="BA475" i="193"/>
  <c r="BA466" i="193"/>
  <c r="BA463" i="193"/>
  <c r="BA460" i="193"/>
  <c r="BA456" i="193"/>
  <c r="BA451" i="193"/>
  <c r="BA444" i="193"/>
  <c r="BA441" i="193"/>
  <c r="BA437" i="193"/>
  <c r="BA433" i="193"/>
  <c r="BA429" i="193"/>
  <c r="BA424" i="193"/>
  <c r="BA421" i="193"/>
  <c r="BA415" i="193"/>
  <c r="BA411" i="193"/>
  <c r="BA407" i="193"/>
  <c r="BA400" i="193"/>
  <c r="BA397" i="193"/>
  <c r="BA394" i="193"/>
  <c r="BA390" i="193"/>
  <c r="BA386" i="193"/>
  <c r="BA383" i="193"/>
  <c r="BA380" i="193"/>
  <c r="BA376" i="193"/>
  <c r="BA372" i="193"/>
  <c r="BA369" i="193"/>
  <c r="BA364" i="193"/>
  <c r="BA361" i="193"/>
  <c r="BA357" i="193"/>
  <c r="BA344" i="193"/>
  <c r="BA333" i="193"/>
  <c r="BA330" i="193"/>
  <c r="BA321" i="193"/>
  <c r="BA316" i="193"/>
  <c r="BA312" i="193"/>
  <c r="BA306" i="193"/>
  <c r="BA302" i="193"/>
  <c r="BA298" i="193"/>
  <c r="BA289" i="193"/>
  <c r="BA285" i="193"/>
  <c r="BA282" i="193"/>
  <c r="BA279" i="193"/>
  <c r="BA275" i="193"/>
  <c r="BA269" i="193"/>
  <c r="BA263" i="193"/>
  <c r="BA257" i="193"/>
  <c r="BA253" i="193"/>
  <c r="BA245" i="193"/>
  <c r="BA237" i="193"/>
  <c r="BA230" i="193"/>
  <c r="BA227" i="193"/>
  <c r="BA223" i="193"/>
  <c r="BA216" i="193"/>
  <c r="BA213" i="193"/>
  <c r="BA206" i="193"/>
  <c r="BA203" i="193"/>
  <c r="BA200" i="193"/>
  <c r="BA197" i="193"/>
  <c r="BA191" i="193"/>
  <c r="BA185" i="193"/>
  <c r="BA182" i="193"/>
  <c r="BA172" i="193"/>
  <c r="BA167" i="193"/>
  <c r="BA159" i="193"/>
  <c r="BA155" i="193"/>
  <c r="BA147" i="193"/>
  <c r="BA141" i="193"/>
  <c r="BA138" i="193"/>
  <c r="BA135" i="193"/>
  <c r="BA131" i="193"/>
  <c r="BA128" i="193"/>
  <c r="BA122" i="193"/>
  <c r="BA108" i="193"/>
  <c r="BA103" i="193"/>
  <c r="BA100" i="193"/>
  <c r="BA81" i="193"/>
  <c r="BA74" i="193"/>
  <c r="BA69" i="193"/>
  <c r="BA64" i="193"/>
  <c r="BA61" i="193"/>
  <c r="BA57" i="193"/>
  <c r="BA53" i="193"/>
  <c r="BA41" i="193"/>
  <c r="BA38" i="193"/>
  <c r="BA35" i="193"/>
  <c r="BA32" i="193"/>
  <c r="BA27" i="193"/>
  <c r="BA22" i="193"/>
  <c r="BA15" i="193"/>
  <c r="BA12" i="193"/>
  <c r="BA8" i="193"/>
  <c r="BA6" i="193"/>
  <c r="V47" i="193"/>
  <c r="AC74" i="193"/>
  <c r="AC89" i="193" s="1"/>
  <c r="Z89" i="193"/>
  <c r="Z47" i="193"/>
  <c r="AC42" i="193"/>
  <c r="AC47" i="193" s="1"/>
  <c r="Z34" i="193"/>
  <c r="AC32" i="193"/>
  <c r="Z28" i="193"/>
  <c r="AC26" i="193"/>
  <c r="Z22" i="193"/>
  <c r="AC7" i="193"/>
  <c r="AC22" i="193" s="1"/>
  <c r="Q32" i="193"/>
  <c r="V32" i="193" s="1"/>
  <c r="V34" i="193" s="1"/>
  <c r="Q33" i="193"/>
  <c r="AE32" i="193"/>
  <c r="AE33" i="193"/>
  <c r="Q27" i="193"/>
  <c r="V27" i="193" s="1"/>
  <c r="Q26" i="193"/>
  <c r="V26" i="193" s="1"/>
  <c r="AE26" i="193"/>
  <c r="AE27" i="193"/>
  <c r="J19" i="191" l="1"/>
  <c r="J28" i="191" s="1"/>
  <c r="P65" i="191" s="1"/>
  <c r="J19" i="193"/>
  <c r="J57" i="192"/>
  <c r="Q67" i="192" s="1"/>
  <c r="J28" i="192"/>
  <c r="P65" i="192" s="1"/>
  <c r="J57" i="191"/>
  <c r="P67" i="191" s="1"/>
  <c r="AC34" i="193"/>
  <c r="AC28" i="191"/>
  <c r="AC28" i="192"/>
  <c r="AC34" i="191"/>
  <c r="AC34" i="192"/>
  <c r="AC28" i="193"/>
  <c r="P67" i="192"/>
  <c r="AF32" i="191"/>
  <c r="AF33" i="191"/>
  <c r="AF26" i="191"/>
  <c r="AF27" i="191"/>
  <c r="AF7" i="191"/>
  <c r="AF74" i="191"/>
  <c r="V28" i="191"/>
  <c r="AF74" i="192"/>
  <c r="AF7" i="192"/>
  <c r="V28" i="192"/>
  <c r="AA33" i="192"/>
  <c r="W33" i="192" s="1" a="1"/>
  <c r="W33" i="192" s="1"/>
  <c r="Y33" i="192" s="1"/>
  <c r="AB33" i="192"/>
  <c r="BA1284" i="193"/>
  <c r="AZ1284" i="193"/>
  <c r="BA1281" i="193"/>
  <c r="AZ1281" i="193"/>
  <c r="BA1277" i="193"/>
  <c r="AZ1277" i="193"/>
  <c r="BA1273" i="193"/>
  <c r="AZ1273" i="193"/>
  <c r="BA1269" i="193"/>
  <c r="AZ1269" i="193"/>
  <c r="BA1264" i="193"/>
  <c r="AZ1264" i="193"/>
  <c r="BA1261" i="193"/>
  <c r="AZ1261" i="193"/>
  <c r="BA1256" i="193"/>
  <c r="AZ1256" i="193"/>
  <c r="BA1249" i="193"/>
  <c r="AZ1249" i="193"/>
  <c r="BA1245" i="193"/>
  <c r="AZ1245" i="193"/>
  <c r="BA1241" i="193"/>
  <c r="AZ1241" i="193"/>
  <c r="BA1239" i="193"/>
  <c r="AZ1239" i="193"/>
  <c r="BA1234" i="193"/>
  <c r="AZ1234" i="193"/>
  <c r="BA1228" i="193"/>
  <c r="AZ1228" i="193"/>
  <c r="BA1223" i="193"/>
  <c r="AZ1223" i="193"/>
  <c r="BA1221" i="193"/>
  <c r="AZ1221" i="193"/>
  <c r="BA1212" i="193"/>
  <c r="AZ1212" i="193"/>
  <c r="BA1207" i="193"/>
  <c r="AZ1207" i="193"/>
  <c r="BA1203" i="193"/>
  <c r="AZ1203" i="193"/>
  <c r="BA1198" i="193"/>
  <c r="AZ1198" i="193"/>
  <c r="BA1193" i="193"/>
  <c r="AZ1193" i="193"/>
  <c r="BA1190" i="193"/>
  <c r="AZ1190" i="193"/>
  <c r="BA1181" i="193"/>
  <c r="AZ1181" i="193"/>
  <c r="BA1178" i="193"/>
  <c r="AZ1178" i="193"/>
  <c r="BA1174" i="193"/>
  <c r="AZ1174" i="193"/>
  <c r="BA1168" i="193"/>
  <c r="AZ1168" i="193"/>
  <c r="BA1157" i="193"/>
  <c r="AZ1157" i="193"/>
  <c r="BA1150" i="193"/>
  <c r="AZ1150" i="193"/>
  <c r="BA1141" i="193"/>
  <c r="AZ1141" i="193"/>
  <c r="BA1134" i="193"/>
  <c r="AZ1134" i="193"/>
  <c r="BA1127" i="193"/>
  <c r="AZ1127" i="193"/>
  <c r="BA1118" i="193"/>
  <c r="AZ1118" i="193"/>
  <c r="BA1106" i="193"/>
  <c r="AZ1106" i="193"/>
  <c r="BA1095" i="193"/>
  <c r="AZ1095" i="193"/>
  <c r="BA1091" i="193"/>
  <c r="AZ1091" i="193"/>
  <c r="BA1085" i="193"/>
  <c r="AZ1085" i="193"/>
  <c r="BA1072" i="193"/>
  <c r="AZ1072" i="193"/>
  <c r="BA1068" i="193"/>
  <c r="AZ1068" i="193"/>
  <c r="BA1061" i="193"/>
  <c r="AZ1061" i="193"/>
  <c r="BA1058" i="193"/>
  <c r="AZ1058" i="193"/>
  <c r="BA1054" i="193"/>
  <c r="AZ1054" i="193"/>
  <c r="BA1046" i="193"/>
  <c r="AZ1046" i="193"/>
  <c r="BA1043" i="193"/>
  <c r="AZ1043" i="193"/>
  <c r="BA1037" i="193"/>
  <c r="AZ1037" i="193"/>
  <c r="BA1032" i="193"/>
  <c r="AZ1032" i="193"/>
  <c r="BA1029" i="193"/>
  <c r="AZ1029" i="193"/>
  <c r="BA1021" i="193"/>
  <c r="AZ1021" i="193"/>
  <c r="BA1018" i="193"/>
  <c r="AZ1018" i="193"/>
  <c r="BA1013" i="193"/>
  <c r="AZ1013" i="193"/>
  <c r="BA1010" i="193"/>
  <c r="AZ1010" i="193"/>
  <c r="BA1006" i="193"/>
  <c r="AZ1006" i="193"/>
  <c r="BA1001" i="193"/>
  <c r="AZ1001" i="193"/>
  <c r="BA992" i="193"/>
  <c r="AZ992" i="193"/>
  <c r="BA984" i="193"/>
  <c r="AZ984" i="193"/>
  <c r="BA978" i="193"/>
  <c r="AZ978" i="193"/>
  <c r="BA972" i="193"/>
  <c r="AZ972" i="193"/>
  <c r="BA969" i="193"/>
  <c r="AZ969" i="193"/>
  <c r="BA963" i="193"/>
  <c r="AZ963" i="193"/>
  <c r="BA960" i="193"/>
  <c r="AZ960" i="193"/>
  <c r="BA955" i="193"/>
  <c r="AZ955" i="193"/>
  <c r="BA951" i="193"/>
  <c r="AZ951" i="193"/>
  <c r="BA946" i="193"/>
  <c r="AZ946" i="193"/>
  <c r="BA936" i="193"/>
  <c r="AZ936" i="193"/>
  <c r="BA931" i="193"/>
  <c r="AZ931" i="193"/>
  <c r="BA925" i="193"/>
  <c r="AZ925" i="193"/>
  <c r="BA920" i="193"/>
  <c r="AZ920" i="193"/>
  <c r="BA914" i="193"/>
  <c r="AZ914" i="193"/>
  <c r="BA910" i="193"/>
  <c r="AZ910" i="193"/>
  <c r="BA904" i="193"/>
  <c r="AZ904" i="193"/>
  <c r="BA899" i="193"/>
  <c r="AZ899" i="193"/>
  <c r="BA890" i="193"/>
  <c r="AZ890" i="193"/>
  <c r="BA885" i="193"/>
  <c r="AZ885" i="193"/>
  <c r="BA883" i="193"/>
  <c r="AZ883" i="193"/>
  <c r="BA879" i="193"/>
  <c r="AZ879" i="193"/>
  <c r="BA866" i="193"/>
  <c r="AZ866" i="193"/>
  <c r="BA863" i="193"/>
  <c r="AZ863" i="193"/>
  <c r="BA857" i="193"/>
  <c r="AZ857" i="193"/>
  <c r="BA852" i="193"/>
  <c r="AZ852" i="193"/>
  <c r="BA848" i="193"/>
  <c r="AZ848" i="193"/>
  <c r="BA845" i="193"/>
  <c r="AZ845" i="193"/>
  <c r="BA841" i="193"/>
  <c r="AZ841" i="193"/>
  <c r="BA835" i="193"/>
  <c r="AZ835" i="193"/>
  <c r="BA831" i="193"/>
  <c r="AZ831" i="193"/>
  <c r="BA820" i="193"/>
  <c r="AZ820" i="193"/>
  <c r="BA811" i="193"/>
  <c r="AZ811" i="193"/>
  <c r="BA806" i="193"/>
  <c r="AZ806" i="193"/>
  <c r="BA801" i="193"/>
  <c r="AZ801" i="193"/>
  <c r="BA794" i="193"/>
  <c r="AZ794" i="193"/>
  <c r="BA791" i="193"/>
  <c r="AZ791" i="193"/>
  <c r="BA783" i="193"/>
  <c r="AZ783" i="193"/>
  <c r="BA779" i="193"/>
  <c r="AZ779" i="193"/>
  <c r="BA773" i="193"/>
  <c r="AZ773" i="193"/>
  <c r="BA770" i="193"/>
  <c r="AZ770" i="193"/>
  <c r="BA767" i="193"/>
  <c r="AZ767" i="193"/>
  <c r="BA763" i="193"/>
  <c r="AZ763" i="193"/>
  <c r="BA760" i="193"/>
  <c r="AZ760" i="193"/>
  <c r="BA754" i="193"/>
  <c r="AZ754" i="193"/>
  <c r="BA747" i="193"/>
  <c r="AZ747" i="193"/>
  <c r="BA739" i="193"/>
  <c r="AZ739" i="193"/>
  <c r="BA730" i="193"/>
  <c r="AZ730" i="193"/>
  <c r="BA722" i="193"/>
  <c r="AZ722" i="193"/>
  <c r="BA718" i="193"/>
  <c r="AZ718" i="193"/>
  <c r="BA713" i="193"/>
  <c r="AZ713" i="193"/>
  <c r="BA704" i="193"/>
  <c r="AZ704" i="193"/>
  <c r="BA701" i="193"/>
  <c r="AZ701" i="193"/>
  <c r="BA692" i="193"/>
  <c r="AZ692" i="193"/>
  <c r="BA688" i="193"/>
  <c r="AZ688" i="193"/>
  <c r="BA684" i="193"/>
  <c r="AZ684" i="193"/>
  <c r="BA677" i="193"/>
  <c r="AZ677" i="193"/>
  <c r="BA667" i="193"/>
  <c r="AZ667" i="193"/>
  <c r="BA664" i="193"/>
  <c r="AZ664" i="193"/>
  <c r="BA660" i="193"/>
  <c r="AZ660" i="193"/>
  <c r="BA651" i="193"/>
  <c r="AZ651" i="193"/>
  <c r="BA640" i="193"/>
  <c r="AZ640" i="193"/>
  <c r="BA637" i="193"/>
  <c r="AZ637" i="193"/>
  <c r="BA634" i="193"/>
  <c r="AZ634" i="193"/>
  <c r="BA620" i="193"/>
  <c r="AZ620" i="193"/>
  <c r="BA615" i="193"/>
  <c r="AZ615" i="193"/>
  <c r="BA608" i="193"/>
  <c r="AZ608" i="193"/>
  <c r="BA603" i="193"/>
  <c r="AZ603" i="193"/>
  <c r="BA599" i="193"/>
  <c r="AZ599" i="193"/>
  <c r="BA591" i="193"/>
  <c r="AZ591" i="193"/>
  <c r="BA586" i="193"/>
  <c r="AZ586" i="193"/>
  <c r="BA580" i="193"/>
  <c r="AZ580" i="193"/>
  <c r="BA577" i="193"/>
  <c r="AZ577" i="193"/>
  <c r="BA571" i="193"/>
  <c r="AZ571" i="193"/>
  <c r="BA568" i="193"/>
  <c r="AZ568" i="193"/>
  <c r="BA563" i="193"/>
  <c r="AZ563" i="193"/>
  <c r="BA558" i="193"/>
  <c r="AZ558" i="193"/>
  <c r="BA548" i="193"/>
  <c r="AZ548" i="193"/>
  <c r="BA546" i="193"/>
  <c r="AZ546" i="193"/>
  <c r="BA543" i="193"/>
  <c r="AZ543" i="193"/>
  <c r="BA539" i="193"/>
  <c r="AZ539" i="193"/>
  <c r="BA536" i="193"/>
  <c r="AZ536" i="193"/>
  <c r="BA533" i="193"/>
  <c r="AZ533" i="193"/>
  <c r="BA530" i="193"/>
  <c r="AZ530" i="193"/>
  <c r="BA527" i="193"/>
  <c r="AZ527" i="193"/>
  <c r="BA520" i="193"/>
  <c r="AZ520" i="193"/>
  <c r="BA514" i="193"/>
  <c r="AZ514" i="193"/>
  <c r="BA511" i="193"/>
  <c r="AZ511" i="193"/>
  <c r="BA507" i="193"/>
  <c r="AZ507" i="193"/>
  <c r="BA504" i="193"/>
  <c r="AZ504" i="193"/>
  <c r="BA502" i="193"/>
  <c r="AZ502" i="193"/>
  <c r="BA497" i="193"/>
  <c r="AZ497" i="193"/>
  <c r="BA489" i="193"/>
  <c r="AZ489" i="193"/>
  <c r="BA486" i="193"/>
  <c r="AZ486" i="193"/>
  <c r="BA480" i="193"/>
  <c r="AZ480" i="193"/>
  <c r="BA476" i="193"/>
  <c r="AZ476" i="193"/>
  <c r="BA467" i="193"/>
  <c r="AZ467" i="193"/>
  <c r="BA464" i="193"/>
  <c r="AZ464" i="193"/>
  <c r="BA461" i="193"/>
  <c r="AZ461" i="193"/>
  <c r="BA457" i="193"/>
  <c r="AZ457" i="193"/>
  <c r="BA452" i="193"/>
  <c r="AZ452" i="193"/>
  <c r="BA445" i="193"/>
  <c r="AZ445" i="193"/>
  <c r="BA442" i="193"/>
  <c r="AZ442" i="193"/>
  <c r="BA438" i="193"/>
  <c r="AZ438" i="193"/>
  <c r="BA434" i="193"/>
  <c r="AZ434" i="193"/>
  <c r="BA430" i="193"/>
  <c r="AZ430" i="193"/>
  <c r="BA425" i="193"/>
  <c r="AZ425" i="193"/>
  <c r="BA422" i="193"/>
  <c r="AZ422" i="193"/>
  <c r="BA416" i="193"/>
  <c r="AZ416" i="193"/>
  <c r="BA412" i="193"/>
  <c r="AZ412" i="193"/>
  <c r="BA408" i="193"/>
  <c r="AZ408" i="193"/>
  <c r="BA401" i="193"/>
  <c r="AZ401" i="193"/>
  <c r="BA398" i="193"/>
  <c r="AZ398" i="193"/>
  <c r="BA395" i="193"/>
  <c r="AZ395" i="193"/>
  <c r="BA391" i="193"/>
  <c r="AZ391" i="193"/>
  <c r="BA387" i="193"/>
  <c r="AZ387" i="193"/>
  <c r="BA384" i="193"/>
  <c r="AZ384" i="193"/>
  <c r="BA381" i="193"/>
  <c r="AZ381" i="193"/>
  <c r="BA377" i="193"/>
  <c r="AZ377" i="193"/>
  <c r="BA373" i="193"/>
  <c r="AZ373" i="193"/>
  <c r="BA370" i="193"/>
  <c r="AZ370" i="193"/>
  <c r="BA365" i="193"/>
  <c r="AZ365" i="193"/>
  <c r="BA362" i="193"/>
  <c r="AZ362" i="193"/>
  <c r="BA358" i="193"/>
  <c r="AZ358" i="193"/>
  <c r="BA345" i="193"/>
  <c r="AZ345" i="193"/>
  <c r="BA334" i="193"/>
  <c r="AZ334" i="193"/>
  <c r="BA331" i="193"/>
  <c r="AZ331" i="193"/>
  <c r="BA322" i="193"/>
  <c r="AZ322" i="193"/>
  <c r="BA317" i="193"/>
  <c r="AZ317" i="193"/>
  <c r="BA313" i="193"/>
  <c r="AZ313" i="193"/>
  <c r="BA307" i="193"/>
  <c r="AZ307" i="193"/>
  <c r="BA303" i="193"/>
  <c r="AZ303" i="193"/>
  <c r="BA299" i="193"/>
  <c r="AZ299" i="193"/>
  <c r="BA290" i="193"/>
  <c r="AZ290" i="193"/>
  <c r="BA286" i="193"/>
  <c r="AZ286" i="193"/>
  <c r="BA283" i="193"/>
  <c r="AZ283" i="193"/>
  <c r="BA280" i="193"/>
  <c r="AZ280" i="193"/>
  <c r="BA276" i="193"/>
  <c r="AZ276" i="193"/>
  <c r="BA270" i="193"/>
  <c r="AZ270" i="193"/>
  <c r="BA264" i="193"/>
  <c r="AZ264" i="193"/>
  <c r="BA258" i="193"/>
  <c r="AZ258" i="193"/>
  <c r="BA254" i="193"/>
  <c r="AZ254" i="193"/>
  <c r="BA246" i="193"/>
  <c r="AZ246" i="193"/>
  <c r="BA238" i="193"/>
  <c r="AZ238" i="193"/>
  <c r="BA231" i="193"/>
  <c r="AZ231" i="193"/>
  <c r="BA228" i="193"/>
  <c r="AZ228" i="193"/>
  <c r="BA224" i="193"/>
  <c r="AZ224" i="193"/>
  <c r="BA217" i="193"/>
  <c r="AZ217" i="193"/>
  <c r="BA214" i="193"/>
  <c r="AZ214" i="193"/>
  <c r="BA207" i="193"/>
  <c r="AZ207" i="193"/>
  <c r="BA204" i="193"/>
  <c r="AZ204" i="193"/>
  <c r="BA201" i="193"/>
  <c r="AZ201" i="193"/>
  <c r="BA198" i="193"/>
  <c r="AZ198" i="193"/>
  <c r="BA192" i="193"/>
  <c r="AZ192" i="193"/>
  <c r="BA186" i="193"/>
  <c r="AZ186" i="193"/>
  <c r="BA183" i="193"/>
  <c r="AZ183" i="193"/>
  <c r="BA173" i="193"/>
  <c r="AZ173" i="193"/>
  <c r="BA168" i="193"/>
  <c r="AZ168" i="193"/>
  <c r="BA160" i="193"/>
  <c r="AZ160" i="193"/>
  <c r="BA156" i="193"/>
  <c r="AZ156" i="193"/>
  <c r="BA148" i="193"/>
  <c r="AZ148" i="193"/>
  <c r="BA142" i="193"/>
  <c r="AZ142" i="193"/>
  <c r="BA139" i="193"/>
  <c r="AZ139" i="193"/>
  <c r="BA136" i="193"/>
  <c r="AZ136" i="193"/>
  <c r="BA132" i="193"/>
  <c r="AZ132" i="193"/>
  <c r="BA129" i="193"/>
  <c r="AZ129" i="193"/>
  <c r="BA123" i="193"/>
  <c r="AZ123" i="193"/>
  <c r="BA109" i="193"/>
  <c r="AZ109" i="193"/>
  <c r="BA104" i="193"/>
  <c r="AZ104" i="193"/>
  <c r="BA101" i="193"/>
  <c r="AZ101" i="193"/>
  <c r="BA82" i="193"/>
  <c r="AZ82" i="193"/>
  <c r="BA75" i="193"/>
  <c r="AZ75" i="193"/>
  <c r="BA70" i="193"/>
  <c r="AZ70" i="193"/>
  <c r="BA65" i="193"/>
  <c r="AZ65" i="193"/>
  <c r="BA62" i="193"/>
  <c r="AZ62" i="193"/>
  <c r="BA58" i="193"/>
  <c r="AZ58" i="193"/>
  <c r="BA54" i="193"/>
  <c r="AZ54" i="193"/>
  <c r="BA42" i="193"/>
  <c r="AZ42" i="193"/>
  <c r="BA39" i="193"/>
  <c r="AZ39" i="193"/>
  <c r="BA36" i="193"/>
  <c r="AZ36" i="193"/>
  <c r="BA33" i="193"/>
  <c r="AZ33" i="193"/>
  <c r="BA28" i="193"/>
  <c r="AZ28" i="193"/>
  <c r="BA23" i="193"/>
  <c r="AZ23" i="193"/>
  <c r="BA16" i="193"/>
  <c r="AZ16" i="193"/>
  <c r="BA13" i="193"/>
  <c r="AZ13" i="193"/>
  <c r="BA9" i="193"/>
  <c r="AZ9" i="193"/>
  <c r="BA7" i="193"/>
  <c r="AZ7" i="193"/>
  <c r="AF32" i="193"/>
  <c r="AF33" i="193"/>
  <c r="AF26" i="193"/>
  <c r="AF27" i="193"/>
  <c r="V28" i="193"/>
  <c r="AA32" i="192"/>
  <c r="AB32" i="192"/>
  <c r="AA27" i="192"/>
  <c r="AB27" i="192"/>
  <c r="AB26" i="192"/>
  <c r="AA26" i="192"/>
  <c r="P68" i="192" l="1"/>
  <c r="W27" i="192" a="1"/>
  <c r="W27" i="192" s="1"/>
  <c r="Y27" i="192" s="1"/>
  <c r="P68" i="191"/>
  <c r="Q67" i="191"/>
  <c r="AA33" i="191"/>
  <c r="W33" i="191" s="1" a="1"/>
  <c r="W33" i="191" s="1"/>
  <c r="Y33" i="191" s="1"/>
  <c r="AB33" i="191"/>
  <c r="BA1285" i="193"/>
  <c r="AZ1285" i="193"/>
  <c r="BA1278" i="193"/>
  <c r="AZ1278" i="193"/>
  <c r="BA1270" i="193"/>
  <c r="AZ1270" i="193"/>
  <c r="BA1265" i="193"/>
  <c r="AZ1265" i="193"/>
  <c r="BA1257" i="193"/>
  <c r="AZ1257" i="193"/>
  <c r="BA1250" i="193"/>
  <c r="AZ1250" i="193"/>
  <c r="BA1242" i="193"/>
  <c r="AZ1242" i="193"/>
  <c r="BA1224" i="193"/>
  <c r="AZ1224" i="193"/>
  <c r="BA1213" i="193"/>
  <c r="AZ1213" i="193"/>
  <c r="BA1208" i="193"/>
  <c r="AZ1208" i="193"/>
  <c r="BA1204" i="193"/>
  <c r="AZ1204" i="193"/>
  <c r="BA1199" i="193"/>
  <c r="AZ1199" i="193"/>
  <c r="BA1194" i="193"/>
  <c r="AZ1194" i="193"/>
  <c r="BA1191" i="193"/>
  <c r="AZ1191" i="193"/>
  <c r="BA1182" i="193"/>
  <c r="AZ1182" i="193"/>
  <c r="BA1179" i="193"/>
  <c r="AZ1179" i="193"/>
  <c r="BA1175" i="193"/>
  <c r="AZ1175" i="193"/>
  <c r="BA1169" i="193"/>
  <c r="AZ1169" i="193"/>
  <c r="BA1158" i="193"/>
  <c r="AZ1158" i="193"/>
  <c r="BA1151" i="193"/>
  <c r="AZ1151" i="193"/>
  <c r="BA1142" i="193"/>
  <c r="AZ1142" i="193"/>
  <c r="BA1135" i="193"/>
  <c r="AZ1135" i="193"/>
  <c r="BA1128" i="193"/>
  <c r="AZ1128" i="193"/>
  <c r="BA1119" i="193"/>
  <c r="AZ1119" i="193"/>
  <c r="BA1107" i="193"/>
  <c r="AZ1107" i="193"/>
  <c r="BA1096" i="193"/>
  <c r="AZ1096" i="193"/>
  <c r="BA1092" i="193"/>
  <c r="AZ1092" i="193"/>
  <c r="BA1086" i="193"/>
  <c r="AZ1086" i="193"/>
  <c r="BA1073" i="193"/>
  <c r="AZ1073" i="193"/>
  <c r="BA1069" i="193"/>
  <c r="AZ1069" i="193"/>
  <c r="BA1062" i="193"/>
  <c r="AZ1062" i="193"/>
  <c r="BA1059" i="193"/>
  <c r="AZ1059" i="193"/>
  <c r="BA1055" i="193"/>
  <c r="AZ1055" i="193"/>
  <c r="BA1047" i="193"/>
  <c r="AZ1047" i="193"/>
  <c r="BA1044" i="193"/>
  <c r="AZ1044" i="193"/>
  <c r="BA1038" i="193"/>
  <c r="AZ1038" i="193"/>
  <c r="BA1033" i="193"/>
  <c r="AZ1033" i="193"/>
  <c r="BA1030" i="193"/>
  <c r="AZ1030" i="193"/>
  <c r="BA1022" i="193"/>
  <c r="AZ1022" i="193"/>
  <c r="BA1019" i="193"/>
  <c r="AZ1019" i="193"/>
  <c r="BA1014" i="193"/>
  <c r="AZ1014" i="193"/>
  <c r="BA1011" i="193"/>
  <c r="AZ1011" i="193"/>
  <c r="BA1007" i="193"/>
  <c r="AZ1007" i="193"/>
  <c r="BA1002" i="193"/>
  <c r="AZ1002" i="193"/>
  <c r="BA993" i="193"/>
  <c r="AZ993" i="193"/>
  <c r="BA985" i="193"/>
  <c r="AZ985" i="193"/>
  <c r="BA979" i="193"/>
  <c r="AZ979" i="193"/>
  <c r="BA973" i="193"/>
  <c r="AZ973" i="193"/>
  <c r="BA970" i="193"/>
  <c r="AZ970" i="193"/>
  <c r="BA964" i="193"/>
  <c r="AZ964" i="193"/>
  <c r="BA961" i="193"/>
  <c r="AZ961" i="193"/>
  <c r="BA956" i="193"/>
  <c r="AZ956" i="193"/>
  <c r="BA952" i="193"/>
  <c r="AZ952" i="193"/>
  <c r="BA947" i="193"/>
  <c r="AZ947" i="193"/>
  <c r="BA937" i="193"/>
  <c r="AZ937" i="193"/>
  <c r="BA932" i="193"/>
  <c r="AZ932" i="193"/>
  <c r="BA926" i="193"/>
  <c r="AZ926" i="193"/>
  <c r="BA915" i="193"/>
  <c r="AZ915" i="193"/>
  <c r="BA911" i="193"/>
  <c r="AZ911" i="193"/>
  <c r="BA905" i="193"/>
  <c r="AZ905" i="193"/>
  <c r="BA900" i="193"/>
  <c r="AZ900" i="193"/>
  <c r="BA891" i="193"/>
  <c r="AZ891" i="193"/>
  <c r="BA886" i="193"/>
  <c r="AZ886" i="193"/>
  <c r="BA880" i="193"/>
  <c r="AZ880" i="193"/>
  <c r="BA867" i="193"/>
  <c r="AZ867" i="193"/>
  <c r="BA864" i="193"/>
  <c r="AZ864" i="193"/>
  <c r="BA858" i="193"/>
  <c r="AZ858" i="193"/>
  <c r="BA853" i="193"/>
  <c r="AZ853" i="193"/>
  <c r="BA849" i="193"/>
  <c r="AZ849" i="193"/>
  <c r="BA846" i="193"/>
  <c r="AZ846" i="193"/>
  <c r="BA842" i="193"/>
  <c r="AZ842" i="193"/>
  <c r="BA836" i="193"/>
  <c r="AZ836" i="193"/>
  <c r="BA832" i="193"/>
  <c r="AZ832" i="193"/>
  <c r="BA821" i="193"/>
  <c r="AZ821" i="193"/>
  <c r="BA812" i="193"/>
  <c r="AZ812" i="193"/>
  <c r="BA807" i="193"/>
  <c r="AZ807" i="193"/>
  <c r="BA802" i="193"/>
  <c r="AZ802" i="193"/>
  <c r="BA795" i="193"/>
  <c r="AZ795" i="193"/>
  <c r="BA792" i="193"/>
  <c r="AZ792" i="193"/>
  <c r="BA784" i="193"/>
  <c r="AZ784" i="193"/>
  <c r="BA774" i="193"/>
  <c r="AZ774" i="193"/>
  <c r="BA771" i="193"/>
  <c r="AZ771" i="193"/>
  <c r="BA768" i="193"/>
  <c r="AZ768" i="193"/>
  <c r="BA764" i="193"/>
  <c r="AZ764" i="193"/>
  <c r="BA761" i="193"/>
  <c r="AZ761" i="193"/>
  <c r="BA755" i="193"/>
  <c r="AZ755" i="193"/>
  <c r="BA748" i="193"/>
  <c r="AZ748" i="193"/>
  <c r="BA740" i="193"/>
  <c r="AZ740" i="193"/>
  <c r="BA731" i="193"/>
  <c r="AZ731" i="193"/>
  <c r="BA723" i="193"/>
  <c r="AZ723" i="193"/>
  <c r="BA719" i="193"/>
  <c r="AZ719" i="193"/>
  <c r="BA714" i="193"/>
  <c r="AZ714" i="193"/>
  <c r="BA705" i="193"/>
  <c r="AZ705" i="193"/>
  <c r="BA702" i="193"/>
  <c r="AZ702" i="193"/>
  <c r="BA693" i="193"/>
  <c r="AZ693" i="193"/>
  <c r="BA689" i="193"/>
  <c r="AZ689" i="193"/>
  <c r="BA685" i="193"/>
  <c r="AZ685" i="193"/>
  <c r="BA678" i="193"/>
  <c r="AZ678" i="193"/>
  <c r="BA668" i="193"/>
  <c r="AZ668" i="193"/>
  <c r="BA665" i="193"/>
  <c r="AZ665" i="193"/>
  <c r="BA661" i="193"/>
  <c r="AZ661" i="193"/>
  <c r="BA652" i="193"/>
  <c r="AZ652" i="193"/>
  <c r="BA641" i="193"/>
  <c r="AZ641" i="193"/>
  <c r="BA638" i="193"/>
  <c r="AZ638" i="193"/>
  <c r="BA635" i="193"/>
  <c r="AZ635" i="193"/>
  <c r="BA621" i="193"/>
  <c r="AZ621" i="193"/>
  <c r="BA616" i="193"/>
  <c r="AZ616" i="193"/>
  <c r="BA609" i="193"/>
  <c r="AZ609" i="193"/>
  <c r="BA604" i="193"/>
  <c r="AZ604" i="193"/>
  <c r="BA600" i="193"/>
  <c r="AZ600" i="193"/>
  <c r="BA592" i="193"/>
  <c r="AZ592" i="193"/>
  <c r="BA587" i="193"/>
  <c r="AZ587" i="193"/>
  <c r="BA581" i="193"/>
  <c r="AZ581" i="193"/>
  <c r="BA578" i="193"/>
  <c r="AZ578" i="193"/>
  <c r="BA572" i="193"/>
  <c r="AZ572" i="193"/>
  <c r="BA569" i="193"/>
  <c r="AZ569" i="193"/>
  <c r="BA564" i="193"/>
  <c r="AZ564" i="193"/>
  <c r="BA559" i="193"/>
  <c r="AZ559" i="193"/>
  <c r="BA549" i="193"/>
  <c r="AZ549" i="193"/>
  <c r="BA544" i="193"/>
  <c r="AZ544" i="193"/>
  <c r="BA540" i="193"/>
  <c r="AZ540" i="193"/>
  <c r="BA537" i="193"/>
  <c r="AZ537" i="193"/>
  <c r="BA534" i="193"/>
  <c r="AZ534" i="193"/>
  <c r="BA531" i="193"/>
  <c r="AZ531" i="193"/>
  <c r="BA528" i="193"/>
  <c r="AZ528" i="193"/>
  <c r="BA521" i="193"/>
  <c r="AZ521" i="193"/>
  <c r="BA515" i="193"/>
  <c r="AZ515" i="193"/>
  <c r="BA512" i="193"/>
  <c r="AZ512" i="193"/>
  <c r="BA508" i="193"/>
  <c r="AZ508" i="193"/>
  <c r="BA505" i="193"/>
  <c r="AZ505" i="193"/>
  <c r="BA498" i="193"/>
  <c r="AZ498" i="193"/>
  <c r="BA490" i="193"/>
  <c r="AZ490" i="193"/>
  <c r="BA487" i="193"/>
  <c r="AZ487" i="193"/>
  <c r="BA481" i="193"/>
  <c r="AZ481" i="193"/>
  <c r="BA477" i="193"/>
  <c r="AZ477" i="193"/>
  <c r="BA468" i="193"/>
  <c r="AZ468" i="193"/>
  <c r="BA465" i="193"/>
  <c r="AZ465" i="193"/>
  <c r="BA462" i="193"/>
  <c r="AZ462" i="193"/>
  <c r="BA458" i="193"/>
  <c r="AZ458" i="193"/>
  <c r="BA453" i="193"/>
  <c r="AZ453" i="193"/>
  <c r="BA446" i="193"/>
  <c r="AZ446" i="193"/>
  <c r="BA443" i="193"/>
  <c r="AZ443" i="193"/>
  <c r="BA439" i="193"/>
  <c r="AZ439" i="193"/>
  <c r="BA435" i="193"/>
  <c r="AZ435" i="193"/>
  <c r="BA431" i="193"/>
  <c r="AZ431" i="193"/>
  <c r="BA426" i="193"/>
  <c r="AZ426" i="193"/>
  <c r="BA423" i="193"/>
  <c r="AZ423" i="193"/>
  <c r="BA417" i="193"/>
  <c r="AZ417" i="193"/>
  <c r="BA413" i="193"/>
  <c r="AZ413" i="193"/>
  <c r="BA409" i="193"/>
  <c r="AZ409" i="193"/>
  <c r="BA402" i="193"/>
  <c r="AZ402" i="193"/>
  <c r="BA399" i="193"/>
  <c r="AZ399" i="193"/>
  <c r="BA396" i="193"/>
  <c r="AZ396" i="193"/>
  <c r="BA392" i="193"/>
  <c r="AZ392" i="193"/>
  <c r="BA388" i="193"/>
  <c r="AZ388" i="193"/>
  <c r="BA382" i="193"/>
  <c r="AZ382" i="193"/>
  <c r="BA378" i="193"/>
  <c r="AZ378" i="193"/>
  <c r="BA374" i="193"/>
  <c r="AZ374" i="193"/>
  <c r="BA371" i="193"/>
  <c r="AZ371" i="193"/>
  <c r="BA366" i="193"/>
  <c r="AZ366" i="193"/>
  <c r="BA363" i="193"/>
  <c r="AZ363" i="193"/>
  <c r="BA359" i="193"/>
  <c r="AZ359" i="193"/>
  <c r="BA346" i="193"/>
  <c r="AZ346" i="193"/>
  <c r="BA335" i="193"/>
  <c r="AZ335" i="193"/>
  <c r="BA332" i="193"/>
  <c r="AZ332" i="193"/>
  <c r="BA323" i="193"/>
  <c r="AZ323" i="193"/>
  <c r="BA318" i="193"/>
  <c r="AZ318" i="193"/>
  <c r="BA314" i="193"/>
  <c r="AZ314" i="193"/>
  <c r="BA308" i="193"/>
  <c r="AZ308" i="193"/>
  <c r="BA304" i="193"/>
  <c r="AZ304" i="193"/>
  <c r="BA300" i="193"/>
  <c r="AZ300" i="193"/>
  <c r="BA291" i="193"/>
  <c r="AZ291" i="193"/>
  <c r="BA287" i="193"/>
  <c r="AZ287" i="193"/>
  <c r="BA284" i="193"/>
  <c r="AZ284" i="193"/>
  <c r="BA281" i="193"/>
  <c r="AZ281" i="193"/>
  <c r="BA277" i="193"/>
  <c r="AZ277" i="193"/>
  <c r="BA271" i="193"/>
  <c r="AZ271" i="193"/>
  <c r="BA265" i="193"/>
  <c r="AZ265" i="193"/>
  <c r="BA259" i="193"/>
  <c r="AZ259" i="193"/>
  <c r="BA255" i="193"/>
  <c r="AZ255" i="193"/>
  <c r="BA247" i="193"/>
  <c r="AZ247" i="193"/>
  <c r="BA239" i="193"/>
  <c r="AZ239" i="193"/>
  <c r="BA232" i="193"/>
  <c r="AZ232" i="193"/>
  <c r="BA229" i="193"/>
  <c r="AZ229" i="193"/>
  <c r="BA225" i="193"/>
  <c r="AZ225" i="193"/>
  <c r="BA218" i="193"/>
  <c r="AZ218" i="193"/>
  <c r="BA215" i="193"/>
  <c r="AZ215" i="193"/>
  <c r="BA208" i="193"/>
  <c r="AZ208" i="193"/>
  <c r="BA205" i="193"/>
  <c r="AZ205" i="193"/>
  <c r="BA202" i="193"/>
  <c r="AZ202" i="193"/>
  <c r="BA199" i="193"/>
  <c r="AZ199" i="193"/>
  <c r="BA193" i="193"/>
  <c r="AZ193" i="193"/>
  <c r="BA187" i="193"/>
  <c r="AZ187" i="193"/>
  <c r="BA184" i="193"/>
  <c r="AZ184" i="193"/>
  <c r="BA174" i="193"/>
  <c r="AZ174" i="193"/>
  <c r="BA169" i="193"/>
  <c r="AZ169" i="193"/>
  <c r="BA161" i="193"/>
  <c r="AZ161" i="193"/>
  <c r="BA157" i="193"/>
  <c r="AZ157" i="193"/>
  <c r="BA149" i="193"/>
  <c r="AZ149" i="193"/>
  <c r="BA143" i="193"/>
  <c r="AZ143" i="193"/>
  <c r="BA140" i="193"/>
  <c r="AZ140" i="193"/>
  <c r="BA137" i="193"/>
  <c r="AZ137" i="193"/>
  <c r="BA133" i="193"/>
  <c r="AZ133" i="193"/>
  <c r="BA130" i="193"/>
  <c r="AZ130" i="193"/>
  <c r="BA124" i="193"/>
  <c r="AZ124" i="193"/>
  <c r="BA110" i="193"/>
  <c r="AZ110" i="193"/>
  <c r="BA105" i="193"/>
  <c r="AZ105" i="193"/>
  <c r="BA102" i="193"/>
  <c r="AZ102" i="193"/>
  <c r="BA83" i="193"/>
  <c r="AZ83" i="193"/>
  <c r="BA76" i="193"/>
  <c r="AZ76" i="193"/>
  <c r="BA71" i="193"/>
  <c r="AZ71" i="193"/>
  <c r="BA66" i="193"/>
  <c r="AZ66" i="193"/>
  <c r="BA63" i="193"/>
  <c r="AZ63" i="193"/>
  <c r="BA59" i="193"/>
  <c r="AZ59" i="193"/>
  <c r="BA55" i="193"/>
  <c r="AZ55" i="193"/>
  <c r="BA43" i="193"/>
  <c r="AZ43" i="193"/>
  <c r="BA40" i="193"/>
  <c r="AZ40" i="193"/>
  <c r="BA37" i="193"/>
  <c r="AZ37" i="193"/>
  <c r="BA34" i="193"/>
  <c r="AZ34" i="193"/>
  <c r="BA29" i="193"/>
  <c r="AZ29" i="193"/>
  <c r="BA24" i="193"/>
  <c r="AZ24" i="193"/>
  <c r="BA17" i="193"/>
  <c r="AZ17" i="193"/>
  <c r="BA14" i="193"/>
  <c r="AZ14" i="193"/>
  <c r="BA10" i="193"/>
  <c r="AZ10" i="193"/>
  <c r="AA33" i="193"/>
  <c r="W33" i="193" s="1" a="1"/>
  <c r="W33" i="193" s="1"/>
  <c r="Y33" i="193" s="1"/>
  <c r="AB33" i="193"/>
  <c r="AB32" i="193"/>
  <c r="AB7" i="192"/>
  <c r="AA32" i="191"/>
  <c r="AA7" i="191"/>
  <c r="AB7" i="191"/>
  <c r="W26" i="192" a="1"/>
  <c r="AA74" i="192"/>
  <c r="AA74" i="191"/>
  <c r="AB74" i="191"/>
  <c r="AB74" i="192"/>
  <c r="AA32" i="193"/>
  <c r="W32" i="192" a="1"/>
  <c r="AA7" i="192"/>
  <c r="AB32" i="191"/>
  <c r="AB27" i="193"/>
  <c r="AA27" i="193"/>
  <c r="AB26" i="193"/>
  <c r="AA26" i="193"/>
  <c r="AA27" i="191"/>
  <c r="AB27" i="191"/>
  <c r="AB26" i="191"/>
  <c r="AA26" i="191"/>
  <c r="W27" i="193" l="1" a="1"/>
  <c r="W27" i="193" s="1"/>
  <c r="Y27" i="193" s="1"/>
  <c r="W27" i="191" a="1"/>
  <c r="W27" i="191" s="1"/>
  <c r="Y27" i="191" s="1"/>
  <c r="W32" i="192"/>
  <c r="Y32" i="192" s="1"/>
  <c r="Y34" i="192" s="1"/>
  <c r="K18" i="192" s="1"/>
  <c r="X16" i="178" s="1"/>
  <c r="W26" i="192"/>
  <c r="Y26" i="192" s="1"/>
  <c r="Y28" i="192" s="1"/>
  <c r="K16" i="192" s="1"/>
  <c r="X14" i="178" s="1"/>
  <c r="BA1279" i="193"/>
  <c r="AZ1279" i="193"/>
  <c r="BA1271" i="193"/>
  <c r="AZ1271" i="193"/>
  <c r="BA1251" i="193"/>
  <c r="AZ1251" i="193"/>
  <c r="BA1243" i="193"/>
  <c r="AZ1243" i="193"/>
  <c r="BA1214" i="193"/>
  <c r="AZ1214" i="193"/>
  <c r="BA1143" i="193"/>
  <c r="AZ1143" i="193"/>
  <c r="BA1136" i="193"/>
  <c r="AZ1136" i="193"/>
  <c r="BA1129" i="193"/>
  <c r="AZ1129" i="193"/>
  <c r="BA1108" i="193"/>
  <c r="AZ1108" i="193"/>
  <c r="BA1097" i="193"/>
  <c r="AZ1097" i="193"/>
  <c r="BA1074" i="193"/>
  <c r="AZ1074" i="193"/>
  <c r="BA1070" i="193"/>
  <c r="AZ1070" i="193"/>
  <c r="BA1056" i="193"/>
  <c r="AZ1056" i="193"/>
  <c r="BA1048" i="193"/>
  <c r="AZ1048" i="193"/>
  <c r="BA1039" i="193"/>
  <c r="AZ1039" i="193"/>
  <c r="BA1023" i="193"/>
  <c r="AZ1023" i="193"/>
  <c r="BA1008" i="193"/>
  <c r="AZ1008" i="193"/>
  <c r="BA994" i="193"/>
  <c r="AZ994" i="193"/>
  <c r="BA986" i="193"/>
  <c r="AZ986" i="193"/>
  <c r="BA974" i="193"/>
  <c r="AZ974" i="193"/>
  <c r="BA948" i="193"/>
  <c r="AZ948" i="193"/>
  <c r="BA933" i="193"/>
  <c r="AZ933" i="193"/>
  <c r="BA927" i="193"/>
  <c r="AZ927" i="193"/>
  <c r="BA912" i="193"/>
  <c r="AZ912" i="193"/>
  <c r="BA906" i="193"/>
  <c r="AZ906" i="193"/>
  <c r="BA901" i="193"/>
  <c r="AZ901" i="193"/>
  <c r="BA892" i="193"/>
  <c r="AZ892" i="193"/>
  <c r="BA868" i="193"/>
  <c r="AZ868" i="193"/>
  <c r="BA850" i="193"/>
  <c r="AZ850" i="193"/>
  <c r="BA796" i="193"/>
  <c r="AZ796" i="193"/>
  <c r="BA785" i="193"/>
  <c r="AZ785" i="193"/>
  <c r="BA775" i="193"/>
  <c r="AZ775" i="193"/>
  <c r="BA741" i="193"/>
  <c r="AZ741" i="193"/>
  <c r="BA720" i="193"/>
  <c r="AZ720" i="193"/>
  <c r="BA715" i="193"/>
  <c r="AZ715" i="193"/>
  <c r="BA706" i="193"/>
  <c r="AZ706" i="193"/>
  <c r="BA694" i="193"/>
  <c r="AZ694" i="193"/>
  <c r="BA690" i="193"/>
  <c r="AZ690" i="193"/>
  <c r="BA686" i="193"/>
  <c r="AZ686" i="193"/>
  <c r="BA662" i="193"/>
  <c r="AZ662" i="193"/>
  <c r="BA653" i="193"/>
  <c r="AZ653" i="193"/>
  <c r="BA642" i="193"/>
  <c r="AZ642" i="193"/>
  <c r="BA622" i="193"/>
  <c r="AZ622" i="193"/>
  <c r="BA617" i="193"/>
  <c r="AZ617" i="193"/>
  <c r="BA610" i="193"/>
  <c r="AZ610" i="193"/>
  <c r="BA605" i="193"/>
  <c r="AZ605" i="193"/>
  <c r="BA573" i="193"/>
  <c r="AZ573" i="193"/>
  <c r="BA565" i="193"/>
  <c r="AZ565" i="193"/>
  <c r="BA560" i="193"/>
  <c r="AZ560" i="193"/>
  <c r="BA550" i="193"/>
  <c r="AZ550" i="193"/>
  <c r="BA522" i="193"/>
  <c r="AZ522" i="193"/>
  <c r="BA491" i="193"/>
  <c r="AZ491" i="193"/>
  <c r="BA482" i="193"/>
  <c r="AZ482" i="193"/>
  <c r="BA469" i="193"/>
  <c r="AZ469" i="193"/>
  <c r="BA447" i="193"/>
  <c r="AZ447" i="193"/>
  <c r="BA427" i="193"/>
  <c r="AZ427" i="193"/>
  <c r="BA418" i="193"/>
  <c r="AZ418" i="193"/>
  <c r="BA414" i="193"/>
  <c r="AZ414" i="193"/>
  <c r="BA403" i="193"/>
  <c r="AZ403" i="193"/>
  <c r="BA393" i="193"/>
  <c r="AZ393" i="193"/>
  <c r="BA389" i="193"/>
  <c r="AZ389" i="193"/>
  <c r="BA379" i="193"/>
  <c r="AZ379" i="193"/>
  <c r="BA375" i="193"/>
  <c r="AZ375" i="193"/>
  <c r="BA367" i="193"/>
  <c r="AZ367" i="193"/>
  <c r="BA360" i="193"/>
  <c r="AZ360" i="193"/>
  <c r="BA347" i="193"/>
  <c r="AZ347" i="193"/>
  <c r="BA336" i="193"/>
  <c r="AZ336" i="193"/>
  <c r="BA324" i="193"/>
  <c r="AZ324" i="193"/>
  <c r="BA315" i="193"/>
  <c r="AZ315" i="193"/>
  <c r="BA309" i="193"/>
  <c r="AZ309" i="193"/>
  <c r="BA305" i="193"/>
  <c r="AZ305" i="193"/>
  <c r="BA301" i="193"/>
  <c r="AZ301" i="193"/>
  <c r="BA292" i="193"/>
  <c r="AZ292" i="193"/>
  <c r="BA288" i="193"/>
  <c r="AZ288" i="193"/>
  <c r="BA278" i="193"/>
  <c r="AZ278" i="193"/>
  <c r="BA272" i="193"/>
  <c r="AZ272" i="193"/>
  <c r="BA266" i="193"/>
  <c r="AZ266" i="193"/>
  <c r="BA260" i="193"/>
  <c r="AZ260" i="193"/>
  <c r="BA256" i="193"/>
  <c r="AZ256" i="193"/>
  <c r="BA248" i="193"/>
  <c r="AZ248" i="193"/>
  <c r="BA240" i="193"/>
  <c r="AZ240" i="193"/>
  <c r="BA233" i="193"/>
  <c r="AZ233" i="193"/>
  <c r="BA226" i="193"/>
  <c r="AZ226" i="193"/>
  <c r="BA219" i="193"/>
  <c r="AZ219" i="193"/>
  <c r="BA209" i="193"/>
  <c r="AZ209" i="193"/>
  <c r="BA194" i="193"/>
  <c r="AZ194" i="193"/>
  <c r="BA188" i="193"/>
  <c r="AZ188" i="193"/>
  <c r="BA175" i="193"/>
  <c r="AZ175" i="193"/>
  <c r="BA170" i="193"/>
  <c r="AZ170" i="193"/>
  <c r="BA162" i="193"/>
  <c r="AZ162" i="193"/>
  <c r="BA158" i="193"/>
  <c r="AZ158" i="193"/>
  <c r="BA150" i="193"/>
  <c r="AZ150" i="193"/>
  <c r="BA144" i="193"/>
  <c r="AZ144" i="193"/>
  <c r="BA125" i="193"/>
  <c r="AZ125" i="193"/>
  <c r="BA111" i="193"/>
  <c r="AZ111" i="193"/>
  <c r="BA106" i="193"/>
  <c r="AZ106" i="193"/>
  <c r="BA84" i="193"/>
  <c r="AZ84" i="193"/>
  <c r="BA77" i="193"/>
  <c r="AZ77" i="193"/>
  <c r="BA72" i="193"/>
  <c r="AZ72" i="193"/>
  <c r="BA67" i="193"/>
  <c r="AZ67" i="193"/>
  <c r="BA60" i="193"/>
  <c r="AZ60" i="193"/>
  <c r="BA56" i="193"/>
  <c r="AZ56" i="193"/>
  <c r="BA44" i="193"/>
  <c r="AZ44" i="193"/>
  <c r="BA30" i="193"/>
  <c r="AZ30" i="193"/>
  <c r="BA25" i="193"/>
  <c r="AZ25" i="193"/>
  <c r="BA18" i="193"/>
  <c r="AZ18" i="193"/>
  <c r="W7" i="192" a="1"/>
  <c r="W32" i="193" a="1"/>
  <c r="W26" i="193" a="1"/>
  <c r="W74" i="191" a="1"/>
  <c r="W26" i="191" a="1"/>
  <c r="W32" i="191" a="1"/>
  <c r="W7" i="191" a="1"/>
  <c r="W74" i="192" a="1"/>
  <c r="W74" i="191" l="1"/>
  <c r="Y74" i="191" s="1"/>
  <c r="Y89" i="191" s="1"/>
  <c r="W32" i="191"/>
  <c r="Y32" i="191" s="1"/>
  <c r="Y34" i="191" s="1"/>
  <c r="K18" i="191" s="1"/>
  <c r="W16" i="178" s="1"/>
  <c r="W74" i="192"/>
  <c r="Y74" i="192" s="1"/>
  <c r="Y89" i="192" s="1"/>
  <c r="W26" i="191"/>
  <c r="Y26" i="191" s="1"/>
  <c r="Y28" i="191" s="1"/>
  <c r="K16" i="191" s="1"/>
  <c r="W14" i="178" s="1"/>
  <c r="W26" i="193"/>
  <c r="Y26" i="193" s="1"/>
  <c r="Y28" i="193" s="1"/>
  <c r="K16" i="193" s="1"/>
  <c r="Y14" i="178" s="1"/>
  <c r="W32" i="193"/>
  <c r="Y32" i="193" s="1"/>
  <c r="Y34" i="193" s="1"/>
  <c r="K18" i="193" s="1"/>
  <c r="Y16" i="178" s="1"/>
  <c r="W7" i="192"/>
  <c r="Y7" i="192" s="1"/>
  <c r="Y22" i="192" s="1"/>
  <c r="W7" i="191"/>
  <c r="Y7" i="191" s="1"/>
  <c r="Y22" i="191" s="1"/>
  <c r="BA1215" i="193"/>
  <c r="AZ1215" i="193"/>
  <c r="BA1109" i="193"/>
  <c r="AZ1109" i="193"/>
  <c r="BA1098" i="193"/>
  <c r="AZ1098" i="193"/>
  <c r="BA1075" i="193"/>
  <c r="AZ1075" i="193"/>
  <c r="BA1049" i="193"/>
  <c r="AZ1049" i="193"/>
  <c r="BA1040" i="193"/>
  <c r="AZ1040" i="193"/>
  <c r="BA1024" i="193"/>
  <c r="AZ1024" i="193"/>
  <c r="BA995" i="193"/>
  <c r="AZ995" i="193"/>
  <c r="BA987" i="193"/>
  <c r="AZ987" i="193"/>
  <c r="BA928" i="193"/>
  <c r="AZ928" i="193"/>
  <c r="BA893" i="193"/>
  <c r="AZ893" i="193"/>
  <c r="BA869" i="193"/>
  <c r="AZ869" i="193"/>
  <c r="BA786" i="193"/>
  <c r="AZ786" i="193"/>
  <c r="BA742" i="193"/>
  <c r="AZ742" i="193"/>
  <c r="BA716" i="193"/>
  <c r="AZ716" i="193"/>
  <c r="BA695" i="193"/>
  <c r="AZ695" i="193"/>
  <c r="BA654" i="193"/>
  <c r="AZ654" i="193"/>
  <c r="BA643" i="193"/>
  <c r="AZ643" i="193"/>
  <c r="BA623" i="193"/>
  <c r="AZ623" i="193"/>
  <c r="BA618" i="193"/>
  <c r="AZ618" i="193"/>
  <c r="BA611" i="193"/>
  <c r="AZ611" i="193"/>
  <c r="BA566" i="193"/>
  <c r="AZ566" i="193"/>
  <c r="BA561" i="193"/>
  <c r="AZ561" i="193"/>
  <c r="BA551" i="193"/>
  <c r="AZ551" i="193"/>
  <c r="BA523" i="193"/>
  <c r="AZ523" i="193"/>
  <c r="BA492" i="193"/>
  <c r="AZ492" i="193"/>
  <c r="BA483" i="193"/>
  <c r="AZ483" i="193"/>
  <c r="BA470" i="193"/>
  <c r="AZ470" i="193"/>
  <c r="BA448" i="193"/>
  <c r="AZ448" i="193"/>
  <c r="BA428" i="193"/>
  <c r="AZ428" i="193"/>
  <c r="BA404" i="193"/>
  <c r="AZ404" i="193"/>
  <c r="BA348" i="193"/>
  <c r="AZ348" i="193"/>
  <c r="BA337" i="193"/>
  <c r="AZ337" i="193"/>
  <c r="BA325" i="193"/>
  <c r="AZ325" i="193"/>
  <c r="BA310" i="193"/>
  <c r="AZ310" i="193"/>
  <c r="BA293" i="193"/>
  <c r="AZ293" i="193"/>
  <c r="BA267" i="193"/>
  <c r="AZ267" i="193"/>
  <c r="BA249" i="193"/>
  <c r="AZ249" i="193"/>
  <c r="BA241" i="193"/>
  <c r="AZ241" i="193"/>
  <c r="BA234" i="193"/>
  <c r="AZ234" i="193"/>
  <c r="BA220" i="193"/>
  <c r="AZ220" i="193"/>
  <c r="BA210" i="193"/>
  <c r="AZ210" i="193"/>
  <c r="BA195" i="193"/>
  <c r="AZ195" i="193"/>
  <c r="BA189" i="193"/>
  <c r="AZ189" i="193"/>
  <c r="BA176" i="193"/>
  <c r="AZ176" i="193"/>
  <c r="BA171" i="193"/>
  <c r="AZ171" i="193"/>
  <c r="BA163" i="193"/>
  <c r="AZ163" i="193"/>
  <c r="BA151" i="193"/>
  <c r="AZ151" i="193"/>
  <c r="BA145" i="193"/>
  <c r="AZ145" i="193"/>
  <c r="BA126" i="193"/>
  <c r="AZ126" i="193"/>
  <c r="BA112" i="193"/>
  <c r="AZ112" i="193"/>
  <c r="BA107" i="193"/>
  <c r="AZ107" i="193"/>
  <c r="BA85" i="193"/>
  <c r="AZ85" i="193"/>
  <c r="BA78" i="193"/>
  <c r="AZ78" i="193"/>
  <c r="BA68" i="193"/>
  <c r="AZ68" i="193"/>
  <c r="BA45" i="193"/>
  <c r="AZ45" i="193"/>
  <c r="BA31" i="193"/>
  <c r="AZ31" i="193"/>
  <c r="BA26" i="193"/>
  <c r="AZ26" i="193"/>
  <c r="BA19" i="193"/>
  <c r="AZ19" i="193"/>
  <c r="K17" i="193"/>
  <c r="K19" i="191" l="1"/>
  <c r="K28" i="191" s="1"/>
  <c r="Q65" i="191" s="1"/>
  <c r="Q68" i="191" s="1"/>
  <c r="K19" i="192"/>
  <c r="K28" i="192" s="1"/>
  <c r="Q65" i="192" s="1"/>
  <c r="Q68" i="192" s="1"/>
  <c r="BA1216" i="193"/>
  <c r="AZ1216" i="193"/>
  <c r="BA1099" i="193"/>
  <c r="AZ1099" i="193"/>
  <c r="BA1076" i="193"/>
  <c r="AZ1076" i="193"/>
  <c r="BA1050" i="193"/>
  <c r="AZ1050" i="193"/>
  <c r="BA996" i="193"/>
  <c r="AZ996" i="193"/>
  <c r="BA988" i="193"/>
  <c r="AZ988" i="193"/>
  <c r="BA894" i="193"/>
  <c r="AZ894" i="193"/>
  <c r="BA870" i="193"/>
  <c r="AZ870" i="193"/>
  <c r="BA696" i="193"/>
  <c r="AZ696" i="193"/>
  <c r="BA655" i="193"/>
  <c r="AZ655" i="193"/>
  <c r="BA644" i="193"/>
  <c r="AZ644" i="193"/>
  <c r="BA624" i="193"/>
  <c r="AZ624" i="193"/>
  <c r="BA612" i="193"/>
  <c r="AZ612" i="193"/>
  <c r="BA552" i="193"/>
  <c r="AZ552" i="193"/>
  <c r="BA524" i="193"/>
  <c r="AZ524" i="193"/>
  <c r="BA493" i="193"/>
  <c r="AZ493" i="193"/>
  <c r="BA484" i="193"/>
  <c r="AZ484" i="193"/>
  <c r="BA471" i="193"/>
  <c r="AZ471" i="193"/>
  <c r="BA449" i="193"/>
  <c r="AZ449" i="193"/>
  <c r="BA405" i="193"/>
  <c r="AZ405" i="193"/>
  <c r="BA349" i="193"/>
  <c r="AZ349" i="193"/>
  <c r="BA338" i="193"/>
  <c r="AZ338" i="193"/>
  <c r="BA326" i="193"/>
  <c r="AZ326" i="193"/>
  <c r="BA294" i="193"/>
  <c r="AZ294" i="193"/>
  <c r="BA268" i="193"/>
  <c r="AZ268" i="193"/>
  <c r="BA250" i="193"/>
  <c r="AZ250" i="193"/>
  <c r="BA242" i="193"/>
  <c r="AZ242" i="193"/>
  <c r="BA235" i="193"/>
  <c r="AZ235" i="193"/>
  <c r="BA221" i="193"/>
  <c r="AZ221" i="193"/>
  <c r="BA211" i="193"/>
  <c r="AZ211" i="193"/>
  <c r="BA196" i="193"/>
  <c r="AZ196" i="193"/>
  <c r="BA190" i="193"/>
  <c r="AZ190" i="193"/>
  <c r="BA177" i="193"/>
  <c r="AZ177" i="193"/>
  <c r="BA164" i="193"/>
  <c r="AZ164" i="193"/>
  <c r="BA152" i="193"/>
  <c r="AZ152" i="193"/>
  <c r="BA127" i="193"/>
  <c r="AZ127" i="193"/>
  <c r="BA113" i="193"/>
  <c r="AZ113" i="193"/>
  <c r="BA86" i="193"/>
  <c r="AZ86" i="193"/>
  <c r="BA79" i="193"/>
  <c r="AZ79" i="193"/>
  <c r="BA46" i="193"/>
  <c r="AZ46" i="193"/>
  <c r="BA20" i="193"/>
  <c r="AZ20" i="193"/>
  <c r="BA1217" i="193" l="1"/>
  <c r="AZ1217" i="193"/>
  <c r="BA1100" i="193"/>
  <c r="AZ1100" i="193"/>
  <c r="BA1077" i="193"/>
  <c r="AZ1077" i="193"/>
  <c r="BA1051" i="193"/>
  <c r="AZ1051" i="193"/>
  <c r="BA997" i="193"/>
  <c r="AZ997" i="193"/>
  <c r="BA895" i="193"/>
  <c r="AZ895" i="193"/>
  <c r="BA871" i="193"/>
  <c r="AZ871" i="193"/>
  <c r="BA656" i="193"/>
  <c r="AZ656" i="193"/>
  <c r="BA645" i="193"/>
  <c r="AZ645" i="193"/>
  <c r="BA625" i="193"/>
  <c r="AZ625" i="193"/>
  <c r="BA613" i="193"/>
  <c r="AZ613" i="193"/>
  <c r="BA553" i="193"/>
  <c r="AZ553" i="193"/>
  <c r="BA472" i="193"/>
  <c r="AZ472" i="193"/>
  <c r="BA450" i="193"/>
  <c r="AZ450" i="193"/>
  <c r="BA350" i="193"/>
  <c r="AZ350" i="193"/>
  <c r="BA339" i="193"/>
  <c r="AZ339" i="193"/>
  <c r="BA327" i="193"/>
  <c r="AZ327" i="193"/>
  <c r="BA295" i="193"/>
  <c r="AZ295" i="193"/>
  <c r="BA251" i="193"/>
  <c r="AZ251" i="193"/>
  <c r="BA243" i="193"/>
  <c r="AZ243" i="193"/>
  <c r="BA222" i="193"/>
  <c r="AZ222" i="193"/>
  <c r="BA212" i="193"/>
  <c r="AZ212" i="193"/>
  <c r="BA178" i="193"/>
  <c r="AZ178" i="193"/>
  <c r="BA165" i="193"/>
  <c r="AZ165" i="193"/>
  <c r="BA153" i="193"/>
  <c r="AZ153" i="193"/>
  <c r="BA114" i="193"/>
  <c r="AZ114" i="193"/>
  <c r="BA87" i="193"/>
  <c r="AZ87" i="193"/>
  <c r="BA80" i="193"/>
  <c r="AZ80" i="193"/>
  <c r="BA47" i="193"/>
  <c r="AZ47" i="193"/>
  <c r="BA21" i="193"/>
  <c r="AZ21" i="193"/>
  <c r="G3" i="193"/>
  <c r="BA1218" i="193" l="1"/>
  <c r="AZ1218" i="193"/>
  <c r="BA1101" i="193"/>
  <c r="AZ1101" i="193"/>
  <c r="BA1078" i="193"/>
  <c r="AZ1078" i="193"/>
  <c r="BA1052" i="193"/>
  <c r="AZ1052" i="193"/>
  <c r="BA896" i="193"/>
  <c r="AZ896" i="193"/>
  <c r="BA872" i="193"/>
  <c r="AZ872" i="193"/>
  <c r="BA657" i="193"/>
  <c r="AZ657" i="193"/>
  <c r="BA646" i="193"/>
  <c r="AZ646" i="193"/>
  <c r="BA626" i="193"/>
  <c r="AZ626" i="193"/>
  <c r="BA554" i="193"/>
  <c r="AZ554" i="193"/>
  <c r="BA473" i="193"/>
  <c r="AZ473" i="193"/>
  <c r="BA351" i="193"/>
  <c r="AZ351" i="193"/>
  <c r="BA340" i="193"/>
  <c r="AZ340" i="193"/>
  <c r="BA328" i="193"/>
  <c r="AZ328" i="193"/>
  <c r="BA296" i="193"/>
  <c r="AZ296" i="193"/>
  <c r="BA252" i="193"/>
  <c r="AZ252" i="193"/>
  <c r="BA244" i="193"/>
  <c r="AZ244" i="193"/>
  <c r="BA179" i="193"/>
  <c r="AZ179" i="193"/>
  <c r="BA154" i="193"/>
  <c r="AZ154" i="193"/>
  <c r="BA115" i="193"/>
  <c r="AZ115" i="193"/>
  <c r="BA88" i="193"/>
  <c r="AZ88" i="193"/>
  <c r="BA48" i="193"/>
  <c r="AZ48" i="193"/>
  <c r="J41" i="193"/>
  <c r="BA1079" i="193" l="1"/>
  <c r="AZ1079" i="193"/>
  <c r="BA873" i="193"/>
  <c r="AZ873" i="193"/>
  <c r="BA658" i="193"/>
  <c r="AZ658" i="193"/>
  <c r="BA647" i="193"/>
  <c r="AZ647" i="193"/>
  <c r="BA627" i="193"/>
  <c r="AZ627" i="193"/>
  <c r="BA555" i="193"/>
  <c r="AZ555" i="193"/>
  <c r="BA474" i="193"/>
  <c r="AZ474" i="193"/>
  <c r="BA352" i="193"/>
  <c r="AZ352" i="193"/>
  <c r="BA341" i="193"/>
  <c r="AZ341" i="193"/>
  <c r="BA297" i="193"/>
  <c r="AZ297" i="193"/>
  <c r="BA180" i="193"/>
  <c r="AZ180" i="193"/>
  <c r="BA116" i="193"/>
  <c r="AZ116" i="193"/>
  <c r="BA89" i="193"/>
  <c r="AZ89" i="193"/>
  <c r="BA49" i="193"/>
  <c r="AZ49" i="193"/>
  <c r="BA1080" i="193" l="1"/>
  <c r="AZ1080" i="193"/>
  <c r="BA874" i="193"/>
  <c r="AZ874" i="193"/>
  <c r="BA648" i="193"/>
  <c r="AZ648" i="193"/>
  <c r="BA628" i="193"/>
  <c r="AZ628" i="193"/>
  <c r="BA556" i="193"/>
  <c r="AZ556" i="193"/>
  <c r="BA353" i="193"/>
  <c r="AZ353" i="193"/>
  <c r="BA342" i="193"/>
  <c r="AZ342" i="193"/>
  <c r="BA117" i="193"/>
  <c r="AZ117" i="193"/>
  <c r="BA90" i="193"/>
  <c r="AZ90" i="193"/>
  <c r="BA50" i="193"/>
  <c r="AZ50" i="193"/>
  <c r="BA1081" i="193" l="1"/>
  <c r="AZ1081" i="193"/>
  <c r="BA875" i="193"/>
  <c r="AZ875" i="193"/>
  <c r="BA649" i="193"/>
  <c r="AZ649" i="193"/>
  <c r="BA629" i="193"/>
  <c r="AZ629" i="193"/>
  <c r="BA354" i="193"/>
  <c r="AZ354" i="193"/>
  <c r="BA343" i="193"/>
  <c r="AZ343" i="193"/>
  <c r="BA118" i="193"/>
  <c r="AZ118" i="193"/>
  <c r="BA91" i="193"/>
  <c r="AZ91" i="193"/>
  <c r="BA51" i="193"/>
  <c r="AZ51" i="193"/>
  <c r="Y25" i="178"/>
  <c r="Y24" i="178"/>
  <c r="U25" i="178"/>
  <c r="U24" i="178"/>
  <c r="Q54" i="178"/>
  <c r="Q53" i="178"/>
  <c r="Q50" i="178"/>
  <c r="Q49" i="178"/>
  <c r="Q48" i="178"/>
  <c r="Q46" i="178"/>
  <c r="Q34" i="178"/>
  <c r="Q33" i="178"/>
  <c r="Q32" i="178"/>
  <c r="Q31" i="178"/>
  <c r="Q30" i="178"/>
  <c r="Q28" i="178"/>
  <c r="Q16" i="178"/>
  <c r="Q15" i="178"/>
  <c r="Q14" i="178"/>
  <c r="Q13" i="178"/>
  <c r="Q12" i="178"/>
  <c r="Q11" i="178"/>
  <c r="Q10" i="178"/>
  <c r="Q9" i="178"/>
  <c r="Q8" i="178"/>
  <c r="X25" i="178"/>
  <c r="X24" i="178"/>
  <c r="T25" i="178"/>
  <c r="T24" i="178"/>
  <c r="P54" i="178"/>
  <c r="P53" i="178"/>
  <c r="P50" i="178"/>
  <c r="P49" i="178"/>
  <c r="P48" i="178"/>
  <c r="P46" i="178"/>
  <c r="P34" i="178"/>
  <c r="P33" i="178"/>
  <c r="P32" i="178"/>
  <c r="P31" i="178"/>
  <c r="P30" i="178"/>
  <c r="P28" i="178"/>
  <c r="P16" i="178"/>
  <c r="P15" i="178"/>
  <c r="P14" i="178"/>
  <c r="P13" i="178"/>
  <c r="P12" i="178"/>
  <c r="P11" i="178"/>
  <c r="P10" i="178"/>
  <c r="P8" i="178"/>
  <c r="P9" i="178"/>
  <c r="W25" i="178"/>
  <c r="W24" i="178"/>
  <c r="S25" i="178"/>
  <c r="J25" i="178" s="1"/>
  <c r="S24" i="178"/>
  <c r="O54" i="178"/>
  <c r="O53" i="178"/>
  <c r="O50" i="178"/>
  <c r="O49" i="178"/>
  <c r="O48" i="178"/>
  <c r="O46" i="178"/>
  <c r="O34" i="178"/>
  <c r="O33" i="178"/>
  <c r="O32" i="178"/>
  <c r="O31" i="178"/>
  <c r="O30" i="178"/>
  <c r="O28" i="178"/>
  <c r="O16" i="178"/>
  <c r="O15" i="178"/>
  <c r="O14" i="178"/>
  <c r="O13" i="178"/>
  <c r="O12" i="178"/>
  <c r="O11" i="178"/>
  <c r="O10" i="178"/>
  <c r="O9" i="178"/>
  <c r="O8" i="178"/>
  <c r="BA1082" i="193" l="1"/>
  <c r="AZ1082" i="193"/>
  <c r="BA876" i="193"/>
  <c r="AZ876" i="193"/>
  <c r="BA630" i="193"/>
  <c r="AZ630" i="193"/>
  <c r="BA355" i="193"/>
  <c r="AZ355" i="193"/>
  <c r="BA119" i="193"/>
  <c r="AZ119" i="193"/>
  <c r="BA92" i="193"/>
  <c r="AZ92" i="193"/>
  <c r="BA52" i="193"/>
  <c r="AZ52" i="193"/>
  <c r="H25" i="178"/>
  <c r="I25" i="178"/>
  <c r="J10" i="193"/>
  <c r="J56" i="193"/>
  <c r="J55" i="193"/>
  <c r="J52" i="193"/>
  <c r="J51" i="193"/>
  <c r="J50" i="193"/>
  <c r="J36" i="193"/>
  <c r="U34" i="178" s="1"/>
  <c r="K35" i="193"/>
  <c r="J35" i="193"/>
  <c r="K34" i="193"/>
  <c r="J34" i="193"/>
  <c r="K33" i="193"/>
  <c r="J33" i="193"/>
  <c r="K32" i="193"/>
  <c r="J32" i="193"/>
  <c r="J17" i="193"/>
  <c r="K15" i="193"/>
  <c r="J15" i="193"/>
  <c r="K14" i="193"/>
  <c r="J14" i="193"/>
  <c r="K13" i="193"/>
  <c r="J13" i="193"/>
  <c r="K12" i="193"/>
  <c r="J12" i="193"/>
  <c r="K11" i="193"/>
  <c r="J11" i="193"/>
  <c r="K10" i="193"/>
  <c r="I54" i="193"/>
  <c r="Q52" i="178" s="1"/>
  <c r="I53" i="193"/>
  <c r="Q51" i="178" s="1"/>
  <c r="K41" i="193"/>
  <c r="Y39" i="178" s="1"/>
  <c r="I37" i="193"/>
  <c r="Q35" i="178" s="1"/>
  <c r="G42" i="193"/>
  <c r="G38" i="193"/>
  <c r="G24" i="193"/>
  <c r="K23" i="193"/>
  <c r="Y21" i="178" s="1"/>
  <c r="P52" i="178"/>
  <c r="P51" i="178"/>
  <c r="X39" i="178"/>
  <c r="P39" i="178"/>
  <c r="P17" i="178"/>
  <c r="X21" i="178"/>
  <c r="O52" i="178"/>
  <c r="O51" i="178"/>
  <c r="O39" i="178"/>
  <c r="O35" i="178"/>
  <c r="O17" i="178"/>
  <c r="W21" i="178"/>
  <c r="BA1083" i="193" l="1"/>
  <c r="AZ1083" i="193"/>
  <c r="BA877" i="193"/>
  <c r="AZ877" i="193"/>
  <c r="BA631" i="193"/>
  <c r="AZ631" i="193"/>
  <c r="BA93" i="193"/>
  <c r="AZ93" i="193"/>
  <c r="X51" i="178"/>
  <c r="P21" i="178"/>
  <c r="I41" i="193"/>
  <c r="Q39" i="178" s="1"/>
  <c r="K43" i="193"/>
  <c r="Q66" i="193" s="1"/>
  <c r="P35" i="178"/>
  <c r="I23" i="193"/>
  <c r="Q21" i="178" s="1"/>
  <c r="Q17" i="178"/>
  <c r="T21" i="178"/>
  <c r="S39" i="178"/>
  <c r="O21" i="178"/>
  <c r="X52" i="178"/>
  <c r="K25" i="193"/>
  <c r="Y23" i="178" s="1"/>
  <c r="J53" i="193"/>
  <c r="W23" i="178"/>
  <c r="W39" i="178"/>
  <c r="J25" i="193"/>
  <c r="J54" i="193"/>
  <c r="BA632" i="193" l="1"/>
  <c r="AZ632" i="193"/>
  <c r="BA94" i="193"/>
  <c r="AZ94" i="193"/>
  <c r="Y35" i="178"/>
  <c r="U17" i="178"/>
  <c r="J37" i="193"/>
  <c r="U35" i="178" s="1"/>
  <c r="T39" i="178"/>
  <c r="J23" i="193"/>
  <c r="U21" i="178" s="1"/>
  <c r="Y51" i="178"/>
  <c r="J57" i="193"/>
  <c r="X17" i="178"/>
  <c r="S23" i="178"/>
  <c r="S21" i="178"/>
  <c r="Y52" i="178"/>
  <c r="T17" i="178"/>
  <c r="U23" i="178"/>
  <c r="X23" i="178"/>
  <c r="S35" i="178"/>
  <c r="X35" i="178"/>
  <c r="U39" i="178"/>
  <c r="Q67" i="193" l="1"/>
  <c r="P67" i="193"/>
  <c r="BA95" i="193"/>
  <c r="AZ95" i="193"/>
  <c r="J43" i="193"/>
  <c r="P66" i="193" s="1"/>
  <c r="T23" i="178"/>
  <c r="J23" i="178" s="1"/>
  <c r="J28" i="193"/>
  <c r="P65" i="193" s="1"/>
  <c r="T35" i="178"/>
  <c r="S17" i="178"/>
  <c r="P68" i="193" l="1"/>
  <c r="P69" i="193"/>
  <c r="BA96" i="193"/>
  <c r="AZ96" i="193"/>
  <c r="G23" i="178"/>
  <c r="H23" i="178"/>
  <c r="I23" i="178"/>
  <c r="W52" i="178"/>
  <c r="BA97" i="193" l="1"/>
  <c r="AZ97" i="193"/>
  <c r="W51" i="178"/>
  <c r="BA98" i="193" l="1"/>
  <c r="AZ98" i="193"/>
  <c r="P5" i="178"/>
  <c r="K23" i="178" l="1"/>
  <c r="J17" i="178"/>
  <c r="I14" i="178"/>
  <c r="J16" i="178"/>
  <c r="J14" i="178"/>
  <c r="K34" i="178"/>
  <c r="J34" i="178"/>
  <c r="K16" i="178"/>
  <c r="K14" i="178"/>
  <c r="I34" i="178"/>
  <c r="AZ99" i="193"/>
  <c r="I54" i="178"/>
  <c r="J54" i="178" s="1"/>
  <c r="I50" i="178"/>
  <c r="J50" i="178" s="1"/>
  <c r="I53" i="178"/>
  <c r="J53" i="178" s="1"/>
  <c r="I49" i="178"/>
  <c r="J49" i="178" s="1"/>
  <c r="I52" i="178"/>
  <c r="I48" i="178"/>
  <c r="J48" i="178" s="1"/>
  <c r="I51" i="178"/>
  <c r="I8" i="178"/>
  <c r="J8" i="178" s="1"/>
  <c r="K21" i="178"/>
  <c r="I9" i="178"/>
  <c r="K39" i="178"/>
  <c r="K25" i="178"/>
  <c r="K24" i="178"/>
  <c r="I46" i="178"/>
  <c r="BA99" i="193" l="1"/>
  <c r="AE7" i="193"/>
  <c r="AE44" i="193"/>
  <c r="AE18" i="193"/>
  <c r="AE46" i="193"/>
  <c r="AE88" i="193"/>
  <c r="AE13" i="193"/>
  <c r="AE76" i="193"/>
  <c r="AE12" i="193"/>
  <c r="AE79" i="193"/>
  <c r="AE15" i="193"/>
  <c r="AE8" i="193"/>
  <c r="AE9" i="193"/>
  <c r="AE86" i="193"/>
  <c r="AE11" i="193"/>
  <c r="AE81" i="193"/>
  <c r="AE83" i="193"/>
  <c r="AE45" i="193"/>
  <c r="AE20" i="193"/>
  <c r="AE43" i="193"/>
  <c r="AE42" i="193"/>
  <c r="AE14" i="193"/>
  <c r="AE75" i="193"/>
  <c r="AE19" i="193"/>
  <c r="AE82" i="193"/>
  <c r="AE87" i="193"/>
  <c r="AE77" i="193"/>
  <c r="AE84" i="193"/>
  <c r="AE74" i="193"/>
  <c r="AE16" i="193"/>
  <c r="AE78" i="193"/>
  <c r="AE17" i="193"/>
  <c r="AE80" i="193"/>
  <c r="AE85" i="193"/>
  <c r="AE10" i="193"/>
  <c r="AE21" i="193"/>
  <c r="K8" i="178"/>
  <c r="Q74" i="193" l="1"/>
  <c r="V74" i="193" s="1"/>
  <c r="V89" i="193" s="1"/>
  <c r="Q7" i="193"/>
  <c r="V7" i="193" s="1"/>
  <c r="V22" i="193" s="1"/>
  <c r="AF7" i="193"/>
  <c r="AF74" i="193"/>
  <c r="AA7" i="193"/>
  <c r="AB74" i="193"/>
  <c r="AB7" i="193"/>
  <c r="AA74" i="193"/>
  <c r="J39" i="178" l="1"/>
  <c r="I30" i="178"/>
  <c r="K30" i="178" s="1"/>
  <c r="J24" i="178"/>
  <c r="W7" i="193" a="1"/>
  <c r="W74" i="193" a="1"/>
  <c r="W74" i="193" l="1"/>
  <c r="Y74" i="193" s="1"/>
  <c r="Y89" i="193" s="1"/>
  <c r="W7" i="193"/>
  <c r="Y7" i="193" s="1"/>
  <c r="Y22" i="193" s="1"/>
  <c r="H24" i="178"/>
  <c r="I24" i="178"/>
  <c r="J30" i="178"/>
  <c r="I21" i="178"/>
  <c r="I33" i="178"/>
  <c r="K33" i="178" s="1"/>
  <c r="I28" i="178"/>
  <c r="I35" i="178"/>
  <c r="J52" i="178"/>
  <c r="I32" i="178"/>
  <c r="K32" i="178" s="1"/>
  <c r="I31" i="178"/>
  <c r="K31" i="178" s="1"/>
  <c r="J35" i="178"/>
  <c r="J51" i="178"/>
  <c r="I39" i="178"/>
  <c r="J21" i="178"/>
  <c r="I17" i="178"/>
  <c r="I11" i="178"/>
  <c r="K19" i="193" l="1"/>
  <c r="J55" i="178"/>
  <c r="Q59" i="178" s="1"/>
  <c r="J11" i="178"/>
  <c r="K11" i="178"/>
  <c r="J32" i="178"/>
  <c r="J13" i="178"/>
  <c r="K13" i="178"/>
  <c r="J31" i="178"/>
  <c r="J33" i="178"/>
  <c r="I16" i="178"/>
  <c r="I15" i="178"/>
  <c r="I10" i="178"/>
  <c r="I12" i="178"/>
  <c r="Y17" i="178" l="1"/>
  <c r="K28" i="193"/>
  <c r="Q65" i="193" s="1"/>
  <c r="Q68" i="193" s="1"/>
  <c r="J15" i="178"/>
  <c r="K15" i="178"/>
  <c r="J41" i="178"/>
  <c r="P58" i="178" s="1"/>
  <c r="W17" i="178"/>
  <c r="J9" i="178"/>
  <c r="K9" i="178"/>
  <c r="J10" i="178"/>
  <c r="K10" i="178"/>
  <c r="J12" i="178"/>
  <c r="K12" i="178"/>
  <c r="K17" i="178" l="1"/>
  <c r="K26" i="178" s="1"/>
  <c r="Q57" i="178" s="1"/>
  <c r="J26" i="178"/>
  <c r="P57" i="178" s="1"/>
  <c r="P60" i="178" s="1"/>
  <c r="W35" i="178"/>
  <c r="K35" i="178" l="1"/>
  <c r="K41" i="178" s="1"/>
  <c r="Q58" i="178" l="1"/>
  <c r="Q60" i="1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盛岡 克行</author>
    <author>海原 厚子</author>
    <author>Kyoto</author>
  </authors>
  <commentList>
    <comment ref="O6" authorId="0" shapeId="0" xr:uid="{B0AEC7E6-BC28-4E42-ADCE-55D6533363BA}">
      <text>
        <r>
          <rPr>
            <sz val="9"/>
            <color indexed="81"/>
            <rFont val="MS P ゴシック"/>
            <family val="3"/>
            <charset val="128"/>
          </rPr>
          <t>任意の文字列を直接入力することも可能</t>
        </r>
      </text>
    </comment>
    <comment ref="P6" authorId="0" shapeId="0" xr:uid="{BBDAE8BC-CB6E-42FB-92AE-6213025310B3}">
      <text>
        <r>
          <rPr>
            <sz val="9"/>
            <color indexed="81"/>
            <rFont val="MS P ゴシック"/>
            <family val="3"/>
            <charset val="128"/>
          </rPr>
          <t>任意の文字列を直接入力することも可能</t>
        </r>
      </text>
    </comment>
    <comment ref="R6" authorId="1" shapeId="0" xr:uid="{6448FE37-F453-416B-B922-E16EB225E237}">
      <text>
        <r>
          <rPr>
            <sz val="9"/>
            <color indexed="81"/>
            <rFont val="MS P ゴシック"/>
            <family val="3"/>
            <charset val="128"/>
          </rPr>
          <t>左記に係数がない場合直接入力してください。
単位：t-CO2/千kWh</t>
        </r>
      </text>
    </comment>
    <comment ref="Z6" authorId="0" shapeId="0" xr:uid="{6EDB4053-C031-4D64-AC00-08F9F9C6D203}">
      <text>
        <r>
          <rPr>
            <sz val="9"/>
            <color indexed="81"/>
            <rFont val="MS P ゴシック"/>
            <family val="3"/>
            <charset val="128"/>
          </rPr>
          <t>1:電気事業者名がリストにあり
0:電気事業者名がリストになし</t>
        </r>
      </text>
    </comment>
    <comment ref="AA6" authorId="0" shapeId="0" xr:uid="{64878D9D-F488-4BC5-AD23-31AB0306FD8E}">
      <text>
        <r>
          <rPr>
            <sz val="9"/>
            <color indexed="81"/>
            <rFont val="MS P ゴシック"/>
            <family val="3"/>
            <charset val="128"/>
          </rPr>
          <t>数値:残差行
a:メニュー別なし、残差なし
b:メニュー別あり、残差なし
c:リストになし</t>
        </r>
      </text>
    </comment>
    <comment ref="AB6" authorId="0" shapeId="0" xr:uid="{46E88386-FB09-4841-AC91-07E109E65647}">
      <text>
        <r>
          <rPr>
            <sz val="9"/>
            <color indexed="81"/>
            <rFont val="MS P ゴシック"/>
            <family val="3"/>
            <charset val="128"/>
          </rPr>
          <t>数値:事業者全体行
-:事業者全体なし</t>
        </r>
      </text>
    </comment>
    <comment ref="AC6" authorId="0" shapeId="0" xr:uid="{35AE5DA7-72F6-4297-816C-0F51450898CE}">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6" authorId="0" shapeId="0" xr:uid="{93E96304-D344-4B07-BBAB-74AD94B1F091}">
      <text>
        <r>
          <rPr>
            <sz val="9"/>
            <color indexed="81"/>
            <rFont val="MS P ゴシック"/>
            <family val="3"/>
            <charset val="128"/>
          </rPr>
          <t>1:ｴﾋﾞﾃﾞﾝｽ必要あり（排出係数②に入力ある場合）
0:ｴﾋﾞﾃﾞﾝｽ必要なし</t>
        </r>
      </text>
    </comment>
    <comment ref="AJ6" authorId="1" shapeId="0" xr:uid="{47E1B142-C91D-41DC-8456-085BC5A28C57}">
      <text>
        <r>
          <rPr>
            <sz val="9"/>
            <color indexed="81"/>
            <rFont val="MS P ゴシック"/>
            <family val="3"/>
            <charset val="128"/>
          </rPr>
          <t>単位：t-CO2/千kWh</t>
        </r>
      </text>
    </comment>
    <comment ref="AR16" authorId="0" shapeId="0" xr:uid="{A494744B-7D3C-40B6-8EF5-3DF58E6BE636}">
      <text>
        <r>
          <rPr>
            <sz val="9"/>
            <color indexed="81"/>
            <rFont val="MS P ゴシック"/>
            <family val="3"/>
            <charset val="128"/>
          </rPr>
          <t>エネルギー消費原単位用の原油換算エネルギー使用量、非化石燃料のみ補正率0.8を乗じる。
制度の様式や評価では使用しない。
念のために表示しておく。</t>
        </r>
      </text>
    </comment>
    <comment ref="O25" authorId="0" shapeId="0" xr:uid="{971D2AC7-A235-4318-A2EC-B5BDCFD31C23}">
      <text>
        <r>
          <rPr>
            <sz val="9"/>
            <color indexed="81"/>
            <rFont val="MS P ゴシック"/>
            <family val="3"/>
            <charset val="128"/>
          </rPr>
          <t>任意の文字列を直接入力することも可能</t>
        </r>
      </text>
    </comment>
    <comment ref="P25" authorId="0" shapeId="0" xr:uid="{4C6526C9-4A76-4700-ADF3-D3C440E2F144}">
      <text>
        <r>
          <rPr>
            <sz val="9"/>
            <color indexed="81"/>
            <rFont val="MS P ゴシック"/>
            <family val="3"/>
            <charset val="128"/>
          </rPr>
          <t>任意の文字列を直接入力することも可能</t>
        </r>
      </text>
    </comment>
    <comment ref="R25" authorId="1" shapeId="0" xr:uid="{AF397BAF-01F3-4E8A-9144-D787BCF85B72}">
      <text>
        <r>
          <rPr>
            <sz val="9"/>
            <color indexed="81"/>
            <rFont val="MS P ゴシック"/>
            <family val="3"/>
            <charset val="128"/>
          </rPr>
          <t>左記に係数がない場合直接入力してください。
単位：t-CO2/千m³</t>
        </r>
      </text>
    </comment>
    <comment ref="O31" authorId="0" shapeId="0" xr:uid="{F5979AFE-FE2C-4370-A1A5-08D1595DA5BC}">
      <text>
        <r>
          <rPr>
            <sz val="9"/>
            <color indexed="81"/>
            <rFont val="MS P ゴシック"/>
            <family val="3"/>
            <charset val="128"/>
          </rPr>
          <t>任意の文字列を直接入力することも可能</t>
        </r>
      </text>
    </comment>
    <comment ref="P31" authorId="0" shapeId="0" xr:uid="{94645C08-1ED3-45D7-BD50-43A7A40112D8}">
      <text>
        <r>
          <rPr>
            <sz val="9"/>
            <color indexed="81"/>
            <rFont val="MS P ゴシック"/>
            <family val="3"/>
            <charset val="128"/>
          </rPr>
          <t>任意の文字列を直接入力することも可能</t>
        </r>
      </text>
    </comment>
    <comment ref="R31" authorId="1" shapeId="0" xr:uid="{92D39BB0-8288-46EA-8AAF-3D3A69D83961}">
      <text>
        <r>
          <rPr>
            <sz val="9"/>
            <color indexed="81"/>
            <rFont val="MS P ゴシック"/>
            <family val="3"/>
            <charset val="128"/>
          </rPr>
          <t>左記に係数がない場合直接入力してください。
単位：t-CO2/GJ</t>
        </r>
      </text>
    </comment>
    <comment ref="P73" authorId="2" shapeId="0" xr:uid="{271B1EE0-A546-4BB8-B0D1-5FDD2556E6D7}">
      <text>
        <r>
          <rPr>
            <sz val="9"/>
            <color indexed="81"/>
            <rFont val="MS P ゴシック"/>
            <family val="3"/>
            <charset val="128"/>
          </rPr>
          <t xml:space="preserve"> 一般的な電力メニューで契約されている場合には、
「（残差）」の記載のあるものを選択してください。</t>
        </r>
      </text>
    </comment>
    <comment ref="R73" authorId="1" shapeId="0" xr:uid="{B23D0681-9E2E-49D0-BCA2-959547E8A6B5}">
      <text>
        <r>
          <rPr>
            <sz val="9"/>
            <color indexed="81"/>
            <rFont val="MS P ゴシック"/>
            <family val="3"/>
            <charset val="128"/>
          </rPr>
          <t>左記に係数がない場合直接入力してください。
単位：t-CO2/千kWh</t>
        </r>
      </text>
    </comment>
    <comment ref="Z73" authorId="0" shapeId="0" xr:uid="{8C4AAF0D-C4B5-498D-81E4-B042DCB79BEB}">
      <text>
        <r>
          <rPr>
            <sz val="9"/>
            <color indexed="81"/>
            <rFont val="MS P ゴシック"/>
            <family val="3"/>
            <charset val="128"/>
          </rPr>
          <t>1:電気事業者名がリストにあり
0:電気事業者名がリストになし</t>
        </r>
      </text>
    </comment>
    <comment ref="AA73" authorId="0" shapeId="0" xr:uid="{A1D3CF36-1C23-43AD-9566-3BB1432AEDDD}">
      <text>
        <r>
          <rPr>
            <sz val="9"/>
            <color indexed="81"/>
            <rFont val="MS P ゴシック"/>
            <family val="3"/>
            <charset val="128"/>
          </rPr>
          <t xml:space="preserve">数値:残差行
a:メニュー別なし、残差なし
b:メニュー別あり、残差なし
c:リストになし
</t>
        </r>
      </text>
    </comment>
    <comment ref="AB73" authorId="0" shapeId="0" xr:uid="{09B5CE6D-03E7-4D79-86EE-DE22581B0C5D}">
      <text>
        <r>
          <rPr>
            <sz val="9"/>
            <color indexed="81"/>
            <rFont val="MS P ゴシック"/>
            <family val="3"/>
            <charset val="128"/>
          </rPr>
          <t>数値:事業者全体行
-:事業者全体なし</t>
        </r>
      </text>
    </comment>
    <comment ref="AC73" authorId="0" shapeId="0" xr:uid="{8CEF0EF6-9DB2-4485-A280-4D9D707C5C9D}">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73" authorId="0" shapeId="0" xr:uid="{8C7BF06C-7E06-48A4-94DC-B2DBA3AE054A}">
      <text>
        <r>
          <rPr>
            <sz val="9"/>
            <color indexed="81"/>
            <rFont val="MS P ゴシック"/>
            <family val="3"/>
            <charset val="128"/>
          </rPr>
          <t>1:ｴﾋﾞﾃﾞﾝｽ必要あり（排出係数②に入力ある場合）
0:ｴﾋﾞﾃﾞﾝｽ必要なし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Kyoto</author>
    <author>海原 厚子</author>
    <author>盛岡 克行</author>
  </authors>
  <commentList>
    <comment ref="P6" authorId="0" shapeId="0" xr:uid="{BFE48806-B7C3-4E03-93C4-733C2C7620CC}">
      <text>
        <r>
          <rPr>
            <sz val="9"/>
            <color indexed="81"/>
            <rFont val="MS P ゴシック"/>
            <family val="3"/>
            <charset val="128"/>
          </rPr>
          <t xml:space="preserve"> 一般的な電力メニューで契約されている場合には、
「（残差）」の記載のあるものを選択してください。</t>
        </r>
      </text>
    </comment>
    <comment ref="R6" authorId="1" shapeId="0" xr:uid="{DFD75D53-9C5B-4525-A887-AEF039B73248}">
      <text>
        <r>
          <rPr>
            <sz val="9"/>
            <color indexed="81"/>
            <rFont val="MS P ゴシック"/>
            <family val="3"/>
            <charset val="128"/>
          </rPr>
          <t>左記に係数がない場合直接入力してください。
単位：t-CO2/千kWh</t>
        </r>
      </text>
    </comment>
    <comment ref="Z6" authorId="2" shapeId="0" xr:uid="{551D49BD-A793-49C3-9EF8-A815FA78B095}">
      <text>
        <r>
          <rPr>
            <sz val="9"/>
            <color indexed="81"/>
            <rFont val="MS P ゴシック"/>
            <family val="3"/>
            <charset val="128"/>
          </rPr>
          <t>1:電気事業者名がリストにあり
0:電気事業者名がリストになし</t>
        </r>
      </text>
    </comment>
    <comment ref="AA6" authorId="2" shapeId="0" xr:uid="{0F0F14F3-0402-42D3-A4CA-929A5A2B2F79}">
      <text>
        <r>
          <rPr>
            <sz val="9"/>
            <color indexed="81"/>
            <rFont val="MS P ゴシック"/>
            <family val="3"/>
            <charset val="128"/>
          </rPr>
          <t>数値:残差行
a:メニュー別なし、残差なし
b:メニュー別あり、残差なし
c:リストになし</t>
        </r>
      </text>
    </comment>
    <comment ref="AB6" authorId="2" shapeId="0" xr:uid="{57FD6076-1506-495F-942E-34BDAA800C1E}">
      <text>
        <r>
          <rPr>
            <sz val="9"/>
            <color indexed="81"/>
            <rFont val="MS P ゴシック"/>
            <family val="3"/>
            <charset val="128"/>
          </rPr>
          <t>数値:事業者全体行
-:事業者全体なし</t>
        </r>
      </text>
    </comment>
    <comment ref="AC6" authorId="2" shapeId="0" xr:uid="{496D5FB3-7997-4507-9774-78E665E9D1B9}">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6" authorId="2" shapeId="0" xr:uid="{EC622B96-8BD0-45F8-BD5B-9BC33BA13261}">
      <text>
        <r>
          <rPr>
            <sz val="9"/>
            <color indexed="81"/>
            <rFont val="MS P ゴシック"/>
            <family val="3"/>
            <charset val="128"/>
          </rPr>
          <t>1:ｴﾋﾞﾃﾞﾝｽ必要あり（排出係数②に入力ある場合）
0:ｴﾋﾞﾃﾞﾝｽ必要なし</t>
        </r>
      </text>
    </comment>
    <comment ref="AJ6" authorId="1" shapeId="0" xr:uid="{E506302C-31D5-47EF-897E-5B6F405BEBBA}">
      <text>
        <r>
          <rPr>
            <sz val="9"/>
            <color indexed="81"/>
            <rFont val="MS P ゴシック"/>
            <family val="3"/>
            <charset val="128"/>
          </rPr>
          <t>単位：t-CO2/千kWh</t>
        </r>
      </text>
    </comment>
    <comment ref="AR16" authorId="2" shapeId="0" xr:uid="{B71205FC-C6DB-42AA-AE7C-E2D93346A2E9}">
      <text>
        <r>
          <rPr>
            <sz val="9"/>
            <color indexed="81"/>
            <rFont val="MS P ゴシック"/>
            <family val="3"/>
            <charset val="128"/>
          </rPr>
          <t>エネルギー消費原単位用の原油換算エネルギー使用量、非化石燃料のみ補正率0.8を乗じる。
制度の様式や評価では使用しない。
念のために表示しておく。</t>
        </r>
      </text>
    </comment>
    <comment ref="P73" authorId="0" shapeId="0" xr:uid="{A0E5A466-1FAE-4D98-8B1E-5EC351EB5776}">
      <text>
        <r>
          <rPr>
            <sz val="9"/>
            <color indexed="81"/>
            <rFont val="MS P ゴシック"/>
            <family val="3"/>
            <charset val="128"/>
          </rPr>
          <t xml:space="preserve"> 一般的な電力メニューで契約されている場合には、
「（残差）」の記載のあるものを選択してください。</t>
        </r>
      </text>
    </comment>
    <comment ref="R73" authorId="1" shapeId="0" xr:uid="{D006E0E8-8520-4ACC-8A81-73709E9E25FA}">
      <text>
        <r>
          <rPr>
            <sz val="9"/>
            <color indexed="81"/>
            <rFont val="MS P ゴシック"/>
            <family val="3"/>
            <charset val="128"/>
          </rPr>
          <t>左記に係数がない場合直接入力してください。
単位：t-CO2/千kWh</t>
        </r>
      </text>
    </comment>
    <comment ref="Z73" authorId="2" shapeId="0" xr:uid="{E4897F08-3D5A-4D68-AD22-01B174A84FD8}">
      <text>
        <r>
          <rPr>
            <sz val="9"/>
            <color indexed="81"/>
            <rFont val="MS P ゴシック"/>
            <family val="3"/>
            <charset val="128"/>
          </rPr>
          <t>1:電気事業者名がリストにあり
0:電気事業者名がリストになし</t>
        </r>
      </text>
    </comment>
    <comment ref="AA73" authorId="2" shapeId="0" xr:uid="{4A435BF4-45CF-4F65-82C6-F1522C029A4C}">
      <text>
        <r>
          <rPr>
            <sz val="9"/>
            <color indexed="81"/>
            <rFont val="MS P ゴシック"/>
            <family val="3"/>
            <charset val="128"/>
          </rPr>
          <t xml:space="preserve">数値:残差行
a:メニュー別なし、残差なし
b:メニュー別あり、残差なし
c:リストになし
</t>
        </r>
      </text>
    </comment>
    <comment ref="AB73" authorId="2" shapeId="0" xr:uid="{EC9D9C36-946B-4641-9138-A2E89332470B}">
      <text>
        <r>
          <rPr>
            <sz val="9"/>
            <color indexed="81"/>
            <rFont val="MS P ゴシック"/>
            <family val="3"/>
            <charset val="128"/>
          </rPr>
          <t>数値:事業者全体行
-:事業者全体なし</t>
        </r>
      </text>
    </comment>
    <comment ref="AC73" authorId="2" shapeId="0" xr:uid="{060266FA-1D4C-4E5C-A340-8B26813809C2}">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73" authorId="2" shapeId="0" xr:uid="{6611FAA6-C931-4F7C-A666-F2E004F9FDC9}">
      <text>
        <r>
          <rPr>
            <sz val="9"/>
            <color indexed="81"/>
            <rFont val="MS P ゴシック"/>
            <family val="3"/>
            <charset val="128"/>
          </rPr>
          <t>1:ｴﾋﾞﾃﾞﾝｽ必要あり（排出係数②に入力ある場合）
0:ｴﾋﾞﾃﾞﾝｽ必要なし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Kyoto</author>
    <author>海原 厚子</author>
    <author>盛岡 克行</author>
  </authors>
  <commentList>
    <comment ref="P6" authorId="0" shapeId="0" xr:uid="{59A686EB-5AD0-4018-A372-C2B340510681}">
      <text>
        <r>
          <rPr>
            <sz val="9"/>
            <color indexed="81"/>
            <rFont val="MS P ゴシック"/>
            <family val="3"/>
            <charset val="128"/>
          </rPr>
          <t xml:space="preserve"> 一般的な電力メニューで契約されている場合には、
「（残差）」の記載のあるものを選択してください。</t>
        </r>
      </text>
    </comment>
    <comment ref="R6" authorId="1" shapeId="0" xr:uid="{EDD5C548-2C37-4573-BD3E-11AA9FB6C2AC}">
      <text>
        <r>
          <rPr>
            <sz val="9"/>
            <color indexed="81"/>
            <rFont val="MS P ゴシック"/>
            <family val="3"/>
            <charset val="128"/>
          </rPr>
          <t>左記に係数がない場合直接入力してください。
単位：t-CO2/千kWh</t>
        </r>
      </text>
    </comment>
    <comment ref="Z6" authorId="2" shapeId="0" xr:uid="{748E3FBC-6DE2-47F1-9696-770155F0270F}">
      <text>
        <r>
          <rPr>
            <sz val="9"/>
            <color indexed="81"/>
            <rFont val="MS P ゴシック"/>
            <family val="3"/>
            <charset val="128"/>
          </rPr>
          <t>1:電気事業者名がリストにあり
0:電気事業者名がリストになし</t>
        </r>
      </text>
    </comment>
    <comment ref="AA6" authorId="2" shapeId="0" xr:uid="{51A60FF5-A0F0-4E81-AA53-F920DD89FF20}">
      <text>
        <r>
          <rPr>
            <sz val="9"/>
            <color indexed="81"/>
            <rFont val="MS P ゴシック"/>
            <family val="3"/>
            <charset val="128"/>
          </rPr>
          <t>数値:残差行
a:メニュー別なし、残差なし
b:メニュー別あり、残差なし
c:リストになし</t>
        </r>
      </text>
    </comment>
    <comment ref="AB6" authorId="2" shapeId="0" xr:uid="{48678366-9B44-448C-8E19-DBBECA4EC05D}">
      <text>
        <r>
          <rPr>
            <sz val="9"/>
            <color indexed="81"/>
            <rFont val="MS P ゴシック"/>
            <family val="3"/>
            <charset val="128"/>
          </rPr>
          <t>数値:事業者全体行
-:事業者全体なし</t>
        </r>
      </text>
    </comment>
    <comment ref="AC6" authorId="2" shapeId="0" xr:uid="{8DB38512-D8BB-4417-82CB-5FE0B19CEA3A}">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6" authorId="2" shapeId="0" xr:uid="{53E4E08D-3880-4728-B87A-109DD5C5813F}">
      <text>
        <r>
          <rPr>
            <sz val="9"/>
            <color indexed="81"/>
            <rFont val="MS P ゴシック"/>
            <family val="3"/>
            <charset val="128"/>
          </rPr>
          <t>1:ｴﾋﾞﾃﾞﾝｽ必要あり（排出係数②に入力ある場合）
0:ｴﾋﾞﾃﾞﾝｽ必要なし</t>
        </r>
      </text>
    </comment>
    <comment ref="AJ6" authorId="1" shapeId="0" xr:uid="{7647D8C4-B590-413C-BE06-EF7232F99BDB}">
      <text>
        <r>
          <rPr>
            <sz val="9"/>
            <color indexed="81"/>
            <rFont val="MS P ゴシック"/>
            <family val="3"/>
            <charset val="128"/>
          </rPr>
          <t>単位：t-CO2/千kWh</t>
        </r>
      </text>
    </comment>
    <comment ref="AR16" authorId="2" shapeId="0" xr:uid="{2E0FB860-2C0F-4CA1-8758-89C850511DB6}">
      <text>
        <r>
          <rPr>
            <sz val="9"/>
            <color indexed="81"/>
            <rFont val="MS P ゴシック"/>
            <family val="3"/>
            <charset val="128"/>
          </rPr>
          <t>エネルギー消費原単位用の原油換算エネルギー使用量、非化石燃料のみ補正率0.8を乗じる。
制度の様式や評価では使用しない。
念のために表示しておく。</t>
        </r>
      </text>
    </comment>
    <comment ref="P73" authorId="0" shapeId="0" xr:uid="{127C19B7-9DE9-43DF-990F-A9593D6EEE5A}">
      <text>
        <r>
          <rPr>
            <sz val="9"/>
            <color indexed="81"/>
            <rFont val="MS P ゴシック"/>
            <family val="3"/>
            <charset val="128"/>
          </rPr>
          <t xml:space="preserve"> 一般的な電力メニューで契約されている場合には、
「（残差）」の記載のあるものを選択してください。</t>
        </r>
      </text>
    </comment>
    <comment ref="R73" authorId="1" shapeId="0" xr:uid="{F3B35DC2-94EF-4426-BD0D-AC60AD1F228E}">
      <text>
        <r>
          <rPr>
            <sz val="9"/>
            <color indexed="81"/>
            <rFont val="MS P ゴシック"/>
            <family val="3"/>
            <charset val="128"/>
          </rPr>
          <t>左記に係数がない場合直接入力してください。
単位：t-CO2/千kWh</t>
        </r>
      </text>
    </comment>
    <comment ref="Z73" authorId="2" shapeId="0" xr:uid="{F1195254-24FF-4040-AB4C-928AB697B22D}">
      <text>
        <r>
          <rPr>
            <sz val="9"/>
            <color indexed="81"/>
            <rFont val="MS P ゴシック"/>
            <family val="3"/>
            <charset val="128"/>
          </rPr>
          <t>1:電気事業者名がリストにあり
0:電気事業者名がリストになし</t>
        </r>
      </text>
    </comment>
    <comment ref="AA73" authorId="2" shapeId="0" xr:uid="{FF062834-2FB8-4917-9F44-C9E426C9774F}">
      <text>
        <r>
          <rPr>
            <sz val="9"/>
            <color indexed="81"/>
            <rFont val="MS P ゴシック"/>
            <family val="3"/>
            <charset val="128"/>
          </rPr>
          <t xml:space="preserve">数値:残差行
a:メニュー別なし、残差なし
b:メニュー別あり、残差なし
c:リストになし
</t>
        </r>
      </text>
    </comment>
    <comment ref="AB73" authorId="2" shapeId="0" xr:uid="{6D50B72F-71A2-404E-A6B3-698BF84AF009}">
      <text>
        <r>
          <rPr>
            <sz val="9"/>
            <color indexed="81"/>
            <rFont val="MS P ゴシック"/>
            <family val="3"/>
            <charset val="128"/>
          </rPr>
          <t>数値:事業者全体行
-:事業者全体なし</t>
        </r>
      </text>
    </comment>
    <comment ref="AC73" authorId="2" shapeId="0" xr:uid="{1715FE51-2837-4CE2-A512-2B9BFFDE0B53}">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73" authorId="2" shapeId="0" xr:uid="{88013F97-FB80-4E6E-9A4C-9CFF4A3D7C2E}">
      <text>
        <r>
          <rPr>
            <sz val="9"/>
            <color indexed="81"/>
            <rFont val="MS P ゴシック"/>
            <family val="3"/>
            <charset val="128"/>
          </rPr>
          <t>1:ｴﾋﾞﾃﾞﾝｽ必要あり（排出係数②に入力ある場合）
0:ｴﾋﾞﾃﾞﾝｽ必要なし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A1" authorId="0" shapeId="0" xr:uid="{49AC7D59-2050-444B-A611-89124A489D6F}">
      <text>
        <r>
          <rPr>
            <sz val="9"/>
            <color indexed="81"/>
            <rFont val="MS P ゴシック"/>
            <family val="3"/>
            <charset val="128"/>
          </rPr>
          <t>○令和7年度の温室効果ガス排出量を算定する際に用いる係数です(報告は令和8年度)。
○基礎排出係数は基礎排出量の算定に、調整後排出係数は調整後排出量の算定に用います。
○令和6年度から小売供給を開始した電気事業者については、令和5年度実績とみなす排出係数となっています。
これらの電気事業者の令和6年度実績の排出係数（一部、令和5年度実績とみなすものを含む。）は、令和8年７月頃に更新予定です。
〇令和7年度から小売供給を開始した電気事業者の事業者別排出係数は、令和8年７月頃に公表予定です。
〇（参考値）は令和6年度実績の排出係数です。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
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6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P10" authorId="0" shapeId="0" xr:uid="{F44DCE51-B913-42DB-AE5F-E8D0128976DF}">
      <text>
        <r>
          <rPr>
            <sz val="9"/>
            <color indexed="81"/>
            <rFont val="MS P ゴシック"/>
            <family val="3"/>
            <charset val="128"/>
          </rPr>
          <t>電気事業者別排出係数(特定排出者の温室効果ガス排出量算定用)
－R5年度実績－　R7.3.18   環境省・経済産業省公表、R7.7.18、R7.7.28、R7.8.1一部追加・更新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I2" authorId="0" shapeId="0" xr:uid="{B41B7EF1-35EB-4773-ADDA-5A02DA0A9BB3}">
      <text>
        <r>
          <rPr>
            <b/>
            <sz val="9"/>
            <color indexed="81"/>
            <rFont val="MS P ゴシック"/>
            <family val="3"/>
            <charset val="128"/>
          </rPr>
          <t>大阪ガス株式会社
長田野ガスセンター
福知山都市ガス株式会社
丹後ガス株式会社</t>
        </r>
      </text>
    </comment>
    <comment ref="S4" authorId="0" shapeId="0" xr:uid="{AB33F88D-9818-4562-B469-6440C2CC8704}">
      <text>
        <r>
          <rPr>
            <sz val="9"/>
            <color indexed="81"/>
            <rFont val="MS P ゴシック"/>
            <family val="3"/>
            <charset val="128"/>
          </rPr>
          <t>令和８年提出用
代替値（省令の排出係数）： 2.05（tCO₂/千m³）
SHK制度HP（2026/06/17）
https://policies.env.go.jp/earth/ghg-santeikohyo/calc.html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S4" authorId="0" shapeId="0" xr:uid="{33CCB337-FF4F-43E0-AF9D-00EDE110869A}">
      <text>
        <r>
          <rPr>
            <sz val="9"/>
            <color indexed="81"/>
            <rFont val="MS P ゴシック"/>
            <family val="3"/>
            <charset val="128"/>
          </rPr>
          <t>令和８年提出用
代替値（省令の排出係数）：0.0532（tCO₂/GJ）
SHK制度HP（2026/06/17）
https://policies.env.go.jp/earth/ghg-santeikohyo/calc.html</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<sst xmlns="http://schemas.openxmlformats.org/spreadsheetml/2006/main" count="10396" uniqueCount="2934">
  <si>
    <t>その他</t>
    <rPh sb="2" eb="3">
      <t>タ</t>
    </rPh>
    <phoneticPr fontId="6"/>
  </si>
  <si>
    <t>Ｂ　輸送車両排出区分</t>
    <rPh sb="2" eb="4">
      <t>ユソウ</t>
    </rPh>
    <rPh sb="4" eb="6">
      <t>シャリョウ</t>
    </rPh>
    <rPh sb="6" eb="8">
      <t>ハイシュツ</t>
    </rPh>
    <rPh sb="8" eb="10">
      <t>クブン</t>
    </rPh>
    <phoneticPr fontId="6"/>
  </si>
  <si>
    <t>事業者名</t>
    <rPh sb="0" eb="3">
      <t>ジギョウシャ</t>
    </rPh>
    <rPh sb="3" eb="4">
      <t>ナ</t>
    </rPh>
    <phoneticPr fontId="6"/>
  </si>
  <si>
    <t>記載年度の区分</t>
    <rPh sb="0" eb="2">
      <t>キサイ</t>
    </rPh>
    <rPh sb="2" eb="4">
      <t>ネンド</t>
    </rPh>
    <rPh sb="5" eb="7">
      <t>クブン</t>
    </rPh>
    <phoneticPr fontId="6"/>
  </si>
  <si>
    <t>記載年度</t>
    <rPh sb="0" eb="2">
      <t>キサイ</t>
    </rPh>
    <rPh sb="2" eb="4">
      <t>ネンド</t>
    </rPh>
    <phoneticPr fontId="6"/>
  </si>
  <si>
    <t>エネルギー種別</t>
    <rPh sb="5" eb="7">
      <t>シュベツ</t>
    </rPh>
    <phoneticPr fontId="6"/>
  </si>
  <si>
    <t>単位</t>
    <rPh sb="0" eb="2">
      <t>タンイ</t>
    </rPh>
    <phoneticPr fontId="6"/>
  </si>
  <si>
    <t>灯　　　油</t>
    <rPh sb="0" eb="1">
      <t>ヒ</t>
    </rPh>
    <rPh sb="4" eb="5">
      <t>アブラ</t>
    </rPh>
    <phoneticPr fontId="5"/>
  </si>
  <si>
    <t>軽　油</t>
    <rPh sb="0" eb="1">
      <t>ケイ</t>
    </rPh>
    <rPh sb="2" eb="3">
      <t>アブラ</t>
    </rPh>
    <phoneticPr fontId="5"/>
  </si>
  <si>
    <t>Ａ　重　油</t>
    <rPh sb="2" eb="3">
      <t>シゲル</t>
    </rPh>
    <rPh sb="4" eb="5">
      <t>アブラ</t>
    </rPh>
    <phoneticPr fontId="5"/>
  </si>
  <si>
    <t>産業用蒸気</t>
    <rPh sb="0" eb="3">
      <t>サンギョウヨウ</t>
    </rPh>
    <rPh sb="3" eb="5">
      <t>ジョウキ</t>
    </rPh>
    <phoneticPr fontId="6"/>
  </si>
  <si>
    <t>鉄道車両</t>
    <rPh sb="0" eb="2">
      <t>テツドウ</t>
    </rPh>
    <rPh sb="2" eb="4">
      <t>シャリョウ</t>
    </rPh>
    <phoneticPr fontId="6"/>
  </si>
  <si>
    <t>自家発電</t>
    <rPh sb="0" eb="2">
      <t>ジカ</t>
    </rPh>
    <rPh sb="2" eb="4">
      <t>ハツデン</t>
    </rPh>
    <phoneticPr fontId="6"/>
  </si>
  <si>
    <t>注 １</t>
    <rPh sb="0" eb="1">
      <t>チュウ</t>
    </rPh>
    <phoneticPr fontId="5"/>
  </si>
  <si>
    <t>－</t>
    <phoneticPr fontId="6"/>
  </si>
  <si>
    <t>提出書類の区分</t>
    <rPh sb="0" eb="2">
      <t>テイシュツ</t>
    </rPh>
    <rPh sb="2" eb="4">
      <t>ショルイ</t>
    </rPh>
    <rPh sb="5" eb="7">
      <t>クブン</t>
    </rPh>
    <phoneticPr fontId="6"/>
  </si>
  <si>
    <t>燃料種別</t>
    <rPh sb="0" eb="2">
      <t>ネンリョウ</t>
    </rPh>
    <rPh sb="2" eb="4">
      <t>シュベツ</t>
    </rPh>
    <phoneticPr fontId="6"/>
  </si>
  <si>
    <t>千立方メートル</t>
    <rPh sb="1" eb="3">
      <t>リッポウ</t>
    </rPh>
    <phoneticPr fontId="5"/>
  </si>
  <si>
    <t>千キロワット時</t>
    <rPh sb="0" eb="1">
      <t>セン</t>
    </rPh>
    <rPh sb="6" eb="7">
      <t>ジ</t>
    </rPh>
    <phoneticPr fontId="5"/>
  </si>
  <si>
    <t>温室効果ガスの種別</t>
    <rPh sb="0" eb="2">
      <t>オンシツ</t>
    </rPh>
    <rPh sb="2" eb="4">
      <t>コウカ</t>
    </rPh>
    <rPh sb="7" eb="9">
      <t>シュベツ</t>
    </rPh>
    <phoneticPr fontId="6"/>
  </si>
  <si>
    <t>実数値</t>
    <rPh sb="0" eb="2">
      <t>ジッスウ</t>
    </rPh>
    <rPh sb="2" eb="3">
      <t>チ</t>
    </rPh>
    <phoneticPr fontId="6"/>
  </si>
  <si>
    <t>温室効果ガス排出量</t>
    <rPh sb="0" eb="2">
      <t>オンシツ</t>
    </rPh>
    <rPh sb="2" eb="4">
      <t>コウカ</t>
    </rPh>
    <rPh sb="6" eb="8">
      <t>ハイシュツ</t>
    </rPh>
    <rPh sb="8" eb="9">
      <t>リョウ</t>
    </rPh>
    <phoneticPr fontId="6"/>
  </si>
  <si>
    <t>上記以外のエネルギー</t>
    <rPh sb="0" eb="2">
      <t>ジョウキ</t>
    </rPh>
    <rPh sb="2" eb="4">
      <t>イガイ</t>
    </rPh>
    <phoneticPr fontId="6"/>
  </si>
  <si>
    <t>合    計</t>
    <rPh sb="0" eb="1">
      <t>ゴウ</t>
    </rPh>
    <rPh sb="5" eb="6">
      <t>ケイ</t>
    </rPh>
    <phoneticPr fontId="6"/>
  </si>
  <si>
    <t>Ａ　事業所等排出区分</t>
    <rPh sb="2" eb="4">
      <t>ジギョウ</t>
    </rPh>
    <rPh sb="4" eb="5">
      <t>ショ</t>
    </rPh>
    <rPh sb="5" eb="6">
      <t>トウ</t>
    </rPh>
    <rPh sb="6" eb="8">
      <t>ハイシュツ</t>
    </rPh>
    <rPh sb="8" eb="10">
      <t>クブン</t>
    </rPh>
    <phoneticPr fontId="6"/>
  </si>
  <si>
    <t>キロリットル</t>
    <phoneticPr fontId="6"/>
  </si>
  <si>
    <t>ギガジュール</t>
    <phoneticPr fontId="6"/>
  </si>
  <si>
    <t>軽　油</t>
    <phoneticPr fontId="6"/>
  </si>
  <si>
    <t>トラック</t>
    <phoneticPr fontId="6"/>
  </si>
  <si>
    <t>バス</t>
    <phoneticPr fontId="6"/>
  </si>
  <si>
    <t>タクシー</t>
    <phoneticPr fontId="6"/>
  </si>
  <si>
    <t>Ｃ　その他排出区分</t>
    <phoneticPr fontId="6"/>
  </si>
  <si>
    <t>トン</t>
    <phoneticPr fontId="6"/>
  </si>
  <si>
    <t>該当する排出源の名称</t>
    <phoneticPr fontId="6"/>
  </si>
  <si>
    <t>　 ２</t>
    <phoneticPr fontId="5"/>
  </si>
  <si>
    <t xml:space="preserve">   ３</t>
    <phoneticPr fontId="5"/>
  </si>
  <si>
    <t xml:space="preserve">   ４</t>
  </si>
  <si>
    <t xml:space="preserve">   ５</t>
  </si>
  <si>
    <t xml:space="preserve">   ６</t>
  </si>
  <si>
    <r>
      <t>六ふっ化硫黄(ＳＦ</t>
    </r>
    <r>
      <rPr>
        <sz val="5"/>
        <rFont val="ＭＳ 明朝"/>
        <family val="1"/>
        <charset val="128"/>
      </rPr>
      <t>６</t>
    </r>
    <r>
      <rPr>
        <sz val="8"/>
        <rFont val="ＭＳ 明朝"/>
        <family val="1"/>
        <charset val="128"/>
      </rPr>
      <t>)</t>
    </r>
    <rPh sb="0" eb="1">
      <t>ロク</t>
    </rPh>
    <rPh sb="3" eb="4">
      <t>カ</t>
    </rPh>
    <rPh sb="4" eb="6">
      <t>イオウ</t>
    </rPh>
    <phoneticPr fontId="6"/>
  </si>
  <si>
    <t>パーフルオロカーボン(ＰＦＣs)</t>
    <phoneticPr fontId="6"/>
  </si>
  <si>
    <r>
      <t>一酸化二窒素(Ｎ</t>
    </r>
    <r>
      <rPr>
        <sz val="5"/>
        <rFont val="ＭＳ 明朝"/>
        <family val="1"/>
        <charset val="128"/>
      </rPr>
      <t>２</t>
    </r>
    <r>
      <rPr>
        <sz val="8"/>
        <rFont val="ＭＳ 明朝"/>
        <family val="1"/>
        <charset val="128"/>
      </rPr>
      <t>Ｏ)</t>
    </r>
    <rPh sb="0" eb="1">
      <t>イチ</t>
    </rPh>
    <rPh sb="1" eb="3">
      <t>サンカ</t>
    </rPh>
    <rPh sb="3" eb="4">
      <t>ニ</t>
    </rPh>
    <rPh sb="4" eb="6">
      <t>チッソ</t>
    </rPh>
    <phoneticPr fontId="6"/>
  </si>
  <si>
    <r>
      <t>二酸化炭素(ＣＯ</t>
    </r>
    <r>
      <rPr>
        <sz val="5"/>
        <rFont val="ＭＳ 明朝"/>
        <family val="1"/>
        <charset val="128"/>
      </rPr>
      <t>２</t>
    </r>
    <r>
      <rPr>
        <sz val="8"/>
        <rFont val="ＭＳ 明朝"/>
        <family val="1"/>
        <charset val="128"/>
      </rPr>
      <t>)</t>
    </r>
    <rPh sb="0" eb="3">
      <t>ニサンカ</t>
    </rPh>
    <rPh sb="3" eb="5">
      <t>タンソ</t>
    </rPh>
    <phoneticPr fontId="6"/>
  </si>
  <si>
    <r>
      <t>メタン(ＣＨ</t>
    </r>
    <r>
      <rPr>
        <sz val="5"/>
        <rFont val="ＭＳ 明朝"/>
        <family val="1"/>
        <charset val="128"/>
      </rPr>
      <t>４</t>
    </r>
    <r>
      <rPr>
        <sz val="8"/>
        <rFont val="ＭＳ 明朝"/>
        <family val="1"/>
        <charset val="128"/>
      </rPr>
      <t>)</t>
    </r>
    <phoneticPr fontId="6"/>
  </si>
  <si>
    <t>年度末使用車両数(台・両)</t>
    <rPh sb="0" eb="3">
      <t>ネンドマツ</t>
    </rPh>
    <rPh sb="3" eb="5">
      <t>シヨウ</t>
    </rPh>
    <rPh sb="5" eb="7">
      <t>シャリョウ</t>
    </rPh>
    <rPh sb="7" eb="8">
      <t>カズ</t>
    </rPh>
    <rPh sb="9" eb="10">
      <t>ダイ</t>
    </rPh>
    <rPh sb="11" eb="12">
      <t>リョウ</t>
    </rPh>
    <phoneticPr fontId="6"/>
  </si>
  <si>
    <t>都市ガス(ＣＮＧを含む。)</t>
    <phoneticPr fontId="6"/>
  </si>
  <si>
    <t>液化天然ガス(ＬＮＧ)</t>
    <phoneticPr fontId="6"/>
  </si>
  <si>
    <t>液化石油ガス(ＬＰＧ)</t>
    <phoneticPr fontId="6"/>
  </si>
  <si>
    <t>揮発油(ガソリン)</t>
    <phoneticPr fontId="6"/>
  </si>
  <si>
    <t>揮発油(ガソリン)</t>
    <rPh sb="0" eb="3">
      <t>キハツユ</t>
    </rPh>
    <phoneticPr fontId="5"/>
  </si>
  <si>
    <t>液化石油ガス(ＬＰＧ)</t>
    <rPh sb="0" eb="2">
      <t>エキカ</t>
    </rPh>
    <rPh sb="2" eb="4">
      <t>セキユ</t>
    </rPh>
    <phoneticPr fontId="5"/>
  </si>
  <si>
    <t>液化天然ガス(ＬＮＧ)</t>
    <rPh sb="0" eb="2">
      <t>エキカ</t>
    </rPh>
    <rPh sb="2" eb="4">
      <t>テンネン</t>
    </rPh>
    <phoneticPr fontId="5"/>
  </si>
  <si>
    <t>都市ガス(ＣＮＧを含む。)</t>
    <rPh sb="0" eb="2">
      <t>トシ</t>
    </rPh>
    <rPh sb="9" eb="10">
      <t>フク</t>
    </rPh>
    <phoneticPr fontId="5"/>
  </si>
  <si>
    <r>
      <t>三ふっ化窒素(ＮＦ</t>
    </r>
    <r>
      <rPr>
        <sz val="5"/>
        <rFont val="ＭＳ 明朝"/>
        <family val="1"/>
        <charset val="128"/>
      </rPr>
      <t>３</t>
    </r>
    <r>
      <rPr>
        <sz val="8"/>
        <rFont val="ＭＳ 明朝"/>
        <family val="1"/>
        <charset val="128"/>
      </rPr>
      <t>)</t>
    </r>
    <rPh sb="0" eb="1">
      <t>サン</t>
    </rPh>
    <rPh sb="3" eb="4">
      <t>カ</t>
    </rPh>
    <rPh sb="4" eb="6">
      <t>チッソ</t>
    </rPh>
    <phoneticPr fontId="6"/>
  </si>
  <si>
    <t>全社(キロメートル)</t>
    <phoneticPr fontId="6"/>
  </si>
  <si>
    <t>電
気</t>
    <rPh sb="0" eb="1">
      <t>デン</t>
    </rPh>
    <rPh sb="2" eb="3">
      <t>キ</t>
    </rPh>
    <phoneticPr fontId="6"/>
  </si>
  <si>
    <t>昼間
買電</t>
    <rPh sb="3" eb="4">
      <t>カ</t>
    </rPh>
    <rPh sb="4" eb="5">
      <t>デン</t>
    </rPh>
    <phoneticPr fontId="5"/>
  </si>
  <si>
    <t>夜間
買電</t>
    <rPh sb="3" eb="4">
      <t>カ</t>
    </rPh>
    <phoneticPr fontId="5"/>
  </si>
  <si>
    <t>合計</t>
    <rPh sb="0" eb="2">
      <t>ゴウケイ</t>
    </rPh>
    <phoneticPr fontId="6"/>
  </si>
  <si>
    <t>PFC-14</t>
  </si>
  <si>
    <t>PFC-116</t>
  </si>
  <si>
    <t>PFC-218</t>
  </si>
  <si>
    <t>PFC-31-10</t>
  </si>
  <si>
    <t>PFC-c318</t>
  </si>
  <si>
    <t>PFC-41-12</t>
  </si>
  <si>
    <t>PFC-51-14</t>
  </si>
  <si>
    <t>電気事業者名</t>
    <rPh sb="0" eb="2">
      <t>デンキ</t>
    </rPh>
    <rPh sb="2" eb="5">
      <t>ジギョウシャ</t>
    </rPh>
    <rPh sb="5" eb="6">
      <t>メイ</t>
    </rPh>
    <phoneticPr fontId="6"/>
  </si>
  <si>
    <t>原油換算及び二酸化炭素排出係数</t>
    <phoneticPr fontId="6"/>
  </si>
  <si>
    <t>換算係数</t>
    <rPh sb="0" eb="2">
      <t>カンサン</t>
    </rPh>
    <rPh sb="2" eb="4">
      <t>ケイスウ</t>
    </rPh>
    <phoneticPr fontId="6"/>
  </si>
  <si>
    <t>排出係数</t>
    <rPh sb="0" eb="2">
      <t>ハイシュツ</t>
    </rPh>
    <rPh sb="2" eb="4">
      <t>ケイスウ</t>
    </rPh>
    <phoneticPr fontId="5"/>
  </si>
  <si>
    <t>数値</t>
    <rPh sb="0" eb="2">
      <t>スウチ</t>
    </rPh>
    <phoneticPr fontId="6"/>
  </si>
  <si>
    <t>GJ/kl</t>
    <phoneticPr fontId="6"/>
  </si>
  <si>
    <t>ｔ－C/GJ</t>
    <phoneticPr fontId="5"/>
  </si>
  <si>
    <t>Ｂ　重　油</t>
    <phoneticPr fontId="6"/>
  </si>
  <si>
    <t>Ｃ　重　油</t>
    <phoneticPr fontId="6"/>
  </si>
  <si>
    <t>ナ　フ　サ</t>
    <phoneticPr fontId="6"/>
  </si>
  <si>
    <t>ジェット燃料油</t>
  </si>
  <si>
    <t>コークス炉ガス</t>
  </si>
  <si>
    <t>コールタール</t>
  </si>
  <si>
    <t>灯　　油</t>
    <phoneticPr fontId="6"/>
  </si>
  <si>
    <t>軽　　油</t>
    <phoneticPr fontId="6"/>
  </si>
  <si>
    <t>石油アスファルト</t>
  </si>
  <si>
    <t>その他可燃性天然ガス</t>
  </si>
  <si>
    <t>Ａ　重　油</t>
    <phoneticPr fontId="5"/>
  </si>
  <si>
    <t>石油系炭化水素ガス</t>
  </si>
  <si>
    <t>一　般　炭</t>
    <phoneticPr fontId="5"/>
  </si>
  <si>
    <t>GJ/t</t>
    <phoneticPr fontId="6"/>
  </si>
  <si>
    <t>原　料　炭</t>
    <phoneticPr fontId="6"/>
  </si>
  <si>
    <t>高炉ガス</t>
  </si>
  <si>
    <t>液化石油ガス(LPG)</t>
    <phoneticPr fontId="6"/>
  </si>
  <si>
    <t>無　煙　炭</t>
    <phoneticPr fontId="6"/>
  </si>
  <si>
    <t>石炭コークス</t>
    <phoneticPr fontId="5"/>
  </si>
  <si>
    <t>GJ/千ｍ3</t>
    <phoneticPr fontId="6"/>
  </si>
  <si>
    <t>液化天然ガス(LNG)</t>
    <phoneticPr fontId="6"/>
  </si>
  <si>
    <t>転炉ガス</t>
    <phoneticPr fontId="5"/>
  </si>
  <si>
    <t>都市ガス</t>
    <rPh sb="0" eb="2">
      <t>トシ</t>
    </rPh>
    <phoneticPr fontId="6"/>
  </si>
  <si>
    <t>ｔ－CO2/GJ</t>
    <phoneticPr fontId="5"/>
  </si>
  <si>
    <t>産業用蒸気</t>
    <phoneticPr fontId="6"/>
  </si>
  <si>
    <t>産業用以外の蒸気，温水，冷水</t>
    <phoneticPr fontId="6"/>
  </si>
  <si>
    <t>ＲＰＦ</t>
    <phoneticPr fontId="6"/>
  </si>
  <si>
    <t>ＲＤＦ</t>
    <phoneticPr fontId="6"/>
  </si>
  <si>
    <t>温暖化係数</t>
    <rPh sb="0" eb="3">
      <t>オンダンカ</t>
    </rPh>
    <rPh sb="3" eb="5">
      <t>ケイスウ</t>
    </rPh>
    <phoneticPr fontId="6"/>
  </si>
  <si>
    <t>二酸化炭素(非ｴﾈﾙｷﾞｰ起源)</t>
    <rPh sb="0" eb="1">
      <t>ニ</t>
    </rPh>
    <rPh sb="1" eb="3">
      <t>サンカ</t>
    </rPh>
    <rPh sb="3" eb="5">
      <t>タンソ</t>
    </rPh>
    <rPh sb="6" eb="7">
      <t>ヒ</t>
    </rPh>
    <rPh sb="12" eb="14">
      <t>キゲン</t>
    </rPh>
    <rPh sb="14" eb="15">
      <t>）</t>
    </rPh>
    <phoneticPr fontId="6"/>
  </si>
  <si>
    <t>一酸化二窒素</t>
    <rPh sb="0" eb="1">
      <t>イチ</t>
    </rPh>
    <rPh sb="1" eb="3">
      <t>サンカ</t>
    </rPh>
    <rPh sb="3" eb="4">
      <t>ニ</t>
    </rPh>
    <rPh sb="4" eb="6">
      <t>チッソ</t>
    </rPh>
    <phoneticPr fontId="6"/>
  </si>
  <si>
    <t>六ふっ化硫黄</t>
    <rPh sb="0" eb="1">
      <t>ロク</t>
    </rPh>
    <rPh sb="3" eb="4">
      <t>カ</t>
    </rPh>
    <rPh sb="4" eb="6">
      <t>イオウ</t>
    </rPh>
    <phoneticPr fontId="6"/>
  </si>
  <si>
    <t>kJ/kWh</t>
  </si>
  <si>
    <t>ハイドロフルオロカーボン(ＨＦＣs)</t>
    <phoneticPr fontId="6"/>
  </si>
  <si>
    <t>供給者</t>
    <rPh sb="0" eb="3">
      <t>キョウキュウシャ</t>
    </rPh>
    <phoneticPr fontId="6"/>
  </si>
  <si>
    <t>メタン</t>
    <phoneticPr fontId="6"/>
  </si>
  <si>
    <t>HFC-23</t>
  </si>
  <si>
    <t>HFC-32</t>
  </si>
  <si>
    <t>HFC-41</t>
  </si>
  <si>
    <t>HFC-125</t>
  </si>
  <si>
    <t>HFC-134</t>
  </si>
  <si>
    <t>HFC-134a</t>
  </si>
  <si>
    <t>HFC-143</t>
  </si>
  <si>
    <t>HFC-143a</t>
  </si>
  <si>
    <t>HFC-152a</t>
  </si>
  <si>
    <t>HFC-227ea</t>
  </si>
  <si>
    <t>HFC-245ca</t>
  </si>
  <si>
    <t>HFC-43-10-mee</t>
  </si>
  <si>
    <t>実数値(千kWh)</t>
    <rPh sb="0" eb="2">
      <t>ジッスウ</t>
    </rPh>
    <rPh sb="2" eb="3">
      <t>アタイ</t>
    </rPh>
    <rPh sb="4" eb="5">
      <t>セン</t>
    </rPh>
    <phoneticPr fontId="6"/>
  </si>
  <si>
    <t xml:space="preserve">   ７</t>
    <phoneticPr fontId="6"/>
  </si>
  <si>
    <t xml:space="preserve">   ８</t>
    <phoneticPr fontId="6"/>
  </si>
  <si>
    <t xml:space="preserve">   ９</t>
    <phoneticPr fontId="6"/>
  </si>
  <si>
    <t>北海道電力(株)</t>
  </si>
  <si>
    <t>東北電力(株)</t>
  </si>
  <si>
    <t>北陸電力(株)</t>
  </si>
  <si>
    <t>関西電力(株)</t>
  </si>
  <si>
    <t>中国電力(株)</t>
  </si>
  <si>
    <t>四国電力(株)</t>
  </si>
  <si>
    <t>九州電力(株)</t>
  </si>
  <si>
    <t>沖縄電力(株)</t>
  </si>
  <si>
    <t>アーバンエナジー(株)</t>
  </si>
  <si>
    <t>アストモスエネルギー(株)</t>
  </si>
  <si>
    <t>イーレックス(株)</t>
  </si>
  <si>
    <t>伊藤忠エネクス(株)</t>
  </si>
  <si>
    <t>伊藤忠商事(株)</t>
  </si>
  <si>
    <t>エネサーブ(株)</t>
  </si>
  <si>
    <t>エネックス(株)</t>
  </si>
  <si>
    <t>荏原環境プラント(株)</t>
  </si>
  <si>
    <t>王子・伊藤忠エネクス電力販売(株)</t>
  </si>
  <si>
    <t>オリックス(株)</t>
  </si>
  <si>
    <t>(株)アイ・グリッド・ソリューションズ</t>
  </si>
  <si>
    <t>(株)アシストワンエナジー</t>
  </si>
  <si>
    <t>(株)アドバンテック</t>
  </si>
  <si>
    <t>(株)イーセル</t>
  </si>
  <si>
    <t>(株)岩手ウッドパワー</t>
  </si>
  <si>
    <t>(株)エネット</t>
  </si>
  <si>
    <t>(株)関電エネルギーソリューション</t>
  </si>
  <si>
    <t>(株)グローバルエンジニアリング</t>
  </si>
  <si>
    <t>(株)コンシェルジュ</t>
  </si>
  <si>
    <t>(株)サニックス</t>
  </si>
  <si>
    <t>(株)新出光</t>
  </si>
  <si>
    <t>(株)生活クラブエナジー</t>
  </si>
  <si>
    <t>(株)タクマエナジー</t>
  </si>
  <si>
    <t>(株)地球クラブ</t>
  </si>
  <si>
    <t>(株)日本セレモニー</t>
  </si>
  <si>
    <t>(株)フォレストパワー</t>
  </si>
  <si>
    <t>(株)フソウ・エナジー</t>
  </si>
  <si>
    <t>(株)リミックスポイント</t>
  </si>
  <si>
    <t>近畿電力(株)</t>
  </si>
  <si>
    <t>京葉瓦斯(株)</t>
  </si>
  <si>
    <t>合同会社北上新電力</t>
  </si>
  <si>
    <t>御所野縄文電力(株)</t>
  </si>
  <si>
    <t>西部瓦斯(株)</t>
  </si>
  <si>
    <t>サミットエナジー(株)</t>
  </si>
  <si>
    <t>シナネン(株)</t>
  </si>
  <si>
    <t>芝浦電力(株)</t>
  </si>
  <si>
    <t>湘南電力(株)</t>
  </si>
  <si>
    <t>新電力おおいた(株)</t>
  </si>
  <si>
    <t>須賀川瓦斯(株)</t>
  </si>
  <si>
    <t>鈴与商事(株)</t>
  </si>
  <si>
    <t>生活協同組合コープこうべ</t>
  </si>
  <si>
    <t>大一ガス(株)</t>
  </si>
  <si>
    <t>ダイヤモンドパワー(株)</t>
  </si>
  <si>
    <t>太陽ガス(株)</t>
  </si>
  <si>
    <t>大和エネルギー(株)</t>
  </si>
  <si>
    <t>中央電力エナジー(株)</t>
  </si>
  <si>
    <t>テス・エンジニアリング(株)</t>
  </si>
  <si>
    <t>東京エコサービス(株)</t>
  </si>
  <si>
    <t>長崎地域電力(株)</t>
  </si>
  <si>
    <t>日本テクノ(株)</t>
  </si>
  <si>
    <t>パシフィックパワー(株)</t>
  </si>
  <si>
    <t>はりま電力(株)</t>
  </si>
  <si>
    <t>北海道瓦斯(株)</t>
  </si>
  <si>
    <t>三井物産(株)</t>
  </si>
  <si>
    <t>ミツウロコグリーンエネルギー(株)</t>
  </si>
  <si>
    <t>宮崎パワーライン(株)</t>
  </si>
  <si>
    <t>みやまスマートエネルギー(株)</t>
  </si>
  <si>
    <t>森の電力(株)</t>
  </si>
  <si>
    <t>リエスパワー(株)</t>
  </si>
  <si>
    <t>リコージャパン(株)</t>
  </si>
  <si>
    <t>和歌山電力(株)</t>
  </si>
  <si>
    <t>三ふっ化窒素</t>
    <phoneticPr fontId="6"/>
  </si>
  <si>
    <t>ネクストパワーやまと(株)</t>
  </si>
  <si>
    <t>静岡ガス＆パワー(株)</t>
  </si>
  <si>
    <t>(株)グリーンサークル</t>
  </si>
  <si>
    <t>新エネルギー開発(株)</t>
  </si>
  <si>
    <t>大阪瓦斯(株)</t>
  </si>
  <si>
    <t>真庭バイオエネルギー(株)</t>
  </si>
  <si>
    <t>(株)エネサンス関東</t>
  </si>
  <si>
    <t>(株)エネルギア・ソリューション・アンド・サービス</t>
  </si>
  <si>
    <t>東京ガス(株)</t>
  </si>
  <si>
    <t>青梅ガス(株)</t>
  </si>
  <si>
    <t>(株)イーネットワークシステムズ</t>
  </si>
  <si>
    <t>(株)東急パワーサプライ</t>
  </si>
  <si>
    <t>(株)エコスタイル</t>
  </si>
  <si>
    <t>入間ガス(株)</t>
  </si>
  <si>
    <t>(株)とんでんホールディングス</t>
  </si>
  <si>
    <t>イワタニ関東(株)</t>
  </si>
  <si>
    <t>イワタニ首都圏(株)</t>
  </si>
  <si>
    <t>東邦ガス(株)</t>
  </si>
  <si>
    <t>(株)中海テレビ放送</t>
  </si>
  <si>
    <t>(株)ジェイコム札幌</t>
  </si>
  <si>
    <t>鹿児島電力(株)</t>
  </si>
  <si>
    <t>丸紅新電力(株)</t>
  </si>
  <si>
    <t>奈良電力(株)</t>
  </si>
  <si>
    <t>大東ガス(株)</t>
  </si>
  <si>
    <t>(株)北九州パワー</t>
  </si>
  <si>
    <t>武州瓦斯(株)</t>
  </si>
  <si>
    <t>大垣ガス(株)</t>
  </si>
  <si>
    <t>(株)藤田商店</t>
  </si>
  <si>
    <t>九州エナジー(株)</t>
  </si>
  <si>
    <t>(株)エナリス・パワー・マーケティング</t>
  </si>
  <si>
    <t>エフィシエント(株)</t>
  </si>
  <si>
    <t>(株)シーエナジー</t>
  </si>
  <si>
    <t>角栄ガス(株)</t>
  </si>
  <si>
    <t>伊勢崎ガス(株)</t>
  </si>
  <si>
    <t>キヤノンマーケティングジャパン(株)</t>
  </si>
  <si>
    <t>(株)とっとり市民電力</t>
  </si>
  <si>
    <t>佐野瓦斯(株)</t>
  </si>
  <si>
    <t>桐生瓦斯(株)</t>
  </si>
  <si>
    <t>(株)パルシステム電力</t>
  </si>
  <si>
    <t>ひおき地域エネルギー(株)</t>
  </si>
  <si>
    <t>九電みらいエナジー(株)</t>
  </si>
  <si>
    <t>日高都市ガス(株)</t>
  </si>
  <si>
    <t>ローカルエナジー(株)</t>
  </si>
  <si>
    <t>なでしこ電力(株)</t>
  </si>
  <si>
    <t>日田グリーン電力(株)</t>
  </si>
  <si>
    <t>埼玉ガス(株)</t>
  </si>
  <si>
    <t>(株)パワー・オプティマイザー</t>
  </si>
  <si>
    <t>里山パワーワークス(株)</t>
  </si>
  <si>
    <t>(株)中之条パワー</t>
  </si>
  <si>
    <t>日産トレーデイング(株)</t>
  </si>
  <si>
    <t>(株)浜松新電力</t>
  </si>
  <si>
    <t>ゼロワットパワー(株)</t>
  </si>
  <si>
    <t>(株)やまがた新電力</t>
  </si>
  <si>
    <t>(株)グリーンパワー大東</t>
  </si>
  <si>
    <t>宮古新電力(株)</t>
  </si>
  <si>
    <t>(株)池見石油店</t>
  </si>
  <si>
    <t>(株)エーコープサービス</t>
  </si>
  <si>
    <t>山陰エレキ・アライアンス(株)</t>
  </si>
  <si>
    <t>山陰酸素工業(株)</t>
  </si>
  <si>
    <t>武陽ガス(株)</t>
  </si>
  <si>
    <t>東京電力エナジーパートナー(株)</t>
  </si>
  <si>
    <t>北日本石油(株)</t>
  </si>
  <si>
    <t>千葉電力(株)</t>
  </si>
  <si>
    <t>(株)アースインフィニティ</t>
  </si>
  <si>
    <t>足利ガス(株)</t>
  </si>
  <si>
    <t>米子瓦斯(株)</t>
  </si>
  <si>
    <t>(株)エルピオ</t>
  </si>
  <si>
    <t>浜田ガス(株)</t>
  </si>
  <si>
    <t>(株)アメニティ電力</t>
  </si>
  <si>
    <t>岡田建設(株)</t>
  </si>
  <si>
    <t>出雲ガス(株)</t>
  </si>
  <si>
    <t>(株)ファミリーネット・ジャパン</t>
  </si>
  <si>
    <t>全農エネルギー(株)</t>
  </si>
  <si>
    <t>(株)ハルエネ</t>
  </si>
  <si>
    <t>(株)ビビット</t>
  </si>
  <si>
    <t>(株)おおた電力</t>
  </si>
  <si>
    <t>伊藤忠プランテック(株)</t>
  </si>
  <si>
    <t>(株)オカモト</t>
  </si>
  <si>
    <t>キタコー(株)</t>
  </si>
  <si>
    <t>(株)沖縄ガスニューパワー</t>
  </si>
  <si>
    <t>諏訪瓦斯(株)</t>
  </si>
  <si>
    <t>(株)いちき串木野電力</t>
  </si>
  <si>
    <t>西武ガス(株)</t>
  </si>
  <si>
    <t>松本ガス(株)</t>
  </si>
  <si>
    <t>南部だんだんエナジー(株)</t>
  </si>
  <si>
    <t>(株)エフエネ</t>
  </si>
  <si>
    <t>こなんウルトラパワー(株)</t>
  </si>
  <si>
    <t>奥出雲電力(株)</t>
  </si>
  <si>
    <t>(株)成田香取エネルギー</t>
  </si>
  <si>
    <t>ふくしま新電力(株)</t>
  </si>
  <si>
    <t>(株)エネクスライフサービス</t>
  </si>
  <si>
    <t>ネイチャーエナジー小国(株)</t>
  </si>
  <si>
    <t>リエスパワーネクスト(株)</t>
  </si>
  <si>
    <t>(株)グリムスパワー</t>
  </si>
  <si>
    <t>自然電力(株)</t>
  </si>
  <si>
    <t>本庄ガス(株)</t>
  </si>
  <si>
    <t>青森県民エナジー(株)</t>
  </si>
  <si>
    <t>国際航業(株)</t>
  </si>
  <si>
    <t>ローカルでんき(株)</t>
  </si>
  <si>
    <t>(株)明治産業</t>
  </si>
  <si>
    <t>岡山電力(株)</t>
  </si>
  <si>
    <t>ミライフ(株)</t>
  </si>
  <si>
    <t>うすきエネルギー(株)</t>
  </si>
  <si>
    <t>岐阜電力(株)</t>
  </si>
  <si>
    <t>名南共同エネルギー(株)</t>
  </si>
  <si>
    <t>福井電力(株)</t>
  </si>
  <si>
    <t>スマートエナジー磐田(株)</t>
  </si>
  <si>
    <t>エネトレード(株)</t>
  </si>
  <si>
    <t>(株)さくら新電力</t>
  </si>
  <si>
    <t>(株)グローアップ</t>
  </si>
  <si>
    <t>いこま市民パワー(株)</t>
  </si>
  <si>
    <t>おもてなし山形(株)</t>
  </si>
  <si>
    <t>長野都市ガス(株)</t>
  </si>
  <si>
    <t>上田ガス(株)</t>
  </si>
  <si>
    <t>(株)シグナストラスト</t>
  </si>
  <si>
    <t>ゲーテハウス(株)</t>
  </si>
  <si>
    <t>兵庫電力(株)</t>
  </si>
  <si>
    <t>東北電力エナジートレーディング(株)</t>
  </si>
  <si>
    <t>(株)まち未来製作所</t>
  </si>
  <si>
    <t>(株)どさんこパワー</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</si>
  <si>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</si>
  <si>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</si>
  <si>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</si>
  <si>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</si>
  <si>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</si>
  <si>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</si>
  <si>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</si>
  <si>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</si>
  <si>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</si>
  <si>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</si>
  <si>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</si>
  <si>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</si>
  <si>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</si>
  <si>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</si>
  <si>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</si>
  <si>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</si>
  <si>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</si>
  <si>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亀岡ふるさとエナジー(株)</t>
  </si>
  <si>
    <t>(株)織戸組</t>
  </si>
  <si>
    <t>日本エネルギー総合システム(株)</t>
  </si>
  <si>
    <t>イワタニ東海(株)</t>
  </si>
  <si>
    <t>(株)ところざわ未来電力</t>
  </si>
  <si>
    <t>朝日ガスエナジー(株)</t>
  </si>
  <si>
    <t>(株)エネファント</t>
  </si>
  <si>
    <t>みよしエナジー(株)</t>
  </si>
  <si>
    <t>(株)かみでん里山公社</t>
  </si>
  <si>
    <t>イワタニ長野(株)</t>
  </si>
  <si>
    <r>
      <t xml:space="preserve">原油換算数量
</t>
    </r>
    <r>
      <rPr>
        <sz val="6"/>
        <rFont val="ＭＳ 明朝"/>
        <family val="1"/>
        <charset val="128"/>
      </rPr>
      <t>(キロリットル)</t>
    </r>
    <rPh sb="0" eb="2">
      <t>ゲンユ</t>
    </rPh>
    <rPh sb="2" eb="4">
      <t>カンサン</t>
    </rPh>
    <rPh sb="4" eb="6">
      <t>スウリョウ</t>
    </rPh>
    <phoneticPr fontId="6"/>
  </si>
  <si>
    <t>Ｂ　輸送車両排出区分</t>
  </si>
  <si>
    <t>契約メニュー</t>
    <rPh sb="0" eb="2">
      <t>ケイヤク</t>
    </rPh>
    <phoneticPr fontId="6"/>
  </si>
  <si>
    <t>Ａ　事業所等排出区分</t>
    <phoneticPr fontId="6"/>
  </si>
  <si>
    <t xml:space="preserve"> ■その他</t>
    <rPh sb="4" eb="5">
      <t>タ</t>
    </rPh>
    <phoneticPr fontId="6"/>
  </si>
  <si>
    <t xml:space="preserve"> ■非化石エネルギー</t>
    <phoneticPr fontId="6"/>
  </si>
  <si>
    <t>種別</t>
    <rPh sb="0" eb="2">
      <t>シュベツ</t>
    </rPh>
    <phoneticPr fontId="6"/>
  </si>
  <si>
    <t>使用量</t>
    <rPh sb="0" eb="2">
      <t>シヨウ</t>
    </rPh>
    <rPh sb="2" eb="3">
      <t>リョウ</t>
    </rPh>
    <phoneticPr fontId="6"/>
  </si>
  <si>
    <t>非化石燃料</t>
    <rPh sb="0" eb="1">
      <t>ヒ</t>
    </rPh>
    <rPh sb="1" eb="3">
      <t>カセキ</t>
    </rPh>
    <rPh sb="3" eb="5">
      <t>ネンリョウ</t>
    </rPh>
    <phoneticPr fontId="6"/>
  </si>
  <si>
    <t>黒液</t>
    <rPh sb="0" eb="2">
      <t>コクエキ</t>
    </rPh>
    <phoneticPr fontId="5"/>
  </si>
  <si>
    <t>木材</t>
    <rPh sb="0" eb="2">
      <t>モクザイ</t>
    </rPh>
    <phoneticPr fontId="5"/>
  </si>
  <si>
    <t>バイオガス</t>
    <phoneticPr fontId="5"/>
  </si>
  <si>
    <t>ＲＤＦ</t>
    <phoneticPr fontId="5"/>
  </si>
  <si>
    <t>ＲＰＦ</t>
    <phoneticPr fontId="5"/>
  </si>
  <si>
    <t>廃プラスチック</t>
    <rPh sb="0" eb="1">
      <t>ハイ</t>
    </rPh>
    <phoneticPr fontId="5"/>
  </si>
  <si>
    <t>廃タイヤ</t>
    <rPh sb="0" eb="1">
      <t>ハイ</t>
    </rPh>
    <phoneticPr fontId="5"/>
  </si>
  <si>
    <t>廃棄物ガス</t>
    <rPh sb="0" eb="3">
      <t>ハイキブツ</t>
    </rPh>
    <phoneticPr fontId="5"/>
  </si>
  <si>
    <t>水素</t>
    <rPh sb="0" eb="2">
      <t>スイソ</t>
    </rPh>
    <phoneticPr fontId="5"/>
  </si>
  <si>
    <t>アンモニア</t>
    <phoneticPr fontId="5"/>
  </si>
  <si>
    <t>太陽熱</t>
    <rPh sb="0" eb="3">
      <t>タイヨウネツ</t>
    </rPh>
    <phoneticPr fontId="5"/>
  </si>
  <si>
    <t>GJ</t>
    <phoneticPr fontId="5"/>
  </si>
  <si>
    <t>その他（非化石熱）</t>
    <rPh sb="2" eb="3">
      <t>タ</t>
    </rPh>
    <rPh sb="4" eb="5">
      <t>ヒ</t>
    </rPh>
    <rPh sb="5" eb="7">
      <t>カセキ</t>
    </rPh>
    <rPh sb="7" eb="8">
      <t>ネツ</t>
    </rPh>
    <phoneticPr fontId="5"/>
  </si>
  <si>
    <t>非化石電気</t>
    <rPh sb="0" eb="3">
      <t>ヒカセキ</t>
    </rPh>
    <rPh sb="3" eb="5">
      <t>デンキ</t>
    </rPh>
    <phoneticPr fontId="6"/>
  </si>
  <si>
    <t>バイオマス発電</t>
    <rPh sb="5" eb="7">
      <t>ハツデン</t>
    </rPh>
    <phoneticPr fontId="5"/>
  </si>
  <si>
    <t>合計</t>
    <rPh sb="0" eb="2">
      <t>ゴウケイ</t>
    </rPh>
    <phoneticPr fontId="5"/>
  </si>
  <si>
    <t xml:space="preserve"> ■その他</t>
    <phoneticPr fontId="6"/>
  </si>
  <si>
    <t>年度数</t>
    <rPh sb="0" eb="2">
      <t>ネンド</t>
    </rPh>
    <rPh sb="2" eb="3">
      <t>スウ</t>
    </rPh>
    <phoneticPr fontId="6"/>
  </si>
  <si>
    <t>区分A</t>
    <rPh sb="0" eb="2">
      <t>クブン</t>
    </rPh>
    <phoneticPr fontId="6"/>
  </si>
  <si>
    <t>区分B</t>
    <rPh sb="0" eb="2">
      <t>クブン</t>
    </rPh>
    <phoneticPr fontId="6"/>
  </si>
  <si>
    <t>区分C</t>
    <rPh sb="0" eb="2">
      <t>クブン</t>
    </rPh>
    <phoneticPr fontId="6"/>
  </si>
  <si>
    <t>■年度数計算用</t>
    <rPh sb="1" eb="4">
      <t>ネンドスウ</t>
    </rPh>
    <rPh sb="4" eb="7">
      <t>ケイサンヨウ</t>
    </rPh>
    <phoneticPr fontId="6"/>
  </si>
  <si>
    <t>■実績値</t>
    <rPh sb="1" eb="3">
      <t>ジッセキ</t>
    </rPh>
    <rPh sb="3" eb="4">
      <t>チ</t>
    </rPh>
    <phoneticPr fontId="6"/>
  </si>
  <si>
    <t>■原油換算数量</t>
    <rPh sb="1" eb="7">
      <t>ゲンユカンサンスウリョウ</t>
    </rPh>
    <phoneticPr fontId="6"/>
  </si>
  <si>
    <t>■CO2換算数量</t>
    <rPh sb="4" eb="6">
      <t>カンサン</t>
    </rPh>
    <rPh sb="6" eb="8">
      <t>スウリョウ</t>
    </rPh>
    <phoneticPr fontId="6"/>
  </si>
  <si>
    <t>PFCS</t>
    <phoneticPr fontId="6"/>
  </si>
  <si>
    <t>HFCS</t>
    <phoneticPr fontId="6"/>
  </si>
  <si>
    <t>（）</t>
    <phoneticPr fontId="5"/>
  </si>
  <si>
    <t>事業者排出量削減計画書</t>
    <rPh sb="0" eb="3">
      <t>ジギョウシャ</t>
    </rPh>
    <rPh sb="3" eb="5">
      <t>ハイシュツ</t>
    </rPh>
    <rPh sb="5" eb="6">
      <t>リョウ</t>
    </rPh>
    <rPh sb="6" eb="8">
      <t>サクゲン</t>
    </rPh>
    <rPh sb="8" eb="10">
      <t>ケイカク</t>
    </rPh>
    <rPh sb="10" eb="11">
      <t>ショ</t>
    </rPh>
    <phoneticPr fontId="6"/>
  </si>
  <si>
    <t>基準年度(実績)</t>
    <rPh sb="0" eb="2">
      <t>キジュン</t>
    </rPh>
    <rPh sb="2" eb="4">
      <t>ネンド</t>
    </rPh>
    <rPh sb="5" eb="7">
      <t>ジッセキ</t>
    </rPh>
    <phoneticPr fontId="6"/>
  </si>
  <si>
    <t>HFC-365mfc</t>
  </si>
  <si>
    <t>HFC-245fa</t>
  </si>
  <si>
    <t>HFC-236cb</t>
  </si>
  <si>
    <t>HFC-236ea</t>
  </si>
  <si>
    <t>HFC-236fa</t>
  </si>
  <si>
    <t>HFC-161</t>
  </si>
  <si>
    <t>HFC-152</t>
  </si>
  <si>
    <t>PFC-91-18</t>
  </si>
  <si>
    <t>二酸化炭素(t-CO2)</t>
    <rPh sb="0" eb="3">
      <t>ニサンカ</t>
    </rPh>
    <rPh sb="3" eb="5">
      <t>タンソ</t>
    </rPh>
    <phoneticPr fontId="6"/>
  </si>
  <si>
    <t>パーフルオロシクロプロパン</t>
  </si>
  <si>
    <t>▼HFCsプルダウンリスト</t>
    <phoneticPr fontId="5"/>
  </si>
  <si>
    <t>▼PFCsプルダウンリスト</t>
    <phoneticPr fontId="5"/>
  </si>
  <si>
    <t>メニューB(残差)</t>
  </si>
  <si>
    <t>二酸化炭素(t-CO2)</t>
    <phoneticPr fontId="5"/>
  </si>
  <si>
    <t>原油換算(kL)</t>
    <phoneticPr fontId="5"/>
  </si>
  <si>
    <t>換算係数</t>
    <phoneticPr fontId="5"/>
  </si>
  <si>
    <t>排出係数(直接入力)</t>
    <rPh sb="5" eb="7">
      <t>チョクセツ</t>
    </rPh>
    <rPh sb="7" eb="9">
      <t>ニュウリョク</t>
    </rPh>
    <phoneticPr fontId="6"/>
  </si>
  <si>
    <t>電気事業者名など</t>
    <rPh sb="0" eb="2">
      <t>デンキ</t>
    </rPh>
    <rPh sb="2" eb="5">
      <t>ジギョウシャ</t>
    </rPh>
    <rPh sb="5" eb="6">
      <t>メイ</t>
    </rPh>
    <phoneticPr fontId="6"/>
  </si>
  <si>
    <t>終了業</t>
    <rPh sb="0" eb="3">
      <t>シュウリョウギョウ</t>
    </rPh>
    <phoneticPr fontId="5"/>
  </si>
  <si>
    <t>開始行</t>
    <rPh sb="0" eb="3">
      <t>カイシギョウ</t>
    </rPh>
    <phoneticPr fontId="5"/>
  </si>
  <si>
    <t>ｴﾋﾞﾃﾞﾝｽ必要</t>
    <rPh sb="7" eb="9">
      <t>ヒツヨウ</t>
    </rPh>
    <phoneticPr fontId="5"/>
  </si>
  <si>
    <t>残差ﾁｪｯｸ必要</t>
    <rPh sb="0" eb="2">
      <t>ザンサ</t>
    </rPh>
    <rPh sb="6" eb="8">
      <t>ヒツヨウ</t>
    </rPh>
    <phoneticPr fontId="5"/>
  </si>
  <si>
    <t>事業者全体行</t>
    <rPh sb="0" eb="3">
      <t>ジギョウシャ</t>
    </rPh>
    <rPh sb="3" eb="5">
      <t>ゼンタイ</t>
    </rPh>
    <rPh sb="5" eb="6">
      <t>コウ</t>
    </rPh>
    <phoneticPr fontId="5"/>
  </si>
  <si>
    <t>残差行</t>
    <rPh sb="0" eb="2">
      <t>ザンサ</t>
    </rPh>
    <rPh sb="2" eb="3">
      <t>ギョウ</t>
    </rPh>
    <phoneticPr fontId="5"/>
  </si>
  <si>
    <t>電気事業者有無</t>
    <rPh sb="0" eb="2">
      <t>デンキ</t>
    </rPh>
    <rPh sb="2" eb="7">
      <t>ジギョウシャウム</t>
    </rPh>
    <phoneticPr fontId="5"/>
  </si>
  <si>
    <t>二酸化炭素（残差）(t-CO2)</t>
    <rPh sb="6" eb="8">
      <t>ザンサ</t>
    </rPh>
    <phoneticPr fontId="5"/>
  </si>
  <si>
    <t>排出係数④(残差直入力)</t>
    <rPh sb="0" eb="2">
      <t>ハイシュツ</t>
    </rPh>
    <rPh sb="2" eb="4">
      <t>ケイスウ</t>
    </rPh>
    <rPh sb="6" eb="8">
      <t>ザンサ</t>
    </rPh>
    <rPh sb="8" eb="9">
      <t>チョク</t>
    </rPh>
    <rPh sb="9" eb="11">
      <t>ニュウリョク</t>
    </rPh>
    <phoneticPr fontId="6"/>
  </si>
  <si>
    <t>排出係数③(残差)</t>
    <rPh sb="0" eb="2">
      <t>ハイシュツ</t>
    </rPh>
    <rPh sb="2" eb="4">
      <t>ケイスウ</t>
    </rPh>
    <rPh sb="6" eb="8">
      <t>ザンサ</t>
    </rPh>
    <phoneticPr fontId="6"/>
  </si>
  <si>
    <t>排出係数②(直接入力)</t>
    <rPh sb="0" eb="2">
      <t>ハイシュツ</t>
    </rPh>
    <rPh sb="2" eb="4">
      <t>ケイスウ</t>
    </rPh>
    <rPh sb="6" eb="8">
      <t>チョクセツ</t>
    </rPh>
    <rPh sb="8" eb="10">
      <t>ニュウリョク</t>
    </rPh>
    <phoneticPr fontId="6"/>
  </si>
  <si>
    <t>排出係数①(ﾒﾆｭｰ別)</t>
    <rPh sb="0" eb="2">
      <t>ハイシュツ</t>
    </rPh>
    <rPh sb="2" eb="4">
      <t>ケイスウ</t>
    </rPh>
    <rPh sb="10" eb="11">
      <t>ベツ</t>
    </rPh>
    <phoneticPr fontId="6"/>
  </si>
  <si>
    <t>契約メニュー</t>
    <phoneticPr fontId="6"/>
  </si>
  <si>
    <t>その他（非化石電気）</t>
    <phoneticPr fontId="5"/>
  </si>
  <si>
    <t>太陽光発電</t>
  </si>
  <si>
    <t>非化石熱</t>
    <phoneticPr fontId="5"/>
  </si>
  <si>
    <t>混合廃材</t>
    <rPh sb="0" eb="4">
      <t>コンゴウハイザイ</t>
    </rPh>
    <phoneticPr fontId="5"/>
  </si>
  <si>
    <t>廃油</t>
    <rPh sb="0" eb="2">
      <t>ハイユ</t>
    </rPh>
    <phoneticPr fontId="5"/>
  </si>
  <si>
    <t>廃タイヤ</t>
    <rPh sb="0" eb="1">
      <t>ハイ</t>
    </rPh>
    <phoneticPr fontId="6"/>
  </si>
  <si>
    <t>バイオディーゼル</t>
    <phoneticPr fontId="5"/>
  </si>
  <si>
    <t>バイオエタノール</t>
    <phoneticPr fontId="5"/>
  </si>
  <si>
    <t>木質廃材</t>
    <rPh sb="0" eb="4">
      <t>モクシツハイザイ</t>
    </rPh>
    <phoneticPr fontId="5"/>
  </si>
  <si>
    <t>原油換算（kL）②</t>
    <phoneticPr fontId="6"/>
  </si>
  <si>
    <t>補正率</t>
    <rPh sb="0" eb="3">
      <t>ホセイリツ</t>
    </rPh>
    <phoneticPr fontId="6"/>
  </si>
  <si>
    <t>補正率</t>
    <rPh sb="0" eb="3">
      <t>ホセイリツ</t>
    </rPh>
    <phoneticPr fontId="5"/>
  </si>
  <si>
    <t>（単位）</t>
    <rPh sb="1" eb="3">
      <t>タンイ</t>
    </rPh>
    <phoneticPr fontId="5"/>
  </si>
  <si>
    <t>排出係数</t>
    <rPh sb="0" eb="4">
      <t>ハイシュツケイスウ</t>
    </rPh>
    <phoneticPr fontId="5"/>
  </si>
  <si>
    <t>換算係数</t>
    <rPh sb="0" eb="4">
      <t>カンザンケイスウ</t>
    </rPh>
    <phoneticPr fontId="5"/>
  </si>
  <si>
    <t>二酸化炭素(t-CO2)</t>
    <rPh sb="0" eb="5">
      <t>ニサンカタンソ</t>
    </rPh>
    <phoneticPr fontId="5"/>
  </si>
  <si>
    <t>原油換算（kL）</t>
    <phoneticPr fontId="5"/>
  </si>
  <si>
    <t>メニューA</t>
  </si>
  <si>
    <t>←P列のリスト参照に使用。何も入力しないこと</t>
    <rPh sb="2" eb="3">
      <t>レツ</t>
    </rPh>
    <rPh sb="7" eb="9">
      <t>サンショウ</t>
    </rPh>
    <rPh sb="10" eb="12">
      <t>シヨウ</t>
    </rPh>
    <rPh sb="13" eb="14">
      <t>ナニ</t>
    </rPh>
    <rPh sb="15" eb="17">
      <t>ニュウリョク</t>
    </rPh>
    <phoneticPr fontId="5"/>
  </si>
  <si>
    <t>hide</t>
    <phoneticPr fontId="5"/>
  </si>
  <si>
    <t>電気事業者名の数</t>
    <rPh sb="0" eb="6">
      <t>デンキジギョウシャメイ</t>
    </rPh>
    <rPh sb="7" eb="8">
      <t>カズ</t>
    </rPh>
    <phoneticPr fontId="5"/>
  </si>
  <si>
    <t>参照列c</t>
    <rPh sb="0" eb="2">
      <t>サンショウ</t>
    </rPh>
    <rPh sb="2" eb="3">
      <t>レツ</t>
    </rPh>
    <phoneticPr fontId="5"/>
  </si>
  <si>
    <t>BB</t>
    <phoneticPr fontId="5"/>
  </si>
  <si>
    <t>参照列b</t>
    <rPh sb="0" eb="3">
      <t>サンショウレツ</t>
    </rPh>
    <phoneticPr fontId="5"/>
  </si>
  <si>
    <t>メニューリストの列</t>
    <rPh sb="8" eb="9">
      <t>レツ</t>
    </rPh>
    <phoneticPr fontId="6"/>
  </si>
  <si>
    <t>参照列a</t>
    <rPh sb="0" eb="3">
      <t>サンショウレツ</t>
    </rPh>
    <phoneticPr fontId="5"/>
  </si>
  <si>
    <t>BD</t>
    <phoneticPr fontId="6"/>
  </si>
  <si>
    <t>電気事業者名のリストの列</t>
    <rPh sb="0" eb="6">
      <t>デンキジギョウシャメイ</t>
    </rPh>
    <rPh sb="11" eb="12">
      <t>レツ</t>
    </rPh>
    <phoneticPr fontId="6"/>
  </si>
  <si>
    <t>※以下、参照列確認すること（自動的に更新されない）</t>
    <rPh sb="1" eb="3">
      <t>イカ</t>
    </rPh>
    <rPh sb="4" eb="7">
      <t>サンショウレツ</t>
    </rPh>
    <rPh sb="7" eb="9">
      <t>カクニン</t>
    </rPh>
    <rPh sb="14" eb="17">
      <t>ジドウテキ</t>
    </rPh>
    <rPh sb="18" eb="20">
      <t>コウシン</t>
    </rPh>
    <phoneticPr fontId="5"/>
  </si>
  <si>
    <t>電気事業者名（重複削除）</t>
    <rPh sb="7" eb="11">
      <t>チョウフクサクジョ</t>
    </rPh>
    <phoneticPr fontId="6"/>
  </si>
  <si>
    <t>基礎排出係数</t>
    <rPh sb="0" eb="2">
      <t>キソ</t>
    </rPh>
    <rPh sb="2" eb="4">
      <t>ハイシュツ</t>
    </rPh>
    <rPh sb="4" eb="6">
      <t>ケイスウ</t>
    </rPh>
    <phoneticPr fontId="5"/>
  </si>
  <si>
    <t>基礎排出係数</t>
    <rPh sb="0" eb="2">
      <t>キソ</t>
    </rPh>
    <rPh sb="2" eb="4">
      <t>ハイシュツ</t>
    </rPh>
    <rPh sb="4" eb="6">
      <t>ケイスウ</t>
    </rPh>
    <phoneticPr fontId="4"/>
  </si>
  <si>
    <t>参照列c</t>
    <rPh sb="0" eb="3">
      <t>サンショウレツ</t>
    </rPh>
    <phoneticPr fontId="5"/>
  </si>
  <si>
    <t>パーフルオロデカリン</t>
    <phoneticPr fontId="6"/>
  </si>
  <si>
    <t>パーフルオロヘキサン</t>
    <phoneticPr fontId="6"/>
  </si>
  <si>
    <t>パーフルオロペンタン</t>
    <phoneticPr fontId="6"/>
  </si>
  <si>
    <t>パーフルオロシクロブタン</t>
    <phoneticPr fontId="6"/>
  </si>
  <si>
    <t>パーフルオロブタン</t>
    <phoneticPr fontId="6"/>
  </si>
  <si>
    <t>パーフルオロプロパン</t>
    <phoneticPr fontId="6"/>
  </si>
  <si>
    <t>パーフルオロエタン</t>
    <phoneticPr fontId="6"/>
  </si>
  <si>
    <t>パーフルオロメタン</t>
    <phoneticPr fontId="6"/>
  </si>
  <si>
    <t>パーフルオロカーボン類
ＰＦＣs</t>
    <phoneticPr fontId="6"/>
  </si>
  <si>
    <t>1･1･1･2･3･4･4･5･5･5-デカフルオロペンタン</t>
    <phoneticPr fontId="6"/>
  </si>
  <si>
    <t>1･1･1･3･3-ペンタフルオロブタン</t>
    <phoneticPr fontId="6"/>
  </si>
  <si>
    <t>1･1･1･3･3-ペンタフルオロプロパン</t>
    <phoneticPr fontId="6"/>
  </si>
  <si>
    <t>1･1･2･2･3-ペンタフルオロプロパン</t>
    <phoneticPr fontId="6"/>
  </si>
  <si>
    <t>1･1･1･2･2･3-ヘキサフルオロプロパン</t>
    <phoneticPr fontId="6"/>
  </si>
  <si>
    <t>1･1･1･2･3･3-ヘキサフルオロプロパン</t>
    <phoneticPr fontId="6"/>
  </si>
  <si>
    <t>1･1･1･3･3･3-ヘキサフルオロプロパン</t>
    <phoneticPr fontId="6"/>
  </si>
  <si>
    <t>1･1･1･2･3･3･3-ヘプタフルオロプロパン</t>
    <phoneticPr fontId="6"/>
  </si>
  <si>
    <t>フルオロエタン</t>
    <phoneticPr fontId="6"/>
  </si>
  <si>
    <t>1･1-ジフルオロエタン</t>
    <phoneticPr fontId="6"/>
  </si>
  <si>
    <t>1･2-ジフルオロエタン</t>
    <phoneticPr fontId="6"/>
  </si>
  <si>
    <t>1･1･1-トリフルオロエタン</t>
    <phoneticPr fontId="6"/>
  </si>
  <si>
    <t>1･1･2-トリフルオロエタン</t>
    <phoneticPr fontId="6"/>
  </si>
  <si>
    <t>1･1･1･2-テトラフルオロエタン</t>
    <phoneticPr fontId="6"/>
  </si>
  <si>
    <t>1･1･2･2-テトラフルオロエタン</t>
    <phoneticPr fontId="6"/>
  </si>
  <si>
    <t>1･1･1･2･2-ペンタフルオロエタン</t>
    <phoneticPr fontId="6"/>
  </si>
  <si>
    <t>フルオロメタン</t>
    <phoneticPr fontId="6"/>
  </si>
  <si>
    <t>ジフルオロメタン</t>
    <phoneticPr fontId="6"/>
  </si>
  <si>
    <t>トリフルオロメタン</t>
    <phoneticPr fontId="6"/>
  </si>
  <si>
    <t>ハイドロフルオロカーボン類
ＨＦＣs</t>
    <rPh sb="12" eb="13">
      <t>ルイ</t>
    </rPh>
    <phoneticPr fontId="6"/>
  </si>
  <si>
    <t>地球温暖化係数</t>
    <rPh sb="0" eb="2">
      <t>チキュウ</t>
    </rPh>
    <rPh sb="2" eb="5">
      <t>オンダンカ</t>
    </rPh>
    <rPh sb="5" eb="7">
      <t>ケイスウ</t>
    </rPh>
    <phoneticPr fontId="5"/>
  </si>
  <si>
    <t>ｔ－CO2/千kWh</t>
    <rPh sb="6" eb="7">
      <t>セン</t>
    </rPh>
    <phoneticPr fontId="6"/>
  </si>
  <si>
    <t>ｔ－C/GJ</t>
  </si>
  <si>
    <t>GJ/GJ</t>
    <phoneticPr fontId="6"/>
  </si>
  <si>
    <t>ｔ－C/GJ</t>
    <phoneticPr fontId="6"/>
  </si>
  <si>
    <t>４　非化石エネルギー</t>
    <rPh sb="2" eb="5">
      <t>ヒカセキ</t>
    </rPh>
    <phoneticPr fontId="6"/>
  </si>
  <si>
    <t>※電気事業者の排出係数は「係数２」シート参照</t>
    <rPh sb="1" eb="6">
      <t>デンキジギョウシャ</t>
    </rPh>
    <rPh sb="7" eb="11">
      <t>ハイシュツケイスウ</t>
    </rPh>
    <rPh sb="13" eb="15">
      <t>ケイスウ</t>
    </rPh>
    <rPh sb="20" eb="22">
      <t>サンショウ</t>
    </rPh>
    <phoneticPr fontId="6"/>
  </si>
  <si>
    <t>系統電気</t>
    <rPh sb="0" eb="4">
      <t>ケイトウデンキ</t>
    </rPh>
    <phoneticPr fontId="5"/>
  </si>
  <si>
    <t>３　他人から供給された電気の使用</t>
    <rPh sb="2" eb="4">
      <t>タニン</t>
    </rPh>
    <rPh sb="6" eb="8">
      <t>キョウキュウ</t>
    </rPh>
    <rPh sb="11" eb="13">
      <t>デンキ</t>
    </rPh>
    <rPh sb="14" eb="16">
      <t>シヨウ</t>
    </rPh>
    <phoneticPr fontId="6"/>
  </si>
  <si>
    <t>２　他人から供給された熱の使用</t>
    <rPh sb="2" eb="4">
      <t>タニン</t>
    </rPh>
    <rPh sb="6" eb="8">
      <t>キョウキュウ</t>
    </rPh>
    <rPh sb="11" eb="12">
      <t>ネツ</t>
    </rPh>
    <rPh sb="13" eb="15">
      <t>シヨウ</t>
    </rPh>
    <phoneticPr fontId="6"/>
  </si>
  <si>
    <t>※廃油は、植物性のもの及び動植物性のものを除く</t>
    <rPh sb="1" eb="3">
      <t>ハイユ</t>
    </rPh>
    <rPh sb="5" eb="8">
      <t>ショクブツセイ</t>
    </rPh>
    <rPh sb="11" eb="12">
      <t>オヨ</t>
    </rPh>
    <rPh sb="13" eb="17">
      <t>ドウショクブツセイ</t>
    </rPh>
    <rPh sb="21" eb="22">
      <t>ノゾ</t>
    </rPh>
    <phoneticPr fontId="6"/>
  </si>
  <si>
    <t>t－C/GJ</t>
  </si>
  <si>
    <t>廃プラスチックから製造される燃料油</t>
    <rPh sb="0" eb="1">
      <t>ハイ</t>
    </rPh>
    <rPh sb="9" eb="11">
      <t>セイゾウ</t>
    </rPh>
    <rPh sb="14" eb="17">
      <t>ネンリョウアブラ</t>
    </rPh>
    <phoneticPr fontId="6"/>
  </si>
  <si>
    <t>廃プラスチック（産業廃棄物）</t>
    <rPh sb="0" eb="1">
      <t>ハイ</t>
    </rPh>
    <rPh sb="8" eb="13">
      <t>サンギョウハイキブツ</t>
    </rPh>
    <phoneticPr fontId="6"/>
  </si>
  <si>
    <t>t－C/GJ</t>
    <phoneticPr fontId="6"/>
  </si>
  <si>
    <t>GJ/t</t>
  </si>
  <si>
    <t>GJ/kl</t>
  </si>
  <si>
    <t>揮発油(ｶﾞｿﾘﾝ)</t>
  </si>
  <si>
    <t>原油(ｺﾝﾃﾞﾝｾｰﾄ)</t>
    <rPh sb="0" eb="2">
      <t>ゲンユ</t>
    </rPh>
    <phoneticPr fontId="4"/>
  </si>
  <si>
    <t>原　　油</t>
  </si>
  <si>
    <t>１　燃料の使用</t>
    <rPh sb="2" eb="4">
      <t>ネンリョウ</t>
    </rPh>
    <rPh sb="5" eb="7">
      <t>シヨウ</t>
    </rPh>
    <phoneticPr fontId="6"/>
  </si>
  <si>
    <t>九州電力送配電(株)</t>
  </si>
  <si>
    <t>四国電力送配電(株)</t>
  </si>
  <si>
    <t>中国電力ネットワーク(株)</t>
  </si>
  <si>
    <t>関西電力送配電(株)</t>
  </si>
  <si>
    <t>北陸電力送配電(株)</t>
  </si>
  <si>
    <t>東京電力パワーグリッド(株)</t>
  </si>
  <si>
    <t>東北電力ネットワーク(株)</t>
  </si>
  <si>
    <t>把握できなかった理由</t>
    <rPh sb="0" eb="2">
      <t>ハアク</t>
    </rPh>
    <rPh sb="8" eb="10">
      <t>リユウ</t>
    </rPh>
    <phoneticPr fontId="22"/>
  </si>
  <si>
    <t>調整後排出係数</t>
    <rPh sb="0" eb="3">
      <t>チョウセイゴ</t>
    </rPh>
    <rPh sb="3" eb="5">
      <t>ハイシュツ</t>
    </rPh>
    <rPh sb="5" eb="7">
      <t>ケイスウ</t>
    </rPh>
    <phoneticPr fontId="5"/>
  </si>
  <si>
    <t>電気事業者名</t>
    <rPh sb="0" eb="2">
      <t>デンキ</t>
    </rPh>
    <rPh sb="2" eb="5">
      <t>ジギョウシャ</t>
    </rPh>
    <rPh sb="5" eb="6">
      <t>メイ</t>
    </rPh>
    <phoneticPr fontId="22"/>
  </si>
  <si>
    <t>番号</t>
    <rPh sb="0" eb="2">
      <t>バンゴウ</t>
    </rPh>
    <phoneticPr fontId="22"/>
  </si>
  <si>
    <t>【一般送配電事業者】</t>
    <rPh sb="1" eb="3">
      <t>イッパン</t>
    </rPh>
    <rPh sb="3" eb="4">
      <t>ソウ</t>
    </rPh>
    <rPh sb="4" eb="6">
      <t>ハイデン</t>
    </rPh>
    <rPh sb="6" eb="9">
      <t>ジギョウシャ</t>
    </rPh>
    <phoneticPr fontId="22"/>
  </si>
  <si>
    <t>A0808</t>
  </si>
  <si>
    <t>A0806</t>
  </si>
  <si>
    <t>A0803</t>
  </si>
  <si>
    <t>A0798</t>
  </si>
  <si>
    <t>A0796</t>
  </si>
  <si>
    <t/>
  </si>
  <si>
    <t>A0793</t>
  </si>
  <si>
    <t>A0786</t>
  </si>
  <si>
    <t>A0785</t>
  </si>
  <si>
    <t>A0783</t>
  </si>
  <si>
    <t>A0781</t>
  </si>
  <si>
    <t>A0770</t>
  </si>
  <si>
    <t>A0764</t>
  </si>
  <si>
    <t>A0760</t>
  </si>
  <si>
    <t>A0759</t>
  </si>
  <si>
    <t>A0754</t>
  </si>
  <si>
    <t>A0753</t>
  </si>
  <si>
    <t>A0752</t>
  </si>
  <si>
    <t>A0748</t>
  </si>
  <si>
    <t>A0747</t>
  </si>
  <si>
    <t>A0746</t>
  </si>
  <si>
    <t>A0744</t>
  </si>
  <si>
    <t>A0743</t>
  </si>
  <si>
    <t>A0742</t>
  </si>
  <si>
    <t>A0740</t>
  </si>
  <si>
    <t>A0739</t>
  </si>
  <si>
    <t>A0738</t>
  </si>
  <si>
    <t>A0732</t>
  </si>
  <si>
    <t>A0730</t>
  </si>
  <si>
    <t>A0729</t>
  </si>
  <si>
    <t>A0726</t>
  </si>
  <si>
    <t>A0722</t>
  </si>
  <si>
    <t>A0721</t>
  </si>
  <si>
    <t>A0720</t>
  </si>
  <si>
    <t>A0718</t>
  </si>
  <si>
    <t>A0716</t>
  </si>
  <si>
    <t>A0715</t>
  </si>
  <si>
    <t>A0714</t>
  </si>
  <si>
    <t>A0712</t>
  </si>
  <si>
    <t>A0711</t>
  </si>
  <si>
    <t>A0709</t>
  </si>
  <si>
    <t>A0708</t>
  </si>
  <si>
    <t>A0705</t>
  </si>
  <si>
    <t>A0704</t>
  </si>
  <si>
    <t>A0703</t>
  </si>
  <si>
    <t>A0702</t>
  </si>
  <si>
    <t>A0699</t>
  </si>
  <si>
    <t>A0698</t>
  </si>
  <si>
    <t>A0696</t>
  </si>
  <si>
    <t>A0693</t>
  </si>
  <si>
    <t>A0692</t>
  </si>
  <si>
    <t>A0690</t>
  </si>
  <si>
    <t>A0689</t>
  </si>
  <si>
    <t>A0687</t>
  </si>
  <si>
    <t>A0685</t>
  </si>
  <si>
    <t>A0683</t>
  </si>
  <si>
    <t>A0681</t>
  </si>
  <si>
    <t>A0680</t>
  </si>
  <si>
    <t>A0677</t>
  </si>
  <si>
    <t>A0673</t>
  </si>
  <si>
    <t>A0671</t>
  </si>
  <si>
    <t>A0670</t>
  </si>
  <si>
    <t>A0668</t>
  </si>
  <si>
    <t>A0667</t>
  </si>
  <si>
    <t>A0666</t>
  </si>
  <si>
    <t>A0664</t>
  </si>
  <si>
    <t>A0660</t>
  </si>
  <si>
    <t>A0656</t>
  </si>
  <si>
    <t>A0655</t>
  </si>
  <si>
    <t>A0654</t>
  </si>
  <si>
    <t>A0653</t>
  </si>
  <si>
    <t>A0650</t>
  </si>
  <si>
    <t>A0649</t>
  </si>
  <si>
    <t>A0648</t>
  </si>
  <si>
    <t>A0644</t>
  </si>
  <si>
    <t>A0642</t>
  </si>
  <si>
    <t>A0641</t>
  </si>
  <si>
    <t>A0640</t>
  </si>
  <si>
    <t>A0639</t>
  </si>
  <si>
    <t>A0632</t>
  </si>
  <si>
    <t>A0631</t>
  </si>
  <si>
    <t>A0629</t>
  </si>
  <si>
    <t>A0627</t>
  </si>
  <si>
    <t>A0624</t>
  </si>
  <si>
    <t>A0622</t>
  </si>
  <si>
    <t>A0620</t>
  </si>
  <si>
    <t>A0617</t>
  </si>
  <si>
    <t>A0615</t>
  </si>
  <si>
    <t>A0611</t>
  </si>
  <si>
    <t>A0610</t>
  </si>
  <si>
    <t>A0609</t>
  </si>
  <si>
    <t>A0605</t>
  </si>
  <si>
    <t>A0603</t>
  </si>
  <si>
    <t>A0602</t>
  </si>
  <si>
    <t>A0598</t>
  </si>
  <si>
    <t>A0596</t>
  </si>
  <si>
    <t>A0590</t>
  </si>
  <si>
    <t>A0589</t>
  </si>
  <si>
    <t>A0587</t>
  </si>
  <si>
    <t>A0586</t>
  </si>
  <si>
    <t>A0584</t>
  </si>
  <si>
    <t>A0582</t>
  </si>
  <si>
    <t>A0581</t>
  </si>
  <si>
    <t>A0578</t>
  </si>
  <si>
    <t>A0577</t>
  </si>
  <si>
    <t>A0573</t>
  </si>
  <si>
    <t>A0572</t>
  </si>
  <si>
    <t>A0571</t>
  </si>
  <si>
    <t>A0567</t>
  </si>
  <si>
    <t>A0565</t>
  </si>
  <si>
    <t>A0562</t>
  </si>
  <si>
    <t>A0560</t>
  </si>
  <si>
    <t>A0559</t>
  </si>
  <si>
    <t>A0558</t>
  </si>
  <si>
    <t>A0556</t>
  </si>
  <si>
    <t>A0555</t>
  </si>
  <si>
    <t>A0553</t>
  </si>
  <si>
    <t>A0552</t>
  </si>
  <si>
    <t>A0551</t>
  </si>
  <si>
    <t>A0550</t>
  </si>
  <si>
    <t>A0549</t>
  </si>
  <si>
    <t>A0547</t>
  </si>
  <si>
    <t>A0546</t>
  </si>
  <si>
    <t>A0543</t>
  </si>
  <si>
    <t>A0539</t>
  </si>
  <si>
    <t>A0538</t>
  </si>
  <si>
    <t>A0534</t>
  </si>
  <si>
    <t>A0533</t>
  </si>
  <si>
    <t>A0532</t>
  </si>
  <si>
    <t>A0529</t>
  </si>
  <si>
    <t>A0528</t>
  </si>
  <si>
    <t>A0526</t>
  </si>
  <si>
    <t>A0525</t>
  </si>
  <si>
    <t>A0520</t>
  </si>
  <si>
    <t>A0519</t>
  </si>
  <si>
    <t>A0518</t>
  </si>
  <si>
    <t>A0515</t>
  </si>
  <si>
    <t>A0514</t>
  </si>
  <si>
    <t>A0513</t>
  </si>
  <si>
    <t>A0511</t>
  </si>
  <si>
    <t>A0507</t>
  </si>
  <si>
    <t>A0506</t>
  </si>
  <si>
    <t>A0503</t>
  </si>
  <si>
    <t>A0502</t>
  </si>
  <si>
    <t>A0501</t>
  </si>
  <si>
    <t>A0500</t>
  </si>
  <si>
    <t>A0499</t>
  </si>
  <si>
    <t>A0495</t>
  </si>
  <si>
    <t>A0494</t>
  </si>
  <si>
    <t>A0493</t>
  </si>
  <si>
    <t>A0491</t>
  </si>
  <si>
    <t>A0490</t>
  </si>
  <si>
    <t>A0482</t>
  </si>
  <si>
    <t>A0481</t>
  </si>
  <si>
    <t>A0480</t>
  </si>
  <si>
    <t>A0477</t>
  </si>
  <si>
    <t>A0476</t>
  </si>
  <si>
    <t>A0473</t>
  </si>
  <si>
    <t>A0472</t>
  </si>
  <si>
    <t>A0471</t>
  </si>
  <si>
    <t>A0470</t>
  </si>
  <si>
    <t>A0468</t>
  </si>
  <si>
    <t>A0467</t>
  </si>
  <si>
    <t>A0465</t>
  </si>
  <si>
    <t>A0463</t>
  </si>
  <si>
    <t>A0461</t>
  </si>
  <si>
    <t>A0457</t>
  </si>
  <si>
    <t>A0456</t>
  </si>
  <si>
    <t>A0454</t>
  </si>
  <si>
    <t>A0452</t>
  </si>
  <si>
    <t>A0451</t>
  </si>
  <si>
    <t>A0447</t>
  </si>
  <si>
    <t>A0446</t>
  </si>
  <si>
    <t>A0443</t>
  </si>
  <si>
    <t>A0442</t>
  </si>
  <si>
    <t>A0440</t>
  </si>
  <si>
    <t>A0439</t>
  </si>
  <si>
    <t>A0438</t>
  </si>
  <si>
    <t>A0437</t>
  </si>
  <si>
    <t>A0435</t>
  </si>
  <si>
    <t>A0431</t>
  </si>
  <si>
    <t>A0430</t>
  </si>
  <si>
    <t>A0429</t>
  </si>
  <si>
    <t>A0425</t>
  </si>
  <si>
    <t>A0420</t>
  </si>
  <si>
    <t>A0419</t>
  </si>
  <si>
    <t>A0415</t>
  </si>
  <si>
    <t>A0413</t>
  </si>
  <si>
    <t>A0411</t>
  </si>
  <si>
    <t>A0407</t>
  </si>
  <si>
    <t>A0405</t>
  </si>
  <si>
    <t>A0398</t>
  </si>
  <si>
    <t>A0397</t>
  </si>
  <si>
    <t>A0392</t>
  </si>
  <si>
    <t>A0391</t>
  </si>
  <si>
    <t>A0389</t>
  </si>
  <si>
    <t>A0388</t>
  </si>
  <si>
    <t>A0386</t>
  </si>
  <si>
    <t>A0385</t>
  </si>
  <si>
    <t>A0383</t>
  </si>
  <si>
    <t>A0382</t>
  </si>
  <si>
    <t>A0381</t>
  </si>
  <si>
    <t>A0380</t>
  </si>
  <si>
    <t>A0378</t>
  </si>
  <si>
    <t>A0376</t>
  </si>
  <si>
    <t>A0372</t>
  </si>
  <si>
    <t>A0371</t>
  </si>
  <si>
    <t>A0368</t>
  </si>
  <si>
    <t>A0367</t>
  </si>
  <si>
    <t>A0366</t>
  </si>
  <si>
    <t>A0365</t>
  </si>
  <si>
    <t>A0364</t>
  </si>
  <si>
    <t>A0362</t>
  </si>
  <si>
    <t>A0356</t>
  </si>
  <si>
    <t>A0355</t>
  </si>
  <si>
    <t>A0353</t>
  </si>
  <si>
    <t>A0352</t>
  </si>
  <si>
    <t>A0351</t>
  </si>
  <si>
    <t>A0350</t>
  </si>
  <si>
    <t>A0349</t>
  </si>
  <si>
    <t>A0348</t>
  </si>
  <si>
    <t>A0345</t>
  </si>
  <si>
    <t>A0344</t>
  </si>
  <si>
    <t>A0343</t>
  </si>
  <si>
    <t>A0342</t>
  </si>
  <si>
    <t>A0338</t>
  </si>
  <si>
    <t>A0337</t>
  </si>
  <si>
    <t>A0336</t>
  </si>
  <si>
    <t>A0332</t>
  </si>
  <si>
    <t>A0330</t>
  </si>
  <si>
    <t>A0323</t>
  </si>
  <si>
    <t>A0318</t>
  </si>
  <si>
    <t>A0317</t>
  </si>
  <si>
    <t>A0315</t>
  </si>
  <si>
    <t>A0314</t>
  </si>
  <si>
    <t>A0311</t>
  </si>
  <si>
    <t>A0310</t>
  </si>
  <si>
    <t>A0306</t>
  </si>
  <si>
    <t>A0305</t>
  </si>
  <si>
    <t>A0303</t>
  </si>
  <si>
    <t>A0300</t>
  </si>
  <si>
    <t>A0296</t>
  </si>
  <si>
    <t>A0295</t>
  </si>
  <si>
    <t>A0293</t>
  </si>
  <si>
    <t>A0292</t>
  </si>
  <si>
    <t>A0288</t>
  </si>
  <si>
    <t>A0287</t>
  </si>
  <si>
    <t>A0286</t>
  </si>
  <si>
    <t>A0285</t>
  </si>
  <si>
    <t>A0284</t>
  </si>
  <si>
    <t>A0283</t>
  </si>
  <si>
    <t>A0281</t>
  </si>
  <si>
    <t>A0280</t>
  </si>
  <si>
    <t>A0278</t>
  </si>
  <si>
    <t>A0277</t>
  </si>
  <si>
    <t>A0276</t>
  </si>
  <si>
    <t>A0275</t>
  </si>
  <si>
    <t>A0274</t>
  </si>
  <si>
    <t>A0273</t>
  </si>
  <si>
    <t>A0272</t>
  </si>
  <si>
    <t>A0271</t>
  </si>
  <si>
    <t>A0270</t>
  </si>
  <si>
    <t>A0269</t>
  </si>
  <si>
    <t>A0268</t>
  </si>
  <si>
    <t>A0267</t>
  </si>
  <si>
    <t>A0265</t>
  </si>
  <si>
    <t>A0264</t>
  </si>
  <si>
    <t>A0261</t>
  </si>
  <si>
    <t>A0259</t>
  </si>
  <si>
    <t>A0258</t>
  </si>
  <si>
    <t>A0256</t>
  </si>
  <si>
    <t>A0253</t>
  </si>
  <si>
    <t>A0250</t>
  </si>
  <si>
    <t>A0248</t>
  </si>
  <si>
    <t>A0246</t>
  </si>
  <si>
    <t>A0245</t>
  </si>
  <si>
    <t>A0243</t>
  </si>
  <si>
    <t>A0241</t>
  </si>
  <si>
    <t>A0240</t>
  </si>
  <si>
    <t>A0239</t>
  </si>
  <si>
    <t>A0238</t>
  </si>
  <si>
    <t>A0237</t>
  </si>
  <si>
    <t>A0236</t>
  </si>
  <si>
    <t>A0234</t>
  </si>
  <si>
    <t>A0232</t>
  </si>
  <si>
    <t>A0231</t>
  </si>
  <si>
    <t>A0230</t>
  </si>
  <si>
    <t>A0229</t>
  </si>
  <si>
    <t>A0228</t>
  </si>
  <si>
    <t>A0227</t>
  </si>
  <si>
    <t>A0222</t>
  </si>
  <si>
    <t>A0221</t>
  </si>
  <si>
    <t>A0220</t>
  </si>
  <si>
    <t>A0218</t>
  </si>
  <si>
    <t>A0217</t>
  </si>
  <si>
    <t>A0216</t>
  </si>
  <si>
    <t>A0214</t>
  </si>
  <si>
    <t>A0213</t>
  </si>
  <si>
    <t>A0211</t>
  </si>
  <si>
    <t>A0210</t>
  </si>
  <si>
    <t>A0209</t>
  </si>
  <si>
    <t>A0206</t>
  </si>
  <si>
    <t>A0204</t>
  </si>
  <si>
    <t>A0203</t>
  </si>
  <si>
    <t>A0200</t>
  </si>
  <si>
    <t>A0199</t>
  </si>
  <si>
    <t>A0197</t>
  </si>
  <si>
    <t>A0196</t>
  </si>
  <si>
    <t>A0195</t>
  </si>
  <si>
    <t>A0193</t>
  </si>
  <si>
    <t>A0190</t>
  </si>
  <si>
    <t>A0189</t>
  </si>
  <si>
    <t>A0188</t>
  </si>
  <si>
    <t>A0187</t>
  </si>
  <si>
    <t>A0186</t>
  </si>
  <si>
    <t>A0185</t>
  </si>
  <si>
    <t>A0184</t>
  </si>
  <si>
    <t>A0181</t>
  </si>
  <si>
    <t>A0180</t>
  </si>
  <si>
    <t>A0179</t>
  </si>
  <si>
    <t>A0178</t>
  </si>
  <si>
    <t>A0177</t>
  </si>
  <si>
    <t>A0175</t>
  </si>
  <si>
    <t>A0173</t>
  </si>
  <si>
    <t>A0172</t>
  </si>
  <si>
    <t>A0170</t>
  </si>
  <si>
    <t>A0169</t>
  </si>
  <si>
    <t>A0168</t>
  </si>
  <si>
    <t>A0167</t>
  </si>
  <si>
    <t>A0166</t>
  </si>
  <si>
    <t>A0165</t>
  </si>
  <si>
    <t>A0164</t>
  </si>
  <si>
    <t>A0163</t>
  </si>
  <si>
    <t>A0162</t>
  </si>
  <si>
    <t>A0161</t>
  </si>
  <si>
    <t>A0160</t>
  </si>
  <si>
    <t>A0159</t>
  </si>
  <si>
    <t>A0158</t>
  </si>
  <si>
    <t>A0157</t>
  </si>
  <si>
    <t>A0156</t>
  </si>
  <si>
    <t>A0155</t>
  </si>
  <si>
    <t>A0154</t>
  </si>
  <si>
    <t>A0153</t>
  </si>
  <si>
    <t>A0151</t>
  </si>
  <si>
    <t>A0150</t>
  </si>
  <si>
    <t>A0149</t>
  </si>
  <si>
    <t>A0145</t>
  </si>
  <si>
    <t>A0144</t>
  </si>
  <si>
    <t>A0143</t>
  </si>
  <si>
    <t>A0142</t>
  </si>
  <si>
    <t>A0141</t>
  </si>
  <si>
    <t>A0140</t>
  </si>
  <si>
    <t>A0138</t>
  </si>
  <si>
    <t>A0137</t>
  </si>
  <si>
    <t>A0136</t>
  </si>
  <si>
    <t>A0135</t>
  </si>
  <si>
    <t>A0134</t>
  </si>
  <si>
    <t>A0133</t>
  </si>
  <si>
    <t>A0130</t>
  </si>
  <si>
    <t>A0126</t>
  </si>
  <si>
    <t>A0124</t>
  </si>
  <si>
    <t>A0123</t>
  </si>
  <si>
    <t>A0122</t>
  </si>
  <si>
    <t>A0121</t>
  </si>
  <si>
    <t>A0120</t>
  </si>
  <si>
    <t>A0104</t>
  </si>
  <si>
    <t>A0093</t>
  </si>
  <si>
    <t>A0092</t>
  </si>
  <si>
    <t>A0090</t>
  </si>
  <si>
    <t>A0089</t>
  </si>
  <si>
    <t>A0088</t>
  </si>
  <si>
    <t>A0086</t>
  </si>
  <si>
    <t>A0085</t>
  </si>
  <si>
    <t>A0084</t>
  </si>
  <si>
    <t>A0082</t>
  </si>
  <si>
    <t>A0081</t>
  </si>
  <si>
    <t>A0080</t>
  </si>
  <si>
    <t>A0079</t>
  </si>
  <si>
    <t>A0077</t>
  </si>
  <si>
    <t>A0076</t>
  </si>
  <si>
    <t>A0075</t>
  </si>
  <si>
    <t>A0073</t>
  </si>
  <si>
    <t>A0072</t>
  </si>
  <si>
    <t>A0071</t>
  </si>
  <si>
    <t>A0070</t>
  </si>
  <si>
    <t>A0069</t>
  </si>
  <si>
    <t>A0068</t>
  </si>
  <si>
    <t>A0067</t>
  </si>
  <si>
    <t>A0066</t>
  </si>
  <si>
    <t>A0065</t>
  </si>
  <si>
    <t>A0064</t>
  </si>
  <si>
    <t>A0063</t>
  </si>
  <si>
    <t>A0062</t>
  </si>
  <si>
    <t>A0061</t>
  </si>
  <si>
    <t>A0060</t>
  </si>
  <si>
    <t>A0058</t>
  </si>
  <si>
    <t>A0057</t>
  </si>
  <si>
    <t>A0056</t>
  </si>
  <si>
    <t>A0055</t>
  </si>
  <si>
    <t>A0054</t>
  </si>
  <si>
    <t>A0053</t>
  </si>
  <si>
    <t>A0052</t>
  </si>
  <si>
    <t>A0051</t>
  </si>
  <si>
    <t>A0050</t>
  </si>
  <si>
    <t>A0049</t>
  </si>
  <si>
    <t>A0048</t>
  </si>
  <si>
    <t>A0046</t>
  </si>
  <si>
    <t>A0045</t>
  </si>
  <si>
    <t>A0043</t>
  </si>
  <si>
    <t>A0042</t>
  </si>
  <si>
    <t>A0039</t>
  </si>
  <si>
    <t>A0036</t>
  </si>
  <si>
    <t>A0035</t>
  </si>
  <si>
    <t>A0034</t>
  </si>
  <si>
    <t>A0032</t>
  </si>
  <si>
    <t>A0031</t>
  </si>
  <si>
    <t>A0027</t>
  </si>
  <si>
    <t>A0026</t>
  </si>
  <si>
    <t>A0025</t>
  </si>
  <si>
    <t>A0024</t>
  </si>
  <si>
    <t>A0023</t>
  </si>
  <si>
    <t>A0021</t>
  </si>
  <si>
    <t>A0020</t>
  </si>
  <si>
    <t>A0019</t>
  </si>
  <si>
    <t>A0018</t>
  </si>
  <si>
    <t>A0017</t>
  </si>
  <si>
    <t>A0016</t>
  </si>
  <si>
    <t>A0015</t>
  </si>
  <si>
    <t>A0014</t>
  </si>
  <si>
    <t>A0013</t>
  </si>
  <si>
    <t>A0012</t>
  </si>
  <si>
    <t>A0011</t>
  </si>
  <si>
    <t>A0009</t>
  </si>
  <si>
    <t>A0008</t>
  </si>
  <si>
    <t>A0007</t>
  </si>
  <si>
    <t>A0006</t>
  </si>
  <si>
    <t>A0004</t>
  </si>
  <si>
    <t>A0003</t>
  </si>
  <si>
    <t>A0002</t>
  </si>
  <si>
    <t>登録番号</t>
    <rPh sb="0" eb="2">
      <t>トウロク</t>
    </rPh>
    <rPh sb="2" eb="4">
      <t>バンゴウ</t>
    </rPh>
    <phoneticPr fontId="22"/>
  </si>
  <si>
    <t>宇都宮ライトパワー(株)</t>
  </si>
  <si>
    <t>いずも縁結び電力(株)</t>
  </si>
  <si>
    <t>出雲ケーブルビジョン(株)</t>
  </si>
  <si>
    <t>(株)ファラデー</t>
  </si>
  <si>
    <t>東北電力フロンティア(株)</t>
  </si>
  <si>
    <t>(参考値)事業者全体</t>
  </si>
  <si>
    <t>メニューB</t>
  </si>
  <si>
    <t>(株)クオリティプラス</t>
  </si>
  <si>
    <t>(株)中京電力</t>
  </si>
  <si>
    <t>(株)丸の内電力</t>
  </si>
  <si>
    <t>(株)ほくだん</t>
  </si>
  <si>
    <t>沖縄新エネ開発(株)</t>
  </si>
  <si>
    <t>三河商事(株)</t>
  </si>
  <si>
    <t>(株)彩の国でんき</t>
  </si>
  <si>
    <t>ホームタウンエナジー(株)</t>
  </si>
  <si>
    <t>イワタニセントラル北海道(株)</t>
  </si>
  <si>
    <t>穂の国とよはし電力(株)</t>
  </si>
  <si>
    <t>かけがわ報徳パワー(株)</t>
  </si>
  <si>
    <t>メニューC(残差)</t>
  </si>
  <si>
    <t>(株)ルーク</t>
  </si>
  <si>
    <t>(株)縁人</t>
  </si>
  <si>
    <t>もみじ電力(株)</t>
  </si>
  <si>
    <t>高知ニューエナジー(株)</t>
  </si>
  <si>
    <t>(株)グルーヴエナジー</t>
  </si>
  <si>
    <t>(株)ながさきサステナエナジー</t>
  </si>
  <si>
    <t>ゆきぐに新電力(株)</t>
  </si>
  <si>
    <t>神楽電力(株)</t>
  </si>
  <si>
    <t>八千代エンジニヤリング(株)</t>
  </si>
  <si>
    <t>サントラベラーズサービス有限会社</t>
  </si>
  <si>
    <t>中小企業支援(株)</t>
  </si>
  <si>
    <t>(株)日本海水</t>
  </si>
  <si>
    <t>レモンガス(株)</t>
  </si>
  <si>
    <t>(株)オズエナジー</t>
  </si>
  <si>
    <t>エルメック(株)</t>
  </si>
  <si>
    <t>アークエルテクノロジーズ(株)</t>
  </si>
  <si>
    <t>生活協同組合ひろしま</t>
  </si>
  <si>
    <t>神戸電力(株)</t>
  </si>
  <si>
    <t>(株)岡崎さくら電力</t>
  </si>
  <si>
    <t>メニューF</t>
  </si>
  <si>
    <t>メニューE</t>
  </si>
  <si>
    <t>メニューD</t>
  </si>
  <si>
    <t>メニューC</t>
  </si>
  <si>
    <t>(株)エフオン</t>
  </si>
  <si>
    <t>京和ガス(株)</t>
  </si>
  <si>
    <t>旭化成(株)</t>
  </si>
  <si>
    <t>東広島スマートエネルギー(株)</t>
  </si>
  <si>
    <t>スターティア(株)</t>
  </si>
  <si>
    <t>(株)チャームドライフ</t>
  </si>
  <si>
    <t>陸前高田しみんエネルギー(株)</t>
  </si>
  <si>
    <t>永井自動車工業(株)</t>
  </si>
  <si>
    <t>うべ未来エネルギー(株)</t>
  </si>
  <si>
    <t>会津エナジー(株)</t>
  </si>
  <si>
    <t>(株)しおさい電力</t>
  </si>
  <si>
    <t>A0676</t>
  </si>
  <si>
    <t>(株)ジャパネットサービスイノベーション</t>
  </si>
  <si>
    <t>(株)スマート</t>
  </si>
  <si>
    <t>(株)再エネ思考電力</t>
  </si>
  <si>
    <t>(株)能勢・豊能まちづくり</t>
  </si>
  <si>
    <t>たんたんエナジー(株)</t>
  </si>
  <si>
    <t>(株)西九州させぼパワーズ</t>
  </si>
  <si>
    <t>メニューD(残差)</t>
  </si>
  <si>
    <t>デジタルグリッド(株)</t>
  </si>
  <si>
    <t>(株)クリーンエネルギー総合研究所</t>
  </si>
  <si>
    <t>(株)唐津パワーホールディングス</t>
  </si>
  <si>
    <t>スマート電気(株)</t>
  </si>
  <si>
    <t>(株)東名</t>
  </si>
  <si>
    <t>(株)デンケン</t>
  </si>
  <si>
    <t>(株)マルイファシリティーズ</t>
  </si>
  <si>
    <t>グリーンピープルズパワー(株)</t>
  </si>
  <si>
    <t>新潟スワンエナジー(株)</t>
  </si>
  <si>
    <t>(株)三河の山里コミュニティパワー</t>
  </si>
  <si>
    <t>東亜ガス(株)</t>
  </si>
  <si>
    <t>酒田天然瓦斯(株)</t>
  </si>
  <si>
    <t>(株)ユーラスグリーンエナジー</t>
  </si>
  <si>
    <t>気仙沼グリーンエナジー(株)</t>
  </si>
  <si>
    <t>A0630</t>
  </si>
  <si>
    <t>新電力新潟(株)</t>
  </si>
  <si>
    <t>フィンテックラボ協同組合</t>
  </si>
  <si>
    <t>アイエスジー(株)</t>
  </si>
  <si>
    <t>スマートエコエナジー(株)</t>
  </si>
  <si>
    <t>(株)イーネットワーク</t>
  </si>
  <si>
    <t>唐津電力(株)</t>
  </si>
  <si>
    <t>(株)ミナサポ</t>
  </si>
  <si>
    <t>(株)センカク</t>
  </si>
  <si>
    <t>バンプーパワートレーディング合同会社</t>
  </si>
  <si>
    <t>(株)情熱電力</t>
  </si>
  <si>
    <t>リストプロパティーズ(株)</t>
  </si>
  <si>
    <t>五島市民電力(株)</t>
  </si>
  <si>
    <t>福山未来エナジー(株)</t>
  </si>
  <si>
    <t>スマートエナジー熊本(株)</t>
  </si>
  <si>
    <t>(株)吉田石油店</t>
  </si>
  <si>
    <t>グリーンシティこばやし(株)</t>
  </si>
  <si>
    <t>TERA Energy(株)</t>
  </si>
  <si>
    <t>富士山エナジー(株)</t>
  </si>
  <si>
    <t>北陸電力ビズ・エナジーソリューション(株)</t>
  </si>
  <si>
    <t>(株)イシオ</t>
  </si>
  <si>
    <t>おいでんエネルギー(株)</t>
  </si>
  <si>
    <t>八幡商事(株)</t>
  </si>
  <si>
    <t>A0570</t>
  </si>
  <si>
    <t>(株)美作国電力</t>
  </si>
  <si>
    <t>福島フェニックス電力(株)</t>
  </si>
  <si>
    <t>(株)テレ・マーカー</t>
  </si>
  <si>
    <t>(株)デベロップ</t>
  </si>
  <si>
    <t>坂戸ガス(株)</t>
  </si>
  <si>
    <t>越後天然ガス(株)</t>
  </si>
  <si>
    <t>石油資源開発(株)</t>
  </si>
  <si>
    <t>シェルジャパン(株)</t>
  </si>
  <si>
    <t>飯田まちづくり電力(株)</t>
  </si>
  <si>
    <t>(株)エコログ</t>
  </si>
  <si>
    <t>(株)球磨村森電力</t>
  </si>
  <si>
    <t>(株)三郷ひまわりエナジー</t>
  </si>
  <si>
    <t>綿半パートナーズ(株)</t>
  </si>
  <si>
    <t>秩父新電力(株)</t>
  </si>
  <si>
    <t>(株)エスエナジー</t>
  </si>
  <si>
    <t>(株)グローバルキャスト</t>
  </si>
  <si>
    <t>メニューE(残差)</t>
  </si>
  <si>
    <t>宮崎電力(株)</t>
  </si>
  <si>
    <t>トリニティエナジー(株)</t>
  </si>
  <si>
    <t>日本瓦斯(株)</t>
  </si>
  <si>
    <t>ニシムラ(株)</t>
  </si>
  <si>
    <t>エネラボ(株)</t>
  </si>
  <si>
    <t>(株)MKエネルギー</t>
  </si>
  <si>
    <t>森のエネルギー(株)</t>
  </si>
  <si>
    <t>エネルギーパワー(株)</t>
  </si>
  <si>
    <t>ティーダッシュ合同会社</t>
  </si>
  <si>
    <t>エッセンシャルエナジー(株)</t>
  </si>
  <si>
    <t>香川電力(株)　</t>
  </si>
  <si>
    <t>フラワーペイメント(株)</t>
  </si>
  <si>
    <t>公益財団法人東京都環境公社</t>
  </si>
  <si>
    <t>一般社団法人グリーンコープでんき</t>
  </si>
  <si>
    <t>やめエネルギー(株)</t>
  </si>
  <si>
    <t>メニューF(残差)</t>
  </si>
  <si>
    <t>中部電力ミライズ(株)</t>
  </si>
  <si>
    <t>メニューJ(残差)</t>
  </si>
  <si>
    <t>メニューI</t>
  </si>
  <si>
    <t>メニューH</t>
  </si>
  <si>
    <t>メニューG</t>
  </si>
  <si>
    <t>(株)地域創生ホールディングス</t>
  </si>
  <si>
    <t>(株)エネアーク関西</t>
  </si>
  <si>
    <t>一般社団法人東松島みらいとし機構</t>
  </si>
  <si>
    <t>アストマックス(株)</t>
  </si>
  <si>
    <t>(株)レクスポート</t>
  </si>
  <si>
    <t>ワタミエナジー(株)</t>
  </si>
  <si>
    <t>電源開発(株)</t>
  </si>
  <si>
    <t>大東建託パートナーズ(株)</t>
  </si>
  <si>
    <t>メニューK(残差)</t>
  </si>
  <si>
    <t>メニューJ</t>
  </si>
  <si>
    <t>歌舞伎エナジー(株)</t>
  </si>
  <si>
    <t>メニューL(残差)</t>
  </si>
  <si>
    <t>メニューK</t>
  </si>
  <si>
    <t>(株)トヨタエナジーソリューションズ</t>
  </si>
  <si>
    <t>パワーネクスト(株)</t>
  </si>
  <si>
    <t>メニューI(残差)</t>
  </si>
  <si>
    <t>カワサキグリーンエナジー(株)</t>
  </si>
  <si>
    <t>日鉄エンジニアリング(株)</t>
  </si>
  <si>
    <t>メニューG(残差)</t>
  </si>
  <si>
    <t>(株)エネアーク関東</t>
  </si>
  <si>
    <t>シン・エナジー(株)</t>
  </si>
  <si>
    <t>メニューH(残差)</t>
  </si>
  <si>
    <t>エフビットコミュニケーションズ(株)　</t>
  </si>
  <si>
    <t>コスモエネルギーソリューションズ(株)</t>
  </si>
  <si>
    <t>セントラル石油瓦斯(株)</t>
  </si>
  <si>
    <t>メニューM</t>
  </si>
  <si>
    <t>メニューL</t>
  </si>
  <si>
    <t>(株)オプテージ</t>
  </si>
  <si>
    <t>出光興産(株)</t>
  </si>
  <si>
    <t>本シートは非表示とする。</t>
    <rPh sb="0" eb="1">
      <t>ホン</t>
    </rPh>
    <rPh sb="5" eb="8">
      <t>ヒヒョウジ</t>
    </rPh>
    <phoneticPr fontId="6"/>
  </si>
  <si>
    <t>エバーグリーン・マーケティング(株)</t>
  </si>
  <si>
    <t>※補正率は前年度７月の公表値より引用</t>
    <rPh sb="1" eb="4">
      <t>ホセイリツ</t>
    </rPh>
    <rPh sb="5" eb="8">
      <t>ゼンネンド</t>
    </rPh>
    <rPh sb="9" eb="10">
      <t>ガツ</t>
    </rPh>
    <rPh sb="11" eb="14">
      <t>コウヒョウチ</t>
    </rPh>
    <rPh sb="16" eb="18">
      <t>インヨウ</t>
    </rPh>
    <phoneticPr fontId="6"/>
  </si>
  <si>
    <t>エバーグリーン・リテイリング(株)</t>
  </si>
  <si>
    <t>※係数２シートから数値を引用する場合、単位に注意すること</t>
    <rPh sb="1" eb="3">
      <t>ケイスウ</t>
    </rPh>
    <rPh sb="9" eb="11">
      <t>スウチ</t>
    </rPh>
    <rPh sb="12" eb="14">
      <t>インヨウ</t>
    </rPh>
    <rPh sb="16" eb="18">
      <t>バアイ</t>
    </rPh>
    <phoneticPr fontId="6"/>
  </si>
  <si>
    <t>UNIQE関数を使用して電気事業者の重複削除リストを作成（J列）</t>
    <rPh sb="5" eb="7">
      <t>カンスウ</t>
    </rPh>
    <rPh sb="8" eb="10">
      <t>シヨウ</t>
    </rPh>
    <rPh sb="12" eb="14">
      <t>デンキ</t>
    </rPh>
    <rPh sb="14" eb="17">
      <t>ジギョウシャ</t>
    </rPh>
    <rPh sb="18" eb="22">
      <t>チョウフクサクジョ</t>
    </rPh>
    <rPh sb="26" eb="28">
      <t>サクセイ</t>
    </rPh>
    <rPh sb="30" eb="31">
      <t>レツ</t>
    </rPh>
    <phoneticPr fontId="6"/>
  </si>
  <si>
    <t>※代替値、全国平均係数は係数２シートより引用</t>
    <rPh sb="1" eb="4">
      <t>ダイタイアタイ</t>
    </rPh>
    <rPh sb="5" eb="7">
      <t>ゼンコク</t>
    </rPh>
    <rPh sb="7" eb="9">
      <t>ヘイキン</t>
    </rPh>
    <rPh sb="9" eb="11">
      <t>ケイスウ</t>
    </rPh>
    <rPh sb="12" eb="14">
      <t>ケイスウ</t>
    </rPh>
    <rPh sb="20" eb="22">
      <t>インヨウ</t>
    </rPh>
    <phoneticPr fontId="6"/>
  </si>
  <si>
    <t>係数２シートは環境省からダウンロードしたファイルのシートをそのまま本ファイルに差し込み、シート名を「係数２」と変更</t>
    <rPh sb="7" eb="10">
      <t>カンキョウショウ</t>
    </rPh>
    <rPh sb="33" eb="34">
      <t>ホン</t>
    </rPh>
    <rPh sb="39" eb="40">
      <t>サ</t>
    </rPh>
    <rPh sb="41" eb="42">
      <t>コ</t>
    </rPh>
    <rPh sb="47" eb="48">
      <t>メイ</t>
    </rPh>
    <rPh sb="50" eb="52">
      <t>ケイスウ</t>
    </rPh>
    <rPh sb="55" eb="57">
      <t>ヘンコウ</t>
    </rPh>
    <phoneticPr fontId="6"/>
  </si>
  <si>
    <t>※</t>
    <phoneticPr fontId="6"/>
  </si>
  <si>
    <t>調整後排出係数に数字以外の文字列がある場合、数字以外の文字列を削除</t>
    <rPh sb="0" eb="3">
      <t>チョウセイゴ</t>
    </rPh>
    <rPh sb="3" eb="7">
      <t>ハイシュツケイスウ</t>
    </rPh>
    <rPh sb="8" eb="12">
      <t>スウジイガイ</t>
    </rPh>
    <rPh sb="13" eb="16">
      <t>モジレツ</t>
    </rPh>
    <rPh sb="19" eb="21">
      <t>バアイ</t>
    </rPh>
    <rPh sb="22" eb="26">
      <t>スウジイガイ</t>
    </rPh>
    <rPh sb="27" eb="30">
      <t>モジレツ</t>
    </rPh>
    <rPh sb="31" eb="33">
      <t>サクジョ</t>
    </rPh>
    <phoneticPr fontId="6"/>
  </si>
  <si>
    <t>リストの最終行の位置を確認</t>
    <rPh sb="4" eb="6">
      <t>サイシュウ</t>
    </rPh>
    <rPh sb="6" eb="7">
      <t>ギョウ</t>
    </rPh>
    <rPh sb="8" eb="10">
      <t>イチ</t>
    </rPh>
    <rPh sb="11" eb="13">
      <t>カクニン</t>
    </rPh>
    <phoneticPr fontId="6"/>
  </si>
  <si>
    <t>全国平均係数</t>
    <rPh sb="0" eb="6">
      <t>ゼンコクヘイキンケイスウ</t>
    </rPh>
    <phoneticPr fontId="6"/>
  </si>
  <si>
    <t>代替値</t>
    <rPh sb="0" eb="2">
      <t>ダイタイ</t>
    </rPh>
    <rPh sb="2" eb="3">
      <t>アタイ</t>
    </rPh>
    <phoneticPr fontId="6"/>
  </si>
  <si>
    <t>項目</t>
    <rPh sb="0" eb="2">
      <t>コウモク</t>
    </rPh>
    <phoneticPr fontId="6"/>
  </si>
  <si>
    <t>電気事業者名（加工後）</t>
    <rPh sb="7" eb="10">
      <t>カコウゴ</t>
    </rPh>
    <phoneticPr fontId="6"/>
  </si>
  <si>
    <t>電気事業者名_メニュー名</t>
    <rPh sb="11" eb="12">
      <t>メイ</t>
    </rPh>
    <phoneticPr fontId="6"/>
  </si>
  <si>
    <t>③結合リスト作成（メニュー含む）</t>
    <rPh sb="1" eb="3">
      <t>ケツゴウ</t>
    </rPh>
    <rPh sb="6" eb="8">
      <t>サクセイ</t>
    </rPh>
    <rPh sb="13" eb="14">
      <t>フク</t>
    </rPh>
    <phoneticPr fontId="6"/>
  </si>
  <si>
    <t>②結合リスト作成</t>
    <rPh sb="1" eb="3">
      <t>ケツゴウ</t>
    </rPh>
    <rPh sb="6" eb="8">
      <t>サクセイ</t>
    </rPh>
    <phoneticPr fontId="6"/>
  </si>
  <si>
    <t>ー</t>
    <phoneticPr fontId="6"/>
  </si>
  <si>
    <t>GJ/千m3</t>
    <rPh sb="3" eb="4">
      <t>セン</t>
    </rPh>
    <phoneticPr fontId="5"/>
  </si>
  <si>
    <t>t</t>
    <phoneticPr fontId="5"/>
  </si>
  <si>
    <t>kl</t>
    <phoneticPr fontId="5"/>
  </si>
  <si>
    <t>千m3</t>
    <rPh sb="0" eb="1">
      <t>セン</t>
    </rPh>
    <phoneticPr fontId="5"/>
  </si>
  <si>
    <t>千kWh</t>
    <rPh sb="0" eb="1">
      <t>セン</t>
    </rPh>
    <phoneticPr fontId="5"/>
  </si>
  <si>
    <t>（）</t>
    <phoneticPr fontId="6"/>
  </si>
  <si>
    <t>CO2換算数量</t>
    <rPh sb="3" eb="7">
      <t>カンサンスウリョウ</t>
    </rPh>
    <phoneticPr fontId="6"/>
  </si>
  <si>
    <t>区分</t>
    <rPh sb="0" eb="2">
      <t>クブン</t>
    </rPh>
    <phoneticPr fontId="6"/>
  </si>
  <si>
    <t>原油換算数量</t>
    <rPh sb="0" eb="6">
      <t>ゲンユカンサンスウリョウ</t>
    </rPh>
    <phoneticPr fontId="6"/>
  </si>
  <si>
    <t>CO2換算数量</t>
    <rPh sb="3" eb="7">
      <t>カンサンスウリョウ</t>
    </rPh>
    <phoneticPr fontId="6"/>
  </si>
  <si>
    <t>年度数計算用</t>
    <rPh sb="0" eb="2">
      <t>ネンド</t>
    </rPh>
    <rPh sb="2" eb="3">
      <t>スウ</t>
    </rPh>
    <rPh sb="3" eb="5">
      <t>ケイサン</t>
    </rPh>
    <rPh sb="5" eb="6">
      <t>ヨウ</t>
    </rPh>
    <phoneticPr fontId="6"/>
  </si>
  <si>
    <t>ふりがな</t>
  </si>
  <si>
    <t>イーレックス</t>
  </si>
  <si>
    <t>いーれっくす</t>
  </si>
  <si>
    <t>リエスパワー</t>
  </si>
  <si>
    <t>りえすぱわー</t>
  </si>
  <si>
    <t>エバーグリーン・リテイリング</t>
  </si>
  <si>
    <t>えばーぐりーんりていりんぐ</t>
  </si>
  <si>
    <t>エバーグリーン・マーケティング</t>
  </si>
  <si>
    <t>えばーぐりーんまーけてぃんぐ</t>
  </si>
  <si>
    <t>イーセル</t>
  </si>
  <si>
    <t>いーせる</t>
  </si>
  <si>
    <t>エネット</t>
  </si>
  <si>
    <t>えねっと</t>
  </si>
  <si>
    <t>須賀川瓦斯</t>
  </si>
  <si>
    <t>すかがわがす</t>
  </si>
  <si>
    <t>出光興産</t>
  </si>
  <si>
    <t>いでみつこうさん</t>
  </si>
  <si>
    <t>オプテージ</t>
  </si>
  <si>
    <t>おぷてーじ</t>
  </si>
  <si>
    <t>エネサーブ</t>
  </si>
  <si>
    <t>えねさーぶ</t>
  </si>
  <si>
    <t>ミツウロコグリーンエネルギー</t>
  </si>
  <si>
    <t>みつうろこぐりーんえねるぎー</t>
  </si>
  <si>
    <t>ネクストパワーやまと</t>
  </si>
  <si>
    <t>ねくすとぱわーやまと</t>
  </si>
  <si>
    <t>日本テクノ</t>
  </si>
  <si>
    <t>にほんてくの</t>
  </si>
  <si>
    <t>中央電力エナジー</t>
  </si>
  <si>
    <t>ちゅうおうでんりょくえなじー</t>
  </si>
  <si>
    <t>静岡ガス＆パワー</t>
  </si>
  <si>
    <t>しずおかがすあんどぱわー</t>
  </si>
  <si>
    <t>荏原環境プラント</t>
  </si>
  <si>
    <t>えばらかんきょうぷらんと</t>
  </si>
  <si>
    <t>東京エコサービス</t>
  </si>
  <si>
    <t>とうきょうえこさーびす</t>
  </si>
  <si>
    <t>ダイヤモンドパワー</t>
  </si>
  <si>
    <t>だいやもんどぱわー</t>
  </si>
  <si>
    <t>新出光</t>
  </si>
  <si>
    <t>しんいでみつ</t>
  </si>
  <si>
    <t>セントラル石油瓦斯</t>
  </si>
  <si>
    <t>せんとらるせきゆがす</t>
  </si>
  <si>
    <t>いずみさのでんりょく</t>
  </si>
  <si>
    <t>コスモエネルギーソリューションズ</t>
  </si>
  <si>
    <t>こすもえねるぎーそりゅーしょんず</t>
  </si>
  <si>
    <t>グリーンサークル</t>
  </si>
  <si>
    <t>ぐりーんさーくる</t>
  </si>
  <si>
    <t>北海道瓦斯</t>
  </si>
  <si>
    <t>ほっかいどうがす</t>
  </si>
  <si>
    <t>新エネルギー開発</t>
  </si>
  <si>
    <t>しんえねるぎーかいはつ</t>
  </si>
  <si>
    <t>伊藤忠エネクス</t>
  </si>
  <si>
    <t>いとうちゅうえねくす</t>
  </si>
  <si>
    <t>大和エネルギー</t>
  </si>
  <si>
    <t>だいわえねるぎー</t>
  </si>
  <si>
    <t>大阪瓦斯</t>
  </si>
  <si>
    <t>おおさかがす</t>
  </si>
  <si>
    <t>エフビットコミュニケーションズ　</t>
  </si>
  <si>
    <t>えふびっとこみゅにけーしょんず</t>
  </si>
  <si>
    <t>真庭バイオエネルギー</t>
  </si>
  <si>
    <t>まにわばいおえねるぎー</t>
  </si>
  <si>
    <t>三井物産</t>
  </si>
  <si>
    <t>みついぶっさん</t>
  </si>
  <si>
    <t>オリックス</t>
  </si>
  <si>
    <t>おりっくす</t>
  </si>
  <si>
    <t>エネサンス関東</t>
  </si>
  <si>
    <t>えねさんすかんとう</t>
  </si>
  <si>
    <t>シン・エナジー</t>
  </si>
  <si>
    <t>しんえなじー</t>
  </si>
  <si>
    <t>サニックス</t>
  </si>
  <si>
    <t>さにっくす</t>
  </si>
  <si>
    <t>コンシェルジュ</t>
  </si>
  <si>
    <t>こんしぇるじゅ</t>
  </si>
  <si>
    <t>アイ・グリッド・ソリューションズ</t>
  </si>
  <si>
    <t>あいぐりっどそりゅーしょんず</t>
  </si>
  <si>
    <t>サミットエナジー</t>
  </si>
  <si>
    <t>さみっとえなじー</t>
  </si>
  <si>
    <t>リコージャパン</t>
  </si>
  <si>
    <t>りこーじゃぱん</t>
  </si>
  <si>
    <t>エネルギア・ソリューション・アンド・サービス</t>
  </si>
  <si>
    <t>えねるぎあそりゅーしょんあんどさーびす</t>
  </si>
  <si>
    <t>東京ガス</t>
  </si>
  <si>
    <t>とうきょうがす</t>
  </si>
  <si>
    <t>テス・エンジニアリング</t>
  </si>
  <si>
    <t>てすえんじにありんぐ</t>
  </si>
  <si>
    <t>青梅ガス</t>
  </si>
  <si>
    <t>おうめがす</t>
  </si>
  <si>
    <t>イーネットワークシステムズ</t>
  </si>
  <si>
    <t>いーねっとわーくしすてむず</t>
  </si>
  <si>
    <t>エネアーク関東</t>
  </si>
  <si>
    <t>えねあーくかんとう</t>
  </si>
  <si>
    <t>東急パワーサプライ</t>
  </si>
  <si>
    <t>とうきゅうぱわーさぷらい</t>
  </si>
  <si>
    <t>王子・伊藤忠エネクス電力販売</t>
  </si>
  <si>
    <t>おうじいとうちゅうえねくすでんりょくはんばい</t>
  </si>
  <si>
    <t>伊藤忠商事</t>
  </si>
  <si>
    <t>いとうちゅうしょうじ</t>
  </si>
  <si>
    <t>エコスタイル</t>
  </si>
  <si>
    <t>えこすたいる</t>
  </si>
  <si>
    <t>入間ガス</t>
  </si>
  <si>
    <t>いるまがす</t>
  </si>
  <si>
    <t>とんでんホールディングス</t>
  </si>
  <si>
    <t>とんでんほーるでぃんぐす</t>
  </si>
  <si>
    <t>日鉄エンジニアリング</t>
  </si>
  <si>
    <t>にってつえんじにありんぐ</t>
  </si>
  <si>
    <t>イワタニ関東</t>
  </si>
  <si>
    <t>いわたにかんとう</t>
  </si>
  <si>
    <t>イワタニ首都圏</t>
  </si>
  <si>
    <t>いわたにしゅとけん</t>
  </si>
  <si>
    <t>地球クラブ</t>
  </si>
  <si>
    <t>ちきゅうくらぶ</t>
  </si>
  <si>
    <t>西部瓦斯</t>
  </si>
  <si>
    <t>さいぶがす</t>
  </si>
  <si>
    <t>東邦ガス</t>
  </si>
  <si>
    <t>とうほうがす</t>
  </si>
  <si>
    <t>シナネン</t>
  </si>
  <si>
    <t>しなねん</t>
  </si>
  <si>
    <t>カワサキグリーンエナジー</t>
  </si>
  <si>
    <t>かわさきぐりーんえなじー</t>
  </si>
  <si>
    <t>大一ガス</t>
  </si>
  <si>
    <t>だいいちがす</t>
  </si>
  <si>
    <t>リミックスポイント</t>
  </si>
  <si>
    <t>りみっくすぽいんと</t>
  </si>
  <si>
    <t>中海テレビ放送</t>
  </si>
  <si>
    <t>ちゅうかいてれびほうそう</t>
  </si>
  <si>
    <t>パシフィックパワー</t>
  </si>
  <si>
    <t>ぱしふぃっくぱわー</t>
  </si>
  <si>
    <t>ジェイコム札幌</t>
  </si>
  <si>
    <t>じぇいこむさっぽろ</t>
  </si>
  <si>
    <t>鹿児島電力</t>
  </si>
  <si>
    <t>かごしまでんりょく</t>
  </si>
  <si>
    <t>太陽ガス</t>
  </si>
  <si>
    <t>たいようがす</t>
  </si>
  <si>
    <t>アーバンエナジー</t>
  </si>
  <si>
    <t>あーばんえなじー</t>
  </si>
  <si>
    <t>パワーネクスト</t>
  </si>
  <si>
    <t>ぱわーねくすと</t>
  </si>
  <si>
    <t>きたかみしんでんりょく</t>
  </si>
  <si>
    <t>タクマエナジー</t>
  </si>
  <si>
    <t>たくまえなじー</t>
  </si>
  <si>
    <t>丸紅新電力</t>
  </si>
  <si>
    <t>まるべにしんでんりょく</t>
  </si>
  <si>
    <t>奈良電力</t>
  </si>
  <si>
    <t>ならでんりょく</t>
  </si>
  <si>
    <t>大東ガス</t>
  </si>
  <si>
    <t>だいとうがす</t>
  </si>
  <si>
    <t>アストモスエネルギー</t>
  </si>
  <si>
    <t>あすともすえねるぎー</t>
  </si>
  <si>
    <t>関電エネルギーソリューション</t>
  </si>
  <si>
    <t>かんでんえねるぎーそりゅーしょん</t>
  </si>
  <si>
    <t>北九州パワー</t>
  </si>
  <si>
    <t>きたきゅうしゅうぱわー</t>
  </si>
  <si>
    <t>武州瓦斯</t>
  </si>
  <si>
    <t>ぶしゅうがす</t>
  </si>
  <si>
    <t>大垣ガス</t>
  </si>
  <si>
    <t>おおがきがす</t>
  </si>
  <si>
    <t>藤田商店</t>
  </si>
  <si>
    <t>ふじたしょうてん</t>
  </si>
  <si>
    <t>グローバルエンジニアリング</t>
  </si>
  <si>
    <t>ぐろーばるえんじにありんぐ</t>
  </si>
  <si>
    <t>九州エナジー</t>
  </si>
  <si>
    <t>きゅうしゅうえなじー</t>
  </si>
  <si>
    <t>トヨタエナジーソリューションズ</t>
  </si>
  <si>
    <t>とよたえなじーそりゅーしょんず</t>
  </si>
  <si>
    <t>エナリス・パワー・マーケティング</t>
  </si>
  <si>
    <t>えなりすぱわーまーけてぃんぐ</t>
  </si>
  <si>
    <t>歌舞伎エナジー</t>
  </si>
  <si>
    <t>かぶきえなじー</t>
  </si>
  <si>
    <t>みやまスマートエネルギー</t>
  </si>
  <si>
    <t>みやますまーとえねるぎー</t>
  </si>
  <si>
    <t>エフィシエント</t>
  </si>
  <si>
    <t>えふぃしえんと</t>
  </si>
  <si>
    <t>生活クラブエナジー</t>
  </si>
  <si>
    <t>せいかつくらぶえなじー</t>
  </si>
  <si>
    <t>せいかつきょうどうくみあいこーぷこうべ</t>
  </si>
  <si>
    <t>シーエナジー</t>
  </si>
  <si>
    <t>しーえなじー</t>
  </si>
  <si>
    <t>角栄ガス</t>
  </si>
  <si>
    <t>かくえいがす</t>
  </si>
  <si>
    <t>京葉瓦斯</t>
  </si>
  <si>
    <t>けいようがす</t>
  </si>
  <si>
    <t>伊勢崎ガス</t>
  </si>
  <si>
    <t>いせさきがす</t>
  </si>
  <si>
    <t>キヤノンマーケティングジャパン</t>
  </si>
  <si>
    <t>きやのんまーけてぃんぐじゃぱん</t>
  </si>
  <si>
    <t>とっとり市民電力</t>
  </si>
  <si>
    <t>とっとりしみんでんりょく</t>
  </si>
  <si>
    <t>佐野瓦斯</t>
  </si>
  <si>
    <t>さのがす</t>
  </si>
  <si>
    <t>桐生瓦斯</t>
  </si>
  <si>
    <t>きりゅうがす</t>
  </si>
  <si>
    <t>森の電力</t>
  </si>
  <si>
    <t>もりのでんりょく</t>
  </si>
  <si>
    <t>だいわはうすこうぎょう</t>
  </si>
  <si>
    <t>アシストワンエナジー</t>
  </si>
  <si>
    <t>あしすとわんえなじー</t>
  </si>
  <si>
    <t>フソウ・エナジー</t>
  </si>
  <si>
    <t>ふそうえなじー</t>
  </si>
  <si>
    <t>湘南電力</t>
  </si>
  <si>
    <t>しょうなんでんりょく</t>
  </si>
  <si>
    <t>大東建託パートナーズ</t>
  </si>
  <si>
    <t>だいとうけんたくぱーとなーず</t>
  </si>
  <si>
    <t>電源開発</t>
  </si>
  <si>
    <t>でんげんかいはつ</t>
  </si>
  <si>
    <t>鈴与商事</t>
  </si>
  <si>
    <t>すずよしょうじ</t>
  </si>
  <si>
    <t>ワタミエナジー</t>
  </si>
  <si>
    <t>わたみえなじー</t>
  </si>
  <si>
    <t>パルシステム電力</t>
  </si>
  <si>
    <t>ぱるしすてむでんりょく</t>
  </si>
  <si>
    <t>ひおき地域エネルギー</t>
  </si>
  <si>
    <t>ひおきちいきえねるぎー</t>
  </si>
  <si>
    <t>和歌山電力</t>
  </si>
  <si>
    <t>わかやまでんりょく</t>
  </si>
  <si>
    <t>九電みらいエナジー</t>
  </si>
  <si>
    <t>きゅうでんみらいえなじー</t>
  </si>
  <si>
    <t>フォレストパワー</t>
  </si>
  <si>
    <t>ふぉれすとぱわー</t>
  </si>
  <si>
    <t>日高都市ガス</t>
  </si>
  <si>
    <t>ひだかとしがす</t>
  </si>
  <si>
    <t>アドバンテック</t>
  </si>
  <si>
    <t>あどばんてっく</t>
  </si>
  <si>
    <t>ローカルエナジー</t>
  </si>
  <si>
    <t>ろーかるえなじー</t>
  </si>
  <si>
    <t>エネックス</t>
  </si>
  <si>
    <t>えねっくす</t>
  </si>
  <si>
    <t>レクスポート</t>
  </si>
  <si>
    <t>れくすぽーと</t>
  </si>
  <si>
    <t>なでしこ電力</t>
  </si>
  <si>
    <t>なでしこでんりょく</t>
  </si>
  <si>
    <t>日田グリーン電力</t>
  </si>
  <si>
    <t>ひたぐりーんでんりょく</t>
  </si>
  <si>
    <t>埼玉ガス</t>
  </si>
  <si>
    <t>さいたまがす</t>
  </si>
  <si>
    <t>宮崎パワーライン</t>
  </si>
  <si>
    <t>みやざきぱわーらいん</t>
  </si>
  <si>
    <t>パワー・オプティマイザー</t>
  </si>
  <si>
    <t>ぱわーおぷてぃまいざー</t>
  </si>
  <si>
    <t>岩手ウッドパワー</t>
  </si>
  <si>
    <t>いわてうっどぱわー</t>
  </si>
  <si>
    <t>里山パワーワークス</t>
  </si>
  <si>
    <t>さとやまぱわーわーくす</t>
  </si>
  <si>
    <t>中之条パワー</t>
  </si>
  <si>
    <t>なかのじょうぱわー</t>
  </si>
  <si>
    <t>日産トレーデイング</t>
  </si>
  <si>
    <t>にっさんとれーでいんぐ</t>
  </si>
  <si>
    <t>はりま電力</t>
  </si>
  <si>
    <t>はりまでんりょく</t>
  </si>
  <si>
    <t>浜松新電力</t>
  </si>
  <si>
    <t>はままつしんでんりょく</t>
  </si>
  <si>
    <t>ゼロワットパワー</t>
  </si>
  <si>
    <t>ぜろわっとぱわー</t>
  </si>
  <si>
    <t>アストマックス</t>
  </si>
  <si>
    <t>あすとまっくす</t>
  </si>
  <si>
    <t>やまがた新電力</t>
  </si>
  <si>
    <t>やまがたしんでんりょく</t>
  </si>
  <si>
    <t>ひがしまつしまみらいとしきこう</t>
  </si>
  <si>
    <t>グリーンパワー大東</t>
  </si>
  <si>
    <t>ぐりーんぱわーだいとう</t>
  </si>
  <si>
    <t>御所野縄文電力</t>
  </si>
  <si>
    <t>ごしょのじょうもんでんりょく</t>
  </si>
  <si>
    <t>宮古新電力</t>
  </si>
  <si>
    <t>みやこしんでんりょく</t>
  </si>
  <si>
    <t>長崎地域電力</t>
  </si>
  <si>
    <t>ながさきちいきでんりょく</t>
  </si>
  <si>
    <t>エネアーク関西</t>
  </si>
  <si>
    <t>えねあーくかんさい</t>
  </si>
  <si>
    <t>近畿電力</t>
  </si>
  <si>
    <t>きんきでんりょく</t>
  </si>
  <si>
    <t>新電力おおいた</t>
  </si>
  <si>
    <t>しんでんりょくおおいた</t>
  </si>
  <si>
    <t>日本セレモニー</t>
  </si>
  <si>
    <t>にほんせれもにー</t>
  </si>
  <si>
    <t>池見石油店</t>
  </si>
  <si>
    <t>いけみせきゆてん</t>
  </si>
  <si>
    <t>芝浦電力</t>
  </si>
  <si>
    <t>しばうらでんりょく</t>
  </si>
  <si>
    <t>地域創生ホールディングス</t>
  </si>
  <si>
    <t>ちいきそうせいほーるでぃんぐす</t>
  </si>
  <si>
    <t>エーコープサービス</t>
  </si>
  <si>
    <t>えーこーぷさーびす</t>
  </si>
  <si>
    <t>山陰エレキ・アライアンス</t>
  </si>
  <si>
    <t>さんいんえれきあらいあんす</t>
  </si>
  <si>
    <t>みらいふひがしにほん</t>
  </si>
  <si>
    <t>山陰酸素工業</t>
  </si>
  <si>
    <t>さんいんさんそこうぎょう</t>
  </si>
  <si>
    <t>武陽ガス</t>
  </si>
  <si>
    <t>ぶようがす</t>
  </si>
  <si>
    <t>北海道電力</t>
  </si>
  <si>
    <t>東北電力</t>
  </si>
  <si>
    <t>東京電力エナジーパートナー</t>
  </si>
  <si>
    <t>中部電力ミライズ</t>
  </si>
  <si>
    <t>北陸電力</t>
  </si>
  <si>
    <t>関西電力</t>
  </si>
  <si>
    <t>中国電力</t>
  </si>
  <si>
    <t>四国電力</t>
  </si>
  <si>
    <t>九州電力</t>
  </si>
  <si>
    <t>沖縄電力</t>
  </si>
  <si>
    <t>北日本石油</t>
  </si>
  <si>
    <t>きたにほんせきゆ</t>
  </si>
  <si>
    <t>千葉電力</t>
  </si>
  <si>
    <t>ちばでんりょく</t>
  </si>
  <si>
    <t>やめエネルギー</t>
  </si>
  <si>
    <t>やめえねるぎー</t>
  </si>
  <si>
    <t>アースインフィニティ</t>
  </si>
  <si>
    <t>あーすいんふぃにてぃ</t>
  </si>
  <si>
    <t>足利ガス</t>
  </si>
  <si>
    <t>あしかががす</t>
  </si>
  <si>
    <t>米子瓦斯</t>
  </si>
  <si>
    <t>よなごがす</t>
  </si>
  <si>
    <t>エルピオ</t>
  </si>
  <si>
    <t>えるぴお</t>
  </si>
  <si>
    <t>浜田ガス</t>
  </si>
  <si>
    <t>はまだがす</t>
  </si>
  <si>
    <t>アメニティ電力</t>
  </si>
  <si>
    <t>あめにてぃでんりょく</t>
  </si>
  <si>
    <t>岡田建設</t>
  </si>
  <si>
    <t>おかだけんせつ</t>
  </si>
  <si>
    <t>出雲ガス</t>
  </si>
  <si>
    <t>いずもがす</t>
  </si>
  <si>
    <t>ぐりーんこーぷでんき</t>
  </si>
  <si>
    <t>とうきょうとかんきょうこうしゃ</t>
  </si>
  <si>
    <t>ファミリーネット・ジャパン</t>
  </si>
  <si>
    <t>ふぁみりーねっとじゃぱん</t>
  </si>
  <si>
    <t>フラワーペイメント</t>
  </si>
  <si>
    <t>ふらわーぺいめんと</t>
  </si>
  <si>
    <t>全農エネルギー</t>
  </si>
  <si>
    <t>ぜんのうえねるぎー</t>
  </si>
  <si>
    <t>ハルエネ</t>
  </si>
  <si>
    <t>はるえね</t>
  </si>
  <si>
    <t>ビビット</t>
  </si>
  <si>
    <t>びびっと</t>
  </si>
  <si>
    <t>おおた電力</t>
  </si>
  <si>
    <t>おおたでんりょく</t>
  </si>
  <si>
    <t>伊藤忠プランテック</t>
  </si>
  <si>
    <t>いとうちゅうぷらんてっく</t>
  </si>
  <si>
    <t>オカモト</t>
  </si>
  <si>
    <t>おかもと</t>
  </si>
  <si>
    <t>キタコー</t>
  </si>
  <si>
    <t>きたこー</t>
  </si>
  <si>
    <t>香川電力　</t>
  </si>
  <si>
    <t>かがわでんりょく</t>
  </si>
  <si>
    <t>沖縄ガスニューパワー</t>
  </si>
  <si>
    <t>おきなわがすにゅーぱわー</t>
  </si>
  <si>
    <t>諏訪瓦斯</t>
  </si>
  <si>
    <t>すわがす</t>
  </si>
  <si>
    <t>エッセンシャルエナジー</t>
  </si>
  <si>
    <t>えっせんしゃるえなじー</t>
  </si>
  <si>
    <t>いちき串木野電力</t>
  </si>
  <si>
    <t>いちきくしきのでんりょく</t>
  </si>
  <si>
    <t>西武ガス</t>
  </si>
  <si>
    <t>せいぶがす</t>
  </si>
  <si>
    <t>松本ガス</t>
  </si>
  <si>
    <t>まつもとがす</t>
  </si>
  <si>
    <t>南部だんだんエナジー</t>
  </si>
  <si>
    <t>なんぶだんだんえなじー</t>
  </si>
  <si>
    <t>エフエネ</t>
  </si>
  <si>
    <t>えふえね</t>
  </si>
  <si>
    <t>こなんウルトラパワー</t>
  </si>
  <si>
    <t>こなんうるとらぱわー</t>
  </si>
  <si>
    <t>かんさいくうちょう</t>
  </si>
  <si>
    <t>奥出雲電力</t>
  </si>
  <si>
    <t>おくいずもでんりょく</t>
  </si>
  <si>
    <t>成田香取エネルギー</t>
  </si>
  <si>
    <t>なりたかとりえねるぎー</t>
  </si>
  <si>
    <t>ふくしま新電力</t>
  </si>
  <si>
    <t>ふくしましんでんりょく</t>
  </si>
  <si>
    <t>てぃーだっしゅごうどうがいしゃ</t>
  </si>
  <si>
    <t>エネクスライフサービス</t>
  </si>
  <si>
    <t>えねくすらいふさーびす</t>
  </si>
  <si>
    <t>ネイチャーエナジー小国</t>
  </si>
  <si>
    <t>ねいちゃーえなじーしょうこく</t>
  </si>
  <si>
    <t>リエスパワーネクスト</t>
  </si>
  <si>
    <t>りえすぱわーねくすと</t>
  </si>
  <si>
    <t>エネルギーパワー</t>
  </si>
  <si>
    <t>えねるぎーぱわー</t>
  </si>
  <si>
    <t>グリムスパワー</t>
  </si>
  <si>
    <t>ぐりむすぱわー</t>
  </si>
  <si>
    <t>自然電力</t>
  </si>
  <si>
    <t>しぜんでんりょく</t>
  </si>
  <si>
    <t>本庄ガス</t>
  </si>
  <si>
    <t>ほんじょうがす</t>
  </si>
  <si>
    <t>青森県民エナジー</t>
  </si>
  <si>
    <t>あおもりけんみんえなじー</t>
  </si>
  <si>
    <t>国際航業</t>
  </si>
  <si>
    <t>こくさいこうぎょう</t>
  </si>
  <si>
    <t>ローカルでんき</t>
  </si>
  <si>
    <t>ろーかるでんき</t>
  </si>
  <si>
    <t>明治産業</t>
  </si>
  <si>
    <t>めいじさんぎょう</t>
  </si>
  <si>
    <t>岡山電力</t>
  </si>
  <si>
    <t>おかやまでんりょく</t>
  </si>
  <si>
    <t>ミライフ</t>
  </si>
  <si>
    <t>みらいふ</t>
  </si>
  <si>
    <t>うすきエネルギー</t>
  </si>
  <si>
    <t>うすきえねるぎー</t>
  </si>
  <si>
    <t>森のエネルギー</t>
  </si>
  <si>
    <t>もりのえねるぎー</t>
  </si>
  <si>
    <t>岐阜電力</t>
  </si>
  <si>
    <t>ぎふでんりょく</t>
  </si>
  <si>
    <t>名南共同エネルギー</t>
  </si>
  <si>
    <t>めいなんきょうどうえねるぎー</t>
  </si>
  <si>
    <t>福井電力</t>
  </si>
  <si>
    <t>ふくいでんりょく</t>
  </si>
  <si>
    <t>MKエネルギー</t>
  </si>
  <si>
    <t>MKえねるぎー</t>
  </si>
  <si>
    <t>エネラボ</t>
  </si>
  <si>
    <t>えねらぼ</t>
  </si>
  <si>
    <t>スマートエナジー磐田</t>
  </si>
  <si>
    <t>すまーとえなじーいわた</t>
  </si>
  <si>
    <t>エネトレード</t>
  </si>
  <si>
    <t>えねとれーど</t>
  </si>
  <si>
    <t>ニシムラ</t>
  </si>
  <si>
    <t>にしむら</t>
  </si>
  <si>
    <t>さくら新電力</t>
  </si>
  <si>
    <t>さくらしんでんりょく</t>
  </si>
  <si>
    <t>グローアップ</t>
  </si>
  <si>
    <t>ぐろーあっぷ</t>
  </si>
  <si>
    <t>いこま市民パワー</t>
  </si>
  <si>
    <t>いこましみんぱわー</t>
  </si>
  <si>
    <t>おもてなし山形</t>
  </si>
  <si>
    <t>おもてなしやまがた</t>
  </si>
  <si>
    <t>長野都市ガス</t>
  </si>
  <si>
    <t>ながのとしがす</t>
  </si>
  <si>
    <t>上田ガス</t>
  </si>
  <si>
    <t>うえだがす</t>
  </si>
  <si>
    <t>日本瓦斯</t>
  </si>
  <si>
    <t>シグナストラスト</t>
  </si>
  <si>
    <t>しぐなすとらすと</t>
  </si>
  <si>
    <t>ゲーテハウス</t>
  </si>
  <si>
    <t>げーてはうす</t>
  </si>
  <si>
    <t>兵庫電力</t>
  </si>
  <si>
    <t>ひょうごでんりょく</t>
  </si>
  <si>
    <t>東北電力エナジートレーディング</t>
  </si>
  <si>
    <t>とうほくでんりょくえなじーとれーでぃんぐ</t>
  </si>
  <si>
    <t>まち未来製作所</t>
  </si>
  <si>
    <t>まちみらいせいさくしょ</t>
  </si>
  <si>
    <t>どさんこパワー</t>
  </si>
  <si>
    <t>どさんこぱわー</t>
  </si>
  <si>
    <t>トリニティエナジー</t>
  </si>
  <si>
    <t>とりにてぃえなじー</t>
  </si>
  <si>
    <t>おおすみ半島スマートエネルギー</t>
  </si>
  <si>
    <t>おおすみはんとうすまーとえねるぎー</t>
  </si>
  <si>
    <t>おきなわコープエナジー</t>
  </si>
  <si>
    <t>おきなわこーぷえなじー</t>
  </si>
  <si>
    <t>久慈地域エネルギー</t>
  </si>
  <si>
    <t>くじちいきえねるぎー</t>
  </si>
  <si>
    <t>弘前ガス</t>
  </si>
  <si>
    <t>ひろさきがす</t>
  </si>
  <si>
    <t>ふぉーばるてれこむ</t>
  </si>
  <si>
    <t>くるめエネルギー</t>
  </si>
  <si>
    <t>くるめえねるぎー</t>
  </si>
  <si>
    <t>松阪新電力</t>
  </si>
  <si>
    <t>まつさかしんでんりょく</t>
  </si>
  <si>
    <t>ヒューリックプロパティソリューション</t>
  </si>
  <si>
    <t>ひゅーりっくぷろぱてぃそりゅーしょん</t>
  </si>
  <si>
    <t>宮崎電力</t>
  </si>
  <si>
    <t>みやざきでんりょく</t>
  </si>
  <si>
    <t>ぶんごおおのエナジー</t>
  </si>
  <si>
    <t>ぶんごおおのえなじー</t>
  </si>
  <si>
    <t>ヴィジョナリーパワー</t>
  </si>
  <si>
    <t>ヴぃじょなりーぱわー</t>
  </si>
  <si>
    <t>有明エナジー</t>
  </si>
  <si>
    <t>ありあけえなじー</t>
  </si>
  <si>
    <t>厚木瓦斯</t>
  </si>
  <si>
    <t>あつぎがす</t>
  </si>
  <si>
    <t>エネ・ビジョン</t>
  </si>
  <si>
    <t>えねびじょん</t>
  </si>
  <si>
    <t>イワタニ三重</t>
  </si>
  <si>
    <t>いわたにみえ</t>
  </si>
  <si>
    <t>マルヰ</t>
  </si>
  <si>
    <t>まるゐ</t>
  </si>
  <si>
    <t>大多喜ガス</t>
  </si>
  <si>
    <t>おおたきがす</t>
  </si>
  <si>
    <t>鈴与電力</t>
  </si>
  <si>
    <t>すずよでんりょく</t>
  </si>
  <si>
    <t>コープ電力</t>
  </si>
  <si>
    <t>こーぷでんりょく</t>
  </si>
  <si>
    <t>亀岡ふるさとエナジー</t>
  </si>
  <si>
    <t>かめおかふるさとえなじー</t>
  </si>
  <si>
    <t>織戸組</t>
  </si>
  <si>
    <t>おりとぐみ</t>
  </si>
  <si>
    <t>グローバルキャスト</t>
  </si>
  <si>
    <t>ぐろーばるきゃすと</t>
  </si>
  <si>
    <t>日本エネルギー総合システム</t>
  </si>
  <si>
    <t>にほんえねるぎーそうごうしすてむ</t>
  </si>
  <si>
    <t>イワタニ東海</t>
  </si>
  <si>
    <t>いわたにとうかい</t>
  </si>
  <si>
    <t>ところざわ未来電力</t>
  </si>
  <si>
    <t>ところざわみらいでんりょく</t>
  </si>
  <si>
    <t>朝日ガスエナジー</t>
  </si>
  <si>
    <t>あさひがすえなじー</t>
  </si>
  <si>
    <t>エネファント</t>
  </si>
  <si>
    <t>えねふぁんと</t>
  </si>
  <si>
    <t>エスエナジー</t>
  </si>
  <si>
    <t>えすえなじー</t>
  </si>
  <si>
    <t>秩父新電力</t>
  </si>
  <si>
    <t>みよしエナジー</t>
  </si>
  <si>
    <t>みよしえなじー</t>
  </si>
  <si>
    <t>綿半パートナーズ</t>
  </si>
  <si>
    <t>わたはんぱーとなーず</t>
  </si>
  <si>
    <t>かみでん里山公社</t>
  </si>
  <si>
    <t>かみでんさとやまこうしゃ</t>
  </si>
  <si>
    <t>三郷ひまわりエナジー</t>
  </si>
  <si>
    <t>さんごうひまわりえなじー</t>
  </si>
  <si>
    <t>球磨村森電力</t>
  </si>
  <si>
    <t>くまむらしんでんりょく</t>
  </si>
  <si>
    <t>エコログ</t>
  </si>
  <si>
    <t>えころぐ</t>
  </si>
  <si>
    <t>飯田まちづくり電力</t>
  </si>
  <si>
    <t>いいだまちづくりでんりょく</t>
  </si>
  <si>
    <t>イワタニ長野</t>
  </si>
  <si>
    <t>いわたにながの</t>
  </si>
  <si>
    <t>シェルジャパン</t>
  </si>
  <si>
    <t>しぇるじゃぱん</t>
  </si>
  <si>
    <t>石油資源開発</t>
  </si>
  <si>
    <t>せきゆしげんかいはつ</t>
  </si>
  <si>
    <t>越後天然ガス</t>
  </si>
  <si>
    <t>えちごてんねんがす</t>
  </si>
  <si>
    <t>坂戸ガス</t>
  </si>
  <si>
    <t>さかどがす</t>
  </si>
  <si>
    <t>デベロップ</t>
  </si>
  <si>
    <t>でべろっぷ</t>
  </si>
  <si>
    <t>テレ・マーカー</t>
  </si>
  <si>
    <t>てれまーかー</t>
  </si>
  <si>
    <t>福島フェニックス電力</t>
  </si>
  <si>
    <t>ふくしまふぇにっくすでんりょく</t>
  </si>
  <si>
    <t>美作国電力</t>
  </si>
  <si>
    <t>みまさかのくにでんりょく</t>
  </si>
  <si>
    <t>八幡商事</t>
  </si>
  <si>
    <t>やはたしょうじ</t>
  </si>
  <si>
    <t>おいでんエネルギー</t>
  </si>
  <si>
    <t>おいでんえねるぎー</t>
  </si>
  <si>
    <t>イシオ</t>
  </si>
  <si>
    <t>いしお</t>
  </si>
  <si>
    <t>北陸電力ビズ・エナジーソリューション</t>
  </si>
  <si>
    <t>ほくりくでんりょくびずえなじーそりゅーしょん</t>
  </si>
  <si>
    <t>富士山エナジー</t>
  </si>
  <si>
    <t>ふじさんえなじー</t>
  </si>
  <si>
    <t>TERA Energy</t>
  </si>
  <si>
    <t>グリーンシティこばやし</t>
  </si>
  <si>
    <t>ぐりーんしてぃこばやし</t>
  </si>
  <si>
    <t>吉田石油店</t>
  </si>
  <si>
    <t>よしだせきゆてん</t>
  </si>
  <si>
    <t>スマートエナジー熊本</t>
  </si>
  <si>
    <t>すまーとえなじーくまもと</t>
  </si>
  <si>
    <t>福山未来エナジー</t>
  </si>
  <si>
    <t>ふくやまみらいえなじー</t>
  </si>
  <si>
    <t>五島市民電力</t>
  </si>
  <si>
    <t>ごとうしみんでんりょく</t>
  </si>
  <si>
    <t>リストプロパティーズ</t>
  </si>
  <si>
    <t>りすとぷろぱてぃーず</t>
  </si>
  <si>
    <t>情熱電力</t>
  </si>
  <si>
    <t>じょうねつでんりょく</t>
  </si>
  <si>
    <t>ばんぷーぱわーとれーでぃんぐごうどうがいしゃ</t>
  </si>
  <si>
    <t>センカク</t>
  </si>
  <si>
    <t>せんかく</t>
  </si>
  <si>
    <t>ミナサポ</t>
  </si>
  <si>
    <t>みなさぽ</t>
  </si>
  <si>
    <t>唐津電力</t>
  </si>
  <si>
    <t>からつでんりょく</t>
  </si>
  <si>
    <t>イーネットワーク</t>
  </si>
  <si>
    <t>いーねっとわーく</t>
  </si>
  <si>
    <t>スマートエコエナジー</t>
  </si>
  <si>
    <t>すまーとえこえなじー</t>
  </si>
  <si>
    <t>アイエスジー</t>
  </si>
  <si>
    <t>あいえすじー</t>
  </si>
  <si>
    <t>ふぃんてっくらぼきょうどうくみあい</t>
  </si>
  <si>
    <t>新電力新潟</t>
  </si>
  <si>
    <t>しんでんりょくにいがた</t>
  </si>
  <si>
    <t>気仙沼グリーンエナジー</t>
  </si>
  <si>
    <t>けせんぬまぐりーんえなじー</t>
  </si>
  <si>
    <t>ユーラスグリーンエナジー</t>
  </si>
  <si>
    <t>ゆーらすぐりーんえなじー</t>
  </si>
  <si>
    <t>酒田天然瓦斯</t>
  </si>
  <si>
    <t>さかたてんねんがす</t>
  </si>
  <si>
    <t>東亜ガス</t>
  </si>
  <si>
    <t>とうあがす</t>
  </si>
  <si>
    <t>三河の山里コミュニティパワー</t>
  </si>
  <si>
    <t>みかわのやまざとこみゅにてぃぱわー</t>
  </si>
  <si>
    <t>新潟スワンエナジー</t>
  </si>
  <si>
    <t>にいがたすわんえなじー</t>
  </si>
  <si>
    <t>グリーンピープルズパワー</t>
  </si>
  <si>
    <t>ぐりーんぴーぷるずぱわー</t>
  </si>
  <si>
    <t>マルイファシリティーズ</t>
  </si>
  <si>
    <t>まるいふぁしりてぃーず</t>
  </si>
  <si>
    <t>デンケン</t>
  </si>
  <si>
    <t>でんけん</t>
  </si>
  <si>
    <t>東名</t>
  </si>
  <si>
    <t>とうめい</t>
  </si>
  <si>
    <t>スマート電気</t>
  </si>
  <si>
    <t>すまーとでんき</t>
  </si>
  <si>
    <t>唐津パワーホールディングス</t>
  </si>
  <si>
    <t>からつぱわーほーるでぃんぐす</t>
  </si>
  <si>
    <t>クリーンエネルギー総合研究所</t>
  </si>
  <si>
    <t>くりーんえねるぎーそうごうけんきゅうじょ</t>
  </si>
  <si>
    <t>デジタルグリッド</t>
  </si>
  <si>
    <t>でじたるぐりっど</t>
  </si>
  <si>
    <t>西九州させぼパワーズ</t>
  </si>
  <si>
    <t>にしきゅうしゅうさせぼぱわーず</t>
  </si>
  <si>
    <t>たんたんエナジー</t>
  </si>
  <si>
    <t>たんたんえなじー</t>
  </si>
  <si>
    <t>能勢・豊能まちづくり</t>
  </si>
  <si>
    <t>のせとよのまちづくり</t>
  </si>
  <si>
    <t>再エネ思考電力</t>
  </si>
  <si>
    <t>さいえねしこうでんりょく</t>
  </si>
  <si>
    <t>スマート</t>
  </si>
  <si>
    <t>すまーと</t>
  </si>
  <si>
    <t>ジャパネットサービスイノベーション</t>
  </si>
  <si>
    <t>じゃぱねっとさーびすいのべーしょん</t>
  </si>
  <si>
    <t>しおさい電力</t>
  </si>
  <si>
    <t>しおさいでんりょく</t>
  </si>
  <si>
    <t>会津エナジー</t>
  </si>
  <si>
    <t>あいづえなじー</t>
  </si>
  <si>
    <t>うべ未来エネルギー</t>
  </si>
  <si>
    <t>うべみらいえねるぎー</t>
  </si>
  <si>
    <t>永井自動車工業</t>
  </si>
  <si>
    <t>ながいじどうしゃこうぎょう</t>
  </si>
  <si>
    <t>陸前高田しみんエネルギー</t>
  </si>
  <si>
    <t>りくぜんたかたしみんえねるぎー</t>
  </si>
  <si>
    <t>チャームドライフ</t>
  </si>
  <si>
    <t>ちゃーむどらいふ</t>
  </si>
  <si>
    <t>スターティア</t>
  </si>
  <si>
    <t>すたーてぃあ</t>
  </si>
  <si>
    <t>東広島スマートエネルギー</t>
  </si>
  <si>
    <t>ひがしひろしますまーとえねるぎー</t>
  </si>
  <si>
    <t>旭化成</t>
  </si>
  <si>
    <t>あさひかせい</t>
  </si>
  <si>
    <t>京和ガス</t>
  </si>
  <si>
    <t>けいわがす</t>
  </si>
  <si>
    <t>エフオン</t>
  </si>
  <si>
    <t>えふおん</t>
  </si>
  <si>
    <t>岡崎さくら電力</t>
  </si>
  <si>
    <t>おかざきさくらでんりょく</t>
  </si>
  <si>
    <t>神戸電力</t>
  </si>
  <si>
    <t>こうべでんりょく</t>
  </si>
  <si>
    <t>せいかつきょうどうくみあいひろしま</t>
  </si>
  <si>
    <t>アークエルテクノロジーズ</t>
  </si>
  <si>
    <t>あーくえるてくのろじーず</t>
  </si>
  <si>
    <t>エルメック</t>
  </si>
  <si>
    <t>えるめっく</t>
  </si>
  <si>
    <t>オズエナジー</t>
  </si>
  <si>
    <t>おずえなじー</t>
  </si>
  <si>
    <t>レモンガス</t>
  </si>
  <si>
    <t>れもんがす</t>
  </si>
  <si>
    <t>日本海水</t>
  </si>
  <si>
    <t>にほんかいすい</t>
  </si>
  <si>
    <t>中小企業支援</t>
  </si>
  <si>
    <t>ちゅうしょうきぎょうしえん</t>
  </si>
  <si>
    <t>さんとらべらーずさーびすゆうげんがいしゃ</t>
  </si>
  <si>
    <t>八千代エンジニヤリング</t>
  </si>
  <si>
    <t>やちよえんじにやりんぐ</t>
  </si>
  <si>
    <t>神楽電力</t>
  </si>
  <si>
    <t>かぐらでんりょく</t>
  </si>
  <si>
    <t>ゆきぐに新電力</t>
  </si>
  <si>
    <t>ゆきぐにしんでんりょく</t>
  </si>
  <si>
    <t>ながさきサステナエナジー</t>
  </si>
  <si>
    <t>ながさきさすてなえなじー</t>
  </si>
  <si>
    <t>グルーヴエナジー</t>
  </si>
  <si>
    <t>ぐるーヴえなじー</t>
  </si>
  <si>
    <t>高知ニューエナジー</t>
  </si>
  <si>
    <t>こうちにゅーえなじー</t>
  </si>
  <si>
    <t>もみじ電力</t>
  </si>
  <si>
    <t>もみじでんりょく</t>
  </si>
  <si>
    <t>縁人</t>
  </si>
  <si>
    <t>えんじん</t>
  </si>
  <si>
    <t>ルーク</t>
  </si>
  <si>
    <t>るーく</t>
  </si>
  <si>
    <t>かけがわ報徳パワー</t>
  </si>
  <si>
    <t>かけがわほうとくぱわー</t>
  </si>
  <si>
    <t>穂の国とよはし電力</t>
  </si>
  <si>
    <t>ほのくにとよはしでんりょく</t>
  </si>
  <si>
    <t>イワタニセントラル北海道</t>
  </si>
  <si>
    <t>いわたにせんとらるほっかいどう</t>
  </si>
  <si>
    <t>ホームタウンエナジー</t>
  </si>
  <si>
    <t>ほーむたうんえなじー</t>
  </si>
  <si>
    <t>彩の国でんき</t>
  </si>
  <si>
    <t>さいのくにでんき</t>
  </si>
  <si>
    <t>三河商事</t>
  </si>
  <si>
    <t>みかわしょうじ</t>
  </si>
  <si>
    <t>沖縄新エネ開発</t>
  </si>
  <si>
    <t>おきなわしんえねかいはつ</t>
  </si>
  <si>
    <t>ほくだん</t>
  </si>
  <si>
    <t>丸の内電力</t>
  </si>
  <si>
    <t>まるのうちでんりょく</t>
  </si>
  <si>
    <t>中京電力</t>
  </si>
  <si>
    <t>ちゅうきょうでんりょく</t>
  </si>
  <si>
    <t>クオリティプラス</t>
  </si>
  <si>
    <t>くおりてぃぷらす</t>
  </si>
  <si>
    <t>東北電力フロンティア</t>
  </si>
  <si>
    <t>とうほくでんりょくふろんてぃあ</t>
  </si>
  <si>
    <t>ファラデー</t>
  </si>
  <si>
    <t>ふぁらでー</t>
  </si>
  <si>
    <t>出雲ケーブルビジョン</t>
  </si>
  <si>
    <t>いずもけーぶるびじょん</t>
  </si>
  <si>
    <t>いずも縁結び電力</t>
  </si>
  <si>
    <t>いずもえんむすびでんりょく</t>
  </si>
  <si>
    <t>宇都宮ライトパワー</t>
  </si>
  <si>
    <t>うつのみやらいとぱわー</t>
  </si>
  <si>
    <t>登録番号</t>
    <rPh sb="0" eb="4">
      <t>とうろくばんごう</t>
    </rPh>
    <phoneticPr fontId="6" type="Hiragana"/>
  </si>
  <si>
    <t>差し替え手順</t>
    <rPh sb="0" eb="1">
      <t>サ</t>
    </rPh>
    <rPh sb="2" eb="3">
      <t>カ</t>
    </rPh>
    <rPh sb="4" eb="6">
      <t>テジュン</t>
    </rPh>
    <phoneticPr fontId="6"/>
  </si>
  <si>
    <t>係数２シートを最新のデータに差し替え、使用する範囲を本シートにテキスト貼り付け（A:E列）</t>
    <phoneticPr fontId="6"/>
  </si>
  <si>
    <t>関数は残さずにテキスト貼り付けすること</t>
    <rPh sb="0" eb="2">
      <t>カンスウ</t>
    </rPh>
    <rPh sb="3" eb="4">
      <t>ノコ</t>
    </rPh>
    <rPh sb="11" eb="12">
      <t>ハ</t>
    </rPh>
    <rPh sb="13" eb="14">
      <t>ツ</t>
    </rPh>
    <phoneticPr fontId="6"/>
  </si>
  <si>
    <t>PHONETIC関数を使用して電気事業者名のふりがな作成（K列）</t>
    <rPh sb="15" eb="21">
      <t>でんきじぎょうしゃめい</t>
    </rPh>
    <rPh sb="30" eb="31">
      <t>れつ</t>
    </rPh>
    <phoneticPr fontId="6" type="Hiragana"/>
  </si>
  <si>
    <r>
      <rPr>
        <sz val="10.5"/>
        <rFont val="ＭＳ 明朝"/>
        <family val="1"/>
        <charset val="128"/>
      </rPr>
      <t>K列の全体を確認し、PHONETIC関数で作成出来なかったふりがなは手作業で作成</t>
    </r>
    <rPh sb="1" eb="2">
      <t>れつ</t>
    </rPh>
    <rPh sb="21" eb="23">
      <t>さくせい</t>
    </rPh>
    <rPh sb="23" eb="25">
      <t>でき</t>
    </rPh>
    <rPh sb="34" eb="37">
      <t>てさぎょう</t>
    </rPh>
    <rPh sb="38" eb="40">
      <t>さくせい</t>
    </rPh>
    <phoneticPr fontId="6" type="Hiragana"/>
  </si>
  <si>
    <t>旧一般電気事業者のふりがなには1から始まる数値を記入する</t>
    <rPh sb="0" eb="1">
      <t>きゅう</t>
    </rPh>
    <rPh sb="1" eb="3">
      <t>いっぱん</t>
    </rPh>
    <rPh sb="3" eb="5">
      <t>でんき</t>
    </rPh>
    <rPh sb="5" eb="8">
      <t>じぎょうしゃ</t>
    </rPh>
    <rPh sb="18" eb="19">
      <t>はじ</t>
    </rPh>
    <rPh sb="21" eb="23">
      <t>すうち</t>
    </rPh>
    <rPh sb="24" eb="26">
      <t>きにゅう</t>
    </rPh>
    <phoneticPr fontId="6" type="Hiragana"/>
  </si>
  <si>
    <t>I列（電気事業者名（加工後））をL列に貼り付ける</t>
    <rPh sb="1" eb="2">
      <t>れつ</t>
    </rPh>
    <rPh sb="3" eb="9">
      <t>でんきじぎょうしゃめい</t>
    </rPh>
    <rPh sb="10" eb="12">
      <t>かこう</t>
    </rPh>
    <rPh sb="12" eb="13">
      <t>ご</t>
    </rPh>
    <rPh sb="17" eb="18">
      <t>れつ</t>
    </rPh>
    <rPh sb="19" eb="20">
      <t>は</t>
    </rPh>
    <rPh sb="21" eb="22">
      <t>つ</t>
    </rPh>
    <phoneticPr fontId="6" type="Hiragana"/>
  </si>
  <si>
    <t>K列（ふりがな）をM列に貼り付ける</t>
    <rPh sb="1" eb="2">
      <t>れつ</t>
    </rPh>
    <rPh sb="10" eb="11">
      <t>れつ</t>
    </rPh>
    <rPh sb="12" eb="13">
      <t>は</t>
    </rPh>
    <rPh sb="14" eb="15">
      <t>つ</t>
    </rPh>
    <phoneticPr fontId="6" type="Hiragana"/>
  </si>
  <si>
    <t>M列を基準にしてL列を昇順に並べ替える</t>
    <rPh sb="1" eb="2">
      <t>れつ</t>
    </rPh>
    <rPh sb="3" eb="5">
      <t>きじゅん</t>
    </rPh>
    <rPh sb="9" eb="10">
      <t>れつ</t>
    </rPh>
    <rPh sb="11" eb="13">
      <t>しょうじゅん</t>
    </rPh>
    <rPh sb="14" eb="15">
      <t>なら</t>
    </rPh>
    <rPh sb="16" eb="17">
      <t>か</t>
    </rPh>
    <phoneticPr fontId="6" type="Hiragana"/>
  </si>
  <si>
    <t>リストの最終行の位置を確認</t>
    <rPh sb="4" eb="7">
      <t>サイシュウギョウ</t>
    </rPh>
    <phoneticPr fontId="6"/>
  </si>
  <si>
    <r>
      <t>各事業所算定シート（</t>
    </r>
    <r>
      <rPr>
        <sz val="10.5"/>
        <rFont val="ＭＳ 明朝"/>
        <family val="1"/>
        <charset val="128"/>
      </rPr>
      <t>原油換算500kL未満の事業所～事業所⑮）のAU列からBD列リストの最終列を確認</t>
    </r>
    <rPh sb="0" eb="4">
      <t>カクジギョウショ</t>
    </rPh>
    <rPh sb="4" eb="6">
      <t>サンテイ</t>
    </rPh>
    <rPh sb="10" eb="12">
      <t>ゲンユ</t>
    </rPh>
    <rPh sb="12" eb="14">
      <t>カンサン</t>
    </rPh>
    <rPh sb="19" eb="21">
      <t>ミマン</t>
    </rPh>
    <rPh sb="22" eb="25">
      <t>ジギョウショ</t>
    </rPh>
    <rPh sb="26" eb="29">
      <t>ジギョウショ</t>
    </rPh>
    <rPh sb="34" eb="35">
      <t>レツ</t>
    </rPh>
    <rPh sb="39" eb="40">
      <t>レツ</t>
    </rPh>
    <rPh sb="44" eb="47">
      <t>サイシュウレツ</t>
    </rPh>
    <rPh sb="48" eb="50">
      <t>カクニン</t>
    </rPh>
    <phoneticPr fontId="6"/>
  </si>
  <si>
    <t>１、２のリストが全て含まれていない場合、全ての情報が含まれるように最終行をコピーして下に伸ばす。</t>
    <rPh sb="8" eb="9">
      <t>スベ</t>
    </rPh>
    <rPh sb="10" eb="11">
      <t>フク</t>
    </rPh>
    <rPh sb="17" eb="19">
      <t>バアイ</t>
    </rPh>
    <rPh sb="26" eb="27">
      <t>フク</t>
    </rPh>
    <rPh sb="33" eb="36">
      <t>サイシュウギョウ</t>
    </rPh>
    <rPh sb="42" eb="43">
      <t>シタ</t>
    </rPh>
    <rPh sb="44" eb="45">
      <t>ノ</t>
    </rPh>
    <phoneticPr fontId="6"/>
  </si>
  <si>
    <t>本シートの代替値、全国平均係数、補正率の値を所定のセルに転記（Q列）</t>
    <rPh sb="0" eb="1">
      <t>ホン</t>
    </rPh>
    <rPh sb="5" eb="7">
      <t>ダイタイ</t>
    </rPh>
    <rPh sb="7" eb="8">
      <t>アタイ</t>
    </rPh>
    <rPh sb="9" eb="15">
      <t>ゼンコクヘイキンケイスウ</t>
    </rPh>
    <rPh sb="16" eb="19">
      <t>ホセイリツ</t>
    </rPh>
    <rPh sb="20" eb="21">
      <t>アタイ</t>
    </rPh>
    <rPh sb="22" eb="24">
      <t>ショテイ</t>
    </rPh>
    <rPh sb="28" eb="30">
      <t>テンキ</t>
    </rPh>
    <rPh sb="32" eb="33">
      <t>レツ</t>
    </rPh>
    <phoneticPr fontId="6"/>
  </si>
  <si>
    <t>hide</t>
    <phoneticPr fontId="6"/>
  </si>
  <si>
    <t>株式会社○○○○</t>
    <phoneticPr fontId="6"/>
  </si>
  <si>
    <t>パーフルオロシクロプロパン</t>
    <phoneticPr fontId="6"/>
  </si>
  <si>
    <t>t-CO2/kWh</t>
    <phoneticPr fontId="6"/>
  </si>
  <si>
    <t>区分A＋区分B＋区分C</t>
    <rPh sb="0" eb="2">
      <t>クブン</t>
    </rPh>
    <rPh sb="4" eb="6">
      <t>クブン</t>
    </rPh>
    <rPh sb="8" eb="10">
      <t>クブン</t>
    </rPh>
    <phoneticPr fontId="6"/>
  </si>
  <si>
    <t>区分A＋区分B</t>
    <rPh sb="0" eb="2">
      <t>クブン</t>
    </rPh>
    <rPh sb="4" eb="6">
      <t>クブン</t>
    </rPh>
    <phoneticPr fontId="6"/>
  </si>
  <si>
    <t>（株）を削除</t>
    <rPh sb="1" eb="2">
      <t>カブ</t>
    </rPh>
    <rPh sb="4" eb="6">
      <t>サクジョ</t>
    </rPh>
    <phoneticPr fontId="6"/>
  </si>
  <si>
    <t>廃プラスチック（一般廃棄物）</t>
    <rPh sb="0" eb="1">
      <t>ハイ</t>
    </rPh>
    <rPh sb="8" eb="10">
      <t>イッパン</t>
    </rPh>
    <rPh sb="10" eb="13">
      <t>ハイキブツ</t>
    </rPh>
    <phoneticPr fontId="6"/>
  </si>
  <si>
    <t>石油コークス</t>
    <phoneticPr fontId="6"/>
  </si>
  <si>
    <t>京都府内(キロメートル)</t>
    <rPh sb="2" eb="3">
      <t>フ</t>
    </rPh>
    <rPh sb="3" eb="4">
      <t>ナイ</t>
    </rPh>
    <phoneticPr fontId="6"/>
  </si>
  <si>
    <t>鉄道事業者の京都府内分指標
(営業キロ数)</t>
    <rPh sb="8" eb="9">
      <t>フ</t>
    </rPh>
    <rPh sb="15" eb="17">
      <t>エイギョウ</t>
    </rPh>
    <rPh sb="19" eb="20">
      <t>スウ</t>
    </rPh>
    <phoneticPr fontId="6"/>
  </si>
  <si>
    <t>二酸化炭素換算
数量(トン)</t>
    <phoneticPr fontId="6"/>
  </si>
  <si>
    <t>二酸化炭素換算数量(トン)</t>
    <phoneticPr fontId="6"/>
  </si>
  <si>
    <t>（　　ｔ　　）</t>
    <phoneticPr fontId="6"/>
  </si>
  <si>
    <t>該当する□には、レ印を記入してください。</t>
    <rPh sb="0" eb="2">
      <t>ガイトウ</t>
    </rPh>
    <rPh sb="9" eb="10">
      <t>シルシ</t>
    </rPh>
    <rPh sb="11" eb="13">
      <t>キニュウ</t>
    </rPh>
    <phoneticPr fontId="5"/>
  </si>
  <si>
    <t>「基準年度」とは計画期間の前年度又は前三年度の平均を、「目標年度」とは計画期間の各年度を、「報告年度」とは計画期間のうち、今回報告の対象となる年度をいいます。</t>
    <rPh sb="16" eb="17">
      <t>マタ</t>
    </rPh>
    <rPh sb="18" eb="19">
      <t>ゼン</t>
    </rPh>
    <rPh sb="19" eb="22">
      <t>サンネンド</t>
    </rPh>
    <rPh sb="23" eb="25">
      <t>ヘイキン</t>
    </rPh>
    <rPh sb="28" eb="30">
      <t>モクヒョウ</t>
    </rPh>
    <rPh sb="30" eb="32">
      <t>ネンド</t>
    </rPh>
    <rPh sb="35" eb="37">
      <t>ケイカク</t>
    </rPh>
    <rPh sb="37" eb="39">
      <t>キカン</t>
    </rPh>
    <rPh sb="40" eb="43">
      <t>カクネンド</t>
    </rPh>
    <rPh sb="61" eb="63">
      <t>コンカイ</t>
    </rPh>
    <rPh sb="63" eb="65">
      <t>ホウコク</t>
    </rPh>
    <rPh sb="66" eb="68">
      <t>タイショウ</t>
    </rPh>
    <phoneticPr fontId="5"/>
  </si>
  <si>
    <t>「事業所等排出区分」とは京都府内の事業所等の事業活動のためのエネルギーの使用に伴い発生する温室効果ガスを、「輸送車両排出区分」とは自動車運送事業者については使用の本拠の位置を京都府内とする車両の排出する温室効果ガスを、鉄道事業者については保有する貨物車両又は旅客車両の排出する温室効果ガスを、「その他排出区分」とは上記以外の京都府内における事業所等の事業活動に伴い発生する温室効果ガスをいいます。</t>
    <rPh sb="14" eb="15">
      <t>フ</t>
    </rPh>
    <rPh sb="89" eb="90">
      <t>フ</t>
    </rPh>
    <rPh sb="164" eb="165">
      <t>フ</t>
    </rPh>
    <phoneticPr fontId="5"/>
  </si>
  <si>
    <t>事業者の要件にかかわらず、該当する排出がある場合は、全ての排出区分について記入してください。</t>
  </si>
  <si>
    <t>燃料、蒸気、温水、冷水、電気等を販売している場合は、それに該当する数量を差し引いた実数値を記入してください。</t>
    <rPh sb="3" eb="5">
      <t>ジョウキ</t>
    </rPh>
    <rPh sb="6" eb="8">
      <t>オンスイ</t>
    </rPh>
    <rPh sb="9" eb="11">
      <t>レイスイ</t>
    </rPh>
    <rPh sb="29" eb="31">
      <t>ガイトウ</t>
    </rPh>
    <rPh sb="33" eb="35">
      <t>スウリョウ</t>
    </rPh>
    <rPh sb="41" eb="44">
      <t>ジッスウチ</t>
    </rPh>
    <phoneticPr fontId="5"/>
  </si>
  <si>
    <t>産業用蒸気とは、熱供給事業者以外から供給を受ける蒸気をいいます。</t>
    <rPh sb="0" eb="3">
      <t>サンギョウヨウ</t>
    </rPh>
    <rPh sb="3" eb="5">
      <t>ジョウキ</t>
    </rPh>
    <rPh sb="8" eb="9">
      <t>ネツ</t>
    </rPh>
    <rPh sb="9" eb="11">
      <t>キョウキュウ</t>
    </rPh>
    <rPh sb="11" eb="14">
      <t>ジギョウシャ</t>
    </rPh>
    <rPh sb="14" eb="16">
      <t>イガイ</t>
    </rPh>
    <rPh sb="18" eb="20">
      <t>キョウキュウ</t>
    </rPh>
    <rPh sb="21" eb="22">
      <t>ウ</t>
    </rPh>
    <rPh sb="24" eb="26">
      <t>ジョウキ</t>
    </rPh>
    <phoneticPr fontId="5"/>
  </si>
  <si>
    <t>一般送配電事業者が維持し、及び運用する電線路を介して供給された電気について、昼夜別契約をしていない場合は、全量昼間買電として計算してください。</t>
    <rPh sb="0" eb="2">
      <t>イッパン</t>
    </rPh>
    <rPh sb="2" eb="3">
      <t>ソウ</t>
    </rPh>
    <rPh sb="3" eb="5">
      <t>ハイデン</t>
    </rPh>
    <rPh sb="5" eb="7">
      <t>ジギョウ</t>
    </rPh>
    <rPh sb="7" eb="8">
      <t>シャ</t>
    </rPh>
    <rPh sb="9" eb="11">
      <t>イジ</t>
    </rPh>
    <rPh sb="13" eb="14">
      <t>オヨ</t>
    </rPh>
    <rPh sb="15" eb="17">
      <t>ウンヨウ</t>
    </rPh>
    <rPh sb="19" eb="21">
      <t>デンセン</t>
    </rPh>
    <rPh sb="21" eb="22">
      <t>ロ</t>
    </rPh>
    <rPh sb="23" eb="24">
      <t>カイ</t>
    </rPh>
    <rPh sb="26" eb="28">
      <t>キョウキュウ</t>
    </rPh>
    <rPh sb="31" eb="33">
      <t>デンキ</t>
    </rPh>
    <rPh sb="38" eb="40">
      <t>チュウヤ</t>
    </rPh>
    <rPh sb="40" eb="41">
      <t>ベツ</t>
    </rPh>
    <rPh sb="41" eb="43">
      <t>ケイヤク</t>
    </rPh>
    <rPh sb="49" eb="51">
      <t>バアイ</t>
    </rPh>
    <rPh sb="53" eb="55">
      <t>ゼンリョウ</t>
    </rPh>
    <rPh sb="55" eb="57">
      <t>チュウカン</t>
    </rPh>
    <rPh sb="57" eb="58">
      <t>バイ</t>
    </rPh>
    <rPh sb="58" eb="59">
      <t>デン</t>
    </rPh>
    <rPh sb="62" eb="64">
      <t>ケイサン</t>
    </rPh>
    <phoneticPr fontId="5"/>
  </si>
  <si>
    <t>自家発電分は、実数値のみを記載してください。</t>
    <rPh sb="0" eb="2">
      <t>ジカ</t>
    </rPh>
    <rPh sb="2" eb="4">
      <t>ハツデン</t>
    </rPh>
    <rPh sb="4" eb="5">
      <t>ブン</t>
    </rPh>
    <rPh sb="7" eb="10">
      <t>ジッスウチ</t>
    </rPh>
    <rPh sb="13" eb="15">
      <t>キサイ</t>
    </rPh>
    <phoneticPr fontId="5"/>
  </si>
  <si>
    <t>「一般送配電事業者」とは、電気事業法第２条第１項第９号に規定する一般送配電事業者をいいます。</t>
    <rPh sb="1" eb="3">
      <t>イッパン</t>
    </rPh>
    <rPh sb="3" eb="6">
      <t>ソウハイデン</t>
    </rPh>
    <rPh sb="6" eb="9">
      <t>ジギョウシャ</t>
    </rPh>
    <rPh sb="13" eb="15">
      <t>デンキ</t>
    </rPh>
    <rPh sb="15" eb="18">
      <t>ジギョウホウ</t>
    </rPh>
    <rPh sb="18" eb="19">
      <t>ダイ</t>
    </rPh>
    <rPh sb="20" eb="21">
      <t>ジョウ</t>
    </rPh>
    <rPh sb="21" eb="22">
      <t>ダイ</t>
    </rPh>
    <rPh sb="23" eb="24">
      <t>コウ</t>
    </rPh>
    <rPh sb="24" eb="25">
      <t>ダイ</t>
    </rPh>
    <rPh sb="26" eb="27">
      <t>ゴウ</t>
    </rPh>
    <rPh sb="28" eb="30">
      <t>キテイ</t>
    </rPh>
    <rPh sb="32" eb="34">
      <t>イッパン</t>
    </rPh>
    <rPh sb="34" eb="37">
      <t>ソウハイデン</t>
    </rPh>
    <rPh sb="37" eb="40">
      <t>ジギョウシャ</t>
    </rPh>
    <phoneticPr fontId="5"/>
  </si>
  <si>
    <t>産業用蒸気以外の蒸気、温水、冷水</t>
    <rPh sb="0" eb="3">
      <t>サンギョウヨウ</t>
    </rPh>
    <rPh sb="3" eb="5">
      <t>ジョウキ</t>
    </rPh>
    <rPh sb="5" eb="7">
      <t>イガイ</t>
    </rPh>
    <rPh sb="8" eb="10">
      <t>ジョウキ</t>
    </rPh>
    <rPh sb="11" eb="13">
      <t>オンスイ</t>
    </rPh>
    <rPh sb="14" eb="16">
      <t>レイスイ</t>
    </rPh>
    <phoneticPr fontId="6"/>
  </si>
  <si>
    <t>一般送配電事業者が維持し、及び運用する電線路を介して供給された電気</t>
    <rPh sb="0" eb="2">
      <t>イッパン</t>
    </rPh>
    <rPh sb="2" eb="5">
      <t>ソウハイデン</t>
    </rPh>
    <rPh sb="5" eb="8">
      <t>ジギョウシャ</t>
    </rPh>
    <rPh sb="9" eb="11">
      <t>イジ</t>
    </rPh>
    <rPh sb="13" eb="14">
      <t>オヨ</t>
    </rPh>
    <rPh sb="15" eb="17">
      <t>ウンヨウ</t>
    </rPh>
    <rPh sb="19" eb="22">
      <t>デンセンロ</t>
    </rPh>
    <rPh sb="23" eb="24">
      <t>カイ</t>
    </rPh>
    <rPh sb="26" eb="28">
      <t>キョウキュウ</t>
    </rPh>
    <rPh sb="31" eb="33">
      <t>デンキ</t>
    </rPh>
    <phoneticPr fontId="5"/>
  </si>
  <si>
    <t>蒸気、温水、冷水の供給元</t>
    <rPh sb="0" eb="2">
      <t>ジョウキ</t>
    </rPh>
    <rPh sb="3" eb="5">
      <t>オンスイ</t>
    </rPh>
    <rPh sb="6" eb="8">
      <t>レイスイ</t>
    </rPh>
    <rPh sb="9" eb="11">
      <t>キョウキュウ</t>
    </rPh>
    <rPh sb="11" eb="12">
      <t>モト</t>
    </rPh>
    <phoneticPr fontId="6"/>
  </si>
  <si>
    <t>R5</t>
    <phoneticPr fontId="6"/>
  </si>
  <si>
    <t>R6</t>
  </si>
  <si>
    <t>R7</t>
  </si>
  <si>
    <t>ガス事業者別排出係数(特定排出者の温室効果ガス排出量算定用)
－R6年度供給実績－　R7.6.30    環境省・経済産業省公表　</t>
    <rPh sb="36" eb="38">
      <t>キョウキュウ</t>
    </rPh>
    <phoneticPr fontId="22"/>
  </si>
  <si>
    <r>
      <t>○令和７年度に報告する、令和６年度の温室効果ガス排出量を算定する際に用いる係数です。
○基礎排出係数は基礎</t>
    </r>
    <r>
      <rPr>
        <b/>
        <sz val="12"/>
        <rFont val="HG丸ｺﾞｼｯｸM-PRO"/>
        <family val="3"/>
        <charset val="128"/>
      </rPr>
      <t>排出量の算定に、調整後排出係数は調整後排出量の算定に用います。
○事業者別排出係数を公表するガス事業者以外から供給されている場合は、実測等に基づく係数として適切であると認められるもの又は代替値を用いて算定します。</t>
    </r>
    <rPh sb="1" eb="3">
      <t>レイワ</t>
    </rPh>
    <rPh sb="4" eb="6">
      <t>ネンド</t>
    </rPh>
    <rPh sb="7" eb="9">
      <t>ホウコク</t>
    </rPh>
    <rPh sb="104" eb="106">
      <t>イガイ</t>
    </rPh>
    <rPh sb="108" eb="110">
      <t>キョウキュウ</t>
    </rPh>
    <phoneticPr fontId="22"/>
  </si>
  <si>
    <t>ガス事業者名</t>
    <rPh sb="2" eb="5">
      <t>ジギョウシャ</t>
    </rPh>
    <rPh sb="5" eb="6">
      <t>メイ</t>
    </rPh>
    <phoneticPr fontId="22"/>
  </si>
  <si>
    <t>メニュー名</t>
    <rPh sb="4" eb="5">
      <t>メイ</t>
    </rPh>
    <phoneticPr fontId="22"/>
  </si>
  <si>
    <t>調整後排出係数</t>
  </si>
  <si>
    <t>備考</t>
    <rPh sb="0" eb="2">
      <t>ビコウ</t>
    </rPh>
    <phoneticPr fontId="22"/>
  </si>
  <si>
    <r>
      <t>(t-CO</t>
    </r>
    <r>
      <rPr>
        <b/>
        <vertAlign val="subscript"/>
        <sz val="9"/>
        <color theme="1"/>
        <rFont val="HG丸ｺﾞｼｯｸM-PRO"/>
        <family val="3"/>
        <charset val="128"/>
      </rPr>
      <t>2</t>
    </r>
    <r>
      <rPr>
        <b/>
        <sz val="9"/>
        <color theme="1"/>
        <rFont val="HG丸ｺﾞｼｯｸM-PRO"/>
        <family val="3"/>
        <charset val="128"/>
      </rPr>
      <t>/千m³)</t>
    </r>
    <rPh sb="7" eb="8">
      <t>セン</t>
    </rPh>
    <phoneticPr fontId="5"/>
  </si>
  <si>
    <t>A0002</t>
    <phoneticPr fontId="22"/>
  </si>
  <si>
    <t>東京電力エナジーパートナー株式会社</t>
    <rPh sb="0" eb="2">
      <t>トウキョウ</t>
    </rPh>
    <rPh sb="2" eb="4">
      <t>デンリョク</t>
    </rPh>
    <rPh sb="13" eb="17">
      <t>カブシキガイシャ</t>
    </rPh>
    <phoneticPr fontId="22"/>
  </si>
  <si>
    <t>A0003</t>
    <phoneticPr fontId="22"/>
  </si>
  <si>
    <t>中部電力ミライズ株式会社</t>
    <phoneticPr fontId="22"/>
  </si>
  <si>
    <r>
      <rPr>
        <sz val="11"/>
        <color theme="1"/>
        <rFont val="ＭＳ Ｐゴシック"/>
        <family val="2"/>
        <charset val="128"/>
      </rPr>
      <t>メニュー</t>
    </r>
    <r>
      <rPr>
        <sz val="11"/>
        <color theme="1"/>
        <rFont val="Arial"/>
        <family val="2"/>
      </rPr>
      <t>A</t>
    </r>
    <phoneticPr fontId="22"/>
  </si>
  <si>
    <t>残差</t>
  </si>
  <si>
    <t>A0018</t>
    <phoneticPr fontId="22"/>
  </si>
  <si>
    <t>レモンガス株式会社</t>
    <rPh sb="5" eb="9">
      <t>カブシキガイシャ</t>
    </rPh>
    <phoneticPr fontId="22"/>
  </si>
  <si>
    <t>A0020</t>
    <phoneticPr fontId="22"/>
  </si>
  <si>
    <t>東京瓦斯株式会社</t>
    <phoneticPr fontId="22"/>
  </si>
  <si>
    <t>A0023</t>
    <phoneticPr fontId="22"/>
  </si>
  <si>
    <t>株式会社サイサン</t>
    <phoneticPr fontId="22"/>
  </si>
  <si>
    <t>株式会社エナジー宇宙の供給区域（越谷・春日部エリア、蓮田南エリア）</t>
  </si>
  <si>
    <t>株式会社エナジー宇宙の供給区域（取手・我孫子エリア）</t>
  </si>
  <si>
    <t>株式会社エナジー宇宙の供給区域（小山エリア、鹿沼エリア）</t>
  </si>
  <si>
    <t>株式会社エナジー宇宙の供給区域（蓮田北・白岡エリア）</t>
  </si>
  <si>
    <t>株式会社エナジー宇宙の供給区域（新木野・布佐エリア）</t>
    <phoneticPr fontId="22"/>
  </si>
  <si>
    <t>株式会社エナジー宇宙の供給区域（富里・成田エリア）</t>
  </si>
  <si>
    <t>東邦ガスネットワーク株式会社の供給区域</t>
  </si>
  <si>
    <t>東京ガスネットワーク株式会社の供給区域（東京地区等）</t>
  </si>
  <si>
    <t>大阪ガスネットワーク株式会社の供給区域（西播磨サテライトエリアを除く）</t>
  </si>
  <si>
    <t>西部ガス株式会社の供給区域(福岡エリア）</t>
    <phoneticPr fontId="22"/>
  </si>
  <si>
    <t>西部ガス株式会社の供給区域(佐世保エリア）</t>
    <phoneticPr fontId="22"/>
  </si>
  <si>
    <t>西部ガス株式会社の供給区域(長崎エリア）</t>
    <phoneticPr fontId="22"/>
  </si>
  <si>
    <t>西部ガス株式会社の供給区域(熊本エリア）</t>
    <phoneticPr fontId="22"/>
  </si>
  <si>
    <t>A0024</t>
    <phoneticPr fontId="22"/>
  </si>
  <si>
    <t>大阪ガス株式会社</t>
    <phoneticPr fontId="22"/>
  </si>
  <si>
    <t>A0025</t>
    <phoneticPr fontId="22"/>
  </si>
  <si>
    <t>東邦ガス株式会社</t>
    <phoneticPr fontId="22"/>
  </si>
  <si>
    <t>A0096</t>
    <phoneticPr fontId="22"/>
  </si>
  <si>
    <t>京葉瓦斯株式会社</t>
    <rPh sb="0" eb="2">
      <t>ケイヨウ</t>
    </rPh>
    <rPh sb="2" eb="4">
      <t>ガス</t>
    </rPh>
    <rPh sb="4" eb="8">
      <t>カブシキガイシャ</t>
    </rPh>
    <phoneticPr fontId="22"/>
  </si>
  <si>
    <t>C0011</t>
    <phoneticPr fontId="22"/>
  </si>
  <si>
    <t>にかほガス株式会社</t>
    <phoneticPr fontId="22"/>
  </si>
  <si>
    <t>D0028</t>
    <phoneticPr fontId="22"/>
  </si>
  <si>
    <t>東海ガス株式会社</t>
    <phoneticPr fontId="22"/>
  </si>
  <si>
    <t>大多喜ガス株式会社の供給エリア（払出エリアA）</t>
    <rPh sb="0" eb="3">
      <t>オオタキ</t>
    </rPh>
    <rPh sb="5" eb="9">
      <t>カブシキガイシャ</t>
    </rPh>
    <rPh sb="10" eb="12">
      <t>キョウキュウ</t>
    </rPh>
    <rPh sb="16" eb="18">
      <t>ハライダシ</t>
    </rPh>
    <phoneticPr fontId="22"/>
  </si>
  <si>
    <t>D0035</t>
    <phoneticPr fontId="22"/>
  </si>
  <si>
    <t>大多喜ガス株式会社</t>
    <rPh sb="0" eb="5">
      <t>オオタ</t>
    </rPh>
    <rPh sb="5" eb="9">
      <t>カブシキガイシャ</t>
    </rPh>
    <phoneticPr fontId="22"/>
  </si>
  <si>
    <t>大多喜ガス株式会社の供給エリア（払出エリアB）</t>
    <rPh sb="0" eb="3">
      <t>オオタキ</t>
    </rPh>
    <rPh sb="5" eb="9">
      <t>カブシキガイシャ</t>
    </rPh>
    <rPh sb="10" eb="12">
      <t>キョウキュウ</t>
    </rPh>
    <rPh sb="16" eb="18">
      <t>ハライダシ</t>
    </rPh>
    <phoneticPr fontId="22"/>
  </si>
  <si>
    <t>大多喜ガス株式会社の供給エリア（払出エリアC）</t>
    <rPh sb="0" eb="3">
      <t>オオタキ</t>
    </rPh>
    <rPh sb="5" eb="9">
      <t>カブシキガイシャ</t>
    </rPh>
    <rPh sb="10" eb="12">
      <t>キョウキュウ</t>
    </rPh>
    <rPh sb="16" eb="18">
      <t>ハライダシ</t>
    </rPh>
    <phoneticPr fontId="22"/>
  </si>
  <si>
    <t>D0046</t>
    <phoneticPr fontId="22"/>
  </si>
  <si>
    <t>武陽ガス株式会社</t>
    <phoneticPr fontId="22"/>
  </si>
  <si>
    <t>F0002</t>
    <phoneticPr fontId="22"/>
  </si>
  <si>
    <t>金沢エナジー株式会社</t>
    <phoneticPr fontId="22"/>
  </si>
  <si>
    <t>H0001</t>
    <phoneticPr fontId="22"/>
  </si>
  <si>
    <t>広島ガス株式会社</t>
    <phoneticPr fontId="22"/>
  </si>
  <si>
    <t>H0004</t>
    <phoneticPr fontId="22"/>
  </si>
  <si>
    <t>山口合同ガス株式会社</t>
    <phoneticPr fontId="22"/>
  </si>
  <si>
    <t>下関市、山陽小野田市、宇部市、山口市、防府市、周南市、下松市、光市</t>
    <phoneticPr fontId="22"/>
  </si>
  <si>
    <t>代替値（省令の排出係数）</t>
    <rPh sb="0" eb="3">
      <t>ダイタイチ</t>
    </rPh>
    <rPh sb="4" eb="6">
      <t>ショウレイ</t>
    </rPh>
    <rPh sb="7" eb="9">
      <t>ハイシュツ</t>
    </rPh>
    <rPh sb="9" eb="11">
      <t>ケイスウ</t>
    </rPh>
    <phoneticPr fontId="22"/>
  </si>
  <si>
    <t>熱供給事業者別排出係数(特定排出者の温室効果ガス排出量算定用)
－R５年度供給実績－　R7.6.30    環境省・経済産業省公表</t>
    <rPh sb="0" eb="1">
      <t>ネツ</t>
    </rPh>
    <rPh sb="1" eb="3">
      <t>キョウキュウ</t>
    </rPh>
    <rPh sb="37" eb="39">
      <t>キョウキュウ</t>
    </rPh>
    <phoneticPr fontId="22"/>
  </si>
  <si>
    <r>
      <t xml:space="preserve">○令和７年度に報告する、令和６年度の温室効果ガス排出量を算定する際に用いる係数です。
</t>
    </r>
    <r>
      <rPr>
        <b/>
        <sz val="12"/>
        <rFont val="HG丸ｺﾞｼｯｸM-PRO"/>
        <family val="3"/>
        <charset val="128"/>
      </rPr>
      <t>〇令和６年度から小売供給を開始した熱供給事業者（供給区域）については、令和５年度実績とみなす排出係数となっています。
○基礎排出係数は基礎排出量の算定に、調整後排出係数は調整後排出量の算定に用います。
○事業者別排出係数を公表する事業者と契約していない場合は、実測等に基づく係数として適切であると認められるもの又は代替値を用いて算定します。</t>
    </r>
    <rPh sb="1" eb="3">
      <t>レイワ</t>
    </rPh>
    <rPh sb="4" eb="6">
      <t>ネンド</t>
    </rPh>
    <rPh sb="7" eb="9">
      <t>ホウコク</t>
    </rPh>
    <rPh sb="60" eb="63">
      <t>ネツキョウキュウ</t>
    </rPh>
    <rPh sb="67" eb="69">
      <t>キョウキュウ</t>
    </rPh>
    <rPh sb="69" eb="71">
      <t>クイキ</t>
    </rPh>
    <phoneticPr fontId="22"/>
  </si>
  <si>
    <t>熱供給事業者名</t>
    <rPh sb="0" eb="3">
      <t>ネツキョウキュウ</t>
    </rPh>
    <rPh sb="3" eb="6">
      <t>ジギョウシャ</t>
    </rPh>
    <rPh sb="6" eb="7">
      <t>メイ</t>
    </rPh>
    <phoneticPr fontId="22"/>
  </si>
  <si>
    <r>
      <t>(t-CO</t>
    </r>
    <r>
      <rPr>
        <b/>
        <vertAlign val="subscript"/>
        <sz val="9"/>
        <color theme="1"/>
        <rFont val="HG丸ｺﾞｼｯｸM-PRO"/>
        <family val="3"/>
        <charset val="128"/>
      </rPr>
      <t>2</t>
    </r>
    <r>
      <rPr>
        <b/>
        <sz val="9"/>
        <color theme="1"/>
        <rFont val="HG丸ｺﾞｼｯｸM-PRO"/>
        <family val="3"/>
        <charset val="128"/>
      </rPr>
      <t>/GJ)</t>
    </r>
    <phoneticPr fontId="5"/>
  </si>
  <si>
    <t>002</t>
    <phoneticPr fontId="22"/>
  </si>
  <si>
    <t>東京ガスエンジニアリングソリューションズ株式会社</t>
    <phoneticPr fontId="22"/>
  </si>
  <si>
    <t>田町駅東口北地域</t>
    <phoneticPr fontId="22"/>
  </si>
  <si>
    <t>006</t>
    <phoneticPr fontId="22"/>
  </si>
  <si>
    <t>丸の内熱供給株式会社</t>
    <rPh sb="0" eb="1">
      <t>マル</t>
    </rPh>
    <rPh sb="2" eb="3">
      <t>ウチ</t>
    </rPh>
    <rPh sb="3" eb="6">
      <t>ネツキョウキュウ</t>
    </rPh>
    <rPh sb="6" eb="10">
      <t>カブシキガイシャ</t>
    </rPh>
    <phoneticPr fontId="22"/>
  </si>
  <si>
    <r>
      <rPr>
        <sz val="11"/>
        <rFont val="ＭＳ Ｐゴシック"/>
        <family val="3"/>
        <charset val="128"/>
      </rPr>
      <t>メニュー</t>
    </r>
    <r>
      <rPr>
        <sz val="11"/>
        <rFont val="Arial"/>
        <family val="2"/>
      </rPr>
      <t>A</t>
    </r>
    <phoneticPr fontId="22"/>
  </si>
  <si>
    <t>残差</t>
    <rPh sb="0" eb="2">
      <t>ザンサ</t>
    </rPh>
    <phoneticPr fontId="22"/>
  </si>
  <si>
    <t>009</t>
    <phoneticPr fontId="22"/>
  </si>
  <si>
    <t>池袋地域冷暖房株式会社</t>
    <phoneticPr fontId="22"/>
  </si>
  <si>
    <t>東池袋地域</t>
    <phoneticPr fontId="22"/>
  </si>
  <si>
    <t>014</t>
    <phoneticPr fontId="22"/>
  </si>
  <si>
    <t>新都市熱供給株式会社</t>
    <phoneticPr fontId="22"/>
  </si>
  <si>
    <t>016</t>
    <phoneticPr fontId="22"/>
  </si>
  <si>
    <t>西池袋熱供給株式会社</t>
    <phoneticPr fontId="22"/>
  </si>
  <si>
    <t>西池袋地域</t>
    <phoneticPr fontId="22"/>
  </si>
  <si>
    <t>020</t>
    <phoneticPr fontId="22"/>
  </si>
  <si>
    <t>東京都市サービス株式会社</t>
    <phoneticPr fontId="22"/>
  </si>
  <si>
    <t>芝浦4丁目地域</t>
    <phoneticPr fontId="22"/>
  </si>
  <si>
    <t>銀座5・6丁目地域</t>
  </si>
  <si>
    <t>新川地域</t>
  </si>
  <si>
    <t>神田駿河台地域</t>
  </si>
  <si>
    <t>箱崎地域</t>
  </si>
  <si>
    <t>幕張新都心ハイテク・ビジネス地域</t>
  </si>
  <si>
    <t>高崎市中央・城址地域</t>
  </si>
  <si>
    <t>本駒込2丁目地域</t>
  </si>
  <si>
    <t>大崎1丁目地域</t>
  </si>
  <si>
    <t>晴海アイランド地域</t>
  </si>
  <si>
    <t>府中日鋼町地域</t>
  </si>
  <si>
    <t>横浜市北仲通南地域</t>
  </si>
  <si>
    <t>024</t>
    <phoneticPr fontId="22"/>
  </si>
  <si>
    <t>みなとみらい二十一熱供給株式会社</t>
    <rPh sb="6" eb="9">
      <t>ニジュウイチ</t>
    </rPh>
    <rPh sb="9" eb="10">
      <t>ネツ</t>
    </rPh>
    <rPh sb="10" eb="12">
      <t>キョウキュウ</t>
    </rPh>
    <rPh sb="12" eb="16">
      <t>カブシキガイシャ</t>
    </rPh>
    <phoneticPr fontId="22"/>
  </si>
  <si>
    <r>
      <rPr>
        <sz val="11"/>
        <rFont val="ＭＳ Ｐゴシック"/>
        <family val="3"/>
        <charset val="128"/>
      </rPr>
      <t>メニュー</t>
    </r>
    <r>
      <rPr>
        <sz val="11"/>
        <rFont val="Arial"/>
        <family val="2"/>
      </rPr>
      <t>A</t>
    </r>
  </si>
  <si>
    <r>
      <rPr>
        <sz val="11"/>
        <rFont val="ＭＳ Ｐゴシック"/>
        <family val="3"/>
        <charset val="128"/>
      </rPr>
      <t>メニュー</t>
    </r>
    <r>
      <rPr>
        <sz val="11"/>
        <rFont val="Arial"/>
        <family val="2"/>
      </rPr>
      <t>B</t>
    </r>
    <phoneticPr fontId="22"/>
  </si>
  <si>
    <t>033</t>
    <phoneticPr fontId="22"/>
  </si>
  <si>
    <t>新宿熱供給株式会社</t>
    <phoneticPr fontId="22"/>
  </si>
  <si>
    <t>039</t>
    <phoneticPr fontId="22"/>
  </si>
  <si>
    <t>株式会社福岡エネルギーサービス</t>
    <rPh sb="0" eb="4">
      <t>カブシキ</t>
    </rPh>
    <rPh sb="4" eb="6">
      <t>フクオカ</t>
    </rPh>
    <phoneticPr fontId="22"/>
  </si>
  <si>
    <t>シーサイドももち地域</t>
    <phoneticPr fontId="22"/>
  </si>
  <si>
    <t>西鉄福岡駅再開発地域</t>
    <rPh sb="0" eb="2">
      <t>ニシテツ</t>
    </rPh>
    <rPh sb="2" eb="5">
      <t>フクオカエキ</t>
    </rPh>
    <rPh sb="5" eb="8">
      <t>サイカイハツ</t>
    </rPh>
    <rPh sb="8" eb="10">
      <t>チイキ</t>
    </rPh>
    <phoneticPr fontId="22"/>
  </si>
  <si>
    <t>下川端再開発地域</t>
    <rPh sb="0" eb="3">
      <t>シモカワバタ</t>
    </rPh>
    <rPh sb="3" eb="6">
      <t>サイカイハツ</t>
    </rPh>
    <rPh sb="6" eb="8">
      <t>チイキ</t>
    </rPh>
    <phoneticPr fontId="22"/>
  </si>
  <si>
    <t>047</t>
    <phoneticPr fontId="22"/>
  </si>
  <si>
    <t>東京下水道エネルギー株式会社　後楽事業所</t>
    <phoneticPr fontId="22"/>
  </si>
  <si>
    <t>後楽一丁目地域</t>
    <rPh sb="5" eb="7">
      <t>チイキ</t>
    </rPh>
    <phoneticPr fontId="22"/>
  </si>
  <si>
    <t>050</t>
    <phoneticPr fontId="22"/>
  </si>
  <si>
    <t>新宿南エネルギーサービス株式会社</t>
    <phoneticPr fontId="22"/>
  </si>
  <si>
    <t>057</t>
  </si>
  <si>
    <t>錦糸町熱供給株式会社</t>
    <phoneticPr fontId="22"/>
  </si>
  <si>
    <t>058</t>
  </si>
  <si>
    <t>品川熱供給株式会社</t>
    <rPh sb="0" eb="2">
      <t>シナガワ</t>
    </rPh>
    <rPh sb="2" eb="3">
      <t>ネツ</t>
    </rPh>
    <rPh sb="3" eb="5">
      <t>キョウキュウ</t>
    </rPh>
    <rPh sb="5" eb="7">
      <t>カブシキ</t>
    </rPh>
    <rPh sb="7" eb="9">
      <t>カイシャ</t>
    </rPh>
    <phoneticPr fontId="5"/>
  </si>
  <si>
    <t>品川東口南地域</t>
    <rPh sb="0" eb="2">
      <t>シナガワ</t>
    </rPh>
    <rPh sb="2" eb="4">
      <t>ヒガシグチ</t>
    </rPh>
    <rPh sb="4" eb="5">
      <t>ミナミ</t>
    </rPh>
    <rPh sb="5" eb="7">
      <t>チイキ</t>
    </rPh>
    <phoneticPr fontId="5"/>
  </si>
  <si>
    <t>064</t>
    <phoneticPr fontId="22"/>
  </si>
  <si>
    <t>山王熱供給株式会社</t>
    <rPh sb="0" eb="2">
      <t>サンノウ</t>
    </rPh>
    <rPh sb="2" eb="5">
      <t>ネツキョウキュウ</t>
    </rPh>
    <rPh sb="5" eb="9">
      <t>カブシキガイシャ</t>
    </rPh>
    <phoneticPr fontId="22"/>
  </si>
  <si>
    <t>065</t>
  </si>
  <si>
    <t>渋谷熱供給株式会社</t>
    <phoneticPr fontId="22"/>
  </si>
  <si>
    <t>069</t>
    <phoneticPr fontId="22"/>
  </si>
  <si>
    <r>
      <rPr>
        <sz val="11"/>
        <rFont val="ＭＳ Ｐゴシック"/>
        <family val="2"/>
        <charset val="128"/>
      </rPr>
      <t>品川エネルギーサービス株式会社</t>
    </r>
    <phoneticPr fontId="22"/>
  </si>
  <si>
    <t>073</t>
    <phoneticPr fontId="22"/>
  </si>
  <si>
    <t>ＤＨＣ名古屋株式会社</t>
    <phoneticPr fontId="22"/>
  </si>
  <si>
    <t>名駅東地域</t>
    <rPh sb="3" eb="5">
      <t>チイキ</t>
    </rPh>
    <phoneticPr fontId="22"/>
  </si>
  <si>
    <t>079</t>
    <phoneticPr fontId="22"/>
  </si>
  <si>
    <t>虎ノ門エネルギーネットワーク株式会社</t>
    <rPh sb="0" eb="1">
      <t>トラ</t>
    </rPh>
    <rPh sb="2" eb="3">
      <t>モン</t>
    </rPh>
    <rPh sb="14" eb="18">
      <t>カブシキガイシャ</t>
    </rPh>
    <phoneticPr fontId="22"/>
  </si>
  <si>
    <t>虎ノ門一・二丁目地域</t>
  </si>
  <si>
    <t>虎ノ門・麻布台地域</t>
  </si>
  <si>
    <t>代替値（省令の排出係数）</t>
    <rPh sb="0" eb="2">
      <t>ダイタイ</t>
    </rPh>
    <rPh sb="2" eb="3">
      <t>チ</t>
    </rPh>
    <rPh sb="4" eb="6">
      <t>ショウレイ</t>
    </rPh>
    <rPh sb="7" eb="9">
      <t>ハイシュツ</t>
    </rPh>
    <rPh sb="9" eb="11">
      <t>ケイスウ</t>
    </rPh>
    <phoneticPr fontId="22"/>
  </si>
  <si>
    <t>①貼付け（元データ）</t>
    <rPh sb="1" eb="3">
      <t>ハリツ</t>
    </rPh>
    <rPh sb="5" eb="6">
      <t>モト</t>
    </rPh>
    <phoneticPr fontId="6"/>
  </si>
  <si>
    <t>④重複削除リスト作成</t>
    <rPh sb="1" eb="3">
      <t>チョウフク</t>
    </rPh>
    <rPh sb="3" eb="5">
      <t>サクジョ</t>
    </rPh>
    <rPh sb="8" eb="10">
      <t>サクセイ</t>
    </rPh>
    <phoneticPr fontId="6"/>
  </si>
  <si>
    <t>⑤ふりがな作成</t>
    <rPh sb="5" eb="7">
      <t>サクセイ</t>
    </rPh>
    <phoneticPr fontId="6"/>
  </si>
  <si>
    <t>⑥O列（ふりがな）を優先して昇順に並べ替え</t>
    <rPh sb="2" eb="3">
      <t>レツ</t>
    </rPh>
    <rPh sb="10" eb="12">
      <t>ユウセン</t>
    </rPh>
    <rPh sb="14" eb="16">
      <t>ショウジュン</t>
    </rPh>
    <rPh sb="17" eb="18">
      <t>ナラ</t>
    </rPh>
    <rPh sb="19" eb="20">
      <t>カ</t>
    </rPh>
    <phoneticPr fontId="6"/>
  </si>
  <si>
    <t>※係数３シートよりテキスト貼付け（A～F列）</t>
    <rPh sb="20" eb="21">
      <t>レツ</t>
    </rPh>
    <phoneticPr fontId="6"/>
  </si>
  <si>
    <t>※B列の空白部分を埋める</t>
    <rPh sb="2" eb="3">
      <t>レツ</t>
    </rPh>
    <rPh sb="4" eb="6">
      <t>クウハク</t>
    </rPh>
    <rPh sb="6" eb="8">
      <t>ブブン</t>
    </rPh>
    <rPh sb="9" eb="10">
      <t>ウ</t>
    </rPh>
    <phoneticPr fontId="6"/>
  </si>
  <si>
    <t>※B列とC列の事業者名を「_（アンダーバー半角）」でつなげる
（メニューなしの場合は「_（アンダーバー半角）」はつかない）</t>
    <rPh sb="2" eb="3">
      <t>レツ</t>
    </rPh>
    <rPh sb="5" eb="6">
      <t>レツ</t>
    </rPh>
    <rPh sb="7" eb="11">
      <t>ジギョウシャメイ</t>
    </rPh>
    <phoneticPr fontId="6"/>
  </si>
  <si>
    <t>※H列よりUNIQE関数を使用して作成（作成後はテキスト貼付で関数を削除）</t>
    <phoneticPr fontId="6"/>
  </si>
  <si>
    <t>※PHONETIC関数を使用後、手作業で作成</t>
    <phoneticPr fontId="6"/>
  </si>
  <si>
    <t>※大阪ガスのふりがなは「１」にする
（京都府内のガス事業者はふりがなを数字にする）</t>
    <rPh sb="1" eb="3">
      <t>オオサカ</t>
    </rPh>
    <rPh sb="26" eb="29">
      <t>ジギョウシャ</t>
    </rPh>
    <rPh sb="35" eb="37">
      <t>スウジ</t>
    </rPh>
    <phoneticPr fontId="6"/>
  </si>
  <si>
    <t>※K列の事業者名を貼付</t>
    <rPh sb="2" eb="3">
      <t>レツ</t>
    </rPh>
    <rPh sb="4" eb="8">
      <t>ジギョウシャメイ</t>
    </rPh>
    <rPh sb="9" eb="11">
      <t>ハリツケ</t>
    </rPh>
    <phoneticPr fontId="6"/>
  </si>
  <si>
    <t>※M列のふりがなを貼付</t>
    <rPh sb="2" eb="3">
      <t>レツ</t>
    </rPh>
    <rPh sb="9" eb="11">
      <t>ハリツケ</t>
    </rPh>
    <phoneticPr fontId="6"/>
  </si>
  <si>
    <t>基礎排出係数
(t-CO2/千m³)</t>
    <rPh sb="0" eb="2">
      <t>キソ</t>
    </rPh>
    <rPh sb="2" eb="4">
      <t>ハイシュツ</t>
    </rPh>
    <rPh sb="4" eb="6">
      <t>ケイスウ</t>
    </rPh>
    <phoneticPr fontId="5"/>
  </si>
  <si>
    <t>調整後排出係数
(t-CO2/千m³)</t>
    <phoneticPr fontId="6"/>
  </si>
  <si>
    <t>ガス事業者名（加工後）</t>
    <phoneticPr fontId="6"/>
  </si>
  <si>
    <t>ガス事業者名（加工後）_メニュー名</t>
    <rPh sb="16" eb="17">
      <t>メイ</t>
    </rPh>
    <phoneticPr fontId="6"/>
  </si>
  <si>
    <t>ガス事業者名（加工後）</t>
    <rPh sb="7" eb="10">
      <t>カコウゴ</t>
    </rPh>
    <phoneticPr fontId="6"/>
  </si>
  <si>
    <t>株式会社を削除</t>
    <rPh sb="0" eb="4">
      <t>カブシキガイシャ</t>
    </rPh>
    <rPh sb="5" eb="7">
      <t>サクジョ</t>
    </rPh>
    <phoneticPr fontId="6"/>
  </si>
  <si>
    <t>ガス事業者名（昇順）</t>
    <rPh sb="7" eb="9">
      <t>ショウジュン</t>
    </rPh>
    <phoneticPr fontId="6"/>
  </si>
  <si>
    <t>東京電力エナジーパートナー株式会社</t>
  </si>
  <si>
    <t>とうきょうでんりょくえなじーぱーとなー</t>
    <phoneticPr fontId="6"/>
  </si>
  <si>
    <t>大阪ガス株式会社</t>
  </si>
  <si>
    <t>代替値（省令の排出係数）</t>
    <rPh sb="0" eb="2">
      <t>ダイタイ</t>
    </rPh>
    <rPh sb="2" eb="3">
      <t>アタイ</t>
    </rPh>
    <rPh sb="4" eb="6">
      <t>ショウレイ</t>
    </rPh>
    <rPh sb="7" eb="9">
      <t>ハイシュツ</t>
    </rPh>
    <rPh sb="9" eb="11">
      <t>ケイスウ</t>
    </rPh>
    <phoneticPr fontId="6"/>
  </si>
  <si>
    <t>t-CO2/千m³</t>
    <phoneticPr fontId="6"/>
  </si>
  <si>
    <t>中部電力ミライズ株式会社</t>
  </si>
  <si>
    <t>ちゅうぶでんりょくみらいず</t>
    <phoneticPr fontId="6"/>
  </si>
  <si>
    <t>長田野ガスセンター</t>
  </si>
  <si>
    <t>※代替値は係数３シートより引用</t>
    <rPh sb="1" eb="4">
      <t>ダイタイアタイ</t>
    </rPh>
    <rPh sb="5" eb="7">
      <t>ケイスウ</t>
    </rPh>
    <rPh sb="13" eb="15">
      <t>インヨウ</t>
    </rPh>
    <phoneticPr fontId="6"/>
  </si>
  <si>
    <t>レモンガス株式会社</t>
  </si>
  <si>
    <t>れもんがす</t>
    <phoneticPr fontId="6"/>
  </si>
  <si>
    <t>丹後ガス株式会社</t>
  </si>
  <si>
    <t>※係数３シートから数値を引用する場合、単位に注意すること</t>
    <rPh sb="1" eb="3">
      <t>ケイスウ</t>
    </rPh>
    <rPh sb="9" eb="11">
      <t>スウチ</t>
    </rPh>
    <rPh sb="12" eb="14">
      <t>インヨウ</t>
    </rPh>
    <rPh sb="16" eb="18">
      <t>バアイ</t>
    </rPh>
    <phoneticPr fontId="6"/>
  </si>
  <si>
    <t>東京瓦斯株式会社</t>
  </si>
  <si>
    <t>とうきょうがす</t>
    <phoneticPr fontId="6"/>
  </si>
  <si>
    <t>福知山都市ガス株式会社</t>
  </si>
  <si>
    <t>株式会社サイサン_株式会社エナジー宇宙の供給区域（越谷・春日部エリア、蓮田南エリア）</t>
    <phoneticPr fontId="6"/>
  </si>
  <si>
    <t>さいさんえなじー（こしがや・かすかべ、はすだみなみ）</t>
    <phoneticPr fontId="6"/>
  </si>
  <si>
    <t>大多喜ガス株式会社_大多喜ガス株式会社の供給エリア（払出エリアB）</t>
  </si>
  <si>
    <t>おおたきがすB</t>
  </si>
  <si>
    <t>株式会社サイサン_株式会社エナジー宇宙の供給区域（取手・我孫子エリア）</t>
  </si>
  <si>
    <t>さいさんえなじー（とりで・あびこ）</t>
    <phoneticPr fontId="6"/>
  </si>
  <si>
    <t>大多喜ガス株式会社_大多喜ガス株式会社の供給エリア（払出エリアC）</t>
  </si>
  <si>
    <t>おおたきがすC</t>
  </si>
  <si>
    <t>株式会社サイサン</t>
  </si>
  <si>
    <t>株式会社サイサン_株式会社エナジー宇宙の供給区域（小山エリア、鹿沼エリア）</t>
  </si>
  <si>
    <t>さいさんえなじー（おやま・かぬま）</t>
    <phoneticPr fontId="6"/>
  </si>
  <si>
    <t>金沢エナジー株式会社</t>
  </si>
  <si>
    <t>かなざわえなじー</t>
  </si>
  <si>
    <t>株式会社サイサン_株式会社エナジー宇宙の供給区域（蓮田北・白岡エリア）</t>
  </si>
  <si>
    <t>さいさんえなじー（はすだきた・しらおか）</t>
    <phoneticPr fontId="6"/>
  </si>
  <si>
    <t>京葉瓦斯株式会社</t>
  </si>
  <si>
    <t>株式会社サイサン_株式会社エナジー宇宙の供給区域（新木野・布佐エリア）</t>
  </si>
  <si>
    <t>さいさんえなじー（しんきの・ふさ）</t>
    <phoneticPr fontId="6"/>
  </si>
  <si>
    <t>さいさんえなじー（おやま・かぬま）</t>
  </si>
  <si>
    <t>株式会社サイサン_株式会社エナジー宇宙の供給区域（富里・成田エリア）</t>
  </si>
  <si>
    <t>さいさんえなじー（とみさと・なりた）</t>
    <phoneticPr fontId="6"/>
  </si>
  <si>
    <t>さいさんえなじー（こしがや・かすかべ、はすだみなみ）</t>
  </si>
  <si>
    <t>株式会社エナジー宇宙の供給区域（新木野・布佐エリア）</t>
  </si>
  <si>
    <t>株式会社サイサン_東邦ガスネットワーク株式会社の供給区域</t>
  </si>
  <si>
    <t>さいさんとうほう</t>
    <phoneticPr fontId="6"/>
  </si>
  <si>
    <t>さいさんえなじー（しんきの・ふさ）</t>
  </si>
  <si>
    <t>株式会社サイサン_東京ガスネットワーク株式会社の供給区域（東京地区等）</t>
  </si>
  <si>
    <t>さいさんとうきょう</t>
    <phoneticPr fontId="6"/>
  </si>
  <si>
    <t>さいさんえなじー（とみさと・なりた）</t>
  </si>
  <si>
    <t>株式会社サイサン_大阪ガスネットワーク株式会社の供給区域（西播磨サテライトエリアを除く）</t>
  </si>
  <si>
    <t>さいさんおおさか</t>
    <phoneticPr fontId="6"/>
  </si>
  <si>
    <t>さいさんえなじー（とりで・あびこ）</t>
  </si>
  <si>
    <t>株式会社サイサン_西部ガス株式会社の供給区域(福岡エリア）</t>
  </si>
  <si>
    <t>さいさんせいぶ(ふくおか）</t>
    <phoneticPr fontId="6"/>
  </si>
  <si>
    <t>さいさんえなじー（はすだきた・しらおか）</t>
  </si>
  <si>
    <t>株式会社サイサン_西部ガス株式会社の供給区域(佐世保エリア）</t>
  </si>
  <si>
    <t>さいさんせいぶ(させぼ）</t>
    <phoneticPr fontId="6"/>
  </si>
  <si>
    <t>さいさんおおさか</t>
  </si>
  <si>
    <t>西部ガス株式会社の供給区域(福岡エリア）</t>
  </si>
  <si>
    <t>株式会社サイサン_西部ガス株式会社の供給区域(長崎エリア）</t>
  </si>
  <si>
    <t>さいさんせいぶ(ながさき）</t>
    <phoneticPr fontId="6"/>
  </si>
  <si>
    <t>株式会社サイサン_西部ガス株式会社の供給区域(熊本エリア）</t>
  </si>
  <si>
    <t>さいさんせいぶ(くまもと）</t>
  </si>
  <si>
    <t>西部ガス株式会社の供給区域(佐世保エリア）</t>
  </si>
  <si>
    <t>さいさんせいぶ(くまもと）</t>
    <phoneticPr fontId="6"/>
  </si>
  <si>
    <t>さいさんせいぶ(させぼ）</t>
  </si>
  <si>
    <t>西部ガス株式会社の供給区域(長崎エリア）</t>
  </si>
  <si>
    <t>さいさんせいぶ(ながさき）</t>
  </si>
  <si>
    <t>西部ガス株式会社の供給区域(熊本エリア）</t>
  </si>
  <si>
    <t>東邦ガス株式会社</t>
  </si>
  <si>
    <t>とうほうがす</t>
    <phoneticPr fontId="6"/>
  </si>
  <si>
    <t>さいさんせいぶ(ふくおか）</t>
  </si>
  <si>
    <t>けいようがす</t>
    <phoneticPr fontId="6"/>
  </si>
  <si>
    <t>さいさんとうきょう</t>
  </si>
  <si>
    <t>にかほガス株式会社</t>
  </si>
  <si>
    <t>にかほがす</t>
    <phoneticPr fontId="6"/>
  </si>
  <si>
    <t>さいさんとうほう</t>
  </si>
  <si>
    <t>東海ガス株式会社</t>
  </si>
  <si>
    <t>とうかいがす</t>
    <phoneticPr fontId="6"/>
  </si>
  <si>
    <t>ちゅうぶでんりょくみらいず</t>
  </si>
  <si>
    <t>東海ガス株式会社_大多喜ガス株式会社の供給エリア（払出エリアA）</t>
  </si>
  <si>
    <t>とうかいがすおおたきA</t>
    <phoneticPr fontId="6"/>
  </si>
  <si>
    <t>とうかいがす</t>
  </si>
  <si>
    <t>A0096</t>
  </si>
  <si>
    <t>おおたきがすB</t>
    <phoneticPr fontId="6"/>
  </si>
  <si>
    <t>とうかいがすおおたきA</t>
  </si>
  <si>
    <t>C0011</t>
  </si>
  <si>
    <t>おおたきがすC</t>
    <phoneticPr fontId="6"/>
  </si>
  <si>
    <t>武陽ガス株式会社</t>
  </si>
  <si>
    <t>ぶようがす</t>
    <phoneticPr fontId="6"/>
  </si>
  <si>
    <t>とうきょうでんりょくえなじーぱーとなー</t>
  </si>
  <si>
    <t>D0028</t>
  </si>
  <si>
    <t>かなざわえなじー</t>
    <phoneticPr fontId="6"/>
  </si>
  <si>
    <t>広島ガス株式会社</t>
  </si>
  <si>
    <t>ひろしまがす</t>
    <phoneticPr fontId="6"/>
  </si>
  <si>
    <t>にかほがす</t>
  </si>
  <si>
    <t>山口合同ガス株式会社_下関市、山陽小野田市、宇部市、山口市、防府市、周南市、下松市、光市</t>
  </si>
  <si>
    <t>やまぐちごうどうがす</t>
    <phoneticPr fontId="6"/>
  </si>
  <si>
    <t>ひろしまがす</t>
  </si>
  <si>
    <t>D0035</t>
  </si>
  <si>
    <t>長田野ガスセンター</t>
    <phoneticPr fontId="6"/>
  </si>
  <si>
    <t>丹後ガス株式会社</t>
    <phoneticPr fontId="6"/>
  </si>
  <si>
    <t>やまぐちごうどうがす</t>
  </si>
  <si>
    <t>D0046</t>
  </si>
  <si>
    <t>F0002</t>
  </si>
  <si>
    <t>H0001</t>
  </si>
  <si>
    <t>H0004</t>
  </si>
  <si>
    <t>山口合同ガス株式会社</t>
  </si>
  <si>
    <t>下関市、山陽小野田市、宇部市、山口市、防府市、周南市、下松市、光市</t>
  </si>
  <si>
    <t>※B列とC列の事業者名を　_（アンダーバー半角）でつなげる</t>
    <rPh sb="2" eb="3">
      <t>レツ</t>
    </rPh>
    <rPh sb="5" eb="6">
      <t>レツ</t>
    </rPh>
    <rPh sb="7" eb="11">
      <t>ジギョウシャメイ</t>
    </rPh>
    <rPh sb="21" eb="23">
      <t>ハンカク</t>
    </rPh>
    <phoneticPr fontId="6"/>
  </si>
  <si>
    <t>※H列の事業者名にメニュー名を　_（アンダーバー半角）でつなげる</t>
    <rPh sb="2" eb="3">
      <t>レツ</t>
    </rPh>
    <rPh sb="4" eb="8">
      <t>ジギョウシャメイ</t>
    </rPh>
    <rPh sb="13" eb="14">
      <t>メイ</t>
    </rPh>
    <phoneticPr fontId="6"/>
  </si>
  <si>
    <t>※H列よりUNIQE関数を使用して作成
※作成後はテキスト貼付で関数を削除</t>
    <phoneticPr fontId="6"/>
  </si>
  <si>
    <t>熱供給事業者名</t>
    <rPh sb="0" eb="1">
      <t>ネツ</t>
    </rPh>
    <rPh sb="1" eb="3">
      <t>キョウキュウ</t>
    </rPh>
    <rPh sb="3" eb="5">
      <t>ジギョウ</t>
    </rPh>
    <rPh sb="5" eb="6">
      <t>シャ</t>
    </rPh>
    <rPh sb="6" eb="7">
      <t>メイ</t>
    </rPh>
    <phoneticPr fontId="22"/>
  </si>
  <si>
    <t>基礎排出係数
(t-CO2/GJ)</t>
    <rPh sb="0" eb="2">
      <t>キソ</t>
    </rPh>
    <rPh sb="2" eb="4">
      <t>ハイシュツ</t>
    </rPh>
    <rPh sb="4" eb="6">
      <t>ケイスウ</t>
    </rPh>
    <phoneticPr fontId="5"/>
  </si>
  <si>
    <t>調整後排出係数
(t-CO2/GJ)</t>
    <phoneticPr fontId="6"/>
  </si>
  <si>
    <t>熱供給事業者名（加工後）</t>
    <rPh sb="8" eb="11">
      <t>カコウゴ</t>
    </rPh>
    <phoneticPr fontId="6"/>
  </si>
  <si>
    <t>熱供給事業者名（加工後）_メニュー名</t>
    <rPh sb="17" eb="18">
      <t>メイ</t>
    </rPh>
    <phoneticPr fontId="6"/>
  </si>
  <si>
    <t>熱供給事業者名（昇順）</t>
    <rPh sb="8" eb="10">
      <t>ショウジュン</t>
    </rPh>
    <phoneticPr fontId="6"/>
  </si>
  <si>
    <t>002</t>
  </si>
  <si>
    <t>東京ガスエンジニアリングソリューションズ株式会社</t>
  </si>
  <si>
    <t>田町駅東口北地域</t>
  </si>
  <si>
    <t>東京ガスエンジニアリングソリューションズ株式会社_田町駅東口北地域</t>
  </si>
  <si>
    <t>とうきょうがすえんじにありんぐそりゅーしょんず</t>
    <phoneticPr fontId="6"/>
  </si>
  <si>
    <t>池袋地域冷暖房株式会社_東池袋地域</t>
  </si>
  <si>
    <t>いけぶくろちいきれいだんぼう　ひがしいけぶくろ</t>
  </si>
  <si>
    <t>t-CO2/GJ</t>
    <phoneticPr fontId="6"/>
  </si>
  <si>
    <t>006</t>
  </si>
  <si>
    <t>丸の内熱供給株式会社</t>
  </si>
  <si>
    <t>まるのうちねつきょうきゅう</t>
    <phoneticPr fontId="6"/>
  </si>
  <si>
    <t>錦糸町熱供給株式会社</t>
  </si>
  <si>
    <t>きんしちょうねつきょうきゅう</t>
  </si>
  <si>
    <t>※代替値は係数シートより引用</t>
    <rPh sb="1" eb="4">
      <t>ダイタイアタイ</t>
    </rPh>
    <rPh sb="5" eb="7">
      <t>ケイスウ</t>
    </rPh>
    <rPh sb="12" eb="14">
      <t>インヨウ</t>
    </rPh>
    <phoneticPr fontId="6"/>
  </si>
  <si>
    <t>いけぶくろちいきれいだんぼう</t>
    <phoneticPr fontId="6"/>
  </si>
  <si>
    <t>山王熱供給株式会社</t>
  </si>
  <si>
    <t>さんのうねつきょうきゅう</t>
  </si>
  <si>
    <t>※係数４シートから数値を引用する場合、単位に注意すること</t>
    <rPh sb="1" eb="3">
      <t>ケイスウ</t>
    </rPh>
    <rPh sb="9" eb="11">
      <t>スウチ</t>
    </rPh>
    <rPh sb="12" eb="14">
      <t>インヨウ</t>
    </rPh>
    <rPh sb="16" eb="18">
      <t>バアイ</t>
    </rPh>
    <phoneticPr fontId="6"/>
  </si>
  <si>
    <t>009</t>
  </si>
  <si>
    <t>池袋地域冷暖房株式会社</t>
  </si>
  <si>
    <t>東池袋地域</t>
  </si>
  <si>
    <t>新都市熱供給株式会社</t>
  </si>
  <si>
    <t>しんとしねつきょうきゅう</t>
    <phoneticPr fontId="6"/>
  </si>
  <si>
    <t>品川エネルギーサービス株式会社</t>
  </si>
  <si>
    <t>しながわえねるぎーさーびす</t>
  </si>
  <si>
    <t>西池袋熱供給株式会社_西池袋地域</t>
  </si>
  <si>
    <t>にしいけぶくろねつきょうきゅう　にしいけぶくろ</t>
    <phoneticPr fontId="6"/>
  </si>
  <si>
    <t>品川熱供給株式会社_品川東口南地域</t>
  </si>
  <si>
    <t>しながわねつきょうきゅう　しながわみがしぐちみなみ</t>
  </si>
  <si>
    <t>014</t>
  </si>
  <si>
    <t>東京都市サービス株式会社_芝浦4丁目地域</t>
  </si>
  <si>
    <t>とうきょうとしさーびす　しばうら</t>
    <phoneticPr fontId="6"/>
  </si>
  <si>
    <t>渋谷熱供給株式会社</t>
  </si>
  <si>
    <t>しぶやねつきょうきゅう</t>
  </si>
  <si>
    <t>016</t>
  </si>
  <si>
    <t>西池袋熱供給株式会社</t>
  </si>
  <si>
    <t>西池袋地域</t>
  </si>
  <si>
    <t>東京都市サービス株式会社_銀座5・6丁目地域</t>
  </si>
  <si>
    <t>とうきょうとしさーびす</t>
    <phoneticPr fontId="6"/>
  </si>
  <si>
    <t>新宿熱供給株式会社</t>
  </si>
  <si>
    <t>しんじゅくねつきょうきゅう</t>
  </si>
  <si>
    <t>020</t>
  </si>
  <si>
    <t>東京都市サービス株式会社</t>
  </si>
  <si>
    <t>芝浦4丁目地域</t>
  </si>
  <si>
    <t>東京都市サービス株式会社_新川地域</t>
    <phoneticPr fontId="6"/>
  </si>
  <si>
    <t>とうきょうとしさーびす　しんかわ</t>
    <phoneticPr fontId="6"/>
  </si>
  <si>
    <t>新宿南エネルギーサービス株式会社</t>
  </si>
  <si>
    <t>しんじゅくみなみえねるぎーさーびす</t>
  </si>
  <si>
    <t>東京都市サービス株式会社_神田駿河台地域</t>
    <phoneticPr fontId="6"/>
  </si>
  <si>
    <t>とうきょうとしさーびす　かんだするがだい</t>
    <phoneticPr fontId="6"/>
  </si>
  <si>
    <t>しんとしねつきょうきゅう</t>
  </si>
  <si>
    <t>東京都市サービス株式会社_箱崎地域</t>
    <phoneticPr fontId="6"/>
  </si>
  <si>
    <t>とうきょうとしさーびす　はこざき</t>
    <phoneticPr fontId="6"/>
  </si>
  <si>
    <t>ＤＨＣ名古屋株式会社_名駅東地域</t>
  </si>
  <si>
    <t>でぃーえいちしーなごや　めいえきひがし</t>
  </si>
  <si>
    <t>東京都市サービス株式会社_幕張新都心ハイテク・ビジネス地域</t>
  </si>
  <si>
    <t>とうきょうとしさーびす　まくはりしんとし</t>
    <phoneticPr fontId="6"/>
  </si>
  <si>
    <t>とうきょうがすえんじにありんぐそりゅーしょんず</t>
  </si>
  <si>
    <t>東京都市サービス株式会社_高崎市中央・城址地域</t>
    <phoneticPr fontId="6"/>
  </si>
  <si>
    <t>東京下水道エネルギー株式会社　後楽事業所_後楽一丁目地域</t>
  </si>
  <si>
    <t>とうきょうげすいどうえねるぎー　こうらくじぎょうしょ　こうらくいっちょうめ</t>
  </si>
  <si>
    <t>東京都市サービス株式会社_本駒込2丁目地域</t>
  </si>
  <si>
    <t>とうきょうとしさーびす　たかさきし ちゅうおう・じょうし</t>
    <phoneticPr fontId="6"/>
  </si>
  <si>
    <t>とうきょうとしさーびす</t>
  </si>
  <si>
    <t>東京都市サービス株式会社_大崎1丁目地域</t>
  </si>
  <si>
    <t>とうきょうとしさーびす　おおさき</t>
    <phoneticPr fontId="6"/>
  </si>
  <si>
    <t>東京都市サービス株式会社_高崎市中央・城址地域</t>
  </si>
  <si>
    <t>東京都市サービス株式会社_晴海アイランド地域</t>
  </si>
  <si>
    <t>とうきょうとしさーびす　はるみ</t>
    <phoneticPr fontId="6"/>
  </si>
  <si>
    <t>東京都市サービス株式会社_府中日鋼町地域</t>
    <phoneticPr fontId="6"/>
  </si>
  <si>
    <t>とうきょうとしさーびす　ふちゅうにっこうちょう</t>
    <phoneticPr fontId="6"/>
  </si>
  <si>
    <t>とうきょうとしさーびす　おおさき</t>
  </si>
  <si>
    <t>東京都市サービス株式会社_神田駿河台地域</t>
  </si>
  <si>
    <t>とうきょうとしさーびす　かんだするがだい</t>
  </si>
  <si>
    <t>東京都市サービス株式会社_横浜市北仲通南地域</t>
    <phoneticPr fontId="6"/>
  </si>
  <si>
    <t>とうきょうとしさーびす　よこはましきたなかどおりみなみ</t>
    <phoneticPr fontId="6"/>
  </si>
  <si>
    <t>とうきょうとしさーびす　しばうら</t>
  </si>
  <si>
    <t>みなとみらい二十一熱供給株式会社</t>
    <phoneticPr fontId="6"/>
  </si>
  <si>
    <t>みなとみらいにじゅういちねつきょうきゅう</t>
    <phoneticPr fontId="6"/>
  </si>
  <si>
    <t>東京都市サービス株式会社_新川地域</t>
  </si>
  <si>
    <t>とうきょうとしさーびす　しんかわ</t>
  </si>
  <si>
    <t>新宿熱供給株式会社</t>
    <phoneticPr fontId="6"/>
  </si>
  <si>
    <t>しんじゅくねつきょうきゅう</t>
    <phoneticPr fontId="6"/>
  </si>
  <si>
    <t>とうきょうとしさーびす　たかさきし ちゅうおう・じょうし</t>
  </si>
  <si>
    <t>024</t>
  </si>
  <si>
    <t>株式会社福岡エネルギーサービス_シーサイドももち地域</t>
  </si>
  <si>
    <t>ふくおかえねるぎーさーびす　しーさいどももち</t>
    <phoneticPr fontId="6"/>
  </si>
  <si>
    <t>東京都市サービス株式会社_箱崎地域</t>
  </si>
  <si>
    <t>とうきょうとしさーびす　はこざき</t>
  </si>
  <si>
    <t>株式会社福岡エネルギーサービス_西鉄福岡駅再開発地域</t>
    <phoneticPr fontId="6"/>
  </si>
  <si>
    <t>ふくおかえねるぎーさーびす　にしてつふくおかえきさいかいはつちいき</t>
    <phoneticPr fontId="6"/>
  </si>
  <si>
    <t>とうきょうとしさーびす　はるみ</t>
  </si>
  <si>
    <t>株式会社福岡エネルギーサービス_下川端再開発地域</t>
    <phoneticPr fontId="6"/>
  </si>
  <si>
    <t>ふくおかえねるぎーさーびす　しもかわばたさいかいはつちいき</t>
    <phoneticPr fontId="6"/>
  </si>
  <si>
    <t>東京都市サービス株式会社_府中日鋼町地域</t>
  </si>
  <si>
    <t>とうきょうとしさーびす　ふちゅうにっこうちょう</t>
  </si>
  <si>
    <t>033</t>
  </si>
  <si>
    <t>東京下水道エネルギー株式会社　後楽事業所_後楽一丁目地域</t>
    <phoneticPr fontId="6"/>
  </si>
  <si>
    <t>とうきょうげすいどうえねるぎー　こうらくじぎょうしょ　こうらくいっちょうめ</t>
    <phoneticPr fontId="6"/>
  </si>
  <si>
    <t>とうきょうとしさーびす　まくはりしんとし</t>
  </si>
  <si>
    <t>039</t>
  </si>
  <si>
    <t>シーサイドももち地域</t>
  </si>
  <si>
    <t>しんじゅくみなみえねるぎーさーびす</t>
    <phoneticPr fontId="6"/>
  </si>
  <si>
    <t>東京都市サービス株式会社_横浜市北仲通南地域</t>
  </si>
  <si>
    <t>とうきょうとしさーびす　よこはましきたなかどおりみなみ</t>
  </si>
  <si>
    <t>きんしちょうねつきょうきゅう</t>
    <phoneticPr fontId="6"/>
  </si>
  <si>
    <t>虎ノ門エネルギーネットワーク株式会社_虎ノ門・麻布台地域</t>
  </si>
  <si>
    <t>とらのもんえねるぎーねっとわーく　とらのもんあざぶだい</t>
  </si>
  <si>
    <t>しながわねつきょうきゅう　しながわみがしぐちみなみ</t>
    <phoneticPr fontId="6"/>
  </si>
  <si>
    <t>虎ノ門エネルギーネットワーク株式会社_虎ノ門一・二丁目地域</t>
  </si>
  <si>
    <t>とらのもんえねるぎーねっとわーく　とらのもんいちにちょうめ</t>
  </si>
  <si>
    <t>047</t>
  </si>
  <si>
    <t>東京下水道エネルギー株式会社　後楽事業所</t>
  </si>
  <si>
    <t>山王熱供給株式会社</t>
    <phoneticPr fontId="6"/>
  </si>
  <si>
    <t>さんのうねつきょうきゅう</t>
    <phoneticPr fontId="6"/>
  </si>
  <si>
    <t>にしいけぶくろねつきょうきゅう　にしいけぶくろ</t>
  </si>
  <si>
    <t>050</t>
  </si>
  <si>
    <t>しぶやねつきょうきゅう</t>
    <phoneticPr fontId="6"/>
  </si>
  <si>
    <t>ふくおかえねるぎーさーびす　しーさいどももち</t>
  </si>
  <si>
    <t>しながわえねるぎーさーびす</t>
    <phoneticPr fontId="6"/>
  </si>
  <si>
    <t>株式会社福岡エネルギーサービス_下川端再開発地域</t>
  </si>
  <si>
    <t>ふくおかえねるぎーさーびす　しもかわばたさいかいはつちいき</t>
  </si>
  <si>
    <t>ＤＨＣ名古屋株式会社_名駅東地域</t>
    <phoneticPr fontId="6"/>
  </si>
  <si>
    <t>でぃーえいちしーなごや　めいえきひがし</t>
    <phoneticPr fontId="6"/>
  </si>
  <si>
    <t>株式会社福岡エネルギーサービス_西鉄福岡駅再開発地域</t>
  </si>
  <si>
    <t>ふくおかえねるぎーさーびす　にしてつふくおかえきさいかいはつちいき</t>
  </si>
  <si>
    <t>064</t>
  </si>
  <si>
    <t>虎ノ門エネルギーネットワーク株式会社_虎ノ門一・二丁目地域</t>
    <phoneticPr fontId="6"/>
  </si>
  <si>
    <t>とらのもんえねるぎーねっとわーく　とらのもんいちにちょうめ</t>
    <phoneticPr fontId="6"/>
  </si>
  <si>
    <t>まるのうちねつきょうきゅう</t>
  </si>
  <si>
    <t>虎ノ門エネルギーネットワーク株式会社_虎ノ門・麻布台地域</t>
    <phoneticPr fontId="6"/>
  </si>
  <si>
    <t>とらのもんえねるぎーねっとわーく　とらのもんあざぶだい</t>
    <phoneticPr fontId="6"/>
  </si>
  <si>
    <t>みなとみらい二十一熱供給株式会社</t>
  </si>
  <si>
    <t>みなとみらいにじゅういちねつきょうきゅう</t>
  </si>
  <si>
    <t>069</t>
  </si>
  <si>
    <t>073</t>
  </si>
  <si>
    <t>ＤＨＣ名古屋株式会社</t>
  </si>
  <si>
    <t>079</t>
  </si>
  <si>
    <t>参照列gb</t>
    <phoneticPr fontId="5"/>
  </si>
  <si>
    <t>参照列gc</t>
    <rPh sb="0" eb="2">
      <t>サンショウ</t>
    </rPh>
    <rPh sb="2" eb="3">
      <t>レツ</t>
    </rPh>
    <phoneticPr fontId="5"/>
  </si>
  <si>
    <t>参照列ga</t>
    <rPh sb="0" eb="3">
      <t>サンショウレツ</t>
    </rPh>
    <phoneticPr fontId="5"/>
  </si>
  <si>
    <t>参照列nb</t>
    <phoneticPr fontId="5"/>
  </si>
  <si>
    <t>参照列nc</t>
    <rPh sb="0" eb="2">
      <t>サンショウ</t>
    </rPh>
    <rPh sb="2" eb="3">
      <t>レツ</t>
    </rPh>
    <phoneticPr fontId="5"/>
  </si>
  <si>
    <t>参照列na</t>
    <rPh sb="0" eb="3">
      <t>サンショウレツ</t>
    </rPh>
    <phoneticPr fontId="5"/>
  </si>
  <si>
    <t>ガス事業者名（昇順）</t>
    <phoneticPr fontId="6"/>
  </si>
  <si>
    <t>ガス事業者名のリストの列</t>
    <rPh sb="2" eb="5">
      <t>ジギョウシャ</t>
    </rPh>
    <rPh sb="5" eb="6">
      <t>メイ</t>
    </rPh>
    <rPh sb="11" eb="12">
      <t>レツ</t>
    </rPh>
    <phoneticPr fontId="6"/>
  </si>
  <si>
    <t>BT</t>
    <phoneticPr fontId="6"/>
  </si>
  <si>
    <t>熱供給事業者名のリストの列</t>
    <rPh sb="0" eb="1">
      <t>ネツ</t>
    </rPh>
    <rPh sb="1" eb="3">
      <t>キョウキュウ</t>
    </rPh>
    <rPh sb="3" eb="5">
      <t>ジギョウ</t>
    </rPh>
    <rPh sb="5" eb="6">
      <t>シャ</t>
    </rPh>
    <rPh sb="6" eb="7">
      <t>メイ</t>
    </rPh>
    <rPh sb="12" eb="13">
      <t>レツ</t>
    </rPh>
    <phoneticPr fontId="6"/>
  </si>
  <si>
    <t>CJ</t>
    <phoneticPr fontId="6"/>
  </si>
  <si>
    <t xml:space="preserve"> ■一般送配電事業者が維持し，及び運用する電線路を介して供給された電気</t>
    <phoneticPr fontId="6"/>
  </si>
  <si>
    <t>AW</t>
    <phoneticPr fontId="6"/>
  </si>
  <si>
    <t>BM</t>
    <phoneticPr fontId="6"/>
  </si>
  <si>
    <t>CC</t>
    <phoneticPr fontId="6"/>
  </si>
  <si>
    <t>基礎排出係数の列</t>
    <rPh sb="0" eb="2">
      <t>キソ</t>
    </rPh>
    <rPh sb="2" eb="4">
      <t>ハイシュツ</t>
    </rPh>
    <rPh sb="4" eb="6">
      <t>ケイスウ</t>
    </rPh>
    <rPh sb="7" eb="8">
      <t>レツ</t>
    </rPh>
    <phoneticPr fontId="5"/>
  </si>
  <si>
    <t>BR</t>
    <phoneticPr fontId="5"/>
  </si>
  <si>
    <t>CH</t>
    <phoneticPr fontId="5"/>
  </si>
  <si>
    <t>ガス事業者名の数</t>
    <rPh sb="2" eb="5">
      <t>ジギョウシャ</t>
    </rPh>
    <rPh sb="5" eb="6">
      <t>メイ</t>
    </rPh>
    <rPh sb="7" eb="8">
      <t>カズ</t>
    </rPh>
    <phoneticPr fontId="5"/>
  </si>
  <si>
    <t>熱供給事業者名の数</t>
    <rPh sb="0" eb="3">
      <t>ネツキョウキュウ</t>
    </rPh>
    <rPh sb="3" eb="6">
      <t>ジギョウシャ</t>
    </rPh>
    <rPh sb="6" eb="7">
      <t>メイ</t>
    </rPh>
    <rPh sb="8" eb="9">
      <t>カズ</t>
    </rPh>
    <phoneticPr fontId="5"/>
  </si>
  <si>
    <t>■都市ガス(ＣＮＧを含む。)</t>
    <phoneticPr fontId="6"/>
  </si>
  <si>
    <t>ガス事業者名</t>
    <rPh sb="2" eb="5">
      <t>ジギョウシャ</t>
    </rPh>
    <rPh sb="5" eb="6">
      <t>メイ</t>
    </rPh>
    <phoneticPr fontId="6"/>
  </si>
  <si>
    <r>
      <t>実数値(千ｍ</t>
    </r>
    <r>
      <rPr>
        <vertAlign val="superscript"/>
        <sz val="10"/>
        <rFont val="ＭＳ 明朝"/>
        <family val="1"/>
        <charset val="128"/>
      </rPr>
      <t>3</t>
    </r>
    <r>
      <rPr>
        <sz val="10"/>
        <rFont val="ＭＳ 明朝"/>
        <family val="1"/>
        <charset val="128"/>
      </rPr>
      <t>)</t>
    </r>
    <rPh sb="0" eb="2">
      <t>ジッスウ</t>
    </rPh>
    <rPh sb="2" eb="3">
      <t>アタイ</t>
    </rPh>
    <rPh sb="4" eb="5">
      <t>セン</t>
    </rPh>
    <phoneticPr fontId="6"/>
  </si>
  <si>
    <t>ガス事業者有無</t>
    <rPh sb="2" eb="7">
      <t>ジギョウシャウム</t>
    </rPh>
    <phoneticPr fontId="5"/>
  </si>
  <si>
    <t>■産業用蒸気以外の蒸気，温水，冷水</t>
    <phoneticPr fontId="6"/>
  </si>
  <si>
    <t>熱供給事業者名</t>
    <rPh sb="0" eb="3">
      <t>ネツキョウキュウ</t>
    </rPh>
    <rPh sb="3" eb="6">
      <t>ジギョウシャ</t>
    </rPh>
    <rPh sb="6" eb="7">
      <t>メイ</t>
    </rPh>
    <phoneticPr fontId="6"/>
  </si>
  <si>
    <t>実数値(GJ)</t>
    <rPh sb="0" eb="2">
      <t>ジッスウ</t>
    </rPh>
    <rPh sb="2" eb="3">
      <t>アタイ</t>
    </rPh>
    <phoneticPr fontId="6"/>
  </si>
  <si>
    <t>Ａ　事業所等排出区分_追加入力</t>
    <rPh sb="11" eb="13">
      <t>ツイカ</t>
    </rPh>
    <rPh sb="13" eb="15">
      <t>ニュウリョク</t>
    </rPh>
    <phoneticPr fontId="6"/>
  </si>
  <si>
    <t>［参照_電気］シートより引用</t>
    <rPh sb="1" eb="3">
      <t>サンショウ</t>
    </rPh>
    <rPh sb="4" eb="6">
      <t>デンキ</t>
    </rPh>
    <rPh sb="12" eb="14">
      <t>インヨウ</t>
    </rPh>
    <phoneticPr fontId="5"/>
  </si>
  <si>
    <t>［参照_ガス］シートより引用</t>
    <rPh sb="1" eb="3">
      <t>サンショウ</t>
    </rPh>
    <rPh sb="12" eb="14">
      <t>インヨウ</t>
    </rPh>
    <phoneticPr fontId="5"/>
  </si>
  <si>
    <t>［参照_熱］シートより引用</t>
    <rPh sb="1" eb="3">
      <t>サンショウ</t>
    </rPh>
    <rPh sb="4" eb="5">
      <t>ネツ</t>
    </rPh>
    <rPh sb="11" eb="13">
      <t>インヨウ</t>
    </rPh>
    <phoneticPr fontId="5"/>
  </si>
  <si>
    <r>
      <t>○令和7年度の温室効果ガス排出量を算定する際に用いる係数です(報告は令和8年度)。
○基礎排出係数は基礎排出量の算定に、調整後排出係数は調整後排出量の算定に用います。
○令和6年度から小売供給を開始した電気事業者については、</t>
    </r>
    <r>
      <rPr>
        <sz val="9"/>
        <color rgb="FFFF0000"/>
        <rFont val="HG丸ｺﾞｼｯｸM-PRO"/>
        <family val="3"/>
        <charset val="128"/>
      </rPr>
      <t>令和5年度実績とみなす排出係数となっています。</t>
    </r>
    <r>
      <rPr>
        <sz val="9"/>
        <rFont val="HG丸ｺﾞｼｯｸM-PRO"/>
        <family val="3"/>
        <charset val="128"/>
      </rPr>
      <t xml:space="preserve">
これらの電気事業者の令和6年度実績の排出係数</t>
    </r>
    <r>
      <rPr>
        <sz val="9"/>
        <color rgb="FFFF0000"/>
        <rFont val="HG丸ｺﾞｼｯｸM-PRO"/>
        <family val="3"/>
        <charset val="128"/>
      </rPr>
      <t>（一部、令和5年度実績とみなすものを含む。）</t>
    </r>
    <r>
      <rPr>
        <sz val="9"/>
        <rFont val="HG丸ｺﾞｼｯｸM-PRO"/>
        <family val="3"/>
        <charset val="128"/>
      </rPr>
      <t>は、令和8年７月頃に更新予定です。
〇令和7年度から小売供給を開始した電気事業者の事業者別排出係数は、令和8年７月頃に公表予定です。
〇（参考値）は令和6年度実績の排出係数です。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t>
    </r>
    <phoneticPr fontId="66"/>
  </si>
  <si>
    <t>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6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phoneticPr fontId="64"/>
  </si>
  <si>
    <t>【小売電気事業者】</t>
    <rPh sb="1" eb="3">
      <t>コウ</t>
    </rPh>
    <rPh sb="3" eb="5">
      <t>デンキ</t>
    </rPh>
    <rPh sb="5" eb="8">
      <t>ジギョウシャ</t>
    </rPh>
    <phoneticPr fontId="66"/>
  </si>
  <si>
    <t>登録番号</t>
    <rPh sb="0" eb="2">
      <t>トウロク</t>
    </rPh>
    <rPh sb="2" eb="4">
      <t>バンゴウ</t>
    </rPh>
    <phoneticPr fontId="66"/>
  </si>
  <si>
    <t>電気事業者名</t>
    <rPh sb="0" eb="2">
      <t>デンキ</t>
    </rPh>
    <rPh sb="2" eb="5">
      <t>ジギョウシャ</t>
    </rPh>
    <rPh sb="5" eb="6">
      <t>メイ</t>
    </rPh>
    <phoneticPr fontId="66"/>
  </si>
  <si>
    <t>メニュー名</t>
    <rPh sb="4" eb="5">
      <t>メイ</t>
    </rPh>
    <phoneticPr fontId="66"/>
  </si>
  <si>
    <t>基礎排出係数</t>
    <rPh sb="0" eb="2">
      <t>キソ</t>
    </rPh>
    <rPh sb="2" eb="4">
      <t>ハイシュツ</t>
    </rPh>
    <rPh sb="4" eb="6">
      <t>ケイスウ</t>
    </rPh>
    <phoneticPr fontId="68"/>
  </si>
  <si>
    <t>調整後排出係数</t>
    <phoneticPr fontId="66"/>
  </si>
  <si>
    <t>各事業者の
把握率(%)</t>
    <rPh sb="0" eb="4">
      <t>カクジギョウシャ</t>
    </rPh>
    <rPh sb="6" eb="8">
      <t>ハアク</t>
    </rPh>
    <rPh sb="8" eb="9">
      <t>リツ</t>
    </rPh>
    <phoneticPr fontId="66"/>
  </si>
  <si>
    <t>把握できなかった理由</t>
    <rPh sb="0" eb="2">
      <t>ハアク</t>
    </rPh>
    <rPh sb="8" eb="10">
      <t>リユウ</t>
    </rPh>
    <phoneticPr fontId="66"/>
  </si>
  <si>
    <t>(t-CO2/kWh)</t>
    <phoneticPr fontId="66"/>
  </si>
  <si>
    <t>0.000422※</t>
  </si>
  <si>
    <t>-</t>
  </si>
  <si>
    <r>
      <rPr>
        <sz val="11"/>
        <color theme="1"/>
        <rFont val="Arial"/>
        <family val="2"/>
        <charset val="128"/>
      </rPr>
      <t>メニュー</t>
    </r>
    <r>
      <rPr>
        <sz val="11"/>
        <color theme="1"/>
        <rFont val="Arial"/>
        <family val="2"/>
      </rPr>
      <t>A</t>
    </r>
  </si>
  <si>
    <t>係数が代替値の事業者からの受電のため</t>
  </si>
  <si>
    <t>(株)SEウイングズ</t>
  </si>
  <si>
    <r>
      <rPr>
        <sz val="11"/>
        <color theme="1"/>
        <rFont val="Arial"/>
        <family val="3"/>
        <charset val="128"/>
      </rPr>
      <t>メニュー</t>
    </r>
    <r>
      <rPr>
        <sz val="11"/>
        <color theme="1"/>
        <rFont val="Arial"/>
        <family val="2"/>
      </rPr>
      <t>A</t>
    </r>
  </si>
  <si>
    <t>メニューB(残差)</t>
    <phoneticPr fontId="66"/>
  </si>
  <si>
    <t>A0009</t>
    <phoneticPr fontId="66"/>
  </si>
  <si>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</si>
  <si>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</si>
  <si>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</si>
  <si>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66"/>
  </si>
  <si>
    <t>(株)エネワンでんき</t>
  </si>
  <si>
    <t>(株)リエネ</t>
  </si>
  <si>
    <t>係数が代替値の事業者からの調達のため</t>
  </si>
  <si>
    <t>(株)Looop</t>
  </si>
  <si>
    <t>事業者等別基礎二酸化炭素排出係数が発表されておらず、代替値を使って排出量を計算せざるを得ない取引先があったため</t>
  </si>
  <si>
    <t>(株)ナンワ(旧：(株)ナンワエナジー)</t>
  </si>
  <si>
    <t>メニューN</t>
  </si>
  <si>
    <t>メニューO</t>
  </si>
  <si>
    <t>メニューP</t>
  </si>
  <si>
    <t>メニューQ</t>
  </si>
  <si>
    <t>メニューR(残差)</t>
  </si>
  <si>
    <t>メニューK(残差)</t>
    <phoneticPr fontId="66"/>
  </si>
  <si>
    <t>一般財団法人泉佐野電力</t>
  </si>
  <si>
    <t>係数が代替値の取引先が一部あったため</t>
  </si>
  <si>
    <t>メニューE(残差)</t>
    <phoneticPr fontId="66"/>
  </si>
  <si>
    <t>A0040</t>
  </si>
  <si>
    <t>アルカナエナジー(株)</t>
  </si>
  <si>
    <t>(株)VーPower</t>
  </si>
  <si>
    <t>代替値を用いる調達元がいるため</t>
  </si>
  <si>
    <t>係数が代替値の事業者からの受電等があったため</t>
  </si>
  <si>
    <t>メニューG(残差)</t>
    <phoneticPr fontId="66"/>
  </si>
  <si>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</si>
  <si>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</si>
  <si>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66"/>
  </si>
  <si>
    <t>代替値からの受電があったため</t>
  </si>
  <si>
    <t>メニューH(残差)</t>
    <phoneticPr fontId="66"/>
  </si>
  <si>
    <t>(株)UPDATER</t>
  </si>
  <si>
    <t>係数が代替値の事業者からの受電があるため</t>
  </si>
  <si>
    <t>需要バランシンググループ内の融通受電のため</t>
  </si>
  <si>
    <t>代替値を用いる調達元があるため</t>
  </si>
  <si>
    <t>係数が代替値の事業者からの受電の為</t>
  </si>
  <si>
    <t>一部係数に代替値の事業者からの受電が含まれるため</t>
  </si>
  <si>
    <t>auエネルギー＆ライフ(株)</t>
  </si>
  <si>
    <t>メニューC(残差)</t>
    <phoneticPr fontId="66"/>
  </si>
  <si>
    <t>サーラeエナジー(株)</t>
  </si>
  <si>
    <r>
      <rPr>
        <sz val="11"/>
        <color rgb="FF000000"/>
        <rFont val="Arial"/>
        <family val="2"/>
      </rPr>
      <t>メニューB(残差)</t>
    </r>
    <phoneticPr fontId="66"/>
  </si>
  <si>
    <t>メニューJ(残差)</t>
    <phoneticPr fontId="66"/>
  </si>
  <si>
    <t>カナデビア(株)（旧:日立造船(株)）</t>
  </si>
  <si>
    <t>パナソニックオペレーショナルエクセレンス(株)</t>
  </si>
  <si>
    <t>MCリテールエナジー(株)</t>
  </si>
  <si>
    <t>リニューアブル・ジャパン(株)</t>
  </si>
  <si>
    <t>バランシンググループ内の融通受電のため、
係数が代替値の事業者からの受電のため</t>
  </si>
  <si>
    <t>TOPPANホールディングス(株)</t>
  </si>
  <si>
    <t>(株)エクスゲート(旧：(株)イーエムアイ)</t>
  </si>
  <si>
    <t>大和ハウス工業(株)</t>
  </si>
  <si>
    <t>HTBエナジー(株)</t>
  </si>
  <si>
    <t>Japan電力(株)</t>
  </si>
  <si>
    <r>
      <t>0.000422</t>
    </r>
    <r>
      <rPr>
        <sz val="11"/>
        <color theme="1"/>
        <rFont val="ＭＳ Ｐゴシック"/>
        <family val="2"/>
        <charset val="128"/>
      </rPr>
      <t>※</t>
    </r>
    <phoneticPr fontId="66"/>
  </si>
  <si>
    <t>SBパワー(株)</t>
  </si>
  <si>
    <t>NFパワーサービス(株)</t>
  </si>
  <si>
    <t>日本瓦斯(株)(日本ガス(株))</t>
  </si>
  <si>
    <t>(株)UーPOWER</t>
  </si>
  <si>
    <t>(株)TTSパワー</t>
  </si>
  <si>
    <t>(株)エネウィル</t>
  </si>
  <si>
    <t>Next Power(株)</t>
  </si>
  <si>
    <t>メニューI(残差)</t>
    <phoneticPr fontId="66"/>
  </si>
  <si>
    <t>(株)シーラソーラー</t>
  </si>
  <si>
    <t>代替値の事業者からの調達があるため</t>
  </si>
  <si>
    <t>(株)カーボンニュートラル</t>
  </si>
  <si>
    <t>バランシンググループ内の融通受電のため</t>
  </si>
  <si>
    <t>宮崎瓦斯(株)(旧：(株)宮崎ガスリビング)</t>
  </si>
  <si>
    <t>A0260</t>
  </si>
  <si>
    <t>(株)ジョヴィ</t>
  </si>
  <si>
    <t xml:space="preserve">ミライフ東日本(株) </t>
  </si>
  <si>
    <t>A0266</t>
  </si>
  <si>
    <t>常石商事(株)</t>
  </si>
  <si>
    <t>一部の発電事業者から排出係数を受領できなかったので代替値を活用した
また，一部の小売電気事業者の排出係数公表値が代替値であったため</t>
  </si>
  <si>
    <t>メニューM(残差)</t>
    <phoneticPr fontId="66"/>
  </si>
  <si>
    <t>係数が代替値の事業者からの受電のため</t>
    <phoneticPr fontId="66"/>
  </si>
  <si>
    <t>(株)Misumi</t>
  </si>
  <si>
    <t>MKステーションズ(株)</t>
  </si>
  <si>
    <t>(株)JTBコミュニケーションデザイン</t>
  </si>
  <si>
    <t>(株)PinT</t>
  </si>
  <si>
    <t>(株)クローバー・テクノロジーズ</t>
  </si>
  <si>
    <t>代替値を使用している事業者からの調達があるため</t>
  </si>
  <si>
    <t>(株)CHIBAむつざわエナジー</t>
  </si>
  <si>
    <t>(株)関西空調</t>
  </si>
  <si>
    <t>レジル(株)</t>
  </si>
  <si>
    <t>(株)CWS</t>
  </si>
  <si>
    <t>A0365</t>
    <phoneticPr fontId="66"/>
  </si>
  <si>
    <t>楽天モバイル(株)(旧：楽天エナジー(株))</t>
  </si>
  <si>
    <t>代替値を使用している事業者からの調達があるため
またBG間の融通電量があるため</t>
    <phoneticPr fontId="64"/>
  </si>
  <si>
    <t>Apaman Energy(株)</t>
  </si>
  <si>
    <t>アストマックス・エネルギー(株)</t>
  </si>
  <si>
    <t>ALL GREEN POWER(株)</t>
  </si>
  <si>
    <t>そうまIグリッド合同会社</t>
  </si>
  <si>
    <t>JPエネルギー(株)</t>
  </si>
  <si>
    <t>代替値の事業者からの調達があったため</t>
  </si>
  <si>
    <t>Cocoテラスたがわ(株)</t>
  </si>
  <si>
    <t>A0454</t>
    <phoneticPr fontId="66"/>
  </si>
  <si>
    <t>(株)LIXIL TEPCO スマートパートナーズ</t>
  </si>
  <si>
    <t>(株)NEXT ONE</t>
  </si>
  <si>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64"/>
  </si>
  <si>
    <t>つばさでんき(株)(旧：(株)アルファライズ)</t>
  </si>
  <si>
    <t>(株)フォーバルテレコム</t>
  </si>
  <si>
    <t>(株)ストエネ</t>
  </si>
  <si>
    <t>(株)CDエナジーダイレクト</t>
  </si>
  <si>
    <t>Q.ENESTでんき(株)</t>
  </si>
  <si>
    <t>係数が代替値の事業者からの受電があったため</t>
  </si>
  <si>
    <t>メニューA</t>
    <phoneticPr fontId="66"/>
  </si>
  <si>
    <t>メニューB</t>
    <phoneticPr fontId="66"/>
  </si>
  <si>
    <t>メニューC</t>
    <phoneticPr fontId="66"/>
  </si>
  <si>
    <t>メニューD</t>
    <phoneticPr fontId="66"/>
  </si>
  <si>
    <t>メニューE</t>
    <phoneticPr fontId="66"/>
  </si>
  <si>
    <t>メニューF</t>
    <phoneticPr fontId="66"/>
  </si>
  <si>
    <t>メニューG</t>
    <phoneticPr fontId="66"/>
  </si>
  <si>
    <t>メニューH</t>
    <phoneticPr fontId="66"/>
  </si>
  <si>
    <t>メニューI</t>
    <phoneticPr fontId="66"/>
  </si>
  <si>
    <t>メニューJ</t>
    <phoneticPr fontId="66"/>
  </si>
  <si>
    <t>メニューK</t>
    <phoneticPr fontId="66"/>
  </si>
  <si>
    <t>メニューL(残差)</t>
    <rPh sb="6" eb="8">
      <t>ザンサ</t>
    </rPh>
    <phoneticPr fontId="66"/>
  </si>
  <si>
    <t>ふかやeパワー(株)</t>
  </si>
  <si>
    <t>(株)Link Life</t>
  </si>
  <si>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64"/>
  </si>
  <si>
    <t>1部、係数が代替値の事業者からの受電のため</t>
  </si>
  <si>
    <r>
      <rPr>
        <sz val="11"/>
        <color rgb="FF000000"/>
        <rFont val="Arial"/>
        <family val="2"/>
      </rPr>
      <t>メニューG(残差)</t>
    </r>
    <phoneticPr fontId="66"/>
  </si>
  <si>
    <t>(株)フリクト電力(旧：(株)Mpower)</t>
  </si>
  <si>
    <t>(株)karch</t>
  </si>
  <si>
    <t>くこくエネルギー(株)</t>
  </si>
  <si>
    <t>MGCエネルギー(株)</t>
  </si>
  <si>
    <t>代替値を使用している事業者からの調達があったため</t>
  </si>
  <si>
    <t>A0574</t>
  </si>
  <si>
    <t>リニューアブルトレード(株)</t>
  </si>
  <si>
    <t>ICT伊那みらいでんき(株)(旧:丸紅伊那みらいでんき(株))</t>
  </si>
  <si>
    <t>WSエナジー(株)</t>
  </si>
  <si>
    <t>MCPD(株)</t>
  </si>
  <si>
    <t>RE100電力(株)</t>
  </si>
  <si>
    <t>A0612</t>
  </si>
  <si>
    <t>日本エネルギーファーム(株)</t>
  </si>
  <si>
    <t>(株)LENETS</t>
  </si>
  <si>
    <t>(株)エネクル</t>
  </si>
  <si>
    <t>(株)タケエイでんき</t>
  </si>
  <si>
    <t>NTTアノードエナジー(株)</t>
  </si>
  <si>
    <t>前年度係数を持たない事業者からの受電の為
係数が代替値の事業者からの受電の為</t>
  </si>
  <si>
    <t>A0659</t>
  </si>
  <si>
    <t>(株)かづのパワー</t>
  </si>
  <si>
    <t>UNIVERGY(株)</t>
  </si>
  <si>
    <t>KBN(株)</t>
  </si>
  <si>
    <t>メニューL(残差)</t>
    <phoneticPr fontId="66"/>
  </si>
  <si>
    <t>A0692</t>
    <phoneticPr fontId="66"/>
  </si>
  <si>
    <t>A0695</t>
  </si>
  <si>
    <t>KMパワー(株)</t>
  </si>
  <si>
    <t>(株)Okazaki</t>
  </si>
  <si>
    <t>旭マルヰ(株)(旧：旭マルヰガス(株))</t>
  </si>
  <si>
    <t>ENEOSリニューアブル・エナジー・ソリューションズ(株)(旧：JREトレーディング(株))</t>
  </si>
  <si>
    <t>Castleton Commodities Japan合同会社</t>
  </si>
  <si>
    <t>A0707</t>
  </si>
  <si>
    <t>Valhall合同会社</t>
  </si>
  <si>
    <t>エア・ウォーター・ライフソリューション(株)</t>
  </si>
  <si>
    <t>(株)RenoLabo</t>
  </si>
  <si>
    <t>しろくま電力(株)</t>
  </si>
  <si>
    <t>A0733</t>
  </si>
  <si>
    <t>葛尾創生電力(株)</t>
  </si>
  <si>
    <t>A0737</t>
  </si>
  <si>
    <t>(株)EFでんき(旧：(株)ライフエナジー)</t>
  </si>
  <si>
    <t>T＆Tエナジー(株)</t>
  </si>
  <si>
    <t>SustainableEnergy(株)</t>
  </si>
  <si>
    <t>A0754</t>
    <phoneticPr fontId="66"/>
  </si>
  <si>
    <t>A0758</t>
  </si>
  <si>
    <t>(株)みやきエネルギー</t>
  </si>
  <si>
    <t>(株)クリーンベンチャー21</t>
  </si>
  <si>
    <t>A0772</t>
  </si>
  <si>
    <t>(株)エスコ</t>
  </si>
  <si>
    <t>A0773</t>
  </si>
  <si>
    <t>(株)Qvou</t>
  </si>
  <si>
    <t>A0777</t>
  </si>
  <si>
    <t>住友商事(株)</t>
  </si>
  <si>
    <t>Y.W.C.(株)</t>
  </si>
  <si>
    <t>A0792</t>
  </si>
  <si>
    <t>(株)MTエナジー</t>
  </si>
  <si>
    <t>TGオクトパスエナジー(株)</t>
  </si>
  <si>
    <t>A0799</t>
  </si>
  <si>
    <t>三菱HCキャピタルエナジー(株)</t>
  </si>
  <si>
    <t>A0800</t>
  </si>
  <si>
    <t>(株)Meisin</t>
  </si>
  <si>
    <t>A0802</t>
  </si>
  <si>
    <t>大塚ビジネスサポート(株)</t>
  </si>
  <si>
    <t>A0807</t>
  </si>
  <si>
    <t>恵那電力(株)</t>
  </si>
  <si>
    <t>A0809</t>
  </si>
  <si>
    <t>帯広電力(株)</t>
  </si>
  <si>
    <t>A0810</t>
  </si>
  <si>
    <t>フジ物産(株)</t>
  </si>
  <si>
    <t>A0812</t>
  </si>
  <si>
    <t>金沢エナジー(株)</t>
  </si>
  <si>
    <t>A0817</t>
  </si>
  <si>
    <t>(株)なんとエナジー</t>
  </si>
  <si>
    <t>A0819</t>
  </si>
  <si>
    <t>(株)ボーダレス・ジャパン</t>
  </si>
  <si>
    <t>A0820</t>
  </si>
  <si>
    <t>(株)ワット</t>
  </si>
  <si>
    <t>A0821</t>
  </si>
  <si>
    <t>ジケイ・スペース(株)</t>
  </si>
  <si>
    <t>一部係数が代替値の事業者からの受電があるため</t>
  </si>
  <si>
    <t>A0822</t>
  </si>
  <si>
    <t>広島ガス(株)</t>
  </si>
  <si>
    <t>A0824</t>
  </si>
  <si>
    <t>(株)IQg</t>
  </si>
  <si>
    <t>A0825</t>
  </si>
  <si>
    <t>最適でんき(株)（旧：エナジーサプライ(株)）</t>
  </si>
  <si>
    <t>A0826</t>
  </si>
  <si>
    <t>(株)FPS</t>
  </si>
  <si>
    <t>A0827</t>
  </si>
  <si>
    <t>大熊るるるん電力(株)</t>
  </si>
  <si>
    <t>A0829</t>
  </si>
  <si>
    <t>(株)レックス</t>
  </si>
  <si>
    <t>A0831</t>
  </si>
  <si>
    <t>おきたま新電力(株)</t>
  </si>
  <si>
    <t>A0835</t>
  </si>
  <si>
    <t>河原実業(株)</t>
  </si>
  <si>
    <t>A0838</t>
  </si>
  <si>
    <t>(株)stc</t>
  </si>
  <si>
    <t>A0839</t>
  </si>
  <si>
    <t>(株)工営エナジー</t>
  </si>
  <si>
    <t>A0840</t>
  </si>
  <si>
    <t>アースシグナルソリューションズ(株)</t>
  </si>
  <si>
    <t>A0843</t>
  </si>
  <si>
    <t>シントウエナジー(株)</t>
  </si>
  <si>
    <t>A0844</t>
  </si>
  <si>
    <t>那須野ヶ原みらい電力(株)</t>
  </si>
  <si>
    <t>A0847</t>
  </si>
  <si>
    <t>柏崎あい・あーるエナジー(株)</t>
  </si>
  <si>
    <t>A0849</t>
    <phoneticPr fontId="64"/>
  </si>
  <si>
    <t>京セラ(株)</t>
  </si>
  <si>
    <t>A0851</t>
  </si>
  <si>
    <t>(株)鳥取みらい電力</t>
  </si>
  <si>
    <t>A0852</t>
  </si>
  <si>
    <t>鈴鹿グリーンエナジー(株)</t>
  </si>
  <si>
    <t>A0853</t>
  </si>
  <si>
    <t>一般社団法人東北自動車産業グリーンエネルギー普及協会</t>
  </si>
  <si>
    <t>A0854</t>
  </si>
  <si>
    <t>刈谷知立みらい電力(株)</t>
  </si>
  <si>
    <t>A0857</t>
  </si>
  <si>
    <t>(株)パワーエックス</t>
  </si>
  <si>
    <t>A0859</t>
  </si>
  <si>
    <t>いちのみや未来エネルギー(株)</t>
  </si>
  <si>
    <t>A0860</t>
  </si>
  <si>
    <t>岡谷酸素(株)</t>
  </si>
  <si>
    <t>A0863</t>
  </si>
  <si>
    <t>(株)絆</t>
  </si>
  <si>
    <t>A0865</t>
  </si>
  <si>
    <t>東北エネルギーサービス(株)</t>
  </si>
  <si>
    <t>A0866</t>
  </si>
  <si>
    <t>(株)いなしきエナジー</t>
  </si>
  <si>
    <t>A0867</t>
  </si>
  <si>
    <t>ながのスマートパワー(株)</t>
  </si>
  <si>
    <t>A0868</t>
  </si>
  <si>
    <t>(株)ホクレン油機サービス</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</si>
  <si>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</si>
  <si>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</si>
  <si>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</si>
  <si>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</si>
  <si>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</si>
  <si>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</si>
  <si>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</si>
  <si>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</si>
  <si>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</si>
  <si>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</si>
  <si>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</si>
  <si>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</si>
  <si>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</si>
  <si>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</si>
  <si>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</si>
  <si>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</si>
  <si>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</si>
  <si>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</si>
  <si>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</si>
  <si>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</si>
  <si>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</si>
  <si>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</si>
  <si>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</si>
  <si>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</si>
  <si>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</si>
  <si>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</si>
  <si>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</si>
  <si>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</si>
  <si>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</si>
  <si>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</si>
  <si>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</si>
  <si>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</si>
  <si>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</si>
  <si>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</si>
  <si>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t>基礎排出係数</t>
  </si>
  <si>
    <t>各事業者の
把握率(%)</t>
    <rPh sb="0" eb="4">
      <t>カクジギョウシャ</t>
    </rPh>
    <rPh sb="6" eb="8">
      <t>ハアク</t>
    </rPh>
    <rPh sb="8" eb="9">
      <t>リツ</t>
    </rPh>
    <phoneticPr fontId="22"/>
  </si>
  <si>
    <t>北海道電力ネットワーク(株)</t>
  </si>
  <si>
    <t>中部電力パワーグリッド(株)</t>
  </si>
  <si>
    <t>係数が代替値の事業者からの受電のため。</t>
  </si>
  <si>
    <t>【一般送配電事業者】の係数は、最終保障供給または離島供給を受けている場合に使用する係数です。
沖縄電力以外の一般送配電事業者は全国平均係数を代用して報告・公表しています。</t>
  </si>
  <si>
    <t>特定排出者が調達した非化石証書利用に係る情報</t>
    <phoneticPr fontId="66"/>
  </si>
  <si>
    <r>
      <t>○特定排出者は、温室効果ガス算定排出量（基礎排出量）及び調整後温室効果ガス排出量の調整において、非化石電源二酸化炭素削減相当量（非化石証書の量(kWh)×全国平均係数(t-CO</t>
    </r>
    <r>
      <rPr>
        <sz val="11"/>
        <color rgb="FF000000"/>
        <rFont val="MS UI Gothic"/>
        <family val="3"/>
        <charset val="1"/>
      </rPr>
      <t>₂</t>
    </r>
    <r>
      <rPr>
        <sz val="11"/>
        <color rgb="FF000000"/>
        <rFont val="HG丸ｺﾞｼｯｸM-PRO"/>
        <family val="3"/>
        <charset val="128"/>
      </rPr>
      <t>/kWh)×補正率）を、電気事業者から小売供給された電気の使用に伴って発生する二酸化炭素の排出量を上限に控除することができます。
注）令和8年度の報告（令和7年度実績）に使用するFIT補正率および非FIT補正率は、令和8年７月頃に公表予定です。</t>
    </r>
    <phoneticPr fontId="22"/>
  </si>
  <si>
    <r>
      <rPr>
        <sz val="11"/>
        <color theme="1"/>
        <rFont val="ＭＳ ゴシック"/>
        <family val="3"/>
        <charset val="128"/>
      </rPr>
      <t>全国平均係数</t>
    </r>
    <r>
      <rPr>
        <sz val="11"/>
        <color theme="1"/>
        <rFont val="Arial"/>
        <family val="2"/>
      </rPr>
      <t>(t-CO</t>
    </r>
    <r>
      <rPr>
        <sz val="11"/>
        <color theme="1"/>
        <rFont val="ＭＳ ゴシック"/>
        <family val="3"/>
        <charset val="128"/>
      </rPr>
      <t>₂</t>
    </r>
    <r>
      <rPr>
        <sz val="11"/>
        <color theme="1"/>
        <rFont val="Arial"/>
        <family val="2"/>
      </rPr>
      <t>/kWh)</t>
    </r>
    <rPh sb="0" eb="2">
      <t>ゼンコク</t>
    </rPh>
    <rPh sb="2" eb="4">
      <t>ヘイキン</t>
    </rPh>
    <rPh sb="4" eb="6">
      <t>ケイスウ</t>
    </rPh>
    <phoneticPr fontId="66"/>
  </si>
  <si>
    <t>①貼付（元データ）</t>
    <rPh sb="1" eb="3">
      <t>ハリツ</t>
    </rPh>
    <rPh sb="4" eb="5">
      <t>モト</t>
    </rPh>
    <phoneticPr fontId="6"/>
  </si>
  <si>
    <t>⑤ふりがな作成　</t>
    <rPh sb="5" eb="7">
      <t>サクセイ</t>
    </rPh>
    <phoneticPr fontId="6"/>
  </si>
  <si>
    <t>⑥M列（ふりがな）を優先して昇順に並べ替え</t>
    <rPh sb="2" eb="3">
      <t>レツ</t>
    </rPh>
    <rPh sb="10" eb="12">
      <t>ユウセン</t>
    </rPh>
    <rPh sb="14" eb="16">
      <t>ショウジュン</t>
    </rPh>
    <rPh sb="17" eb="18">
      <t>ナラ</t>
    </rPh>
    <rPh sb="19" eb="20">
      <t>カ</t>
    </rPh>
    <phoneticPr fontId="6"/>
  </si>
  <si>
    <t>※係数2シートよりテキスト貼付</t>
    <phoneticPr fontId="6"/>
  </si>
  <si>
    <t>※F列の事業者名にメニュー名を　_（アンダーバー半角）でつなげる</t>
    <rPh sb="2" eb="3">
      <t>レツ</t>
    </rPh>
    <rPh sb="4" eb="8">
      <t>ジギョウシャメイ</t>
    </rPh>
    <rPh sb="13" eb="14">
      <t>メイ</t>
    </rPh>
    <phoneticPr fontId="6"/>
  </si>
  <si>
    <t>※F列よりUNIQE関数を使用して作成
※作成後はテキスト貼付で関数を削除</t>
    <phoneticPr fontId="6"/>
  </si>
  <si>
    <t>※過去の参照シートからVLOOK関数で検索後、手作業で作成</t>
    <rPh sb="1" eb="3">
      <t>カコ</t>
    </rPh>
    <rPh sb="4" eb="6">
      <t>サンショウ</t>
    </rPh>
    <rPh sb="19" eb="21">
      <t>ケンサク</t>
    </rPh>
    <phoneticPr fontId="6"/>
  </si>
  <si>
    <t>※旧一般電気事業者はふりがなを数字にする</t>
    <rPh sb="1" eb="2">
      <t>キュウ</t>
    </rPh>
    <rPh sb="2" eb="4">
      <t>イッパン</t>
    </rPh>
    <rPh sb="4" eb="6">
      <t>デンキ</t>
    </rPh>
    <rPh sb="6" eb="9">
      <t>ジギョウシャ</t>
    </rPh>
    <rPh sb="15" eb="17">
      <t>スウジ</t>
    </rPh>
    <phoneticPr fontId="6"/>
  </si>
  <si>
    <t>※I列の事業者名を貼付</t>
    <rPh sb="2" eb="3">
      <t>レツ</t>
    </rPh>
    <rPh sb="4" eb="8">
      <t>ジギョウシャメイ</t>
    </rPh>
    <rPh sb="9" eb="11">
      <t>ハリツケ</t>
    </rPh>
    <phoneticPr fontId="6"/>
  </si>
  <si>
    <t>※K列のふりがなを貼付</t>
    <rPh sb="2" eb="3">
      <t>レツ</t>
    </rPh>
    <rPh sb="9" eb="11">
      <t>ハリツケ</t>
    </rPh>
    <phoneticPr fontId="6"/>
  </si>
  <si>
    <t>SEウイングズ</t>
  </si>
  <si>
    <t>SEういんぐず</t>
  </si>
  <si>
    <t>ALL GREEN POWER</t>
  </si>
  <si>
    <t>エネワンでんき</t>
  </si>
  <si>
    <t>Apaman Energy</t>
  </si>
  <si>
    <t>auえねるぎーあんどらいふ</t>
  </si>
  <si>
    <t>リエネ</t>
  </si>
  <si>
    <t>Castleton Commodities Japan</t>
  </si>
  <si>
    <t>CDえなじーだいれくと</t>
  </si>
  <si>
    <t>CHIBAむつざわえなじー</t>
  </si>
  <si>
    <t>Cocoてらすたがわ</t>
  </si>
  <si>
    <t>Looop</t>
  </si>
  <si>
    <t>CWS</t>
  </si>
  <si>
    <t>ナンワ(旧：ナンワエナジー)</t>
  </si>
  <si>
    <t>EFでんき</t>
  </si>
  <si>
    <t>ENEOS Power</t>
  </si>
  <si>
    <t>ENEOSりにゅーあぶる・えなじー・そりゅーしょんず</t>
  </si>
  <si>
    <t>FPS</t>
  </si>
  <si>
    <t>HTBえなじー</t>
  </si>
  <si>
    <t>ICTいなみらいでんき</t>
  </si>
  <si>
    <t>IQg</t>
  </si>
  <si>
    <t>Japanでんりょく</t>
  </si>
  <si>
    <t>JERA Cross</t>
  </si>
  <si>
    <t>JPえねるぎー</t>
  </si>
  <si>
    <t>JRひがしにほんしょうじ</t>
  </si>
  <si>
    <t>アルカナエナジー</t>
  </si>
  <si>
    <t>あるかなえなじー</t>
  </si>
  <si>
    <t>JTBこみゅにけーしょんでざいん</t>
  </si>
  <si>
    <t>karch</t>
  </si>
  <si>
    <t>KBN</t>
  </si>
  <si>
    <t>VーPower</t>
  </si>
  <si>
    <t>KMぱわー</t>
  </si>
  <si>
    <t>LENETS</t>
  </si>
  <si>
    <t>Link Life</t>
  </si>
  <si>
    <t>LIXIL TEPCOすまーとぱーとなーず</t>
  </si>
  <si>
    <t>ENEOS Power（旧:ENEOS）</t>
  </si>
  <si>
    <t>MCPD</t>
  </si>
  <si>
    <t>MCりてーるえなじー</t>
  </si>
  <si>
    <t>Meisin</t>
  </si>
  <si>
    <t>MGCえねるぎー</t>
  </si>
  <si>
    <t>UPDATER</t>
  </si>
  <si>
    <t>Miraiつのえなじー</t>
  </si>
  <si>
    <t>Misumi</t>
  </si>
  <si>
    <t>MKすてーしょんず</t>
  </si>
  <si>
    <t>MTえなじー</t>
  </si>
  <si>
    <t>NEXT ONE</t>
  </si>
  <si>
    <t>Next Power</t>
  </si>
  <si>
    <t>NFぱわーさーびす</t>
  </si>
  <si>
    <t>NTTあのーどえねじー</t>
  </si>
  <si>
    <t>Okazaki</t>
  </si>
  <si>
    <t>PinT</t>
  </si>
  <si>
    <t>QENESTでんき</t>
  </si>
  <si>
    <t>Qvou</t>
  </si>
  <si>
    <t>RE100でんりょく</t>
  </si>
  <si>
    <t>RenoLAbo</t>
  </si>
  <si>
    <t>SBぱわー</t>
  </si>
  <si>
    <t>stc</t>
  </si>
  <si>
    <t>SustainableEnergy</t>
  </si>
  <si>
    <t>T＆Tえなじー</t>
  </si>
  <si>
    <t>auエネルギー＆ライフ</t>
  </si>
  <si>
    <t>TGおくとぱすえなじー</t>
  </si>
  <si>
    <t>TOPPANほーるでぃんぐす</t>
  </si>
  <si>
    <t>サーラeエナジー</t>
  </si>
  <si>
    <t>さーらeえなじー</t>
  </si>
  <si>
    <t>TTSぱわー</t>
  </si>
  <si>
    <t>UNIVERGY</t>
  </si>
  <si>
    <t>UPX</t>
  </si>
  <si>
    <t>UーPOWER</t>
  </si>
  <si>
    <t>Valhall</t>
  </si>
  <si>
    <t>WSえなじー</t>
  </si>
  <si>
    <t>YWC</t>
  </si>
  <si>
    <t>あーすしぐなるそりゅーしょんず</t>
  </si>
  <si>
    <t>あいもばいる</t>
  </si>
  <si>
    <t>カナデビア（旧:日立造船）</t>
  </si>
  <si>
    <t>あさひまるい</t>
  </si>
  <si>
    <t>パナソニックオペレーショナルエクセレンス</t>
  </si>
  <si>
    <t>ぱなそにっくおぺれーしょなるえくせれんす</t>
  </si>
  <si>
    <t>MCリテールエナジー</t>
  </si>
  <si>
    <t>あすとまっくすえねるぎー</t>
  </si>
  <si>
    <t>リニューアブル・ジャパン</t>
  </si>
  <si>
    <t>りにゅーあぶるじゃぱん</t>
  </si>
  <si>
    <t>あっととうきょう</t>
  </si>
  <si>
    <t>いずみみらい</t>
  </si>
  <si>
    <t>TOPPANホールディングス</t>
  </si>
  <si>
    <t>エクスゲート(旧：イーエムアイ)</t>
  </si>
  <si>
    <t>いちのみやみらいえなじー</t>
  </si>
  <si>
    <t>大和ハウス工業</t>
  </si>
  <si>
    <t>HTBエナジー</t>
  </si>
  <si>
    <t>いなしきえなじー</t>
  </si>
  <si>
    <t>Japan電力</t>
  </si>
  <si>
    <t>SBパワー</t>
  </si>
  <si>
    <t>NFパワーサービス</t>
  </si>
  <si>
    <t>日本瓦斯(日本ガス)</t>
  </si>
  <si>
    <t>にほんがす</t>
  </si>
  <si>
    <t>えあうぉーたーらいふそりゅーしょんず</t>
  </si>
  <si>
    <t>えくすげーと</t>
  </si>
  <si>
    <t>えすこ</t>
  </si>
  <si>
    <t>えなでんりょく</t>
  </si>
  <si>
    <t>TTSパワー</t>
  </si>
  <si>
    <t>えねうぃる</t>
  </si>
  <si>
    <t>えねくる</t>
  </si>
  <si>
    <t>エネウィル</t>
  </si>
  <si>
    <t>シーラソーラー</t>
  </si>
  <si>
    <t>えねわんでんき</t>
  </si>
  <si>
    <t>カーボンニュートラル</t>
  </si>
  <si>
    <t>かーぼんにゅーとらる</t>
  </si>
  <si>
    <t>宮崎瓦斯(旧：宮崎ガスリビング)</t>
  </si>
  <si>
    <t>ジョヴィ</t>
  </si>
  <si>
    <t>じょヴぃ</t>
  </si>
  <si>
    <t>おおくまるるるんでんりょく</t>
  </si>
  <si>
    <t xml:space="preserve">ミライフ東日本 </t>
  </si>
  <si>
    <t>おおさきくりえーしょん</t>
  </si>
  <si>
    <t>常石商事</t>
  </si>
  <si>
    <t>つねいししょうじ</t>
  </si>
  <si>
    <t>おおつかびじねすさぽーと</t>
  </si>
  <si>
    <t>おかやさんそ</t>
  </si>
  <si>
    <t>おかやまがす</t>
  </si>
  <si>
    <t>おきたましんでんりょく</t>
  </si>
  <si>
    <t>おびひろでんりょく</t>
  </si>
  <si>
    <t>MKステーションズ</t>
  </si>
  <si>
    <t>かしわざきあいあーるえなじー</t>
  </si>
  <si>
    <t>かづのぱわー</t>
  </si>
  <si>
    <t>JTBコミュニケーションデザイン</t>
  </si>
  <si>
    <t>かつらおそうせいでんりょく</t>
  </si>
  <si>
    <t>かなでびあ</t>
  </si>
  <si>
    <t>かりやちりゅうみらいでんりょく</t>
  </si>
  <si>
    <t>かわさきみらいえねじー</t>
  </si>
  <si>
    <t>かわじゅうしょうじ</t>
  </si>
  <si>
    <t>かわはらじつぎょう</t>
  </si>
  <si>
    <t>クローバー・テクノロジーズ</t>
  </si>
  <si>
    <t>くろーばーてくのろじーず</t>
  </si>
  <si>
    <t>きずな</t>
  </si>
  <si>
    <t>CHIBAむつざわエナジー</t>
  </si>
  <si>
    <t>関西空調</t>
  </si>
  <si>
    <t>レジル</t>
  </si>
  <si>
    <t>きょうせら</t>
  </si>
  <si>
    <t>A0849</t>
  </si>
  <si>
    <t>くこくえねるぎー</t>
  </si>
  <si>
    <t>ぐりーんぱわーりていりんぐ</t>
  </si>
  <si>
    <t>くりーんべんちゃー21</t>
  </si>
  <si>
    <t>楽天モバイル(旧：楽天エナジー)</t>
  </si>
  <si>
    <t>アストマックス・エネルギー</t>
  </si>
  <si>
    <t>こうえいえなじー</t>
  </si>
  <si>
    <t>そうまIぐりっど</t>
  </si>
  <si>
    <t>さいてきでんき</t>
  </si>
  <si>
    <t>JPエネルギー</t>
  </si>
  <si>
    <t>Cocoテラスたがわ</t>
  </si>
  <si>
    <t>LIXIL TEPCO スマートパートナーズ</t>
  </si>
  <si>
    <t>(株)テラス(旧：(株)ネオ・コーポレーション)</t>
  </si>
  <si>
    <t>テラス(旧：ネオ・コーポレーション)</t>
  </si>
  <si>
    <t>つばさでんき(旧：アルファライズ)</t>
  </si>
  <si>
    <t>しーらそーらー</t>
  </si>
  <si>
    <t>フォーバルテレコム</t>
  </si>
  <si>
    <t>ストエネ</t>
  </si>
  <si>
    <t>じけいすぺーす</t>
  </si>
  <si>
    <t>CDエナジーダイレクト</t>
  </si>
  <si>
    <t>Q.ENESTでんき</t>
  </si>
  <si>
    <t>しろくまでんりょく</t>
  </si>
  <si>
    <t>しんとうえねじー</t>
  </si>
  <si>
    <t>ふかやeパワー</t>
  </si>
  <si>
    <t>ふかやeぱわー</t>
  </si>
  <si>
    <t>すずかぐりーんえなじー</t>
  </si>
  <si>
    <t>すとえね</t>
  </si>
  <si>
    <t>フリクト電力(旧：Mpower)</t>
  </si>
  <si>
    <t>すみともしょうじ</t>
  </si>
  <si>
    <t>くこくエネルギー</t>
  </si>
  <si>
    <t>MGCエネルギー</t>
  </si>
  <si>
    <t>たけえいでんき</t>
  </si>
  <si>
    <t>リニューアブルトレード</t>
  </si>
  <si>
    <t>ICT伊那みらいでんき(旧:丸紅伊那みらいでんき)</t>
  </si>
  <si>
    <t>WSエナジー</t>
  </si>
  <si>
    <t>つばさでんき</t>
  </si>
  <si>
    <t>つるえねるぎー</t>
  </si>
  <si>
    <t>てらす</t>
  </si>
  <si>
    <t>日本エネルギーファーム</t>
  </si>
  <si>
    <t>にほんえねるぎーふぁーむ</t>
  </si>
  <si>
    <t>エネクル</t>
  </si>
  <si>
    <t>とうほくえねるぎーさーびす</t>
  </si>
  <si>
    <t>とうほくじどうしゃさんぎょうぐりーんえねるぎーふきゅうきょうかい</t>
  </si>
  <si>
    <t>タケエイでんき</t>
  </si>
  <si>
    <t>とっとりみらいでんりょく</t>
  </si>
  <si>
    <t>NTTアノードエナジー</t>
  </si>
  <si>
    <t>ながのすまーとぱわー</t>
  </si>
  <si>
    <t>かづのパワー</t>
  </si>
  <si>
    <t>なすのがはらみらいでんりょく</t>
  </si>
  <si>
    <t>なんとえなじー</t>
  </si>
  <si>
    <t>なんわ</t>
  </si>
  <si>
    <t>KMパワー</t>
  </si>
  <si>
    <t>はちまんたいじおぱわー</t>
  </si>
  <si>
    <t>旭マルヰ(旧：旭マルヰガス)</t>
  </si>
  <si>
    <t>ENEOSリニューアブル・エナジー・ソリューションズ(旧：JREトレーディング)</t>
  </si>
  <si>
    <t>エア・ウォーター・ライフソリューション</t>
  </si>
  <si>
    <t>ぱわーえっくす</t>
  </si>
  <si>
    <t>RenoLabo</t>
  </si>
  <si>
    <t>しろくま電力</t>
  </si>
  <si>
    <t>ひだたかやまでんりょく</t>
  </si>
  <si>
    <t>葛尾創生電力</t>
  </si>
  <si>
    <t>EFでんき(旧：ライフエナジー)</t>
  </si>
  <si>
    <t>T＆Tエナジー</t>
  </si>
  <si>
    <t>ふじぶっさん</t>
  </si>
  <si>
    <t>みやきエネルギー</t>
  </si>
  <si>
    <t>みやきえねるぎー</t>
  </si>
  <si>
    <t>クリーンベンチャー21</t>
  </si>
  <si>
    <t>ふりくとでんりょく</t>
  </si>
  <si>
    <t>エスコ</t>
  </si>
  <si>
    <t>ぼーだれす・じゃぱん</t>
  </si>
  <si>
    <t>住友商事</t>
  </si>
  <si>
    <t>ほくれんゆきさーびす</t>
  </si>
  <si>
    <t>Y.W.C.</t>
  </si>
  <si>
    <t>MTエナジー</t>
  </si>
  <si>
    <t>TGオクトパスエナジー</t>
  </si>
  <si>
    <t>三菱HCキャピタルエナジー</t>
  </si>
  <si>
    <t>みつびしHCきゃぴたるえなじー</t>
  </si>
  <si>
    <t>大塚ビジネスサポート</t>
  </si>
  <si>
    <t>恵那電力</t>
  </si>
  <si>
    <t>帯広電力</t>
  </si>
  <si>
    <t>フジ物産</t>
  </si>
  <si>
    <t>金沢エナジー</t>
  </si>
  <si>
    <t>なんとエナジー</t>
  </si>
  <si>
    <t>ボーダレス・ジャパン</t>
  </si>
  <si>
    <t>ワット</t>
  </si>
  <si>
    <t>わっと</t>
  </si>
  <si>
    <t>ジケイ・スペース</t>
  </si>
  <si>
    <t>広島ガス</t>
  </si>
  <si>
    <t>みやざきがす</t>
  </si>
  <si>
    <t>大熊るるるん電力</t>
  </si>
  <si>
    <t>レックス</t>
  </si>
  <si>
    <t>れっくす</t>
  </si>
  <si>
    <t>おきたま新電力</t>
  </si>
  <si>
    <t>河原実業</t>
  </si>
  <si>
    <t>工営エナジー</t>
  </si>
  <si>
    <t>アースシグナルソリューションズ</t>
  </si>
  <si>
    <t>シントウエナジー</t>
  </si>
  <si>
    <t>那須野ヶ原みらい電力</t>
  </si>
  <si>
    <t>柏崎あい・あーるエナジー</t>
  </si>
  <si>
    <t>京セラ</t>
  </si>
  <si>
    <t>鳥取みらい電力</t>
  </si>
  <si>
    <t>やまぐちぐりーんえねるぎー</t>
  </si>
  <si>
    <t>鈴鹿グリーンエナジー</t>
  </si>
  <si>
    <t>刈谷知立みらい電力</t>
  </si>
  <si>
    <t>パワーエックス</t>
  </si>
  <si>
    <t>いちのみや未来エネルギー</t>
  </si>
  <si>
    <t>岡谷酸素</t>
  </si>
  <si>
    <t>らくてんもばいる</t>
  </si>
  <si>
    <t>絆</t>
  </si>
  <si>
    <t>東北エネルギーサービス</t>
  </si>
  <si>
    <t>いなしきエナジー</t>
  </si>
  <si>
    <t>りえね</t>
  </si>
  <si>
    <t>ながのスマートパワー</t>
  </si>
  <si>
    <t>ホクレン油機サービス</t>
  </si>
  <si>
    <t>JR東日本商事</t>
  </si>
  <si>
    <t>岡山ガス</t>
  </si>
  <si>
    <t>りにゅーあぶるとれーど</t>
  </si>
  <si>
    <t>川崎未来エナジー</t>
  </si>
  <si>
    <t>りぼんえなじー</t>
  </si>
  <si>
    <t>アット東京</t>
  </si>
  <si>
    <t>つるエネルギー</t>
  </si>
  <si>
    <t>れじる</t>
  </si>
  <si>
    <t>飛騨高山電力</t>
  </si>
  <si>
    <t>リボンエナジー</t>
  </si>
  <si>
    <t>大崎クリエーション</t>
  </si>
  <si>
    <t>Miraiつのエナジー</t>
  </si>
  <si>
    <t>山口グリーンエネルギー</t>
  </si>
  <si>
    <t>はちまんたいジオパワー</t>
  </si>
  <si>
    <t>アイモバイル</t>
  </si>
  <si>
    <t>メニューM(残差)</t>
  </si>
  <si>
    <t>※ガス事業者の排出係数は「係数３」シート参照</t>
    <rPh sb="3" eb="6">
      <t>ジギョウシャ</t>
    </rPh>
    <rPh sb="7" eb="11">
      <t>ハイシュツケイスウ</t>
    </rPh>
    <rPh sb="13" eb="15">
      <t>ケイスウ</t>
    </rPh>
    <rPh sb="20" eb="22">
      <t>サンショウ</t>
    </rPh>
    <phoneticPr fontId="6"/>
  </si>
  <si>
    <t>※熱供給事業者の排出係数は「係数４」シート参照</t>
    <rPh sb="1" eb="4">
      <t>ネツキョウキュウ</t>
    </rPh>
    <rPh sb="4" eb="7">
      <t>ジギョウシャ</t>
    </rPh>
    <rPh sb="8" eb="12">
      <t>ハイシュツケイスウ</t>
    </rPh>
    <rPh sb="14" eb="16">
      <t>ケイスウ</t>
    </rPh>
    <rPh sb="21" eb="23">
      <t>サンショウ</t>
    </rPh>
    <phoneticPr fontId="6"/>
  </si>
  <si>
    <t>kJ/kWh</t>
    <phoneticPr fontId="6"/>
  </si>
  <si>
    <t>RE100電力</t>
  </si>
  <si>
    <t>最適でんき（旧：エナジーサプライ）</t>
  </si>
  <si>
    <t>川重商事</t>
  </si>
  <si>
    <t>※リストの上の方に表示させたい事業者はふりがなを数字にする</t>
    <rPh sb="5" eb="6">
      <t>ウエ</t>
    </rPh>
    <rPh sb="7" eb="8">
      <t>ホウ</t>
    </rPh>
    <rPh sb="9" eb="11">
      <t>ヒョウジ</t>
    </rPh>
    <rPh sb="15" eb="18">
      <t>ジギョウシャ</t>
    </rPh>
    <rPh sb="24" eb="26">
      <t>スウジ</t>
    </rPh>
    <phoneticPr fontId="6"/>
  </si>
  <si>
    <t>-</t>
    <phoneticPr fontId="6"/>
  </si>
  <si>
    <t>電気事業者別排出係数(特定排出者の温室効果ガス排出量算定用)
－R6年度実績－　R８.１.９   環境省・経済産業省公表、R8.2.25、R8.6.4一部更新</t>
    <rPh sb="75" eb="77">
      <t>イチブ</t>
    </rPh>
    <rPh sb="77" eb="79">
      <t>コウシン</t>
    </rPh>
    <phoneticPr fontId="64"/>
  </si>
  <si>
    <r>
      <rPr>
        <sz val="11"/>
        <color theme="1"/>
        <rFont val="ＭＳ Ｐゴシック"/>
        <family val="3"/>
        <charset val="128"/>
      </rPr>
      <t>代替値</t>
    </r>
    <rPh sb="0" eb="2">
      <t>ダイタイ</t>
    </rPh>
    <rPh sb="2" eb="3">
      <t>チ</t>
    </rPh>
    <phoneticPr fontId="1"/>
  </si>
  <si>
    <r>
      <t>FIT</t>
    </r>
    <r>
      <rPr>
        <sz val="11"/>
        <color theme="1"/>
        <rFont val="ＭＳ ゴシック"/>
        <family val="3"/>
        <charset val="128"/>
      </rPr>
      <t>補正率</t>
    </r>
    <rPh sb="3" eb="5">
      <t>ホセイ</t>
    </rPh>
    <rPh sb="5" eb="6">
      <t>リツ</t>
    </rPh>
    <phoneticPr fontId="1"/>
  </si>
  <si>
    <t>―</t>
    <phoneticPr fontId="1"/>
  </si>
  <si>
    <r>
      <rPr>
        <sz val="11"/>
        <color theme="1"/>
        <rFont val="ＭＳ Ｐゴシック"/>
        <family val="2"/>
        <charset val="128"/>
      </rPr>
      <t>非</t>
    </r>
    <r>
      <rPr>
        <sz val="11"/>
        <color theme="1"/>
        <rFont val="Arial"/>
        <family val="2"/>
      </rPr>
      <t>FIT</t>
    </r>
    <r>
      <rPr>
        <sz val="11"/>
        <color theme="1"/>
        <rFont val="ＭＳ Ｐゴシック"/>
        <family val="2"/>
        <charset val="128"/>
      </rPr>
      <t>補正率</t>
    </r>
    <rPh sb="0" eb="1">
      <t>ヒ</t>
    </rPh>
    <rPh sb="4" eb="6">
      <t>ホセイ</t>
    </rPh>
    <rPh sb="6" eb="7">
      <t>リツ</t>
    </rPh>
    <phoneticPr fontId="1"/>
  </si>
  <si>
    <t>「※」等の文字列を削除</t>
    <rPh sb="3" eb="4">
      <t>とう</t>
    </rPh>
    <rPh sb="5" eb="8">
      <t>もじれつ</t>
    </rPh>
    <rPh sb="9" eb="11">
      <t>さくじょ</t>
    </rPh>
    <phoneticPr fontId="6" type="Hiragana"/>
  </si>
  <si>
    <t>基礎排出係数
(t-CO2/kWh)</t>
    <rPh sb="0" eb="2">
      <t>キソ</t>
    </rPh>
    <rPh sb="2" eb="4">
      <t>ハイシュツ</t>
    </rPh>
    <rPh sb="4" eb="6">
      <t>ケイスウ</t>
    </rPh>
    <phoneticPr fontId="68"/>
  </si>
  <si>
    <t>調整後排出係数
(t-CO2/kWh)</t>
    <phoneticPr fontId="6" type="Hiragana"/>
  </si>
  <si>
    <t>ふりがな</t>
    <phoneticPr fontId="6" type="Hiragana"/>
  </si>
  <si>
    <t>電気事業者名（昇順）</t>
    <rPh sb="7" eb="9">
      <t>ショウジュン</t>
    </rPh>
    <phoneticPr fontId="6"/>
  </si>
  <si>
    <t>ふりくとでんりょく</t>
    <phoneticPr fontId="6" type="Hiragana"/>
  </si>
  <si>
    <t>（メニューリストの列）</t>
    <rPh sb="9" eb="10">
      <t>レツ</t>
    </rPh>
    <phoneticPr fontId="6"/>
  </si>
  <si>
    <t>（基礎排出係数の列）</t>
    <rPh sb="1" eb="7">
      <t>キソハイシュツケイスウ</t>
    </rPh>
    <rPh sb="8" eb="9">
      <t>レツ</t>
    </rPh>
    <phoneticPr fontId="6"/>
  </si>
  <si>
    <r>
      <t xml:space="preserve">※K列の事業者名を貼付
</t>
    </r>
    <r>
      <rPr>
        <sz val="9"/>
        <color rgb="FF00B0F0"/>
        <rFont val="ＭＳ 明朝"/>
        <family val="1"/>
        <charset val="128"/>
      </rPr>
      <t>（ガス事業者名のリストで使用）</t>
    </r>
    <rPh sb="2" eb="3">
      <t>レツ</t>
    </rPh>
    <rPh sb="4" eb="8">
      <t>ジギョウシャメイ</t>
    </rPh>
    <rPh sb="9" eb="11">
      <t>ハリツケ</t>
    </rPh>
    <rPh sb="24" eb="26">
      <t>シヨウ</t>
    </rPh>
    <phoneticPr fontId="6"/>
  </si>
  <si>
    <t>福知山都市ガス株式会社</t>
    <phoneticPr fontId="6"/>
  </si>
  <si>
    <t>※H列の事業者名にメニュー名を「_（アンダーバー半角）」でつなげる（メニューなしの場合も「_（アンダーバー半角）」がつく）</t>
    <rPh sb="2" eb="3">
      <t>レツ</t>
    </rPh>
    <rPh sb="4" eb="8">
      <t>ジギョウシャメイ</t>
    </rPh>
    <rPh sb="13" eb="14">
      <t>メイ</t>
    </rPh>
    <rPh sb="41" eb="43">
      <t>バアイ</t>
    </rPh>
    <phoneticPr fontId="6"/>
  </si>
  <si>
    <t>※京都府内のガス事業者がリストにない場合は、事業者名を下に書き足す（登録番号には「-」、係数には代替値を入れる）</t>
    <rPh sb="34" eb="38">
      <t>トウロクバンゴウ</t>
    </rPh>
    <phoneticPr fontId="6"/>
  </si>
  <si>
    <t>基準年度排出量算出シート</t>
    <phoneticPr fontId="6"/>
  </si>
  <si>
    <t>３号様式の2</t>
    <rPh sb="1" eb="2">
      <t>ゴウ</t>
    </rPh>
    <rPh sb="2" eb="4">
      <t>ヨウシキ</t>
    </rPh>
    <phoneticPr fontId="6"/>
  </si>
  <si>
    <t>基準年度
(〇年度～〇年度)</t>
    <rPh sb="0" eb="2">
      <t>キジュン</t>
    </rPh>
    <rPh sb="8" eb="9">
      <t>ド</t>
    </rPh>
    <rPh sb="11" eb="13">
      <t>ネンド</t>
    </rPh>
    <rPh sb="12" eb="13">
      <t>ド</t>
    </rPh>
    <phoneticPr fontId="6"/>
  </si>
  <si>
    <t>　　  事業者排出量削減計画書
　　  事業者排出量削減報告書</t>
    <phoneticPr fontId="6"/>
  </si>
  <si>
    <t>○年度
(○年　４月
～○年　３月)</t>
    <phoneticPr fontId="6"/>
  </si>
  <si>
    <t xml:space="preserve">  　基準年度(実績)
　　目標年度(計画)
　　報告年度(実績)</t>
    <phoneticPr fontId="6"/>
  </si>
  <si>
    <t>３号様式の2</t>
    <phoneticPr fontId="6"/>
  </si>
  <si>
    <r>
      <t>廃油</t>
    </r>
    <r>
      <rPr>
        <vertAlign val="superscript"/>
        <sz val="10.5"/>
        <rFont val="ＭＳ 明朝"/>
        <family val="1"/>
        <charset val="128"/>
      </rPr>
      <t>※</t>
    </r>
    <r>
      <rPr>
        <sz val="10.5"/>
        <rFont val="ＭＳ 明朝"/>
        <family val="1"/>
        <charset val="128"/>
      </rPr>
      <t>、廃油</t>
    </r>
    <r>
      <rPr>
        <vertAlign val="superscript"/>
        <sz val="10.5"/>
        <rFont val="ＭＳ 明朝"/>
        <family val="1"/>
        <charset val="128"/>
      </rPr>
      <t>※</t>
    </r>
    <r>
      <rPr>
        <sz val="10.5"/>
        <rFont val="ＭＳ 明朝"/>
        <family val="1"/>
        <charset val="128"/>
      </rPr>
      <t>から製造される燃料油</t>
    </r>
    <rPh sb="0" eb="2">
      <t>ハイユ</t>
    </rPh>
    <rPh sb="4" eb="6">
      <t>ハイユ</t>
    </rPh>
    <rPh sb="9" eb="11">
      <t>セイゾウ</t>
    </rPh>
    <rPh sb="14" eb="17">
      <t>ネンリョウアブラ</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</si>
</sst>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0_);[Red]\(#,##0\)"/>
    <numFmt numFmtId="178" formatCode="0.0_);[Red]\(0.0\)"/>
    <numFmt numFmtId="179" formatCode="0.0000_ "/>
    <numFmt numFmtId="180" formatCode="0.00_);[Red]\(0.00\)"/>
    <numFmt numFmtId="181" formatCode="0.00_ "/>
    <numFmt numFmtId="182" formatCode="0.000_ "/>
    <numFmt numFmtId="183" formatCode="#,##0.0_ "/>
    <numFmt numFmtId="184" formatCode="0&quot;台&quot;"/>
    <numFmt numFmtId="185" formatCode="0&quot;両&quot;"/>
    <numFmt numFmtId="186" formatCode="#,##0.0_);[Red]\(#,##0.0\)"/>
    <numFmt numFmtId="187" formatCode="#,##0.000_ "/>
    <numFmt numFmtId="188" formatCode="#,##0&quot;両&quot;"/>
    <numFmt numFmtId="189" formatCode="#,##0&quot;台&quot;"/>
    <numFmt numFmtId="190" formatCode="#,##0.0000_ "/>
    <numFmt numFmtId="191" formatCode="#,##0.000_);[Red]\(#,##0.000\)"/>
    <numFmt numFmtId="192" formatCode="#,##0.00_ "/>
    <numFmt numFmtId="193" formatCode="0.0_ "/>
    <numFmt numFmtId="194" formatCode="0.000000_ "/>
    <numFmt numFmtId="195" formatCode="#,##0.000000;[Red]\-#,##0.000000"/>
    <numFmt numFmtId="196" formatCode="0_);[Red]\(0\)"/>
    <numFmt numFmtId="197" formatCode="#,##0.0000;[Red]\-#,##0.0000"/>
  </numFmts>
  <fonts count="83">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5"/>
      <name val="ＭＳ 明朝"/>
      <family val="1"/>
      <charset val="128"/>
    </font>
    <font>
      <sz val="6"/>
      <name val="ＭＳ Ｐゴシック"/>
      <family val="3"/>
      <charset val="128"/>
    </font>
    <font>
      <sz val="6"/>
      <name val="ＭＳ 明朝"/>
      <family val="1"/>
      <charset val="128"/>
    </font>
    <font>
      <sz val="8"/>
      <name val="ＭＳ 明朝"/>
      <family val="1"/>
      <charset val="128"/>
    </font>
    <font>
      <sz val="5"/>
      <name val="ＭＳ 明朝"/>
      <family val="1"/>
      <charset val="128"/>
    </font>
    <font>
      <sz val="9"/>
      <name val="ＭＳ 明朝"/>
      <family val="1"/>
      <charset val="128"/>
    </font>
    <font>
      <sz val="10.5"/>
      <color indexed="8"/>
      <name val="ＭＳ 明朝"/>
      <family val="1"/>
      <charset val="128"/>
    </font>
    <font>
      <b/>
      <sz val="14"/>
      <color indexed="8"/>
      <name val="ＭＳ ゴシック"/>
      <family val="3"/>
      <charset val="128"/>
    </font>
    <font>
      <b/>
      <sz val="12"/>
      <color indexed="8"/>
      <name val="ＭＳ ゴシック"/>
      <family val="3"/>
      <charset val="128"/>
    </font>
    <font>
      <sz val="10"/>
      <name val="ＭＳ 明朝"/>
      <family val="1"/>
      <charset val="128"/>
    </font>
    <font>
      <sz val="11"/>
      <color theme="1"/>
      <name val="ＭＳ Ｐゴシック"/>
      <family val="3"/>
      <charset val="128"/>
      <scheme val="minor"/>
    </font>
    <font>
      <sz val="8"/>
      <color theme="1"/>
      <name val="ＭＳ 明朝"/>
      <family val="1"/>
      <charset val="128"/>
    </font>
    <font>
      <sz val="10"/>
      <color theme="1"/>
      <name val="ＭＳ 明朝"/>
      <family val="1"/>
      <charset val="128"/>
    </font>
    <font>
      <sz val="7"/>
      <color theme="1"/>
      <name val="ＭＳ 明朝"/>
      <family val="1"/>
      <charset val="128"/>
    </font>
    <font>
      <sz val="11"/>
      <color theme="1"/>
      <name val="ＭＳ Ｐ明朝"/>
      <family val="1"/>
      <charset val="128"/>
    </font>
    <font>
      <sz val="9"/>
      <color indexed="81"/>
      <name val="MS P ゴシック"/>
      <family val="3"/>
      <charset val="128"/>
    </font>
    <font>
      <sz val="11"/>
      <name val="ＭＳ Ｐ明朝"/>
      <family val="1"/>
      <charset val="128"/>
    </font>
    <font>
      <sz val="10.5"/>
      <color rgb="FFFF0000"/>
      <name val="ＭＳ 明朝"/>
      <family val="1"/>
      <charset val="128"/>
    </font>
    <font>
      <sz val="6"/>
      <name val="ＭＳ Ｐゴシック"/>
      <family val="2"/>
      <charset val="128"/>
      <scheme val="minor"/>
    </font>
    <font>
      <sz val="11"/>
      <name val="Arial"/>
      <family val="2"/>
    </font>
    <font>
      <sz val="10"/>
      <name val="Arial"/>
      <family val="2"/>
    </font>
    <font>
      <sz val="9"/>
      <name val="ＭＳ Ｐゴシック"/>
      <family val="3"/>
      <charset val="128"/>
    </font>
    <font>
      <sz val="11"/>
      <name val="ＭＳ Ｐゴシック"/>
      <family val="3"/>
      <charset val="128"/>
    </font>
    <font>
      <sz val="11"/>
      <color rgb="FF000000"/>
      <name val="Arial"/>
      <family val="2"/>
    </font>
    <font>
      <b/>
      <sz val="11"/>
      <name val="HG丸ｺﾞｼｯｸM-PRO"/>
      <family val="3"/>
      <charset val="128"/>
    </font>
    <font>
      <b/>
      <sz val="10.5"/>
      <color rgb="FFFF0000"/>
      <name val="ＭＳ 明朝"/>
      <family val="1"/>
      <charset val="128"/>
    </font>
    <font>
      <b/>
      <sz val="9"/>
      <color rgb="FFFF0000"/>
      <name val="ＭＳ 明朝"/>
      <family val="1"/>
      <charset val="128"/>
    </font>
    <font>
      <strike/>
      <sz val="10.5"/>
      <name val="ＭＳ 明朝"/>
      <family val="1"/>
      <charset val="128"/>
    </font>
    <font>
      <vertAlign val="superscript"/>
      <sz val="10.5"/>
      <name val="ＭＳ 明朝"/>
      <family val="1"/>
      <charset val="128"/>
    </font>
    <font>
      <b/>
      <sz val="12"/>
      <name val="HG丸ｺﾞｼｯｸM-PRO"/>
      <family val="3"/>
      <charset val="128"/>
    </font>
    <font>
      <sz val="9"/>
      <name val="HG丸ｺﾞｼｯｸM-PRO"/>
      <family val="3"/>
      <charset val="128"/>
    </font>
    <font>
      <sz val="9"/>
      <name val="Arial"/>
      <family val="2"/>
    </font>
    <font>
      <b/>
      <sz val="10"/>
      <name val="HG丸ｺﾞｼｯｸM-PRO"/>
      <family val="3"/>
      <charset val="128"/>
    </font>
    <font>
      <b/>
      <sz val="9"/>
      <name val="HG丸ｺﾞｼｯｸM-PRO"/>
      <family val="3"/>
      <charset val="128"/>
    </font>
    <font>
      <sz val="11"/>
      <name val="ＭＳ Ｐゴシック"/>
      <family val="2"/>
      <charset val="128"/>
    </font>
    <font>
      <b/>
      <sz val="12"/>
      <color rgb="FF000000"/>
      <name val="HG丸ｺﾞｼｯｸM-PRO"/>
      <family val="3"/>
      <charset val="128"/>
    </font>
    <font>
      <sz val="12"/>
      <color theme="1"/>
      <name val="Arial"/>
      <family val="2"/>
    </font>
    <font>
      <b/>
      <sz val="12"/>
      <color rgb="FF000000"/>
      <name val="HG丸ｺﾞｼｯｸM-PRO"/>
      <family val="3"/>
    </font>
    <font>
      <sz val="11"/>
      <color theme="1"/>
      <name val="Arial"/>
      <family val="2"/>
    </font>
    <font>
      <sz val="11"/>
      <color theme="1"/>
      <name val="ＭＳ Ｐゴシック"/>
      <family val="3"/>
      <charset val="128"/>
    </font>
    <font>
      <sz val="11"/>
      <color theme="1"/>
      <name val="ＭＳ Ｐゴシック"/>
      <family val="2"/>
      <charset val="128"/>
    </font>
    <font>
      <b/>
      <sz val="11"/>
      <color theme="1"/>
      <name val="HG丸ｺﾞｼｯｸM-PRO"/>
      <family val="3"/>
      <charset val="128"/>
    </font>
    <font>
      <b/>
      <sz val="10"/>
      <color theme="1"/>
      <name val="HG丸ｺﾞｼｯｸM-PRO"/>
      <family val="3"/>
    </font>
    <font>
      <b/>
      <sz val="9"/>
      <color theme="1"/>
      <name val="HG丸ｺﾞｼｯｸM-PRO"/>
      <family val="3"/>
    </font>
    <font>
      <b/>
      <vertAlign val="subscript"/>
      <sz val="9"/>
      <color theme="1"/>
      <name val="HG丸ｺﾞｼｯｸM-PRO"/>
      <family val="3"/>
      <charset val="128"/>
    </font>
    <font>
      <b/>
      <sz val="9"/>
      <color theme="1"/>
      <name val="HG丸ｺﾞｼｯｸM-PRO"/>
      <family val="3"/>
      <charset val="128"/>
    </font>
    <font>
      <sz val="11"/>
      <color rgb="FF000000"/>
      <name val="ＭＳ Ｐゴシック"/>
      <family val="2"/>
      <charset val="128"/>
    </font>
    <font>
      <sz val="11"/>
      <color theme="1"/>
      <name val="ＭＳ ゴシック"/>
      <family val="3"/>
      <charset val="128"/>
    </font>
    <font>
      <sz val="11"/>
      <color theme="1"/>
      <name val="Segoe UI Symbol"/>
      <family val="2"/>
    </font>
    <font>
      <sz val="11"/>
      <color rgb="FF000000"/>
      <name val="ＭＳ Ｐゴシック"/>
      <family val="3"/>
      <charset val="128"/>
    </font>
    <font>
      <sz val="11"/>
      <color theme="1"/>
      <name val="ＭＳ ゴシック"/>
      <family val="3"/>
    </font>
    <font>
      <sz val="10"/>
      <color theme="1"/>
      <name val="Arial"/>
      <family val="2"/>
    </font>
    <font>
      <sz val="11"/>
      <color theme="1"/>
      <name val="HG丸ｺﾞｼｯｸM-PRO"/>
      <family val="3"/>
      <charset val="128"/>
    </font>
    <font>
      <b/>
      <sz val="12"/>
      <name val="HG丸ｺﾞｼｯｸM-PRO"/>
      <family val="3"/>
    </font>
    <font>
      <b/>
      <sz val="11"/>
      <color theme="1"/>
      <name val="HG丸ｺﾞｼｯｸM-PRO"/>
      <family val="3"/>
    </font>
    <font>
      <b/>
      <sz val="10"/>
      <color theme="1"/>
      <name val="HG丸ｺﾞｼｯｸM-PRO"/>
      <family val="3"/>
      <charset val="128"/>
    </font>
    <font>
      <sz val="11"/>
      <name val="ＭＳ Ｐゴシック"/>
      <family val="3"/>
    </font>
    <font>
      <sz val="9"/>
      <color rgb="FFFF0000"/>
      <name val="ＭＳ 明朝"/>
      <family val="1"/>
      <charset val="128"/>
    </font>
    <font>
      <b/>
      <sz val="9"/>
      <color indexed="81"/>
      <name val="MS P ゴシック"/>
      <family val="3"/>
      <charset val="128"/>
    </font>
    <font>
      <vertAlign val="superscript"/>
      <sz val="10"/>
      <name val="ＭＳ 明朝"/>
      <family val="1"/>
      <charset val="128"/>
    </font>
    <font>
      <sz val="6"/>
      <name val="ＭＳ Ｐゴシック"/>
      <family val="3"/>
      <charset val="128"/>
      <scheme val="minor"/>
    </font>
    <font>
      <sz val="9"/>
      <color rgb="FFFF0000"/>
      <name val="HG丸ｺﾞｼｯｸM-PRO"/>
      <family val="3"/>
      <charset val="128"/>
    </font>
    <font>
      <sz val="11"/>
      <color theme="1"/>
      <name val="ＭＳ Ｐゴシック"/>
      <family val="2"/>
      <scheme val="minor"/>
    </font>
    <font>
      <sz val="9"/>
      <color theme="1"/>
      <name val="Arial"/>
      <family val="2"/>
    </font>
    <font>
      <sz val="18"/>
      <color theme="3"/>
      <name val="ＭＳ Ｐゴシック"/>
      <family val="3"/>
      <charset val="128"/>
      <scheme val="major"/>
    </font>
    <font>
      <sz val="11"/>
      <color theme="1"/>
      <name val="Arial"/>
      <family val="3"/>
      <charset val="128"/>
    </font>
    <font>
      <sz val="11"/>
      <color theme="1"/>
      <name val="MS Gothic"/>
      <family val="3"/>
      <charset val="128"/>
    </font>
    <font>
      <sz val="11"/>
      <color theme="1"/>
      <name val="Arial"/>
      <family val="2"/>
      <charset val="128"/>
    </font>
    <font>
      <sz val="11"/>
      <color rgb="FF000000"/>
      <name val="游ゴシック"/>
      <family val="3"/>
      <charset val="128"/>
    </font>
    <font>
      <sz val="11"/>
      <color rgb="FF000000"/>
      <name val="ＭＳ ゴシック"/>
      <family val="3"/>
      <charset val="128"/>
    </font>
    <font>
      <sz val="11"/>
      <color rgb="FF000000"/>
      <name val="Arial"/>
      <family val="3"/>
      <charset val="128"/>
    </font>
    <font>
      <b/>
      <sz val="11"/>
      <color rgb="FF000000"/>
      <name val="HG丸ｺﾞｼｯｸM-PRO"/>
      <family val="3"/>
      <charset val="128"/>
    </font>
    <font>
      <sz val="10"/>
      <color rgb="FF000000"/>
      <name val="Arial"/>
      <family val="2"/>
    </font>
    <font>
      <b/>
      <sz val="10"/>
      <color rgb="FF000000"/>
      <name val="HG丸ｺﾞｼｯｸM-PRO"/>
      <family val="3"/>
      <charset val="128"/>
    </font>
    <font>
      <sz val="11"/>
      <color rgb="FFFF0000"/>
      <name val="Arial"/>
      <family val="2"/>
    </font>
    <font>
      <sz val="11"/>
      <color rgb="FF000000"/>
      <name val="HG丸ｺﾞｼｯｸM-PRO"/>
      <family val="3"/>
      <charset val="128"/>
    </font>
    <font>
      <sz val="11"/>
      <color rgb="FF000000"/>
      <name val="MS UI Gothic"/>
      <family val="3"/>
      <charset val="1"/>
    </font>
    <font>
      <sz val="9"/>
      <color rgb="FF00B0F0"/>
      <name val="ＭＳ 明朝"/>
      <family val="1"/>
      <charset val="128"/>
    </font>
    <font>
      <b/>
      <sz val="12"/>
      <name val="ＭＳ ゴシック"/>
      <family val="3"/>
      <charset val="128"/>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79998168889431442"/>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diagonal/>
    </border>
    <border>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Down="1">
      <left style="thin">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hair">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bottom style="dotted">
        <color indexed="64"/>
      </bottom>
      <diagonal/>
    </border>
    <border>
      <left style="thin">
        <color rgb="FF000000"/>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hair">
        <color indexed="64"/>
      </top>
      <bottom style="hair">
        <color indexed="64"/>
      </bottom>
      <diagonal/>
    </border>
    <border>
      <left style="thin">
        <color rgb="FF000000"/>
      </left>
      <right/>
      <top style="thin">
        <color rgb="FF000000"/>
      </top>
      <bottom/>
      <diagonal/>
    </border>
    <border>
      <left style="thin">
        <color indexed="64"/>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style="thin">
        <color rgb="FF000000"/>
      </right>
      <top/>
      <bottom style="thin">
        <color rgb="FF000000"/>
      </bottom>
      <diagonal/>
    </border>
    <border>
      <left style="thin">
        <color indexed="64"/>
      </left>
      <right/>
      <top/>
      <bottom style="hair">
        <color indexed="64"/>
      </bottom>
      <diagonal/>
    </border>
    <border>
      <left style="thin">
        <color rgb="FF000000"/>
      </left>
      <right style="thin">
        <color rgb="FF000000"/>
      </right>
      <top style="thin">
        <color rgb="FF000000"/>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right/>
      <top/>
      <bottom style="dashed">
        <color rgb="FF000000"/>
      </bottom>
      <diagonal/>
    </border>
    <border>
      <left style="thin">
        <color indexed="64"/>
      </left>
      <right/>
      <top style="thin">
        <color rgb="FF000000"/>
      </top>
      <bottom style="hair">
        <color indexed="64"/>
      </bottom>
      <diagonal/>
    </border>
    <border>
      <left style="thin">
        <color indexed="64"/>
      </left>
      <right/>
      <top style="thin">
        <color rgb="FF000000"/>
      </top>
      <bottom style="thin">
        <color indexed="64"/>
      </bottom>
      <diagonal/>
    </border>
    <border>
      <left/>
      <right style="thin">
        <color rgb="FF000000"/>
      </right>
      <top/>
      <bottom/>
      <diagonal/>
    </border>
    <border>
      <left style="thin">
        <color indexed="64"/>
      </left>
      <right/>
      <top style="hair">
        <color indexed="64"/>
      </top>
      <bottom style="thin">
        <color rgb="FF000000"/>
      </bottom>
      <diagonal/>
    </border>
    <border>
      <left style="thin">
        <color indexed="64"/>
      </left>
      <right/>
      <top style="thin">
        <color indexed="64"/>
      </top>
      <bottom style="thin">
        <color rgb="FF000000"/>
      </bottom>
      <diagonal/>
    </border>
    <border>
      <left/>
      <right/>
      <top style="thin">
        <color rgb="FF000000"/>
      </top>
      <bottom/>
      <diagonal/>
    </border>
    <border>
      <left style="thin">
        <color indexed="64"/>
      </left>
      <right style="thin">
        <color indexed="64"/>
      </right>
      <top style="thin">
        <color rgb="FF000000"/>
      </top>
      <bottom style="thin">
        <color indexed="64"/>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rgb="FF000000"/>
      </top>
      <bottom style="thin">
        <color indexed="64"/>
      </bottom>
      <diagonal/>
    </border>
    <border>
      <left style="thin">
        <color rgb="FF000000"/>
      </left>
      <right/>
      <top style="thin">
        <color rgb="FF000000"/>
      </top>
      <bottom style="dotted">
        <color rgb="FF000000"/>
      </bottom>
      <diagonal/>
    </border>
    <border>
      <left style="thin">
        <color rgb="FF000000"/>
      </left>
      <right style="thin">
        <color rgb="FF000000"/>
      </right>
      <top style="thin">
        <color rgb="FF000000"/>
      </top>
      <bottom style="dotted">
        <color rgb="FF000000"/>
      </bottom>
      <diagonal/>
    </border>
    <border>
      <left style="thin">
        <color rgb="FF000000"/>
      </left>
      <right/>
      <top style="dotted">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s>
  <cellStyleXfs count="8">
    <xf numFmtId="0" fontId="0" fillId="0" borderId="0">
      <alignment vertical="center"/>
    </xf>
    <xf numFmtId="0" fontId="4" fillId="0" borderId="0">
      <alignment vertical="center"/>
    </xf>
    <xf numFmtId="0" fontId="14" fillId="0" borderId="0">
      <alignment vertical="center"/>
    </xf>
    <xf numFmtId="0" fontId="3" fillId="0" borderId="0">
      <alignment vertical="center"/>
    </xf>
    <xf numFmtId="38" fontId="26" fillId="0" borderId="0" applyFont="0" applyFill="0" applyBorder="0" applyAlignment="0" applyProtection="0">
      <alignment vertical="center"/>
    </xf>
    <xf numFmtId="0" fontId="2" fillId="0" borderId="0">
      <alignment vertical="center"/>
    </xf>
    <xf numFmtId="0" fontId="2" fillId="0" borderId="0">
      <alignment vertical="center"/>
    </xf>
    <xf numFmtId="38" fontId="4" fillId="0" borderId="0" applyFont="0" applyFill="0" applyBorder="0" applyAlignment="0" applyProtection="0">
      <alignment vertical="center"/>
    </xf>
  </cellStyleXfs>
  <cellXfs count="823">
    <xf numFmtId="0" fontId="0" fillId="0" borderId="0" xfId="0">
      <alignment vertical="center"/>
    </xf>
    <xf numFmtId="0" fontId="7" fillId="0" borderId="0" xfId="0" applyFont="1">
      <alignment vertical="center"/>
    </xf>
    <xf numFmtId="0" fontId="10" fillId="0" borderId="0" xfId="0" applyFont="1">
      <alignment vertical="center"/>
    </xf>
    <xf numFmtId="0" fontId="10" fillId="0" borderId="0" xfId="0" applyFont="1" applyAlignment="1">
      <alignment vertical="center" wrapText="1"/>
    </xf>
    <xf numFmtId="183" fontId="7" fillId="4" borderId="1" xfId="0" applyNumberFormat="1" applyFont="1" applyFill="1" applyBorder="1" applyProtection="1">
      <alignment vertical="center"/>
      <protection locked="0"/>
    </xf>
    <xf numFmtId="183" fontId="7" fillId="4" borderId="6" xfId="0" applyNumberFormat="1" applyFont="1" applyFill="1" applyBorder="1" applyProtection="1">
      <alignment vertical="center"/>
      <protection locked="0"/>
    </xf>
    <xf numFmtId="183" fontId="7" fillId="4" borderId="12" xfId="0" applyNumberFormat="1" applyFont="1" applyFill="1" applyBorder="1" applyProtection="1">
      <alignment vertical="center"/>
      <protection locked="0"/>
    </xf>
    <xf numFmtId="0" fontId="7" fillId="7" borderId="0" xfId="0" applyFont="1" applyFill="1">
      <alignment vertical="center"/>
    </xf>
    <xf numFmtId="0" fontId="7" fillId="4" borderId="11" xfId="0" applyFont="1" applyFill="1" applyBorder="1" applyAlignment="1" applyProtection="1">
      <alignment vertical="center" wrapText="1"/>
      <protection locked="0"/>
    </xf>
    <xf numFmtId="183" fontId="7" fillId="4" borderId="27" xfId="0" applyNumberFormat="1" applyFont="1" applyFill="1" applyBorder="1" applyAlignment="1" applyProtection="1">
      <alignment vertical="center" shrinkToFit="1"/>
      <protection locked="0"/>
    </xf>
    <xf numFmtId="0" fontId="7" fillId="4" borderId="36" xfId="0" applyFont="1" applyFill="1" applyBorder="1" applyAlignment="1" applyProtection="1">
      <alignment vertical="center" wrapText="1"/>
      <protection locked="0"/>
    </xf>
    <xf numFmtId="183" fontId="7" fillId="4" borderId="28" xfId="0" applyNumberFormat="1" applyFont="1" applyFill="1" applyBorder="1" applyAlignment="1" applyProtection="1">
      <alignment vertical="center" shrinkToFit="1"/>
      <protection locked="0"/>
    </xf>
    <xf numFmtId="0" fontId="7" fillId="4" borderId="46" xfId="0" applyFont="1" applyFill="1" applyBorder="1" applyAlignment="1" applyProtection="1">
      <alignment vertical="center" wrapText="1"/>
      <protection locked="0"/>
    </xf>
    <xf numFmtId="183" fontId="7" fillId="4" borderId="23" xfId="0" applyNumberFormat="1" applyFont="1" applyFill="1" applyBorder="1" applyAlignment="1" applyProtection="1">
      <alignment vertical="center" shrinkToFit="1"/>
      <protection locked="0"/>
    </xf>
    <xf numFmtId="183" fontId="7" fillId="4" borderId="2" xfId="0" applyNumberFormat="1" applyFont="1" applyFill="1" applyBorder="1" applyAlignment="1" applyProtection="1">
      <alignment vertical="center" shrinkToFit="1"/>
      <protection locked="0"/>
    </xf>
    <xf numFmtId="0" fontId="7" fillId="7" borderId="1" xfId="0" applyFont="1" applyFill="1" applyBorder="1" applyAlignment="1">
      <alignment horizontal="center" vertical="center"/>
    </xf>
    <xf numFmtId="0" fontId="7" fillId="4" borderId="11" xfId="0" applyFont="1" applyFill="1" applyBorder="1" applyAlignment="1" applyProtection="1">
      <alignment horizontal="distributed" vertical="center" shrinkToFit="1"/>
      <protection locked="0"/>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7" fillId="6" borderId="1" xfId="0" applyFont="1" applyFill="1" applyBorder="1">
      <alignment vertical="center"/>
    </xf>
    <xf numFmtId="0" fontId="7" fillId="7" borderId="0" xfId="0" applyFont="1" applyFill="1" applyAlignment="1">
      <alignment vertical="top"/>
    </xf>
    <xf numFmtId="0" fontId="7" fillId="0" borderId="0" xfId="0" applyFont="1" applyAlignment="1">
      <alignment vertical="top"/>
    </xf>
    <xf numFmtId="0" fontId="7" fillId="0" borderId="0" xfId="0" quotePrefix="1" applyFont="1" applyAlignment="1">
      <alignment horizontal="left" vertical="top"/>
    </xf>
    <xf numFmtId="0" fontId="7" fillId="7" borderId="0" xfId="0" applyFont="1" applyFill="1" applyAlignment="1">
      <alignment horizontal="left" vertical="center"/>
    </xf>
    <xf numFmtId="0" fontId="7" fillId="7" borderId="0" xfId="0" applyFont="1" applyFill="1" applyAlignment="1">
      <alignment wrapText="1"/>
    </xf>
    <xf numFmtId="0" fontId="7" fillId="0" borderId="0" xfId="0" applyFont="1" applyAlignment="1">
      <alignment wrapText="1"/>
    </xf>
    <xf numFmtId="0" fontId="7" fillId="7" borderId="0" xfId="0" applyFont="1" applyFill="1" applyAlignment="1">
      <alignment vertical="top" wrapText="1"/>
    </xf>
    <xf numFmtId="0" fontId="7" fillId="0" borderId="0" xfId="0" applyFont="1" applyAlignment="1">
      <alignment vertical="top" wrapText="1"/>
    </xf>
    <xf numFmtId="0" fontId="13" fillId="7" borderId="0" xfId="0" applyFont="1" applyFill="1" applyAlignment="1">
      <alignment horizontal="center" vertical="center" wrapText="1"/>
    </xf>
    <xf numFmtId="183" fontId="7" fillId="6" borderId="25" xfId="0" applyNumberFormat="1" applyFont="1" applyFill="1" applyBorder="1" applyAlignment="1">
      <alignment vertical="center" shrinkToFit="1"/>
    </xf>
    <xf numFmtId="183" fontId="7" fillId="6" borderId="23" xfId="0" applyNumberFormat="1" applyFont="1" applyFill="1" applyBorder="1" applyAlignment="1">
      <alignment vertical="center" shrinkToFit="1"/>
    </xf>
    <xf numFmtId="0" fontId="7" fillId="0" borderId="0" xfId="0" applyFont="1" applyAlignment="1">
      <alignment horizontal="left" vertical="top"/>
    </xf>
    <xf numFmtId="183" fontId="7" fillId="6" borderId="2" xfId="0" applyNumberFormat="1" applyFont="1" applyFill="1" applyBorder="1" applyAlignment="1">
      <alignment vertical="center" shrinkToFit="1"/>
    </xf>
    <xf numFmtId="183" fontId="7" fillId="6" borderId="18" xfId="0" applyNumberFormat="1" applyFont="1" applyFill="1" applyBorder="1" applyAlignment="1">
      <alignment vertical="center" shrinkToFit="1"/>
    </xf>
    <xf numFmtId="0" fontId="13" fillId="7" borderId="56" xfId="0" applyFont="1" applyFill="1" applyBorder="1" applyAlignment="1">
      <alignment horizontal="center" vertical="center" wrapText="1"/>
    </xf>
    <xf numFmtId="0" fontId="13" fillId="7" borderId="56" xfId="0" applyFont="1" applyFill="1" applyBorder="1" applyAlignment="1">
      <alignment horizontal="center" vertical="center"/>
    </xf>
    <xf numFmtId="0" fontId="13" fillId="7" borderId="0" xfId="0" applyFont="1" applyFill="1">
      <alignment vertical="center"/>
    </xf>
    <xf numFmtId="183" fontId="7" fillId="7" borderId="0" xfId="0" applyNumberFormat="1" applyFont="1" applyFill="1" applyAlignment="1">
      <alignment vertical="center" shrinkToFit="1"/>
    </xf>
    <xf numFmtId="183" fontId="7" fillId="6" borderId="1" xfId="0" applyNumberFormat="1" applyFont="1" applyFill="1" applyBorder="1">
      <alignment vertical="center"/>
    </xf>
    <xf numFmtId="183" fontId="7" fillId="6" borderId="60" xfId="0" applyNumberFormat="1" applyFont="1" applyFill="1" applyBorder="1" applyAlignment="1">
      <alignment vertical="center" shrinkToFit="1"/>
    </xf>
    <xf numFmtId="0" fontId="13" fillId="7" borderId="0" xfId="0" applyFont="1" applyFill="1" applyAlignment="1">
      <alignment horizontal="center" vertical="center"/>
    </xf>
    <xf numFmtId="0" fontId="9" fillId="7" borderId="0" xfId="0" applyFont="1" applyFill="1">
      <alignment vertical="center"/>
    </xf>
    <xf numFmtId="0" fontId="13" fillId="7" borderId="0" xfId="0" applyFont="1" applyFill="1" applyAlignment="1">
      <alignment horizontal="left" vertical="center"/>
    </xf>
    <xf numFmtId="183" fontId="7" fillId="6" borderId="61" xfId="0" applyNumberFormat="1" applyFont="1" applyFill="1" applyBorder="1" applyAlignment="1">
      <alignment vertical="center" shrinkToFit="1"/>
    </xf>
    <xf numFmtId="183" fontId="7" fillId="7" borderId="49" xfId="0" applyNumberFormat="1" applyFont="1" applyFill="1" applyBorder="1" applyAlignment="1">
      <alignment vertical="center" shrinkToFit="1"/>
    </xf>
    <xf numFmtId="177" fontId="7" fillId="7" borderId="25" xfId="0" applyNumberFormat="1" applyFont="1" applyFill="1" applyBorder="1" applyAlignment="1">
      <alignment vertical="center" shrinkToFit="1"/>
    </xf>
    <xf numFmtId="177" fontId="7" fillId="7" borderId="61" xfId="0" applyNumberFormat="1" applyFont="1" applyFill="1" applyBorder="1" applyAlignment="1">
      <alignment vertical="center" shrinkToFit="1"/>
    </xf>
    <xf numFmtId="176" fontId="7" fillId="6" borderId="61" xfId="0" applyNumberFormat="1" applyFont="1" applyFill="1" applyBorder="1" applyAlignment="1">
      <alignment vertical="center" shrinkToFit="1"/>
    </xf>
    <xf numFmtId="183" fontId="7" fillId="6" borderId="11" xfId="0" applyNumberFormat="1" applyFont="1" applyFill="1" applyBorder="1" applyAlignment="1">
      <alignment vertical="center" shrinkToFit="1"/>
    </xf>
    <xf numFmtId="176" fontId="7" fillId="6" borderId="16" xfId="0" applyNumberFormat="1" applyFont="1" applyFill="1" applyBorder="1" applyAlignment="1">
      <alignment vertical="center" shrinkToFit="1"/>
    </xf>
    <xf numFmtId="0" fontId="7" fillId="7" borderId="19" xfId="0" applyFont="1" applyFill="1" applyBorder="1" applyAlignment="1">
      <alignment horizontal="center" vertical="center"/>
    </xf>
    <xf numFmtId="176" fontId="7" fillId="6" borderId="18" xfId="0" applyNumberFormat="1" applyFont="1" applyFill="1" applyBorder="1" applyAlignment="1">
      <alignment vertical="center" shrinkToFit="1"/>
    </xf>
    <xf numFmtId="176" fontId="7" fillId="6" borderId="11" xfId="0" applyNumberFormat="1" applyFont="1" applyFill="1" applyBorder="1" applyAlignment="1">
      <alignment vertical="center" shrinkToFit="1"/>
    </xf>
    <xf numFmtId="187" fontId="7" fillId="4" borderId="11" xfId="0" applyNumberFormat="1" applyFont="1" applyFill="1" applyBorder="1" applyAlignment="1" applyProtection="1">
      <alignment vertical="center" shrinkToFit="1"/>
      <protection locked="0"/>
    </xf>
    <xf numFmtId="187" fontId="7" fillId="6" borderId="11" xfId="0" applyNumberFormat="1" applyFont="1" applyFill="1" applyBorder="1" applyAlignment="1">
      <alignment vertical="center" shrinkToFit="1"/>
    </xf>
    <xf numFmtId="183" fontId="7" fillId="4" borderId="62" xfId="0" applyNumberFormat="1" applyFont="1" applyFill="1" applyBorder="1" applyAlignment="1" applyProtection="1">
      <alignment vertical="center" shrinkToFit="1"/>
      <protection locked="0"/>
    </xf>
    <xf numFmtId="187" fontId="7" fillId="4" borderId="38" xfId="0" applyNumberFormat="1" applyFont="1" applyFill="1" applyBorder="1" applyAlignment="1" applyProtection="1">
      <alignment vertical="center" shrinkToFit="1"/>
      <protection locked="0"/>
    </xf>
    <xf numFmtId="0" fontId="7" fillId="4" borderId="11" xfId="0" applyFont="1" applyFill="1" applyBorder="1" applyProtection="1">
      <alignment vertical="center"/>
      <protection locked="0"/>
    </xf>
    <xf numFmtId="0" fontId="7" fillId="7" borderId="24" xfId="0" applyFont="1" applyFill="1" applyBorder="1" applyAlignment="1">
      <alignment horizontal="center" vertical="center"/>
    </xf>
    <xf numFmtId="0" fontId="7" fillId="7" borderId="7" xfId="0" applyFont="1" applyFill="1" applyBorder="1" applyAlignment="1">
      <alignment horizontal="center" vertical="center"/>
    </xf>
    <xf numFmtId="187" fontId="7" fillId="4" borderId="1" xfId="0" applyNumberFormat="1" applyFont="1" applyFill="1" applyBorder="1" applyAlignment="1" applyProtection="1">
      <alignment vertical="center" shrinkToFit="1"/>
      <protection locked="0"/>
    </xf>
    <xf numFmtId="188" fontId="7" fillId="4" borderId="1" xfId="0" applyNumberFormat="1" applyFont="1" applyFill="1" applyBorder="1" applyProtection="1">
      <alignment vertical="center"/>
      <protection locked="0"/>
    </xf>
    <xf numFmtId="189" fontId="7" fillId="4" borderId="1" xfId="0" applyNumberFormat="1" applyFont="1" applyFill="1" applyBorder="1" applyProtection="1">
      <alignment vertical="center"/>
      <protection locked="0"/>
    </xf>
    <xf numFmtId="0" fontId="7" fillId="7" borderId="16" xfId="0" applyFont="1" applyFill="1" applyBorder="1" applyAlignment="1">
      <alignment horizontal="center" vertical="center"/>
    </xf>
    <xf numFmtId="183" fontId="7" fillId="6" borderId="11" xfId="0" applyNumberFormat="1" applyFont="1" applyFill="1" applyBorder="1">
      <alignment vertical="center"/>
    </xf>
    <xf numFmtId="0" fontId="7" fillId="6" borderId="11" xfId="0" applyFont="1" applyFill="1" applyBorder="1" applyAlignment="1">
      <alignment horizontal="center" vertical="center" shrinkToFit="1"/>
    </xf>
    <xf numFmtId="0" fontId="13" fillId="7" borderId="57" xfId="0" applyFont="1" applyFill="1" applyBorder="1" applyAlignment="1">
      <alignment horizontal="center" vertical="center" wrapText="1"/>
    </xf>
    <xf numFmtId="0" fontId="13" fillId="7" borderId="58" xfId="0" applyFont="1" applyFill="1" applyBorder="1" applyAlignment="1">
      <alignment horizontal="center" vertical="center" wrapText="1"/>
    </xf>
    <xf numFmtId="0" fontId="13" fillId="7" borderId="63" xfId="0" applyFont="1" applyFill="1" applyBorder="1" applyAlignment="1">
      <alignment horizontal="center" vertical="center" wrapText="1"/>
    </xf>
    <xf numFmtId="0" fontId="13" fillId="7" borderId="57" xfId="0" applyFont="1" applyFill="1" applyBorder="1" applyAlignment="1">
      <alignment horizontal="center" vertical="center"/>
    </xf>
    <xf numFmtId="0" fontId="7" fillId="7" borderId="58" xfId="0" applyFont="1" applyFill="1" applyBorder="1">
      <alignment vertical="center"/>
    </xf>
    <xf numFmtId="0" fontId="13" fillId="7" borderId="57" xfId="0" applyFont="1" applyFill="1" applyBorder="1" applyAlignment="1">
      <alignment horizontal="center" vertical="center" shrinkToFit="1"/>
    </xf>
    <xf numFmtId="0" fontId="13" fillId="7" borderId="59" xfId="0" applyFont="1" applyFill="1" applyBorder="1" applyAlignment="1">
      <alignment horizontal="center" vertical="center" shrinkToFit="1"/>
    </xf>
    <xf numFmtId="0" fontId="13" fillId="7" borderId="59" xfId="0" applyFont="1" applyFill="1" applyBorder="1" applyAlignment="1">
      <alignment horizontal="center" vertical="center"/>
    </xf>
    <xf numFmtId="0" fontId="16" fillId="7" borderId="57" xfId="0" applyFont="1" applyFill="1" applyBorder="1" applyAlignment="1">
      <alignment horizontal="center" vertical="center"/>
    </xf>
    <xf numFmtId="0" fontId="7" fillId="7" borderId="58" xfId="0" applyFont="1" applyFill="1" applyBorder="1" applyAlignment="1">
      <alignment horizontal="center" vertical="center"/>
    </xf>
    <xf numFmtId="0" fontId="13" fillId="7" borderId="0" xfId="0" applyFont="1" applyFill="1" applyAlignment="1"/>
    <xf numFmtId="183" fontId="7" fillId="6" borderId="61" xfId="0" applyNumberFormat="1" applyFont="1" applyFill="1" applyBorder="1">
      <alignment vertical="center"/>
    </xf>
    <xf numFmtId="0" fontId="13" fillId="7" borderId="61" xfId="0" applyFont="1" applyFill="1" applyBorder="1">
      <alignment vertical="center"/>
    </xf>
    <xf numFmtId="0" fontId="13" fillId="7" borderId="49" xfId="0" applyFont="1" applyFill="1" applyBorder="1">
      <alignment vertical="center"/>
    </xf>
    <xf numFmtId="183" fontId="7" fillId="6" borderId="25" xfId="0" applyNumberFormat="1" applyFont="1" applyFill="1" applyBorder="1">
      <alignment vertical="center"/>
    </xf>
    <xf numFmtId="177" fontId="7" fillId="6" borderId="61" xfId="0" applyNumberFormat="1" applyFont="1" applyFill="1" applyBorder="1" applyAlignment="1">
      <alignment vertical="center" shrinkToFit="1"/>
    </xf>
    <xf numFmtId="186" fontId="7" fillId="6" borderId="61" xfId="0" applyNumberFormat="1" applyFont="1" applyFill="1" applyBorder="1" applyAlignment="1">
      <alignment vertical="center" shrinkToFit="1"/>
    </xf>
    <xf numFmtId="186" fontId="7" fillId="6" borderId="25" xfId="0" applyNumberFormat="1" applyFont="1" applyFill="1" applyBorder="1" applyAlignment="1">
      <alignment vertical="center" shrinkToFit="1"/>
    </xf>
    <xf numFmtId="190" fontId="7" fillId="6" borderId="11" xfId="0" applyNumberFormat="1" applyFont="1" applyFill="1" applyBorder="1">
      <alignment vertical="center"/>
    </xf>
    <xf numFmtId="176" fontId="7" fillId="6" borderId="38" xfId="0" applyNumberFormat="1" applyFont="1" applyFill="1" applyBorder="1">
      <alignment vertical="center"/>
    </xf>
    <xf numFmtId="183" fontId="7" fillId="6" borderId="18" xfId="0" applyNumberFormat="1" applyFont="1" applyFill="1" applyBorder="1">
      <alignment vertical="center"/>
    </xf>
    <xf numFmtId="183" fontId="7" fillId="6" borderId="12" xfId="0" applyNumberFormat="1" applyFont="1" applyFill="1" applyBorder="1">
      <alignment vertical="center"/>
    </xf>
    <xf numFmtId="183" fontId="9" fillId="4" borderId="6" xfId="0" applyNumberFormat="1" applyFont="1" applyFill="1" applyBorder="1" applyProtection="1">
      <alignment vertical="center"/>
      <protection locked="0"/>
    </xf>
    <xf numFmtId="0" fontId="9" fillId="7" borderId="9" xfId="0" applyFont="1" applyFill="1" applyBorder="1">
      <alignment vertical="center"/>
    </xf>
    <xf numFmtId="177" fontId="7" fillId="6" borderId="18" xfId="0" applyNumberFormat="1" applyFont="1" applyFill="1" applyBorder="1" applyAlignment="1">
      <alignment vertical="center" shrinkToFit="1"/>
    </xf>
    <xf numFmtId="177" fontId="7" fillId="6" borderId="11" xfId="0" applyNumberFormat="1" applyFont="1" applyFill="1" applyBorder="1" applyAlignment="1">
      <alignment vertical="center" shrinkToFit="1"/>
    </xf>
    <xf numFmtId="186" fontId="7" fillId="6" borderId="11" xfId="0" applyNumberFormat="1" applyFont="1" applyFill="1" applyBorder="1" applyAlignment="1">
      <alignment vertical="center" shrinkToFit="1"/>
    </xf>
    <xf numFmtId="191" fontId="7" fillId="4" borderId="11" xfId="0" applyNumberFormat="1" applyFont="1" applyFill="1" applyBorder="1" applyAlignment="1" applyProtection="1">
      <alignment vertical="center" shrinkToFit="1"/>
      <protection locked="0"/>
    </xf>
    <xf numFmtId="191" fontId="7" fillId="6" borderId="11" xfId="0" applyNumberFormat="1" applyFont="1" applyFill="1" applyBorder="1" applyAlignment="1">
      <alignment vertical="center" shrinkToFit="1"/>
    </xf>
    <xf numFmtId="186" fontId="7" fillId="4" borderId="10" xfId="0" applyNumberFormat="1" applyFont="1" applyFill="1" applyBorder="1" applyAlignment="1" applyProtection="1">
      <alignment vertical="center" shrinkToFit="1"/>
      <protection locked="0"/>
    </xf>
    <xf numFmtId="187" fontId="7" fillId="4" borderId="12" xfId="0" applyNumberFormat="1" applyFont="1" applyFill="1" applyBorder="1" applyAlignment="1" applyProtection="1">
      <alignment vertical="center" shrinkToFit="1"/>
      <protection locked="0"/>
    </xf>
    <xf numFmtId="176" fontId="7" fillId="6" borderId="17" xfId="0" applyNumberFormat="1" applyFont="1" applyFill="1" applyBorder="1">
      <alignment vertical="center"/>
    </xf>
    <xf numFmtId="183" fontId="9" fillId="4" borderId="1" xfId="0" applyNumberFormat="1" applyFont="1" applyFill="1" applyBorder="1" applyProtection="1">
      <alignment vertical="center"/>
      <protection locked="0"/>
    </xf>
    <xf numFmtId="0" fontId="9" fillId="7" borderId="13" xfId="0" applyFont="1" applyFill="1" applyBorder="1">
      <alignment vertical="center"/>
    </xf>
    <xf numFmtId="186" fontId="7" fillId="4" borderId="2" xfId="0" applyNumberFormat="1" applyFont="1" applyFill="1" applyBorder="1" applyAlignment="1" applyProtection="1">
      <alignment vertical="center" shrinkToFit="1"/>
      <protection locked="0"/>
    </xf>
    <xf numFmtId="187" fontId="7" fillId="6" borderId="17" xfId="0" applyNumberFormat="1" applyFont="1" applyFill="1" applyBorder="1">
      <alignment vertical="center"/>
    </xf>
    <xf numFmtId="183" fontId="15" fillId="6" borderId="11" xfId="0" applyNumberFormat="1" applyFont="1" applyFill="1" applyBorder="1">
      <alignment vertical="center"/>
    </xf>
    <xf numFmtId="0" fontId="7" fillId="7" borderId="0" xfId="0" applyFont="1" applyFill="1" applyAlignment="1">
      <alignment horizontal="right" vertical="center"/>
    </xf>
    <xf numFmtId="0" fontId="7" fillId="0" borderId="0" xfId="0" applyFont="1" applyAlignment="1">
      <alignment horizontal="right" vertical="center"/>
    </xf>
    <xf numFmtId="183" fontId="7" fillId="4" borderId="11" xfId="0" applyNumberFormat="1" applyFont="1" applyFill="1" applyBorder="1" applyProtection="1">
      <alignment vertical="center"/>
      <protection locked="0"/>
    </xf>
    <xf numFmtId="183" fontId="7" fillId="6" borderId="67" xfId="0" applyNumberFormat="1" applyFont="1" applyFill="1" applyBorder="1">
      <alignment vertical="center"/>
    </xf>
    <xf numFmtId="183" fontId="9" fillId="4" borderId="11" xfId="0" applyNumberFormat="1" applyFont="1" applyFill="1" applyBorder="1" applyProtection="1">
      <alignment vertical="center"/>
      <protection locked="0"/>
    </xf>
    <xf numFmtId="0" fontId="9" fillId="7" borderId="17" xfId="0" applyFont="1" applyFill="1" applyBorder="1">
      <alignment vertical="center"/>
    </xf>
    <xf numFmtId="0" fontId="13" fillId="7" borderId="58" xfId="0" applyFont="1" applyFill="1" applyBorder="1" applyAlignment="1">
      <alignment horizontal="center" vertical="center"/>
    </xf>
    <xf numFmtId="0" fontId="9" fillId="7" borderId="59" xfId="0" applyFont="1" applyFill="1" applyBorder="1" applyAlignment="1">
      <alignment horizontal="center" vertical="center"/>
    </xf>
    <xf numFmtId="0" fontId="9" fillId="7" borderId="68" xfId="0" applyFont="1" applyFill="1" applyBorder="1">
      <alignment vertical="center"/>
    </xf>
    <xf numFmtId="186" fontId="7" fillId="4" borderId="18" xfId="0" applyNumberFormat="1" applyFont="1" applyFill="1" applyBorder="1" applyAlignment="1" applyProtection="1">
      <alignment vertical="center" shrinkToFit="1"/>
      <protection locked="0"/>
    </xf>
    <xf numFmtId="186" fontId="7" fillId="4" borderId="62" xfId="0" applyNumberFormat="1" applyFont="1" applyFill="1" applyBorder="1" applyAlignment="1" applyProtection="1">
      <alignment vertical="center" shrinkToFit="1"/>
      <protection locked="0"/>
    </xf>
    <xf numFmtId="0" fontId="7" fillId="7" borderId="70" xfId="0" applyFont="1" applyFill="1" applyBorder="1" applyAlignment="1">
      <alignment horizontal="center" vertical="center"/>
    </xf>
    <xf numFmtId="0" fontId="13" fillId="7" borderId="0" xfId="0" applyFont="1" applyFill="1" applyAlignment="1">
      <alignment horizontal="left" wrapText="1"/>
    </xf>
    <xf numFmtId="0" fontId="13" fillId="7" borderId="26" xfId="0" applyFont="1" applyFill="1" applyBorder="1" applyAlignment="1">
      <alignment horizontal="left" wrapText="1"/>
    </xf>
    <xf numFmtId="0" fontId="13" fillId="7" borderId="26" xfId="0" applyFont="1" applyFill="1" applyBorder="1" applyAlignment="1">
      <alignment horizontal="left"/>
    </xf>
    <xf numFmtId="0" fontId="7" fillId="7" borderId="1" xfId="0" applyFont="1" applyFill="1" applyBorder="1">
      <alignment vertical="center"/>
    </xf>
    <xf numFmtId="0" fontId="7" fillId="7" borderId="0" xfId="0" applyFont="1" applyFill="1" applyAlignment="1">
      <alignment horizontal="center" vertical="center"/>
    </xf>
    <xf numFmtId="0" fontId="7" fillId="0" borderId="0" xfId="0" applyFont="1" applyAlignment="1">
      <alignment horizontal="left" vertical="center"/>
    </xf>
    <xf numFmtId="0" fontId="9" fillId="0" borderId="0" xfId="0" applyFont="1">
      <alignment vertical="center"/>
    </xf>
    <xf numFmtId="0" fontId="7" fillId="8"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6" xfId="0" applyFont="1" applyFill="1" applyBorder="1" applyAlignment="1">
      <alignment horizontal="center" vertical="center" wrapText="1"/>
    </xf>
    <xf numFmtId="0" fontId="7" fillId="5" borderId="6" xfId="0" applyFont="1" applyFill="1" applyBorder="1" applyAlignment="1">
      <alignment horizontal="center" vertical="center"/>
    </xf>
    <xf numFmtId="0" fontId="15" fillId="5" borderId="1" xfId="0" applyFont="1" applyFill="1" applyBorder="1" applyAlignment="1">
      <alignment horizontal="center" vertical="center"/>
    </xf>
    <xf numFmtId="0" fontId="15" fillId="5"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6" borderId="1" xfId="0" applyFont="1" applyFill="1" applyBorder="1">
      <alignment vertical="center"/>
    </xf>
    <xf numFmtId="0" fontId="9" fillId="7" borderId="1" xfId="0" applyFont="1" applyFill="1" applyBorder="1">
      <alignment vertical="center"/>
    </xf>
    <xf numFmtId="0" fontId="9" fillId="7" borderId="1" xfId="0" applyFont="1" applyFill="1" applyBorder="1" applyAlignment="1">
      <alignment horizontal="center" vertical="center"/>
    </xf>
    <xf numFmtId="0" fontId="7" fillId="8" borderId="1" xfId="0" applyFont="1" applyFill="1" applyBorder="1">
      <alignment vertical="center"/>
    </xf>
    <xf numFmtId="176" fontId="0" fillId="0" borderId="31" xfId="1" applyNumberFormat="1" applyFont="1" applyBorder="1">
      <alignment vertical="center"/>
    </xf>
    <xf numFmtId="0" fontId="0" fillId="0" borderId="31" xfId="1" applyFont="1" applyBorder="1" applyAlignment="1">
      <alignment horizontal="left" vertical="center" shrinkToFit="1"/>
    </xf>
    <xf numFmtId="0" fontId="0" fillId="0" borderId="1" xfId="0" applyBorder="1">
      <alignment vertical="center"/>
    </xf>
    <xf numFmtId="0" fontId="0" fillId="8" borderId="0" xfId="0" applyFill="1">
      <alignment vertical="center"/>
    </xf>
    <xf numFmtId="0" fontId="0" fillId="0" borderId="0" xfId="0" applyAlignment="1">
      <alignment horizontal="right" vertical="center"/>
    </xf>
    <xf numFmtId="0" fontId="0" fillId="0" borderId="1" xfId="0" applyBorder="1" applyAlignment="1">
      <alignment horizontal="center" vertical="center"/>
    </xf>
    <xf numFmtId="0" fontId="21" fillId="0" borderId="0" xfId="0" applyFont="1" applyAlignment="1">
      <alignment horizontal="left" vertical="center"/>
    </xf>
    <xf numFmtId="0" fontId="29" fillId="0" borderId="0" xfId="0" applyFont="1" applyAlignment="1">
      <alignment horizontal="left" vertical="center"/>
    </xf>
    <xf numFmtId="186" fontId="7" fillId="6" borderId="1" xfId="0" applyNumberFormat="1" applyFont="1" applyFill="1" applyBorder="1" applyAlignment="1">
      <alignment horizontal="center" vertical="center"/>
    </xf>
    <xf numFmtId="186" fontId="7" fillId="6" borderId="18" xfId="0" applyNumberFormat="1" applyFont="1" applyFill="1" applyBorder="1" applyAlignment="1">
      <alignment vertical="center" shrinkToFit="1"/>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7" fillId="0" borderId="0" xfId="0" applyFont="1" applyAlignment="1">
      <alignment horizontal="center" vertical="center"/>
    </xf>
    <xf numFmtId="0" fontId="9" fillId="7" borderId="31" xfId="0" applyFont="1" applyFill="1" applyBorder="1">
      <alignment vertical="center"/>
    </xf>
    <xf numFmtId="0" fontId="9" fillId="7" borderId="39" xfId="0" applyFont="1" applyFill="1" applyBorder="1">
      <alignment vertical="center"/>
    </xf>
    <xf numFmtId="0" fontId="7" fillId="5" borderId="0" xfId="0" applyFont="1" applyFill="1">
      <alignment vertical="center"/>
    </xf>
    <xf numFmtId="0" fontId="7" fillId="7" borderId="0" xfId="0" applyFont="1" applyFill="1" applyAlignment="1"/>
    <xf numFmtId="183" fontId="7" fillId="6" borderId="12" xfId="0" applyNumberFormat="1" applyFont="1" applyFill="1" applyBorder="1" applyAlignment="1">
      <alignment horizontal="center" vertical="center"/>
    </xf>
    <xf numFmtId="0" fontId="29" fillId="0" borderId="0" xfId="0" applyFont="1" applyAlignment="1">
      <alignment horizontal="left" vertical="center" wrapText="1"/>
    </xf>
    <xf numFmtId="0" fontId="0" fillId="8" borderId="0" xfId="0" applyFill="1" applyAlignment="1">
      <alignment horizontal="center" vertical="center"/>
    </xf>
    <xf numFmtId="184" fontId="7" fillId="4" borderId="1" xfId="0" applyNumberFormat="1" applyFont="1" applyFill="1" applyBorder="1" applyProtection="1">
      <alignment vertical="center"/>
      <protection locked="0"/>
    </xf>
    <xf numFmtId="185" fontId="7" fillId="4" borderId="1" xfId="0" applyNumberFormat="1" applyFont="1" applyFill="1" applyBorder="1" applyProtection="1">
      <alignment vertical="center"/>
      <protection locked="0"/>
    </xf>
    <xf numFmtId="0" fontId="7" fillId="4" borderId="1" xfId="0" applyFont="1" applyFill="1" applyBorder="1" applyProtection="1">
      <alignment vertical="center"/>
      <protection locked="0"/>
    </xf>
    <xf numFmtId="186" fontId="7" fillId="6" borderId="1" xfId="0" applyNumberFormat="1" applyFont="1" applyFill="1" applyBorder="1">
      <alignment vertical="center"/>
    </xf>
    <xf numFmtId="0" fontId="7" fillId="4" borderId="1" xfId="0" applyFont="1" applyFill="1" applyBorder="1" applyAlignment="1" applyProtection="1">
      <alignment horizontal="distributed" vertical="center"/>
      <protection locked="0"/>
    </xf>
    <xf numFmtId="178" fontId="31" fillId="0" borderId="1" xfId="0" applyNumberFormat="1" applyFont="1" applyBorder="1">
      <alignment vertical="center"/>
    </xf>
    <xf numFmtId="0" fontId="31" fillId="0" borderId="1" xfId="0" applyFont="1" applyBorder="1" applyAlignment="1">
      <alignment horizontal="center" vertical="center"/>
    </xf>
    <xf numFmtId="179" fontId="31" fillId="0" borderId="1" xfId="0" applyNumberFormat="1" applyFont="1" applyBorder="1">
      <alignment vertical="center"/>
    </xf>
    <xf numFmtId="0" fontId="31" fillId="0" borderId="2" xfId="0" applyFont="1" applyBorder="1" applyAlignment="1">
      <alignment horizontal="center" vertical="center"/>
    </xf>
    <xf numFmtId="176" fontId="0" fillId="0" borderId="2" xfId="1" applyNumberFormat="1" applyFont="1" applyBorder="1">
      <alignment vertical="center"/>
    </xf>
    <xf numFmtId="176" fontId="0" fillId="0" borderId="10" xfId="1" applyNumberFormat="1" applyFont="1" applyBorder="1">
      <alignment vertical="center"/>
    </xf>
    <xf numFmtId="176" fontId="0" fillId="0" borderId="4" xfId="0" applyNumberFormat="1" applyBorder="1">
      <alignment vertical="center"/>
    </xf>
    <xf numFmtId="0" fontId="0" fillId="8" borderId="1" xfId="0" applyFill="1" applyBorder="1">
      <alignment vertical="center"/>
    </xf>
    <xf numFmtId="0" fontId="0" fillId="0" borderId="0" xfId="0" applyAlignment="1">
      <alignment horizontal="center" vertical="center"/>
    </xf>
    <xf numFmtId="196" fontId="23" fillId="0" borderId="6" xfId="0" applyNumberFormat="1" applyFont="1" applyBorder="1" applyAlignment="1">
      <alignment horizontal="left" vertical="center" wrapText="1"/>
    </xf>
    <xf numFmtId="194" fontId="24" fillId="0" borderId="0" xfId="0" applyNumberFormat="1" applyFont="1" applyAlignment="1">
      <alignment vertical="center" wrapText="1"/>
    </xf>
    <xf numFmtId="194" fontId="23" fillId="0" borderId="0" xfId="0" applyNumberFormat="1" applyFont="1">
      <alignment vertical="center"/>
    </xf>
    <xf numFmtId="0" fontId="27" fillId="0" borderId="0" xfId="0" applyFont="1">
      <alignment vertical="center"/>
    </xf>
    <xf numFmtId="0" fontId="17" fillId="6" borderId="11" xfId="0" applyFont="1" applyFill="1" applyBorder="1" applyAlignment="1">
      <alignment horizontal="distributed" vertical="center"/>
    </xf>
    <xf numFmtId="0" fontId="17" fillId="4" borderId="11" xfId="0" applyFont="1" applyFill="1" applyBorder="1" applyAlignment="1" applyProtection="1">
      <alignment horizontal="distributed" vertical="center"/>
      <protection locked="0"/>
    </xf>
    <xf numFmtId="0" fontId="7" fillId="5" borderId="11" xfId="0" applyFont="1" applyFill="1" applyBorder="1" applyAlignment="1">
      <alignment horizontal="distributed" vertical="center" shrinkToFit="1"/>
    </xf>
    <xf numFmtId="0" fontId="40" fillId="0" borderId="0" xfId="0" applyFont="1">
      <alignment vertical="center"/>
    </xf>
    <xf numFmtId="58" fontId="41" fillId="0" borderId="0" xfId="0" applyNumberFormat="1" applyFont="1" applyAlignment="1">
      <alignment horizontal="right" vertical="center" wrapText="1" shrinkToFit="1"/>
    </xf>
    <xf numFmtId="0" fontId="41" fillId="0" borderId="0" xfId="0" applyFont="1" applyAlignment="1">
      <alignment horizontal="right" vertical="center" wrapText="1" shrinkToFit="1"/>
    </xf>
    <xf numFmtId="0" fontId="42" fillId="0" borderId="0" xfId="0" applyFont="1">
      <alignment vertical="center"/>
    </xf>
    <xf numFmtId="0" fontId="41" fillId="0" borderId="0" xfId="0" applyFont="1" applyAlignment="1">
      <alignment horizontal="center" vertical="center" wrapText="1" shrinkToFit="1"/>
    </xf>
    <xf numFmtId="0" fontId="43" fillId="0" borderId="0" xfId="0" applyFont="1">
      <alignment vertical="center"/>
    </xf>
    <xf numFmtId="0" fontId="44" fillId="0" borderId="0" xfId="0" applyFont="1">
      <alignment vertical="center"/>
    </xf>
    <xf numFmtId="195" fontId="46" fillId="0" borderId="35" xfId="4" applyNumberFormat="1" applyFont="1" applyBorder="1" applyAlignment="1">
      <alignment horizontal="center" vertical="center" shrinkToFit="1"/>
    </xf>
    <xf numFmtId="195" fontId="28" fillId="0" borderId="6" xfId="4" applyNumberFormat="1" applyFont="1" applyFill="1" applyBorder="1" applyAlignment="1">
      <alignment horizontal="center" vertical="center" wrapText="1" shrinkToFit="1"/>
    </xf>
    <xf numFmtId="195" fontId="47" fillId="0" borderId="39" xfId="4" applyNumberFormat="1" applyFont="1" applyBorder="1" applyAlignment="1">
      <alignment horizontal="center" vertical="center" shrinkToFit="1"/>
    </xf>
    <xf numFmtId="0" fontId="42" fillId="0" borderId="6" xfId="0" applyFont="1" applyBorder="1" applyAlignment="1">
      <alignment horizontal="left" vertical="center"/>
    </xf>
    <xf numFmtId="194" fontId="42" fillId="0" borderId="77" xfId="0" applyNumberFormat="1" applyFont="1" applyBorder="1" applyAlignment="1">
      <alignment vertical="center" shrinkToFit="1"/>
    </xf>
    <xf numFmtId="40" fontId="42" fillId="0" borderId="11" xfId="0" applyNumberFormat="1" applyFont="1" applyBorder="1" applyAlignment="1">
      <alignment horizontal="center" vertical="center"/>
    </xf>
    <xf numFmtId="196" fontId="51" fillId="0" borderId="6" xfId="0" applyNumberFormat="1" applyFont="1" applyBorder="1" applyAlignment="1">
      <alignment horizontal="left" vertical="center" wrapText="1"/>
    </xf>
    <xf numFmtId="0" fontId="52" fillId="0" borderId="0" xfId="0" applyFont="1">
      <alignment vertical="center"/>
    </xf>
    <xf numFmtId="194" fontId="42" fillId="0" borderId="81" xfId="0" applyNumberFormat="1" applyFont="1" applyBorder="1" applyAlignment="1">
      <alignment vertical="center" shrinkToFit="1"/>
    </xf>
    <xf numFmtId="40" fontId="42" fillId="0" borderId="33" xfId="0" applyNumberFormat="1" applyFont="1" applyBorder="1" applyAlignment="1">
      <alignment horizontal="center" vertical="center"/>
    </xf>
    <xf numFmtId="196" fontId="51" fillId="0" borderId="6" xfId="0" applyNumberFormat="1" applyFont="1" applyBorder="1" applyAlignment="1">
      <alignment vertical="center" wrapText="1"/>
    </xf>
    <xf numFmtId="0" fontId="42" fillId="0" borderId="11" xfId="0" applyFont="1" applyBorder="1" applyAlignment="1">
      <alignment horizontal="left" vertical="center"/>
    </xf>
    <xf numFmtId="194" fontId="43" fillId="0" borderId="77" xfId="0" applyNumberFormat="1" applyFont="1" applyBorder="1" applyAlignment="1">
      <alignment vertical="center" shrinkToFit="1"/>
    </xf>
    <xf numFmtId="40" fontId="42" fillId="0" borderId="77" xfId="0" applyNumberFormat="1" applyFont="1" applyBorder="1" applyAlignment="1">
      <alignment horizontal="center" vertical="center"/>
    </xf>
    <xf numFmtId="196" fontId="51" fillId="0" borderId="11" xfId="0" applyNumberFormat="1" applyFont="1" applyBorder="1" applyAlignment="1">
      <alignment vertical="center" wrapText="1"/>
    </xf>
    <xf numFmtId="196" fontId="54" fillId="0" borderId="6" xfId="0" applyNumberFormat="1" applyFont="1" applyBorder="1" applyAlignment="1">
      <alignment horizontal="left" vertical="center" wrapText="1"/>
    </xf>
    <xf numFmtId="0" fontId="53" fillId="0" borderId="79" xfId="0" applyFont="1" applyBorder="1" applyAlignment="1">
      <alignment horizontal="left" vertical="center" shrinkToFit="1"/>
    </xf>
    <xf numFmtId="40" fontId="42" fillId="0" borderId="79" xfId="0" applyNumberFormat="1" applyFont="1" applyBorder="1" applyAlignment="1">
      <alignment horizontal="center" vertical="center"/>
    </xf>
    <xf numFmtId="0" fontId="53" fillId="0" borderId="78" xfId="0" applyFont="1" applyBorder="1" applyAlignment="1">
      <alignment horizontal="left" vertical="center" shrinkToFit="1"/>
    </xf>
    <xf numFmtId="40" fontId="42" fillId="0" borderId="78" xfId="0" applyNumberFormat="1" applyFont="1" applyBorder="1" applyAlignment="1">
      <alignment horizontal="center" vertical="center"/>
    </xf>
    <xf numFmtId="196" fontId="54" fillId="0" borderId="33" xfId="0" applyNumberFormat="1" applyFont="1" applyBorder="1" applyAlignment="1">
      <alignment horizontal="left" vertical="center" wrapText="1"/>
    </xf>
    <xf numFmtId="40" fontId="42" fillId="0" borderId="81" xfId="0" applyNumberFormat="1" applyFont="1" applyBorder="1" applyAlignment="1">
      <alignment horizontal="center" vertical="center"/>
    </xf>
    <xf numFmtId="0" fontId="42" fillId="0" borderId="11" xfId="0" applyFont="1" applyBorder="1">
      <alignment vertical="center"/>
    </xf>
    <xf numFmtId="0" fontId="53" fillId="0" borderId="77" xfId="0" applyFont="1" applyBorder="1" applyAlignment="1">
      <alignment horizontal="left" vertical="center" shrinkToFit="1"/>
    </xf>
    <xf numFmtId="194" fontId="42" fillId="0" borderId="33" xfId="0" applyNumberFormat="1" applyFont="1" applyBorder="1" applyAlignment="1">
      <alignment vertical="center" shrinkToFit="1"/>
    </xf>
    <xf numFmtId="196" fontId="51" fillId="0" borderId="33" xfId="0" applyNumberFormat="1" applyFont="1" applyBorder="1" applyAlignment="1">
      <alignment horizontal="center" vertical="center" wrapText="1"/>
    </xf>
    <xf numFmtId="194" fontId="42" fillId="0" borderId="6" xfId="0" applyNumberFormat="1" applyFont="1" applyBorder="1" applyAlignment="1">
      <alignment vertical="center" shrinkToFit="1"/>
    </xf>
    <xf numFmtId="40" fontId="42" fillId="0" borderId="6" xfId="0" applyNumberFormat="1" applyFont="1" applyBorder="1" applyAlignment="1">
      <alignment horizontal="center" vertical="center"/>
    </xf>
    <xf numFmtId="196" fontId="51" fillId="0" borderId="11" xfId="0" applyNumberFormat="1" applyFont="1" applyBorder="1" applyAlignment="1">
      <alignment horizontal="left" vertical="center" wrapText="1"/>
    </xf>
    <xf numFmtId="0" fontId="42" fillId="0" borderId="33" xfId="0" applyFont="1" applyBorder="1" applyAlignment="1">
      <alignment horizontal="left" vertical="center"/>
    </xf>
    <xf numFmtId="0" fontId="50" fillId="0" borderId="37" xfId="0" applyFont="1" applyBorder="1" applyAlignment="1">
      <alignment horizontal="left" vertical="center" shrinkToFit="1"/>
    </xf>
    <xf numFmtId="0" fontId="50" fillId="0" borderId="38" xfId="0" applyFont="1" applyBorder="1" applyAlignment="1">
      <alignment horizontal="left" vertical="center" shrinkToFit="1"/>
    </xf>
    <xf numFmtId="0" fontId="42" fillId="0" borderId="1" xfId="0" applyFont="1" applyBorder="1" applyAlignment="1">
      <alignment horizontal="left" vertical="center"/>
    </xf>
    <xf numFmtId="0" fontId="50" fillId="0" borderId="31" xfId="0" applyFont="1" applyBorder="1" applyAlignment="1">
      <alignment vertical="center" shrinkToFit="1"/>
    </xf>
    <xf numFmtId="0" fontId="50" fillId="0" borderId="1" xfId="0" applyFont="1" applyBorder="1" applyAlignment="1">
      <alignment vertical="center" shrinkToFit="1"/>
    </xf>
    <xf numFmtId="194" fontId="42" fillId="0" borderId="1" xfId="0" applyNumberFormat="1" applyFont="1" applyBorder="1" applyAlignment="1">
      <alignment vertical="center" shrinkToFit="1"/>
    </xf>
    <xf numFmtId="40" fontId="42" fillId="0" borderId="1" xfId="0" applyNumberFormat="1" applyFont="1" applyBorder="1" applyAlignment="1">
      <alignment horizontal="center" vertical="center"/>
    </xf>
    <xf numFmtId="196" fontId="51" fillId="0" borderId="1" xfId="0" applyNumberFormat="1" applyFont="1" applyBorder="1" applyAlignment="1">
      <alignment horizontal="left" vertical="center" wrapText="1"/>
    </xf>
    <xf numFmtId="0" fontId="55" fillId="0" borderId="0" xfId="0" applyFont="1" applyAlignment="1">
      <alignment vertical="center" wrapText="1"/>
    </xf>
    <xf numFmtId="194" fontId="42" fillId="0" borderId="0" xfId="0" applyNumberFormat="1" applyFont="1" applyAlignment="1">
      <alignment horizontal="center" vertical="center" shrinkToFit="1"/>
    </xf>
    <xf numFmtId="40" fontId="42" fillId="0" borderId="0" xfId="0" applyNumberFormat="1" applyFont="1" applyAlignment="1">
      <alignment horizontal="center" vertical="center"/>
    </xf>
    <xf numFmtId="0" fontId="42" fillId="0" borderId="0" xfId="0" applyFont="1" applyAlignment="1">
      <alignment vertical="center" shrinkToFit="1"/>
    </xf>
    <xf numFmtId="181" fontId="42" fillId="0" borderId="1" xfId="0" applyNumberFormat="1" applyFont="1" applyBorder="1">
      <alignment vertical="center"/>
    </xf>
    <xf numFmtId="0" fontId="42" fillId="0" borderId="0" xfId="0" applyFont="1" applyAlignment="1">
      <alignment horizontal="left" vertical="center" shrinkToFit="1"/>
    </xf>
    <xf numFmtId="194" fontId="42" fillId="0" borderId="0" xfId="0" applyNumberFormat="1" applyFont="1" applyAlignment="1">
      <alignment vertical="center" shrinkToFit="1"/>
    </xf>
    <xf numFmtId="197" fontId="50" fillId="0" borderId="0" xfId="7" applyNumberFormat="1" applyFont="1" applyAlignment="1">
      <alignment horizontal="left" vertical="center" shrinkToFit="1"/>
    </xf>
    <xf numFmtId="194" fontId="56" fillId="0" borderId="0" xfId="0" applyNumberFormat="1" applyFont="1">
      <alignment vertical="center"/>
    </xf>
    <xf numFmtId="0" fontId="50" fillId="0" borderId="0" xfId="0" applyFont="1" applyAlignment="1">
      <alignment horizontal="left" vertical="center" shrinkToFit="1"/>
    </xf>
    <xf numFmtId="194" fontId="42" fillId="0" borderId="0" xfId="0" applyNumberFormat="1" applyFont="1">
      <alignment vertical="center"/>
    </xf>
    <xf numFmtId="195" fontId="59" fillId="0" borderId="35" xfId="4" applyNumberFormat="1" applyFont="1" applyFill="1" applyBorder="1" applyAlignment="1">
      <alignment horizontal="center" vertical="center" shrinkToFit="1"/>
    </xf>
    <xf numFmtId="195" fontId="49" fillId="0" borderId="39" xfId="4" applyNumberFormat="1" applyFont="1" applyFill="1" applyBorder="1" applyAlignment="1">
      <alignment horizontal="center" vertical="center" shrinkToFit="1"/>
    </xf>
    <xf numFmtId="49" fontId="23" fillId="0" borderId="6" xfId="0" quotePrefix="1" applyNumberFormat="1" applyFont="1" applyBorder="1" applyAlignment="1">
      <alignment horizontal="center" vertical="center"/>
    </xf>
    <xf numFmtId="0" fontId="26" fillId="0" borderId="39" xfId="0" applyFont="1" applyBorder="1" applyAlignment="1">
      <alignment vertical="center" shrinkToFit="1"/>
    </xf>
    <xf numFmtId="0" fontId="26" fillId="0" borderId="33" xfId="0" applyFont="1" applyBorder="1" applyAlignment="1">
      <alignment vertical="center" shrinkToFit="1"/>
    </xf>
    <xf numFmtId="0" fontId="26" fillId="0" borderId="1" xfId="0" applyFont="1" applyBorder="1" applyAlignment="1">
      <alignment horizontal="left" vertical="center" shrinkToFit="1"/>
    </xf>
    <xf numFmtId="179" fontId="23" fillId="0" borderId="1" xfId="0" applyNumberFormat="1" applyFont="1" applyBorder="1" applyAlignment="1">
      <alignment horizontal="center" vertical="center"/>
    </xf>
    <xf numFmtId="197" fontId="23" fillId="0" borderId="1" xfId="7" applyNumberFormat="1" applyFont="1" applyBorder="1" applyAlignment="1">
      <alignment horizontal="center" vertical="center" shrinkToFit="1"/>
    </xf>
    <xf numFmtId="0" fontId="23" fillId="0" borderId="79" xfId="0" applyFont="1" applyBorder="1" applyAlignment="1">
      <alignment horizontal="left" vertical="center" shrinkToFit="1"/>
    </xf>
    <xf numFmtId="179" fontId="23" fillId="0" borderId="6" xfId="0" applyNumberFormat="1" applyFont="1" applyBorder="1" applyAlignment="1">
      <alignment horizontal="center" vertical="center"/>
    </xf>
    <xf numFmtId="197" fontId="23" fillId="0" borderId="79" xfId="7" applyNumberFormat="1" applyFont="1" applyBorder="1" applyAlignment="1">
      <alignment horizontal="center" vertical="center" shrinkToFit="1"/>
    </xf>
    <xf numFmtId="179" fontId="23" fillId="0" borderId="79" xfId="0" applyNumberFormat="1" applyFont="1" applyBorder="1" applyAlignment="1">
      <alignment horizontal="center" vertical="center"/>
    </xf>
    <xf numFmtId="179" fontId="42" fillId="0" borderId="0" xfId="0" applyNumberFormat="1" applyFont="1">
      <alignment vertical="center"/>
    </xf>
    <xf numFmtId="49" fontId="23" fillId="0" borderId="6" xfId="0" applyNumberFormat="1" applyFont="1" applyBorder="1" applyAlignment="1">
      <alignment horizontal="center" vertical="center"/>
    </xf>
    <xf numFmtId="0" fontId="38" fillId="0" borderId="11" xfId="0" applyFont="1" applyBorder="1" applyAlignment="1">
      <alignment horizontal="left" vertical="center" shrinkToFit="1"/>
    </xf>
    <xf numFmtId="179" fontId="23" fillId="0" borderId="77" xfId="0" applyNumberFormat="1" applyFont="1" applyBorder="1" applyAlignment="1">
      <alignment horizontal="center" vertical="center"/>
    </xf>
    <xf numFmtId="197" fontId="23" fillId="0" borderId="11" xfId="7" applyNumberFormat="1" applyFont="1" applyBorder="1" applyAlignment="1">
      <alignment horizontal="center" vertical="center" shrinkToFit="1"/>
    </xf>
    <xf numFmtId="179" fontId="23" fillId="0" borderId="11" xfId="0" applyNumberFormat="1" applyFont="1" applyBorder="1" applyAlignment="1">
      <alignment horizontal="center" vertical="center"/>
    </xf>
    <xf numFmtId="0" fontId="26" fillId="0" borderId="11" xfId="0" applyFont="1" applyBorder="1" applyAlignment="1">
      <alignment horizontal="left" vertical="center" shrinkToFit="1"/>
    </xf>
    <xf numFmtId="0" fontId="26" fillId="0" borderId="31" xfId="0" applyFont="1" applyBorder="1" applyAlignment="1">
      <alignment vertical="center" shrinkToFit="1"/>
    </xf>
    <xf numFmtId="0" fontId="26" fillId="0" borderId="13" xfId="0" applyFont="1" applyBorder="1" applyAlignment="1">
      <alignment vertical="center" shrinkToFit="1"/>
    </xf>
    <xf numFmtId="0" fontId="26" fillId="0" borderId="37" xfId="0" applyFont="1" applyBorder="1" applyAlignment="1">
      <alignment vertical="center" shrinkToFit="1"/>
    </xf>
    <xf numFmtId="0" fontId="26" fillId="0" borderId="33" xfId="0" applyFont="1" applyBorder="1" applyAlignment="1">
      <alignment horizontal="left" vertical="center" shrinkToFit="1"/>
    </xf>
    <xf numFmtId="179" fontId="23" fillId="0" borderId="33" xfId="0" applyNumberFormat="1" applyFont="1" applyBorder="1" applyAlignment="1">
      <alignment horizontal="center" vertical="center"/>
    </xf>
    <xf numFmtId="197" fontId="23" fillId="0" borderId="33" xfId="7" applyNumberFormat="1" applyFont="1" applyBorder="1" applyAlignment="1">
      <alignment horizontal="center" vertical="center" shrinkToFit="1"/>
    </xf>
    <xf numFmtId="0" fontId="26" fillId="0" borderId="79" xfId="0" applyFont="1" applyBorder="1" applyAlignment="1">
      <alignment vertical="center" shrinkToFit="1"/>
    </xf>
    <xf numFmtId="0" fontId="26" fillId="0" borderId="78" xfId="0" applyFont="1" applyBorder="1" applyAlignment="1">
      <alignment vertical="center" shrinkToFit="1"/>
    </xf>
    <xf numFmtId="0" fontId="23" fillId="0" borderId="78" xfId="0" applyFont="1" applyBorder="1" applyAlignment="1">
      <alignment horizontal="left" vertical="center" shrinkToFit="1"/>
    </xf>
    <xf numFmtId="179" fontId="23" fillId="0" borderId="78" xfId="0" applyNumberFormat="1" applyFont="1" applyBorder="1" applyAlignment="1">
      <alignment horizontal="center" vertical="center"/>
    </xf>
    <xf numFmtId="197" fontId="23" fillId="0" borderId="78" xfId="7" applyNumberFormat="1" applyFont="1" applyBorder="1" applyAlignment="1">
      <alignment horizontal="center" vertical="center" shrinkToFit="1"/>
    </xf>
    <xf numFmtId="0" fontId="26" fillId="0" borderId="81" xfId="0" applyFont="1" applyBorder="1" applyAlignment="1">
      <alignment vertical="center" shrinkToFit="1"/>
    </xf>
    <xf numFmtId="179" fontId="23" fillId="0" borderId="81" xfId="0" applyNumberFormat="1" applyFont="1" applyBorder="1" applyAlignment="1">
      <alignment horizontal="center" vertical="center"/>
    </xf>
    <xf numFmtId="197" fontId="23" fillId="0" borderId="81" xfId="7" applyNumberFormat="1" applyFont="1" applyBorder="1" applyAlignment="1">
      <alignment horizontal="center" vertical="center" shrinkToFit="1"/>
    </xf>
    <xf numFmtId="0" fontId="26" fillId="0" borderId="86" xfId="0" applyFont="1" applyBorder="1" applyAlignment="1">
      <alignment vertical="center" shrinkToFit="1"/>
    </xf>
    <xf numFmtId="0" fontId="26" fillId="0" borderId="78" xfId="0" applyFont="1" applyBorder="1" applyAlignment="1">
      <alignment horizontal="left" vertical="center" shrinkToFit="1"/>
    </xf>
    <xf numFmtId="0" fontId="26" fillId="0" borderId="77" xfId="0" applyFont="1" applyBorder="1" applyAlignment="1">
      <alignment vertical="center" shrinkToFit="1"/>
    </xf>
    <xf numFmtId="0" fontId="23" fillId="0" borderId="11" xfId="0" applyFont="1" applyBorder="1" applyAlignment="1">
      <alignment horizontal="left" vertical="center" shrinkToFit="1"/>
    </xf>
    <xf numFmtId="197" fontId="23" fillId="0" borderId="77" xfId="7" applyNumberFormat="1" applyFont="1" applyBorder="1" applyAlignment="1">
      <alignment horizontal="center" vertical="center" shrinkToFit="1"/>
    </xf>
    <xf numFmtId="0" fontId="26" fillId="0" borderId="35" xfId="0" applyFont="1" applyBorder="1" applyAlignment="1">
      <alignment horizontal="left" vertical="center" shrinkToFit="1"/>
    </xf>
    <xf numFmtId="0" fontId="26" fillId="0" borderId="14" xfId="0" applyFont="1" applyBorder="1" applyAlignment="1">
      <alignment horizontal="left" vertical="center" shrinkToFit="1"/>
    </xf>
    <xf numFmtId="0" fontId="23" fillId="0" borderId="6" xfId="0" applyFont="1" applyBorder="1" applyAlignment="1">
      <alignment horizontal="left" vertical="center" shrinkToFit="1"/>
    </xf>
    <xf numFmtId="0" fontId="26" fillId="0" borderId="38" xfId="0" applyFont="1" applyBorder="1" applyAlignment="1">
      <alignment horizontal="left" vertical="center" shrinkToFit="1"/>
    </xf>
    <xf numFmtId="0" fontId="26" fillId="0" borderId="17" xfId="0" applyFont="1" applyBorder="1" applyAlignment="1">
      <alignment horizontal="left" vertical="center" shrinkToFit="1"/>
    </xf>
    <xf numFmtId="0" fontId="58" fillId="0" borderId="1" xfId="0" applyFont="1" applyBorder="1" applyAlignment="1">
      <alignment horizontal="center" vertical="center" shrinkToFit="1"/>
    </xf>
    <xf numFmtId="179" fontId="42" fillId="0" borderId="6" xfId="0" applyNumberFormat="1" applyFont="1" applyBorder="1" applyAlignment="1">
      <alignment horizontal="center" vertical="center"/>
    </xf>
    <xf numFmtId="197" fontId="42" fillId="0" borderId="77" xfId="7" applyNumberFormat="1" applyFont="1" applyBorder="1" applyAlignment="1">
      <alignment horizontal="center" vertical="center" shrinkToFit="1"/>
    </xf>
    <xf numFmtId="0" fontId="26" fillId="0" borderId="6" xfId="0" applyFont="1" applyBorder="1" applyAlignment="1">
      <alignment horizontal="left" vertical="center" shrinkToFit="1"/>
    </xf>
    <xf numFmtId="0" fontId="26" fillId="0" borderId="1" xfId="0" applyFont="1" applyBorder="1" applyAlignment="1">
      <alignment vertical="center" shrinkToFit="1"/>
    </xf>
    <xf numFmtId="0" fontId="26" fillId="0" borderId="31" xfId="0" applyFont="1" applyBorder="1" applyAlignment="1">
      <alignment horizontal="left" vertical="center" shrinkToFit="1"/>
    </xf>
    <xf numFmtId="0" fontId="58" fillId="0" borderId="37" xfId="0" applyFont="1" applyBorder="1" applyAlignment="1">
      <alignment horizontal="center" vertical="center" shrinkToFit="1"/>
    </xf>
    <xf numFmtId="197" fontId="23" fillId="0" borderId="6" xfId="7" applyNumberFormat="1" applyFont="1" applyBorder="1" applyAlignment="1">
      <alignment horizontal="center" vertical="center"/>
    </xf>
    <xf numFmtId="0" fontId="26" fillId="0" borderId="32" xfId="0" applyFont="1" applyBorder="1" applyAlignment="1">
      <alignment horizontal="left" vertical="center" shrinkToFit="1"/>
    </xf>
    <xf numFmtId="0" fontId="23" fillId="0" borderId="14" xfId="0" applyFont="1" applyBorder="1" applyAlignment="1">
      <alignment horizontal="left" vertical="center" shrinkToFit="1"/>
    </xf>
    <xf numFmtId="194" fontId="35" fillId="9" borderId="1" xfId="0" applyNumberFormat="1" applyFont="1" applyFill="1" applyBorder="1" applyAlignment="1">
      <alignment horizontal="left" vertical="center" wrapText="1"/>
    </xf>
    <xf numFmtId="0" fontId="23" fillId="0" borderId="35" xfId="0" applyFont="1" applyBorder="1" applyAlignment="1">
      <alignment horizontal="left" vertical="center" shrinkToFit="1"/>
    </xf>
    <xf numFmtId="179" fontId="23" fillId="0" borderId="35" xfId="0" applyNumberFormat="1" applyFont="1" applyBorder="1" applyAlignment="1">
      <alignment horizontal="center" vertical="center"/>
    </xf>
    <xf numFmtId="197" fontId="23" fillId="0" borderId="1" xfId="7" applyNumberFormat="1" applyFont="1" applyBorder="1" applyAlignment="1">
      <alignment horizontal="center" vertical="center"/>
    </xf>
    <xf numFmtId="196" fontId="23" fillId="0" borderId="14" xfId="0" applyNumberFormat="1" applyFont="1" applyBorder="1" applyAlignment="1">
      <alignment horizontal="left" vertical="center" wrapText="1"/>
    </xf>
    <xf numFmtId="0" fontId="38" fillId="0" borderId="31" xfId="0" applyFont="1" applyBorder="1" applyAlignment="1">
      <alignment vertical="center" shrinkToFit="1"/>
    </xf>
    <xf numFmtId="0" fontId="26" fillId="0" borderId="79" xfId="0" applyFont="1" applyBorder="1" applyAlignment="1">
      <alignment horizontal="left" vertical="center" shrinkToFit="1"/>
    </xf>
    <xf numFmtId="49" fontId="42" fillId="0" borderId="1" xfId="0" applyNumberFormat="1" applyFont="1" applyBorder="1" applyAlignment="1">
      <alignment horizontal="center" vertical="center"/>
    </xf>
    <xf numFmtId="0" fontId="50" fillId="0" borderId="1" xfId="0" applyFont="1" applyBorder="1" applyAlignment="1">
      <alignment horizontal="left" vertical="center" shrinkToFit="1"/>
    </xf>
    <xf numFmtId="179" fontId="42" fillId="0" borderId="1" xfId="0" applyNumberFormat="1" applyFont="1" applyBorder="1" applyAlignment="1">
      <alignment horizontal="center" vertical="center"/>
    </xf>
    <xf numFmtId="197" fontId="42" fillId="0" borderId="1" xfId="7" applyNumberFormat="1" applyFont="1" applyBorder="1" applyAlignment="1">
      <alignment horizontal="center" vertical="center" shrinkToFit="1"/>
    </xf>
    <xf numFmtId="194" fontId="25" fillId="9" borderId="0" xfId="0" applyNumberFormat="1" applyFont="1" applyFill="1" applyAlignment="1">
      <alignment horizontal="left" vertical="center" wrapText="1"/>
    </xf>
    <xf numFmtId="194" fontId="42" fillId="0" borderId="0" xfId="0" applyNumberFormat="1" applyFont="1" applyAlignment="1">
      <alignment horizontal="center" vertical="center"/>
    </xf>
    <xf numFmtId="179" fontId="42" fillId="0" borderId="1" xfId="0" applyNumberFormat="1" applyFont="1" applyBorder="1">
      <alignment vertical="center"/>
    </xf>
    <xf numFmtId="0" fontId="53" fillId="0" borderId="0" xfId="0" applyFont="1">
      <alignment vertical="center"/>
    </xf>
    <xf numFmtId="0" fontId="43" fillId="0" borderId="0" xfId="0" applyFont="1" applyAlignment="1">
      <alignment vertical="center" shrinkToFit="1"/>
    </xf>
    <xf numFmtId="0" fontId="61" fillId="0" borderId="0" xfId="0" applyFont="1" applyAlignment="1">
      <alignment horizontal="left" vertical="center"/>
    </xf>
    <xf numFmtId="0" fontId="61" fillId="0" borderId="0" xfId="0" applyFont="1" applyAlignment="1">
      <alignment horizontal="left" vertical="center" wrapText="1"/>
    </xf>
    <xf numFmtId="0" fontId="30" fillId="0" borderId="0" xfId="0" applyFont="1" applyAlignment="1">
      <alignment horizontal="left" vertical="center"/>
    </xf>
    <xf numFmtId="0" fontId="0" fillId="8" borderId="0" xfId="0" applyFill="1" applyAlignment="1">
      <alignment vertical="center" wrapText="1"/>
    </xf>
    <xf numFmtId="0" fontId="0" fillId="8" borderId="0" xfId="0" applyFill="1" applyAlignment="1">
      <alignment horizontal="center" vertical="center" wrapText="1"/>
    </xf>
    <xf numFmtId="0" fontId="0" fillId="10" borderId="0" xfId="0" applyFill="1">
      <alignment vertical="center"/>
    </xf>
    <xf numFmtId="0" fontId="7" fillId="8" borderId="1" xfId="0" applyFont="1" applyFill="1" applyBorder="1" applyAlignment="1">
      <alignment horizontal="centerContinuous" vertical="center"/>
    </xf>
    <xf numFmtId="0" fontId="7" fillId="7" borderId="0" xfId="0" applyFont="1" applyFill="1" applyAlignment="1">
      <alignment horizontal="left" vertical="top"/>
    </xf>
    <xf numFmtId="0" fontId="7" fillId="8" borderId="1" xfId="0" applyFont="1" applyFill="1" applyBorder="1" applyAlignment="1">
      <alignment horizontal="left" vertical="top"/>
    </xf>
    <xf numFmtId="0" fontId="7" fillId="8" borderId="1" xfId="0" applyFont="1" applyFill="1" applyBorder="1" applyAlignment="1">
      <alignment horizontal="left" vertical="center"/>
    </xf>
    <xf numFmtId="183" fontId="7" fillId="6" borderId="16" xfId="0" applyNumberFormat="1" applyFont="1" applyFill="1" applyBorder="1" applyAlignment="1">
      <alignment vertical="center" shrinkToFit="1"/>
    </xf>
    <xf numFmtId="0" fontId="40" fillId="0" borderId="0" xfId="0" applyFont="1" applyAlignment="1">
      <alignment vertical="top"/>
    </xf>
    <xf numFmtId="0" fontId="42" fillId="0" borderId="0" xfId="0" applyFont="1" applyAlignment="1">
      <alignment horizontal="left" vertical="center"/>
    </xf>
    <xf numFmtId="0" fontId="42" fillId="0" borderId="0" xfId="0" applyFont="1" applyAlignment="1">
      <alignment vertical="top"/>
    </xf>
    <xf numFmtId="0" fontId="45" fillId="0" borderId="0" xfId="0" applyFont="1">
      <alignment vertical="center"/>
    </xf>
    <xf numFmtId="0" fontId="67" fillId="0" borderId="0" xfId="0" applyFont="1" applyAlignment="1">
      <alignment vertical="top"/>
    </xf>
    <xf numFmtId="0" fontId="67" fillId="0" borderId="0" xfId="0" applyFont="1">
      <alignment vertical="center"/>
    </xf>
    <xf numFmtId="195" fontId="59" fillId="0" borderId="91" xfId="4" applyNumberFormat="1" applyFont="1" applyBorder="1" applyAlignment="1">
      <alignment horizontal="center" vertical="center"/>
    </xf>
    <xf numFmtId="195" fontId="49" fillId="0" borderId="94" xfId="4" applyNumberFormat="1" applyFont="1" applyBorder="1" applyAlignment="1">
      <alignment horizontal="center" vertical="center"/>
    </xf>
    <xf numFmtId="194" fontId="42" fillId="0" borderId="11" xfId="0" applyNumberFormat="1" applyFont="1" applyBorder="1">
      <alignment vertical="center"/>
    </xf>
    <xf numFmtId="194" fontId="42" fillId="0" borderId="11" xfId="0" applyNumberFormat="1" applyFont="1" applyBorder="1" applyAlignment="1">
      <alignment horizontal="center" vertical="center"/>
    </xf>
    <xf numFmtId="194" fontId="42" fillId="0" borderId="39" xfId="0" applyNumberFormat="1" applyFont="1" applyBorder="1" applyAlignment="1">
      <alignment horizontal="center" vertical="center"/>
    </xf>
    <xf numFmtId="181" fontId="42" fillId="0" borderId="1" xfId="0" applyNumberFormat="1" applyFont="1" applyBorder="1" applyAlignment="1">
      <alignment horizontal="center" vertical="center"/>
    </xf>
    <xf numFmtId="181" fontId="51" fillId="0" borderId="17" xfId="0" applyNumberFormat="1" applyFont="1" applyBorder="1" applyAlignment="1">
      <alignment horizontal="left" vertical="center" wrapText="1"/>
    </xf>
    <xf numFmtId="0" fontId="0" fillId="0" borderId="0" xfId="0" applyAlignment="1">
      <alignment wrapText="1"/>
    </xf>
    <xf numFmtId="0" fontId="42" fillId="0" borderId="1" xfId="0" applyFont="1" applyBorder="1">
      <alignment vertical="center"/>
    </xf>
    <xf numFmtId="0" fontId="27" fillId="0" borderId="1" xfId="0" applyFont="1" applyBorder="1">
      <alignment vertical="center"/>
    </xf>
    <xf numFmtId="194" fontId="42" fillId="0" borderId="1" xfId="0" applyNumberFormat="1" applyFont="1" applyBorder="1">
      <alignment vertical="center"/>
    </xf>
    <xf numFmtId="194" fontId="42" fillId="0" borderId="1" xfId="0" applyNumberFormat="1" applyFont="1" applyBorder="1" applyAlignment="1">
      <alignment horizontal="center" vertical="center"/>
    </xf>
    <xf numFmtId="194" fontId="42" fillId="0" borderId="31" xfId="0" applyNumberFormat="1" applyFont="1" applyBorder="1" applyAlignment="1">
      <alignment horizontal="center" vertical="center"/>
    </xf>
    <xf numFmtId="181" fontId="51" fillId="0" borderId="13" xfId="0" applyNumberFormat="1" applyFont="1" applyBorder="1" applyAlignment="1">
      <alignment horizontal="left" vertical="center" wrapText="1"/>
    </xf>
    <xf numFmtId="196" fontId="51" fillId="0" borderId="0" xfId="0" applyNumberFormat="1" applyFont="1" applyAlignment="1">
      <alignment vertical="top" wrapText="1"/>
    </xf>
    <xf numFmtId="0" fontId="69" fillId="0" borderId="0" xfId="0" applyFont="1">
      <alignment vertical="center"/>
    </xf>
    <xf numFmtId="194" fontId="42" fillId="0" borderId="37" xfId="0" applyNumberFormat="1" applyFont="1" applyBorder="1" applyAlignment="1">
      <alignment horizontal="left" vertical="center"/>
    </xf>
    <xf numFmtId="194" fontId="42" fillId="0" borderId="96" xfId="0" applyNumberFormat="1" applyFont="1" applyBorder="1" applyAlignment="1">
      <alignment horizontal="center" vertical="center"/>
    </xf>
    <xf numFmtId="194" fontId="27" fillId="0" borderId="98" xfId="0" applyNumberFormat="1" applyFont="1" applyBorder="1" applyAlignment="1">
      <alignment horizontal="left" vertical="center"/>
    </xf>
    <xf numFmtId="196" fontId="51" fillId="0" borderId="0" xfId="0" applyNumberFormat="1" applyFont="1" applyAlignment="1">
      <alignment vertical="top"/>
    </xf>
    <xf numFmtId="194" fontId="42" fillId="0" borderId="96" xfId="0" applyNumberFormat="1" applyFont="1" applyBorder="1" applyAlignment="1">
      <alignment horizontal="left" vertical="center"/>
    </xf>
    <xf numFmtId="0" fontId="42" fillId="0" borderId="82" xfId="0" applyFont="1" applyBorder="1" applyAlignment="1">
      <alignment horizontal="left" vertical="center"/>
    </xf>
    <xf numFmtId="0" fontId="27" fillId="0" borderId="37" xfId="0" applyFont="1" applyBorder="1" applyAlignment="1">
      <alignment horizontal="left" vertical="center"/>
    </xf>
    <xf numFmtId="194" fontId="42" fillId="0" borderId="98" xfId="0" applyNumberFormat="1" applyFont="1" applyBorder="1" applyAlignment="1">
      <alignment horizontal="left" vertical="center"/>
    </xf>
    <xf numFmtId="194" fontId="42" fillId="0" borderId="98" xfId="0" applyNumberFormat="1" applyFont="1" applyBorder="1" applyAlignment="1">
      <alignment horizontal="center" vertical="center"/>
    </xf>
    <xf numFmtId="0" fontId="27" fillId="0" borderId="1" xfId="0" applyFont="1" applyBorder="1" applyAlignment="1">
      <alignment horizontal="left" vertical="center"/>
    </xf>
    <xf numFmtId="194" fontId="42" fillId="0" borderId="1" xfId="0" applyNumberFormat="1" applyFont="1" applyBorder="1" applyAlignment="1">
      <alignment horizontal="left" vertical="center"/>
    </xf>
    <xf numFmtId="194" fontId="27" fillId="0" borderId="1" xfId="0" applyNumberFormat="1" applyFont="1" applyBorder="1" applyAlignment="1">
      <alignment horizontal="center" vertical="center"/>
    </xf>
    <xf numFmtId="0" fontId="42" fillId="0" borderId="37" xfId="0" applyFont="1" applyBorder="1" applyAlignment="1">
      <alignment horizontal="left" vertical="center"/>
    </xf>
    <xf numFmtId="194" fontId="42" fillId="0" borderId="99" xfId="0" applyNumberFormat="1" applyFont="1" applyBorder="1" applyAlignment="1">
      <alignment horizontal="left" vertical="center"/>
    </xf>
    <xf numFmtId="194" fontId="42" fillId="0" borderId="99" xfId="0" applyNumberFormat="1" applyFont="1" applyBorder="1" applyAlignment="1">
      <alignment horizontal="center" vertical="center"/>
    </xf>
    <xf numFmtId="194" fontId="42" fillId="0" borderId="83" xfId="0" applyNumberFormat="1" applyFont="1" applyBorder="1" applyAlignment="1">
      <alignment horizontal="center" vertical="center"/>
    </xf>
    <xf numFmtId="194" fontId="42" fillId="0" borderId="100" xfId="0" applyNumberFormat="1" applyFont="1" applyBorder="1" applyAlignment="1">
      <alignment horizontal="left" vertical="center"/>
    </xf>
    <xf numFmtId="194" fontId="42" fillId="0" borderId="100" xfId="0" applyNumberFormat="1" applyFont="1" applyBorder="1" applyAlignment="1">
      <alignment horizontal="center" vertical="center"/>
    </xf>
    <xf numFmtId="194" fontId="42" fillId="0" borderId="89" xfId="0" applyNumberFormat="1" applyFont="1" applyBorder="1" applyAlignment="1">
      <alignment horizontal="center" vertical="center"/>
    </xf>
    <xf numFmtId="194" fontId="42" fillId="0" borderId="80" xfId="0" applyNumberFormat="1" applyFont="1" applyBorder="1" applyAlignment="1">
      <alignment horizontal="center" vertical="center"/>
    </xf>
    <xf numFmtId="194" fontId="27" fillId="0" borderId="100" xfId="0" applyNumberFormat="1" applyFont="1" applyBorder="1" applyAlignment="1">
      <alignment horizontal="center" vertical="center"/>
    </xf>
    <xf numFmtId="0" fontId="42" fillId="0" borderId="0" xfId="0" applyFont="1" applyAlignment="1">
      <alignment vertical="top" wrapText="1"/>
    </xf>
    <xf numFmtId="194" fontId="42" fillId="0" borderId="101" xfId="0" applyNumberFormat="1" applyFont="1" applyBorder="1" applyAlignment="1">
      <alignment horizontal="left" vertical="center"/>
    </xf>
    <xf numFmtId="194" fontId="27" fillId="0" borderId="98" xfId="0" applyNumberFormat="1" applyFont="1" applyBorder="1" applyAlignment="1">
      <alignment horizontal="center" vertical="center"/>
    </xf>
    <xf numFmtId="194" fontId="27" fillId="0" borderId="96" xfId="0" applyNumberFormat="1" applyFont="1" applyBorder="1" applyAlignment="1">
      <alignment horizontal="center" vertical="center"/>
    </xf>
    <xf numFmtId="194" fontId="27" fillId="0" borderId="96" xfId="0" applyNumberFormat="1" applyFont="1" applyBorder="1" applyAlignment="1">
      <alignment horizontal="left" vertical="center"/>
    </xf>
    <xf numFmtId="0" fontId="0" fillId="0" borderId="0" xfId="0" applyAlignment="1"/>
    <xf numFmtId="0" fontId="42" fillId="0" borderId="1" xfId="0" applyFont="1" applyBorder="1" applyAlignment="1">
      <alignment horizontal="left" vertical="center" shrinkToFit="1"/>
    </xf>
    <xf numFmtId="0" fontId="69" fillId="0" borderId="0" xfId="0" applyFont="1" applyAlignment="1">
      <alignment vertical="top" wrapText="1"/>
    </xf>
    <xf numFmtId="194" fontId="55" fillId="0" borderId="0" xfId="0" applyNumberFormat="1" applyFont="1" applyAlignment="1">
      <alignment vertical="top"/>
    </xf>
    <xf numFmtId="194" fontId="55" fillId="0" borderId="0" xfId="0" applyNumberFormat="1" applyFont="1">
      <alignment vertical="center"/>
    </xf>
    <xf numFmtId="0" fontId="72" fillId="0" borderId="0" xfId="0" applyFont="1" applyAlignment="1">
      <alignment vertical="top" wrapText="1"/>
    </xf>
    <xf numFmtId="194" fontId="27" fillId="0" borderId="100" xfId="0" applyNumberFormat="1" applyFont="1" applyBorder="1" applyAlignment="1">
      <alignment horizontal="left" vertical="center"/>
    </xf>
    <xf numFmtId="0" fontId="42" fillId="0" borderId="0" xfId="0" applyFont="1" applyAlignment="1">
      <alignment vertical="center" wrapText="1"/>
    </xf>
    <xf numFmtId="0" fontId="27" fillId="0" borderId="1" xfId="0" applyFont="1" applyBorder="1" applyAlignment="1">
      <alignment horizontal="left" vertical="center" shrinkToFit="1"/>
    </xf>
    <xf numFmtId="194" fontId="27" fillId="0" borderId="37" xfId="0" applyNumberFormat="1" applyFont="1" applyBorder="1" applyAlignment="1">
      <alignment horizontal="left" vertical="center"/>
    </xf>
    <xf numFmtId="194" fontId="27" fillId="0" borderId="39" xfId="0" applyNumberFormat="1" applyFont="1" applyBorder="1" applyAlignment="1">
      <alignment horizontal="center" vertical="center"/>
    </xf>
    <xf numFmtId="194" fontId="42" fillId="0" borderId="101" xfId="0" applyNumberFormat="1" applyFont="1" applyBorder="1" applyAlignment="1">
      <alignment horizontal="center" vertical="center"/>
    </xf>
    <xf numFmtId="181" fontId="42" fillId="0" borderId="6" xfId="0" applyNumberFormat="1" applyFont="1" applyBorder="1" applyAlignment="1">
      <alignment horizontal="center" vertical="center"/>
    </xf>
    <xf numFmtId="194" fontId="42" fillId="0" borderId="82" xfId="0" applyNumberFormat="1" applyFont="1" applyBorder="1" applyAlignment="1">
      <alignment horizontal="left" vertical="center"/>
    </xf>
    <xf numFmtId="194" fontId="42" fillId="0" borderId="82" xfId="0" applyNumberFormat="1" applyFont="1" applyBorder="1" applyAlignment="1">
      <alignment horizontal="center" vertical="center"/>
    </xf>
    <xf numFmtId="181" fontId="42" fillId="0" borderId="82" xfId="0" applyNumberFormat="1" applyFont="1" applyBorder="1" applyAlignment="1">
      <alignment horizontal="center" vertical="center"/>
    </xf>
    <xf numFmtId="181" fontId="70" fillId="0" borderId="82" xfId="0" applyNumberFormat="1" applyFont="1" applyBorder="1" applyAlignment="1">
      <alignment horizontal="left" vertical="center" wrapText="1"/>
    </xf>
    <xf numFmtId="181" fontId="42" fillId="0" borderId="11" xfId="0" applyNumberFormat="1" applyFont="1" applyBorder="1" applyAlignment="1">
      <alignment horizontal="center" vertical="center"/>
    </xf>
    <xf numFmtId="0" fontId="42" fillId="0" borderId="104" xfId="0" applyFont="1" applyBorder="1">
      <alignment vertical="center"/>
    </xf>
    <xf numFmtId="194" fontId="27" fillId="0" borderId="101" xfId="0" applyNumberFormat="1" applyFont="1" applyBorder="1" applyAlignment="1">
      <alignment horizontal="center" vertical="center"/>
    </xf>
    <xf numFmtId="194" fontId="42" fillId="0" borderId="105" xfId="0" applyNumberFormat="1" applyFont="1" applyBorder="1" applyAlignment="1">
      <alignment horizontal="left" vertical="center"/>
    </xf>
    <xf numFmtId="194" fontId="27" fillId="0" borderId="105" xfId="0" applyNumberFormat="1" applyFont="1" applyBorder="1" applyAlignment="1">
      <alignment horizontal="center" vertical="center"/>
    </xf>
    <xf numFmtId="194" fontId="42" fillId="0" borderId="105" xfId="0" applyNumberFormat="1" applyFont="1" applyBorder="1" applyAlignment="1">
      <alignment horizontal="center" vertical="center"/>
    </xf>
    <xf numFmtId="194" fontId="42" fillId="0" borderId="108" xfId="0" applyNumberFormat="1" applyFont="1" applyBorder="1" applyAlignment="1">
      <alignment horizontal="left" vertical="center"/>
    </xf>
    <xf numFmtId="194" fontId="42" fillId="0" borderId="108" xfId="0" applyNumberFormat="1" applyFont="1" applyBorder="1" applyAlignment="1">
      <alignment horizontal="center" vertical="center"/>
    </xf>
    <xf numFmtId="0" fontId="27" fillId="0" borderId="11" xfId="0" applyFont="1" applyBorder="1" applyAlignment="1">
      <alignment horizontal="left" vertical="center"/>
    </xf>
    <xf numFmtId="194" fontId="42" fillId="0" borderId="11" xfId="0" applyNumberFormat="1" applyFont="1" applyBorder="1" applyAlignment="1">
      <alignment horizontal="left" vertical="center"/>
    </xf>
    <xf numFmtId="194" fontId="27" fillId="0" borderId="31" xfId="0" applyNumberFormat="1" applyFont="1" applyBorder="1" applyAlignment="1">
      <alignment horizontal="center" vertical="center"/>
    </xf>
    <xf numFmtId="194" fontId="27" fillId="0" borderId="105" xfId="0" applyNumberFormat="1" applyFont="1" applyBorder="1" applyAlignment="1">
      <alignment horizontal="left" vertical="center"/>
    </xf>
    <xf numFmtId="181" fontId="42" fillId="0" borderId="111" xfId="0" applyNumberFormat="1" applyFont="1" applyBorder="1" applyAlignment="1">
      <alignment horizontal="center" vertical="center"/>
    </xf>
    <xf numFmtId="0" fontId="42" fillId="0" borderId="111" xfId="0" applyFont="1" applyBorder="1" applyAlignment="1">
      <alignment horizontal="left" vertical="center"/>
    </xf>
    <xf numFmtId="0" fontId="27" fillId="0" borderId="111" xfId="0" applyFont="1" applyBorder="1" applyAlignment="1">
      <alignment horizontal="left" vertical="center"/>
    </xf>
    <xf numFmtId="194" fontId="42" fillId="0" borderId="111" xfId="0" applyNumberFormat="1" applyFont="1" applyBorder="1" applyAlignment="1">
      <alignment horizontal="left" vertical="center"/>
    </xf>
    <xf numFmtId="194" fontId="27" fillId="0" borderId="111" xfId="0" applyNumberFormat="1" applyFont="1" applyBorder="1" applyAlignment="1">
      <alignment horizontal="center" vertical="center"/>
    </xf>
    <xf numFmtId="194" fontId="42" fillId="0" borderId="106" xfId="0" applyNumberFormat="1" applyFont="1" applyBorder="1" applyAlignment="1">
      <alignment horizontal="center" vertical="center"/>
    </xf>
    <xf numFmtId="181" fontId="51" fillId="0" borderId="114" xfId="0" applyNumberFormat="1" applyFont="1" applyBorder="1" applyAlignment="1">
      <alignment horizontal="left" vertical="center" wrapText="1"/>
    </xf>
    <xf numFmtId="194" fontId="27" fillId="0" borderId="11" xfId="0" applyNumberFormat="1" applyFont="1" applyBorder="1" applyAlignment="1">
      <alignment horizontal="center" vertical="center"/>
    </xf>
    <xf numFmtId="0" fontId="42" fillId="0" borderId="96" xfId="0" applyFont="1" applyBorder="1" applyAlignment="1">
      <alignment horizontal="left" vertical="center"/>
    </xf>
    <xf numFmtId="194" fontId="42" fillId="0" borderId="6" xfId="0" applyNumberFormat="1" applyFont="1" applyBorder="1" applyAlignment="1">
      <alignment horizontal="left" vertical="center"/>
    </xf>
    <xf numFmtId="194" fontId="42" fillId="0" borderId="6" xfId="0" applyNumberFormat="1" applyFont="1" applyBorder="1" applyAlignment="1">
      <alignment horizontal="center" vertical="center"/>
    </xf>
    <xf numFmtId="194" fontId="42" fillId="0" borderId="35" xfId="0" applyNumberFormat="1" applyFont="1" applyBorder="1" applyAlignment="1">
      <alignment horizontal="center" vertical="center"/>
    </xf>
    <xf numFmtId="194" fontId="42" fillId="0" borderId="115" xfId="0" applyNumberFormat="1" applyFont="1" applyBorder="1" applyAlignment="1">
      <alignment horizontal="left" vertical="center"/>
    </xf>
    <xf numFmtId="194" fontId="42" fillId="0" borderId="115" xfId="0" applyNumberFormat="1" applyFont="1" applyBorder="1" applyAlignment="1">
      <alignment horizontal="center" vertical="center"/>
    </xf>
    <xf numFmtId="194" fontId="42" fillId="0" borderId="116" xfId="0" applyNumberFormat="1" applyFont="1" applyBorder="1" applyAlignment="1">
      <alignment horizontal="center" vertical="center"/>
    </xf>
    <xf numFmtId="194" fontId="42" fillId="0" borderId="117" xfId="0" applyNumberFormat="1" applyFont="1" applyBorder="1" applyAlignment="1">
      <alignment horizontal="left" vertical="center"/>
    </xf>
    <xf numFmtId="194" fontId="42" fillId="0" borderId="117" xfId="0" applyNumberFormat="1" applyFont="1" applyBorder="1" applyAlignment="1">
      <alignment horizontal="center" vertical="center"/>
    </xf>
    <xf numFmtId="194" fontId="42" fillId="0" borderId="118" xfId="0" applyNumberFormat="1" applyFont="1" applyBorder="1" applyAlignment="1">
      <alignment horizontal="center" vertical="center"/>
    </xf>
    <xf numFmtId="194" fontId="42" fillId="0" borderId="119" xfId="0" applyNumberFormat="1" applyFont="1" applyBorder="1" applyAlignment="1">
      <alignment horizontal="left" vertical="center"/>
    </xf>
    <xf numFmtId="194" fontId="42" fillId="0" borderId="119" xfId="0" applyNumberFormat="1" applyFont="1" applyBorder="1" applyAlignment="1">
      <alignment horizontal="center" vertical="center"/>
    </xf>
    <xf numFmtId="194" fontId="42" fillId="0" borderId="120" xfId="0" applyNumberFormat="1" applyFont="1" applyBorder="1" applyAlignment="1">
      <alignment horizontal="center" vertical="center"/>
    </xf>
    <xf numFmtId="194" fontId="27" fillId="0" borderId="1" xfId="0" applyNumberFormat="1" applyFont="1" applyBorder="1" applyAlignment="1">
      <alignment horizontal="left" vertical="center"/>
    </xf>
    <xf numFmtId="0" fontId="27" fillId="0" borderId="6" xfId="0" applyFont="1" applyBorder="1" applyAlignment="1">
      <alignment horizontal="left" vertical="center"/>
    </xf>
    <xf numFmtId="181" fontId="51" fillId="0" borderId="14" xfId="0" applyNumberFormat="1" applyFont="1" applyBorder="1" applyAlignment="1">
      <alignment horizontal="left" vertical="center" wrapText="1"/>
    </xf>
    <xf numFmtId="194" fontId="42" fillId="0" borderId="91" xfId="0" applyNumberFormat="1" applyFont="1" applyBorder="1" applyAlignment="1">
      <alignment horizontal="left" vertical="center"/>
    </xf>
    <xf numFmtId="194" fontId="42" fillId="0" borderId="94" xfId="0" applyNumberFormat="1" applyFont="1" applyBorder="1" applyAlignment="1">
      <alignment horizontal="center" vertical="center"/>
    </xf>
    <xf numFmtId="194" fontId="27" fillId="0" borderId="94" xfId="0" applyNumberFormat="1" applyFont="1" applyBorder="1" applyAlignment="1">
      <alignment horizontal="center" vertical="center"/>
    </xf>
    <xf numFmtId="194" fontId="27" fillId="0" borderId="101" xfId="0" applyNumberFormat="1" applyFont="1" applyBorder="1" applyAlignment="1">
      <alignment horizontal="left" vertical="center"/>
    </xf>
    <xf numFmtId="194" fontId="27" fillId="0" borderId="6" xfId="0" applyNumberFormat="1" applyFont="1" applyBorder="1" applyAlignment="1">
      <alignment horizontal="center" vertical="center"/>
    </xf>
    <xf numFmtId="0" fontId="74" fillId="0" borderId="0" xfId="0" applyFont="1" applyAlignment="1">
      <alignment vertical="top" wrapText="1"/>
    </xf>
    <xf numFmtId="194" fontId="27" fillId="0" borderId="35" xfId="0" applyNumberFormat="1" applyFont="1" applyBorder="1" applyAlignment="1">
      <alignment horizontal="center" vertical="center"/>
    </xf>
    <xf numFmtId="194" fontId="27" fillId="0" borderId="108" xfId="0" applyNumberFormat="1" applyFont="1" applyBorder="1" applyAlignment="1">
      <alignment horizontal="center" vertical="center"/>
    </xf>
    <xf numFmtId="0" fontId="75" fillId="0" borderId="0" xfId="2" applyFont="1">
      <alignment vertical="center"/>
    </xf>
    <xf numFmtId="0" fontId="76" fillId="0" borderId="0" xfId="2" applyFont="1" applyAlignment="1">
      <alignment vertical="center" wrapText="1"/>
    </xf>
    <xf numFmtId="195" fontId="36" fillId="0" borderId="14" xfId="4" applyNumberFormat="1" applyFont="1" applyBorder="1" applyAlignment="1">
      <alignment horizontal="center" vertical="center" shrinkToFit="1"/>
    </xf>
    <xf numFmtId="195" fontId="37" fillId="0" borderId="17" xfId="4" applyNumberFormat="1" applyFont="1" applyBorder="1" applyAlignment="1">
      <alignment horizontal="center" vertical="center" shrinkToFit="1"/>
    </xf>
    <xf numFmtId="0" fontId="27" fillId="0" borderId="1" xfId="2" applyFont="1" applyBorder="1">
      <alignment vertical="center"/>
    </xf>
    <xf numFmtId="0" fontId="27" fillId="0" borderId="1" xfId="2" applyFont="1" applyBorder="1" applyAlignment="1">
      <alignment vertical="center" shrinkToFit="1"/>
    </xf>
    <xf numFmtId="194" fontId="23" fillId="0" borderId="1" xfId="2" applyNumberFormat="1" applyFont="1" applyBorder="1" applyAlignment="1">
      <alignment horizontal="center" vertical="center" shrinkToFit="1"/>
    </xf>
    <xf numFmtId="194" fontId="27" fillId="0" borderId="1" xfId="2" applyNumberFormat="1" applyFont="1" applyBorder="1" applyAlignment="1">
      <alignment horizontal="center" vertical="center"/>
    </xf>
    <xf numFmtId="181" fontId="27" fillId="0" borderId="1" xfId="2" applyNumberFormat="1" applyFont="1" applyBorder="1" applyAlignment="1">
      <alignment horizontal="center" vertical="center"/>
    </xf>
    <xf numFmtId="194" fontId="23" fillId="0" borderId="1" xfId="2" applyNumberFormat="1" applyFont="1" applyBorder="1" applyAlignment="1">
      <alignment horizontal="left" vertical="center" shrinkToFit="1"/>
    </xf>
    <xf numFmtId="0" fontId="74" fillId="0" borderId="1" xfId="2" applyFont="1" applyBorder="1">
      <alignment vertical="center"/>
    </xf>
    <xf numFmtId="194" fontId="23" fillId="0" borderId="1" xfId="2" applyNumberFormat="1" applyFont="1" applyBorder="1" applyAlignment="1">
      <alignment vertical="center" shrinkToFit="1"/>
    </xf>
    <xf numFmtId="194" fontId="78" fillId="0" borderId="1" xfId="2" applyNumberFormat="1" applyFont="1" applyBorder="1" applyAlignment="1">
      <alignment horizontal="center" vertical="center"/>
    </xf>
    <xf numFmtId="194" fontId="73" fillId="0" borderId="1" xfId="2" applyNumberFormat="1" applyFont="1" applyBorder="1" applyAlignment="1">
      <alignment horizontal="left" vertical="center" wrapText="1"/>
    </xf>
    <xf numFmtId="0" fontId="72" fillId="0" borderId="0" xfId="0" applyFont="1" applyAlignment="1">
      <alignment vertical="center" wrapText="1"/>
    </xf>
    <xf numFmtId="0" fontId="42" fillId="0" borderId="0" xfId="0" applyFont="1" applyAlignment="1">
      <alignment vertical="center" wrapText="1" shrinkToFit="1"/>
    </xf>
    <xf numFmtId="0" fontId="69" fillId="0" borderId="1" xfId="0" applyFont="1" applyBorder="1" applyAlignment="1">
      <alignment horizontal="left" vertical="center" shrinkToFit="1"/>
    </xf>
    <xf numFmtId="181" fontId="51" fillId="0" borderId="1" xfId="0" applyNumberFormat="1" applyFont="1" applyBorder="1" applyAlignment="1">
      <alignment horizontal="center" vertical="center"/>
    </xf>
    <xf numFmtId="0" fontId="42" fillId="0" borderId="1" xfId="0" applyFont="1" applyBorder="1" applyAlignment="1">
      <alignment vertical="center" shrinkToFit="1"/>
    </xf>
    <xf numFmtId="0" fontId="7" fillId="5" borderId="11" xfId="0" applyFont="1" applyFill="1" applyBorder="1" applyAlignment="1" applyProtection="1">
      <alignment horizontal="distributed" vertical="center" shrinkToFit="1"/>
      <protection locked="0"/>
    </xf>
    <xf numFmtId="0" fontId="21" fillId="0" borderId="0" xfId="0" applyFont="1">
      <alignment vertical="center"/>
    </xf>
    <xf numFmtId="183" fontId="7" fillId="0" borderId="1" xfId="0" applyNumberFormat="1" applyFont="1" applyBorder="1" applyAlignment="1">
      <alignment horizontal="center" vertical="center"/>
    </xf>
    <xf numFmtId="194" fontId="78" fillId="0" borderId="99" xfId="0" applyNumberFormat="1" applyFont="1" applyBorder="1" applyAlignment="1">
      <alignment horizontal="center" vertical="center"/>
    </xf>
    <xf numFmtId="194" fontId="78" fillId="0" borderId="83" xfId="0" applyNumberFormat="1" applyFont="1" applyBorder="1" applyAlignment="1">
      <alignment horizontal="center" vertical="center"/>
    </xf>
    <xf numFmtId="194" fontId="78" fillId="0" borderId="96" xfId="0" applyNumberFormat="1" applyFont="1" applyBorder="1" applyAlignment="1">
      <alignment horizontal="center" vertical="center"/>
    </xf>
    <xf numFmtId="0" fontId="0" fillId="0" borderId="0" xfId="0" applyAlignment="1">
      <alignment horizontal="center" vertical="center" wrapText="1"/>
    </xf>
    <xf numFmtId="0" fontId="81" fillId="0" borderId="0" xfId="0" applyFont="1" applyAlignment="1">
      <alignment horizontal="left"/>
    </xf>
    <xf numFmtId="0" fontId="61" fillId="0" borderId="0" xfId="0" applyFont="1" applyAlignment="1">
      <alignment horizontal="left" vertical="top" wrapText="1"/>
    </xf>
    <xf numFmtId="178" fontId="0" fillId="0" borderId="1" xfId="0" applyNumberFormat="1" applyBorder="1">
      <alignment vertical="center"/>
    </xf>
    <xf numFmtId="179" fontId="0" fillId="0" borderId="1" xfId="0" applyNumberFormat="1" applyBorder="1">
      <alignment vertical="center"/>
    </xf>
    <xf numFmtId="0" fontId="0" fillId="0" borderId="2" xfId="0" applyBorder="1" applyAlignment="1">
      <alignment horizontal="center" vertical="center"/>
    </xf>
    <xf numFmtId="180" fontId="0" fillId="0" borderId="1" xfId="0" applyNumberFormat="1" applyBorder="1">
      <alignment vertical="center"/>
    </xf>
    <xf numFmtId="193" fontId="0" fillId="0" borderId="1" xfId="0" applyNumberFormat="1" applyBorder="1">
      <alignment vertical="center"/>
    </xf>
    <xf numFmtId="179" fontId="0" fillId="0" borderId="1" xfId="0" applyNumberFormat="1" applyBorder="1" applyAlignment="1">
      <alignment horizontal="center" vertical="center"/>
    </xf>
    <xf numFmtId="0" fontId="0" fillId="0" borderId="3" xfId="0" applyBorder="1" applyAlignment="1">
      <alignment horizontal="center" vertical="center"/>
    </xf>
    <xf numFmtId="193" fontId="0" fillId="0" borderId="3" xfId="0" applyNumberFormat="1" applyBorder="1">
      <alignment vertical="center"/>
    </xf>
    <xf numFmtId="179" fontId="0" fillId="0" borderId="3" xfId="0" applyNumberFormat="1" applyBorder="1">
      <alignment vertical="center"/>
    </xf>
    <xf numFmtId="0" fontId="0" fillId="0" borderId="4" xfId="0" applyBorder="1" applyAlignment="1">
      <alignment horizontal="center" vertical="center"/>
    </xf>
    <xf numFmtId="0" fontId="0" fillId="2" borderId="1" xfId="0" applyFill="1" applyBorder="1" applyAlignment="1">
      <alignment horizontal="center" vertical="center"/>
    </xf>
    <xf numFmtId="0" fontId="0" fillId="2" borderId="31" xfId="0" applyFill="1" applyBorder="1" applyAlignment="1">
      <alignment horizontal="center" vertical="center"/>
    </xf>
    <xf numFmtId="0" fontId="0" fillId="2" borderId="2" xfId="0" applyFill="1" applyBorder="1" applyAlignment="1">
      <alignment horizontal="center" vertical="center"/>
    </xf>
    <xf numFmtId="181" fontId="0" fillId="0" borderId="1" xfId="0" applyNumberFormat="1" applyBorder="1">
      <alignment vertical="center"/>
    </xf>
    <xf numFmtId="0" fontId="0" fillId="3" borderId="2" xfId="0" applyFill="1" applyBorder="1" applyAlignment="1">
      <alignment horizontal="center" vertical="center"/>
    </xf>
    <xf numFmtId="181" fontId="0" fillId="0" borderId="3" xfId="0" applyNumberFormat="1" applyBorder="1">
      <alignment vertical="center"/>
    </xf>
    <xf numFmtId="0" fontId="0" fillId="3" borderId="4" xfId="0" applyFill="1" applyBorder="1" applyAlignment="1">
      <alignment horizontal="center" vertical="center"/>
    </xf>
    <xf numFmtId="176" fontId="0" fillId="0" borderId="3" xfId="0" applyNumberFormat="1" applyBorder="1">
      <alignment vertical="center"/>
    </xf>
    <xf numFmtId="0" fontId="0" fillId="0" borderId="76" xfId="0" applyBorder="1" applyAlignment="1">
      <alignment horizontal="center" vertical="center"/>
    </xf>
    <xf numFmtId="182" fontId="0" fillId="3" borderId="75" xfId="0" applyNumberFormat="1" applyFill="1" applyBorder="1">
      <alignment vertical="center"/>
    </xf>
    <xf numFmtId="0" fontId="0" fillId="3" borderId="74" xfId="0" applyFill="1" applyBorder="1" applyAlignment="1">
      <alignment horizontal="center" vertical="center"/>
    </xf>
    <xf numFmtId="0" fontId="0" fillId="0" borderId="0" xfId="0" applyAlignment="1">
      <alignment vertical="center" wrapText="1"/>
    </xf>
    <xf numFmtId="183" fontId="0" fillId="0" borderId="1" xfId="0" applyNumberFormat="1" applyBorder="1">
      <alignment vertical="center"/>
    </xf>
    <xf numFmtId="190" fontId="0" fillId="0" borderId="1" xfId="0" applyNumberFormat="1" applyBorder="1">
      <alignment vertical="center"/>
    </xf>
    <xf numFmtId="192" fontId="0" fillId="0" borderId="1" xfId="0" applyNumberFormat="1" applyBorder="1">
      <alignment vertical="center"/>
    </xf>
    <xf numFmtId="176" fontId="0" fillId="0" borderId="1" xfId="0" applyNumberFormat="1" applyBorder="1">
      <alignment vertical="center"/>
    </xf>
    <xf numFmtId="0" fontId="0" fillId="0" borderId="3" xfId="0" applyBorder="1">
      <alignment vertical="center"/>
    </xf>
    <xf numFmtId="190" fontId="0" fillId="0" borderId="3" xfId="0" applyNumberFormat="1" applyBorder="1">
      <alignment vertical="center"/>
    </xf>
    <xf numFmtId="0" fontId="0" fillId="2" borderId="5" xfId="0" applyFill="1" applyBorder="1" applyAlignment="1">
      <alignment horizontal="center" vertical="center" shrinkToFit="1"/>
    </xf>
    <xf numFmtId="176" fontId="0" fillId="3" borderId="2" xfId="0" applyNumberFormat="1" applyFill="1" applyBorder="1">
      <alignment vertical="center"/>
    </xf>
    <xf numFmtId="176" fontId="0" fillId="0" borderId="2" xfId="0" applyNumberFormat="1" applyBorder="1">
      <alignment vertical="center"/>
    </xf>
    <xf numFmtId="0" fontId="0" fillId="0" borderId="31" xfId="0" applyBorder="1" applyAlignment="1">
      <alignment horizontal="left" vertical="center" shrinkToFit="1"/>
    </xf>
    <xf numFmtId="176" fontId="0" fillId="0" borderId="31" xfId="0" applyNumberFormat="1" applyBorder="1">
      <alignment vertical="center"/>
    </xf>
    <xf numFmtId="183" fontId="7" fillId="6" borderId="6" xfId="0" applyNumberFormat="1" applyFont="1" applyFill="1" applyBorder="1">
      <alignment vertical="center"/>
    </xf>
    <xf numFmtId="183" fontId="0" fillId="6" borderId="11" xfId="0" applyNumberFormat="1" applyFill="1" applyBorder="1">
      <alignment vertical="center"/>
    </xf>
    <xf numFmtId="0" fontId="7" fillId="0" borderId="6" xfId="0" applyFont="1" applyBorder="1" applyAlignment="1">
      <alignment horizontal="center" vertical="center"/>
    </xf>
    <xf numFmtId="0" fontId="7" fillId="0" borderId="11" xfId="0" applyFont="1" applyBorder="1" applyAlignment="1">
      <alignment horizontal="center" vertical="center"/>
    </xf>
    <xf numFmtId="183" fontId="7" fillId="6" borderId="11" xfId="0" applyNumberFormat="1" applyFont="1" applyFill="1" applyBorder="1">
      <alignment vertical="center"/>
    </xf>
    <xf numFmtId="0" fontId="0" fillId="0" borderId="11" xfId="0" applyBorder="1" applyAlignment="1">
      <alignment horizontal="center" vertical="center"/>
    </xf>
    <xf numFmtId="0" fontId="18" fillId="0" borderId="30" xfId="0" applyFont="1" applyBorder="1" applyAlignment="1">
      <alignment horizontal="center" vertical="center"/>
    </xf>
    <xf numFmtId="0" fontId="15" fillId="5" borderId="31" xfId="0" applyFont="1" applyFill="1" applyBorder="1" applyAlignment="1">
      <alignment horizontal="center" vertical="center"/>
    </xf>
    <xf numFmtId="0" fontId="15" fillId="5" borderId="32" xfId="0" applyFont="1" applyFill="1" applyBorder="1" applyAlignment="1">
      <alignment horizontal="center" vertical="center"/>
    </xf>
    <xf numFmtId="0" fontId="15" fillId="5" borderId="13" xfId="0" applyFont="1" applyFill="1" applyBorder="1" applyAlignment="1">
      <alignment horizontal="center" vertical="center"/>
    </xf>
    <xf numFmtId="0" fontId="7" fillId="5" borderId="3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31" xfId="0" applyFont="1" applyFill="1" applyBorder="1" applyAlignment="1">
      <alignment horizontal="center" vertical="center"/>
    </xf>
    <xf numFmtId="0" fontId="7" fillId="5" borderId="32" xfId="0" applyFont="1" applyFill="1" applyBorder="1" applyAlignment="1">
      <alignment horizontal="center" vertical="center"/>
    </xf>
    <xf numFmtId="0" fontId="7" fillId="5" borderId="13" xfId="0" applyFont="1" applyFill="1" applyBorder="1" applyAlignment="1">
      <alignment horizontal="center" vertical="center"/>
    </xf>
    <xf numFmtId="0" fontId="13" fillId="5" borderId="31"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4" borderId="31" xfId="0" applyFont="1" applyFill="1" applyBorder="1" applyAlignment="1" applyProtection="1">
      <alignment horizontal="center" vertical="center" wrapText="1"/>
      <protection locked="0"/>
    </xf>
    <xf numFmtId="0" fontId="13" fillId="4" borderId="13" xfId="0" applyFont="1" applyFill="1" applyBorder="1" applyAlignment="1" applyProtection="1">
      <alignment horizontal="center" vertical="center" wrapText="1"/>
      <protection locked="0"/>
    </xf>
    <xf numFmtId="0" fontId="7" fillId="0" borderId="13" xfId="0" applyFont="1" applyBorder="1" applyAlignment="1">
      <alignment horizontal="center"/>
    </xf>
    <xf numFmtId="0" fontId="7" fillId="0" borderId="1" xfId="0" applyFont="1" applyBorder="1" applyAlignment="1">
      <alignment horizontal="center"/>
    </xf>
    <xf numFmtId="0" fontId="7" fillId="0" borderId="31" xfId="0" applyFont="1" applyBorder="1" applyAlignment="1">
      <alignment horizontal="center"/>
    </xf>
    <xf numFmtId="0" fontId="7" fillId="5" borderId="6" xfId="0" applyFont="1" applyFill="1" applyBorder="1" applyAlignment="1">
      <alignment horizontal="center" vertical="center" textRotation="255"/>
    </xf>
    <xf numFmtId="0" fontId="7" fillId="5" borderId="33" xfId="0" applyFont="1" applyFill="1" applyBorder="1" applyAlignment="1">
      <alignment horizontal="center" vertical="center" textRotation="255"/>
    </xf>
    <xf numFmtId="0" fontId="7" fillId="5" borderId="34" xfId="0" applyFont="1" applyFill="1" applyBorder="1" applyAlignment="1">
      <alignment horizontal="center" vertical="center" textRotation="255"/>
    </xf>
    <xf numFmtId="0" fontId="7" fillId="5" borderId="1" xfId="0" applyFont="1" applyFill="1" applyBorder="1" applyAlignment="1">
      <alignment horizontal="center" vertical="center"/>
    </xf>
    <xf numFmtId="0" fontId="7" fillId="5" borderId="35" xfId="0" applyFont="1" applyFill="1" applyBorder="1" applyAlignment="1">
      <alignment horizontal="center" vertical="center" shrinkToFit="1"/>
    </xf>
    <xf numFmtId="0" fontId="7" fillId="5" borderId="36" xfId="0" applyFont="1" applyFill="1" applyBorder="1" applyAlignment="1">
      <alignment horizontal="center" vertical="center" shrinkToFit="1"/>
    </xf>
    <xf numFmtId="0" fontId="7" fillId="5" borderId="14" xfId="0" applyFont="1" applyFill="1" applyBorder="1" applyAlignment="1">
      <alignment horizontal="center" vertical="center" shrinkToFit="1"/>
    </xf>
    <xf numFmtId="0" fontId="7" fillId="5" borderId="6"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35"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7" fillId="5" borderId="36" xfId="0" applyFont="1" applyFill="1" applyBorder="1" applyAlignment="1">
      <alignment horizontal="center" vertical="center" wrapText="1" shrinkToFit="1"/>
    </xf>
    <xf numFmtId="0" fontId="7" fillId="5" borderId="0" xfId="0" applyFont="1" applyFill="1" applyAlignment="1">
      <alignment horizontal="center" vertical="center" wrapText="1" shrinkToFit="1"/>
    </xf>
    <xf numFmtId="0" fontId="7" fillId="5" borderId="30" xfId="0" applyFont="1" applyFill="1" applyBorder="1" applyAlignment="1">
      <alignment horizontal="center" vertical="center" wrapText="1" shrinkToFit="1"/>
    </xf>
    <xf numFmtId="0" fontId="7" fillId="5" borderId="6" xfId="0" applyFont="1" applyFill="1" applyBorder="1" applyAlignment="1">
      <alignment horizontal="center" vertical="center"/>
    </xf>
    <xf numFmtId="0" fontId="7" fillId="5" borderId="11" xfId="0" applyFont="1" applyFill="1" applyBorder="1" applyAlignment="1">
      <alignment horizontal="center" vertical="center"/>
    </xf>
    <xf numFmtId="183" fontId="7" fillId="5" borderId="6" xfId="0" applyNumberFormat="1" applyFont="1" applyFill="1" applyBorder="1">
      <alignment vertical="center"/>
    </xf>
    <xf numFmtId="183" fontId="7" fillId="5" borderId="11" xfId="0" applyNumberFormat="1" applyFont="1" applyFill="1" applyBorder="1">
      <alignment vertical="center"/>
    </xf>
    <xf numFmtId="0" fontId="7" fillId="5" borderId="30"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37" xfId="0" applyFont="1" applyFill="1" applyBorder="1" applyAlignment="1">
      <alignment horizontal="center" vertical="center" shrinkToFit="1"/>
    </xf>
    <xf numFmtId="0" fontId="7" fillId="5" borderId="0" xfId="0" applyFont="1" applyFill="1" applyAlignment="1">
      <alignment horizontal="center" vertical="center" shrinkToFit="1"/>
    </xf>
    <xf numFmtId="0" fontId="7" fillId="5" borderId="38" xfId="0" applyFont="1" applyFill="1" applyBorder="1" applyAlignment="1">
      <alignment horizontal="center" vertical="center" shrinkToFit="1"/>
    </xf>
    <xf numFmtId="0" fontId="7" fillId="5" borderId="39" xfId="0" applyFont="1" applyFill="1" applyBorder="1" applyAlignment="1">
      <alignment horizontal="center" vertical="center" shrinkToFit="1"/>
    </xf>
    <xf numFmtId="0" fontId="7" fillId="5" borderId="30" xfId="0" applyFont="1" applyFill="1" applyBorder="1" applyAlignment="1">
      <alignment horizontal="center" vertical="center" shrinkToFit="1"/>
    </xf>
    <xf numFmtId="0" fontId="7" fillId="5" borderId="17" xfId="0" applyFont="1" applyFill="1" applyBorder="1" applyAlignment="1">
      <alignment horizontal="center" vertical="center" shrinkToFit="1"/>
    </xf>
    <xf numFmtId="0" fontId="7" fillId="4" borderId="1" xfId="0" applyFont="1" applyFill="1" applyBorder="1" applyAlignment="1" applyProtection="1">
      <alignment horizontal="left" vertical="center"/>
      <protection locked="0"/>
    </xf>
    <xf numFmtId="0" fontId="7" fillId="5" borderId="12" xfId="0" applyFont="1" applyFill="1" applyBorder="1" applyAlignment="1">
      <alignment horizontal="center" vertical="center"/>
    </xf>
    <xf numFmtId="0" fontId="7" fillId="4" borderId="1" xfId="0" applyFont="1" applyFill="1" applyBorder="1" applyProtection="1">
      <alignment vertical="center"/>
      <protection locked="0"/>
    </xf>
    <xf numFmtId="0" fontId="7" fillId="5" borderId="11" xfId="0" applyFont="1" applyFill="1" applyBorder="1" applyAlignment="1">
      <alignment horizontal="center" vertical="center" textRotation="255"/>
    </xf>
    <xf numFmtId="0" fontId="7" fillId="5" borderId="1" xfId="0" applyFont="1" applyFill="1" applyBorder="1" applyAlignment="1">
      <alignment horizontal="center" vertical="center" textRotation="255"/>
    </xf>
    <xf numFmtId="0" fontId="7" fillId="5" borderId="31" xfId="0" applyFont="1" applyFill="1" applyBorder="1" applyAlignment="1">
      <alignment horizontal="center" vertical="center" textRotation="255"/>
    </xf>
    <xf numFmtId="0" fontId="7" fillId="5" borderId="12" xfId="0" applyFont="1" applyFill="1" applyBorder="1" applyAlignment="1">
      <alignment horizontal="center" vertical="center" textRotation="255"/>
    </xf>
    <xf numFmtId="0" fontId="15" fillId="5" borderId="11" xfId="0" applyFont="1" applyFill="1" applyBorder="1" applyAlignment="1">
      <alignment horizontal="center" vertical="center" shrinkToFit="1"/>
    </xf>
    <xf numFmtId="183" fontId="7" fillId="6" borderId="1" xfId="0" applyNumberFormat="1" applyFont="1" applyFill="1" applyBorder="1">
      <alignment vertical="center"/>
    </xf>
    <xf numFmtId="0" fontId="7" fillId="5" borderId="1" xfId="0" applyFont="1" applyFill="1" applyBorder="1" applyAlignment="1">
      <alignment horizontal="center" vertical="center" shrinkToFit="1"/>
    </xf>
    <xf numFmtId="0" fontId="7" fillId="4" borderId="35" xfId="0" applyFont="1" applyFill="1" applyBorder="1" applyAlignment="1" applyProtection="1">
      <alignment vertical="top" shrinkToFit="1"/>
      <protection locked="0"/>
    </xf>
    <xf numFmtId="0" fontId="7" fillId="4" borderId="36" xfId="0" applyFont="1" applyFill="1" applyBorder="1" applyAlignment="1" applyProtection="1">
      <alignment vertical="top" shrinkToFit="1"/>
      <protection locked="0"/>
    </xf>
    <xf numFmtId="0" fontId="7" fillId="4" borderId="14" xfId="0" applyFont="1" applyFill="1" applyBorder="1" applyAlignment="1" applyProtection="1">
      <alignment vertical="top" shrinkToFit="1"/>
      <protection locked="0"/>
    </xf>
    <xf numFmtId="0" fontId="7" fillId="4" borderId="39" xfId="0" applyFont="1" applyFill="1" applyBorder="1" applyAlignment="1" applyProtection="1">
      <alignment vertical="top" shrinkToFit="1"/>
      <protection locked="0"/>
    </xf>
    <xf numFmtId="0" fontId="7" fillId="4" borderId="30" xfId="0" applyFont="1" applyFill="1" applyBorder="1" applyAlignment="1" applyProtection="1">
      <alignment vertical="top" shrinkToFit="1"/>
      <protection locked="0"/>
    </xf>
    <xf numFmtId="0" fontId="7" fillId="4" borderId="17" xfId="0" applyFont="1" applyFill="1" applyBorder="1" applyAlignment="1" applyProtection="1">
      <alignment vertical="top" shrinkToFit="1"/>
      <protection locked="0"/>
    </xf>
    <xf numFmtId="0" fontId="7" fillId="0" borderId="0" xfId="0" applyFont="1" applyAlignment="1">
      <alignment vertical="top" wrapText="1"/>
    </xf>
    <xf numFmtId="0" fontId="16" fillId="4" borderId="31" xfId="0" applyFont="1" applyFill="1" applyBorder="1" applyAlignment="1" applyProtection="1">
      <alignment horizontal="left" vertical="center" shrinkToFit="1"/>
      <protection locked="0"/>
    </xf>
    <xf numFmtId="0" fontId="16" fillId="4" borderId="32" xfId="0" applyFont="1" applyFill="1" applyBorder="1" applyAlignment="1" applyProtection="1">
      <alignment horizontal="left" vertical="center" shrinkToFit="1"/>
      <protection locked="0"/>
    </xf>
    <xf numFmtId="0" fontId="16" fillId="4" borderId="13" xfId="0" applyFont="1" applyFill="1" applyBorder="1" applyAlignment="1" applyProtection="1">
      <alignment horizontal="left" vertical="center" shrinkToFit="1"/>
      <protection locked="0"/>
    </xf>
    <xf numFmtId="0" fontId="7" fillId="0" borderId="0" xfId="0" applyFont="1" applyAlignment="1">
      <alignment horizontal="left" vertical="top" wrapText="1"/>
    </xf>
    <xf numFmtId="0" fontId="7" fillId="5" borderId="1" xfId="0" applyFont="1" applyFill="1" applyBorder="1" applyAlignment="1">
      <alignment horizontal="center" vertical="center" wrapText="1"/>
    </xf>
    <xf numFmtId="0" fontId="7" fillId="7" borderId="29" xfId="0" applyFont="1" applyFill="1" applyBorder="1" applyAlignment="1">
      <alignment horizontal="center" vertical="center"/>
    </xf>
    <xf numFmtId="0" fontId="7" fillId="7" borderId="40" xfId="0" applyFont="1" applyFill="1" applyBorder="1" applyAlignment="1">
      <alignment horizontal="center" vertical="center"/>
    </xf>
    <xf numFmtId="0" fontId="7" fillId="7" borderId="50" xfId="0" applyFont="1" applyFill="1" applyBorder="1" applyAlignment="1">
      <alignment horizontal="center" vertical="center"/>
    </xf>
    <xf numFmtId="0" fontId="20" fillId="0" borderId="30" xfId="0" applyFont="1" applyBorder="1" applyAlignment="1">
      <alignment horizontal="center" vertical="center"/>
    </xf>
    <xf numFmtId="0" fontId="16" fillId="6" borderId="31" xfId="0" applyFont="1" applyFill="1" applyBorder="1" applyAlignment="1">
      <alignment horizontal="left" vertical="center" shrinkToFit="1"/>
    </xf>
    <xf numFmtId="0" fontId="16" fillId="6" borderId="32" xfId="0" applyFont="1" applyFill="1" applyBorder="1" applyAlignment="1">
      <alignment horizontal="left" vertical="center" shrinkToFit="1"/>
    </xf>
    <xf numFmtId="0" fontId="16" fillId="6" borderId="13" xfId="0" applyFont="1" applyFill="1" applyBorder="1" applyAlignment="1">
      <alignment horizontal="left" vertical="center" shrinkToFit="1"/>
    </xf>
    <xf numFmtId="0" fontId="7" fillId="5" borderId="67" xfId="0" applyFont="1" applyFill="1" applyBorder="1" applyAlignment="1">
      <alignment horizontal="center" vertical="center" textRotation="255"/>
    </xf>
    <xf numFmtId="191" fontId="7" fillId="4" borderId="31" xfId="0" applyNumberFormat="1" applyFont="1" applyFill="1" applyBorder="1" applyAlignment="1" applyProtection="1">
      <alignment vertical="center" shrinkToFit="1"/>
      <protection locked="0"/>
    </xf>
    <xf numFmtId="191" fontId="7" fillId="0" borderId="13" xfId="0" applyNumberFormat="1" applyFont="1" applyBorder="1" applyAlignment="1" applyProtection="1">
      <alignment vertical="center" shrinkToFit="1"/>
      <protection locked="0"/>
    </xf>
    <xf numFmtId="191" fontId="7" fillId="4" borderId="47" xfId="0" applyNumberFormat="1" applyFont="1" applyFill="1" applyBorder="1" applyAlignment="1" applyProtection="1">
      <alignment vertical="center" shrinkToFit="1"/>
      <protection locked="0"/>
    </xf>
    <xf numFmtId="191" fontId="7" fillId="0" borderId="22" xfId="0" applyNumberFormat="1" applyFont="1" applyBorder="1" applyAlignment="1" applyProtection="1">
      <alignment vertical="center" shrinkToFit="1"/>
      <protection locked="0"/>
    </xf>
    <xf numFmtId="0" fontId="13" fillId="5" borderId="35"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38" xfId="0" applyFont="1" applyFill="1" applyBorder="1" applyAlignment="1">
      <alignment horizontal="center" vertical="center" wrapText="1"/>
    </xf>
    <xf numFmtId="0" fontId="13" fillId="5" borderId="39"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4" borderId="35" xfId="0" applyFont="1" applyFill="1" applyBorder="1" applyAlignment="1" applyProtection="1">
      <alignment horizontal="center" vertical="center" wrapText="1"/>
      <protection locked="0"/>
    </xf>
    <xf numFmtId="0" fontId="13" fillId="4" borderId="14" xfId="0" applyFont="1" applyFill="1" applyBorder="1" applyAlignment="1" applyProtection="1">
      <alignment horizontal="center" vertical="center" wrapText="1"/>
      <protection locked="0"/>
    </xf>
    <xf numFmtId="0" fontId="13" fillId="4" borderId="37" xfId="0" applyFont="1" applyFill="1" applyBorder="1" applyAlignment="1" applyProtection="1">
      <alignment horizontal="center" vertical="center" wrapText="1"/>
      <protection locked="0"/>
    </xf>
    <xf numFmtId="0" fontId="13" fillId="4" borderId="38" xfId="0" applyFont="1" applyFill="1" applyBorder="1" applyAlignment="1" applyProtection="1">
      <alignment horizontal="center" vertical="center" wrapText="1"/>
      <protection locked="0"/>
    </xf>
    <xf numFmtId="0" fontId="13" fillId="4" borderId="39" xfId="0" applyFont="1" applyFill="1" applyBorder="1" applyAlignment="1" applyProtection="1">
      <alignment horizontal="center" vertical="center" wrapText="1"/>
      <protection locked="0"/>
    </xf>
    <xf numFmtId="0" fontId="13" fillId="4" borderId="17" xfId="0" applyFont="1" applyFill="1" applyBorder="1" applyAlignment="1" applyProtection="1">
      <alignment horizontal="center" vertical="center" wrapText="1"/>
      <protection locked="0"/>
    </xf>
    <xf numFmtId="0" fontId="13" fillId="7" borderId="64" xfId="0" applyFont="1" applyFill="1" applyBorder="1" applyAlignment="1">
      <alignment horizontal="center" vertical="center" shrinkToFit="1"/>
    </xf>
    <xf numFmtId="0" fontId="13" fillId="7" borderId="59" xfId="0" applyFont="1" applyFill="1" applyBorder="1" applyAlignment="1">
      <alignment horizontal="center" vertical="center" shrinkToFit="1"/>
    </xf>
    <xf numFmtId="191" fontId="7" fillId="4" borderId="69" xfId="0" applyNumberFormat="1" applyFont="1" applyFill="1" applyBorder="1" applyAlignment="1" applyProtection="1">
      <alignment vertical="center" shrinkToFit="1"/>
      <protection locked="0"/>
    </xf>
    <xf numFmtId="191" fontId="7" fillId="0" borderId="53" xfId="0" applyNumberFormat="1" applyFont="1" applyBorder="1" applyAlignment="1" applyProtection="1">
      <alignment vertical="center" shrinkToFit="1"/>
      <protection locked="0"/>
    </xf>
    <xf numFmtId="0" fontId="9" fillId="7" borderId="57" xfId="0" applyFont="1" applyFill="1" applyBorder="1" applyAlignment="1">
      <alignment horizontal="center" vertical="center"/>
    </xf>
    <xf numFmtId="0" fontId="9" fillId="7" borderId="64" xfId="0" applyFont="1" applyFill="1" applyBorder="1" applyAlignment="1">
      <alignment horizontal="center" vertical="center"/>
    </xf>
    <xf numFmtId="0" fontId="9" fillId="7" borderId="65" xfId="0" applyFont="1" applyFill="1" applyBorder="1" applyAlignment="1">
      <alignment horizontal="center" vertical="center" wrapText="1"/>
    </xf>
    <xf numFmtId="0" fontId="0" fillId="0" borderId="65" xfId="0" applyBorder="1" applyAlignment="1">
      <alignment horizontal="center" vertical="center" wrapText="1"/>
    </xf>
    <xf numFmtId="0" fontId="0" fillId="0" borderId="48" xfId="0" applyBorder="1" applyAlignment="1">
      <alignment horizontal="center" vertical="center" wrapText="1"/>
    </xf>
    <xf numFmtId="0" fontId="7" fillId="5" borderId="6" xfId="0" applyFont="1" applyFill="1" applyBorder="1" applyAlignment="1">
      <alignment horizontal="center" vertical="center" wrapText="1" shrinkToFit="1"/>
    </xf>
    <xf numFmtId="0" fontId="7" fillId="5" borderId="33" xfId="0" applyFont="1" applyFill="1" applyBorder="1" applyAlignment="1">
      <alignment horizontal="center" vertical="center" wrapText="1" shrinkToFit="1"/>
    </xf>
    <xf numFmtId="0" fontId="7" fillId="5" borderId="11" xfId="0" applyFont="1" applyFill="1" applyBorder="1" applyAlignment="1">
      <alignment horizontal="center" vertical="center" wrapText="1" shrinkToFit="1"/>
    </xf>
    <xf numFmtId="0" fontId="7" fillId="5" borderId="39" xfId="0" applyFont="1" applyFill="1" applyBorder="1" applyAlignment="1">
      <alignment horizontal="center" vertical="center" wrapText="1"/>
    </xf>
    <xf numFmtId="0" fontId="7" fillId="5" borderId="39" xfId="0" applyFont="1" applyFill="1" applyBorder="1" applyAlignment="1">
      <alignment horizontal="center" vertical="center"/>
    </xf>
    <xf numFmtId="0" fontId="7" fillId="5" borderId="30" xfId="0" applyFont="1" applyFill="1" applyBorder="1" applyAlignment="1">
      <alignment horizontal="center" vertical="center"/>
    </xf>
    <xf numFmtId="0" fontId="7" fillId="5" borderId="17" xfId="0" applyFont="1" applyFill="1" applyBorder="1" applyAlignment="1">
      <alignment horizontal="center" vertical="center"/>
    </xf>
    <xf numFmtId="187" fontId="7" fillId="4" borderId="47" xfId="0" applyNumberFormat="1" applyFont="1" applyFill="1" applyBorder="1" applyProtection="1">
      <alignment vertical="center"/>
      <protection locked="0"/>
    </xf>
    <xf numFmtId="187" fontId="0" fillId="0" borderId="22" xfId="0" applyNumberFormat="1" applyBorder="1" applyProtection="1">
      <alignment vertical="center"/>
      <protection locked="0"/>
    </xf>
    <xf numFmtId="187" fontId="7" fillId="4" borderId="39" xfId="0" applyNumberFormat="1" applyFont="1" applyFill="1" applyBorder="1" applyAlignment="1" applyProtection="1">
      <alignment vertical="center" shrinkToFit="1"/>
      <protection locked="0"/>
    </xf>
    <xf numFmtId="187" fontId="0" fillId="0" borderId="17" xfId="0" applyNumberFormat="1" applyBorder="1" applyAlignment="1" applyProtection="1">
      <alignment vertical="center" shrinkToFit="1"/>
      <protection locked="0"/>
    </xf>
    <xf numFmtId="187" fontId="7" fillId="4" borderId="31" xfId="0" applyNumberFormat="1" applyFont="1" applyFill="1" applyBorder="1" applyProtection="1">
      <alignment vertical="center"/>
      <protection locked="0"/>
    </xf>
    <xf numFmtId="187" fontId="0" fillId="0" borderId="13" xfId="0" applyNumberFormat="1" applyBorder="1" applyProtection="1">
      <alignment vertical="center"/>
      <protection locked="0"/>
    </xf>
    <xf numFmtId="0" fontId="9" fillId="7" borderId="66" xfId="0" applyFont="1" applyFill="1" applyBorder="1" applyAlignment="1">
      <alignment horizontal="center" vertical="center" wrapText="1"/>
    </xf>
    <xf numFmtId="0" fontId="9" fillId="0" borderId="65" xfId="0" applyFont="1" applyBorder="1" applyAlignment="1">
      <alignment horizontal="center" vertical="center" wrapText="1"/>
    </xf>
    <xf numFmtId="0" fontId="9" fillId="7" borderId="29" xfId="0" applyFont="1" applyFill="1" applyBorder="1" applyAlignment="1">
      <alignment horizontal="center" vertical="center"/>
    </xf>
    <xf numFmtId="0" fontId="9" fillId="7" borderId="40" xfId="0" applyFont="1" applyFill="1" applyBorder="1" applyAlignment="1">
      <alignment horizontal="center" vertical="center"/>
    </xf>
    <xf numFmtId="0" fontId="7" fillId="4" borderId="35" xfId="0" applyFont="1" applyFill="1" applyBorder="1" applyAlignment="1" applyProtection="1">
      <alignment horizontal="left" vertical="center" wrapText="1" shrinkToFit="1"/>
      <protection locked="0"/>
    </xf>
    <xf numFmtId="0" fontId="7" fillId="4" borderId="36" xfId="0" applyFont="1" applyFill="1" applyBorder="1" applyAlignment="1" applyProtection="1">
      <alignment horizontal="left" vertical="center" wrapText="1" shrinkToFit="1"/>
      <protection locked="0"/>
    </xf>
    <xf numFmtId="0" fontId="7" fillId="4" borderId="14" xfId="0" applyFont="1" applyFill="1" applyBorder="1" applyAlignment="1" applyProtection="1">
      <alignment horizontal="left" vertical="center" wrapText="1" shrinkToFit="1"/>
      <protection locked="0"/>
    </xf>
    <xf numFmtId="0" fontId="7" fillId="4" borderId="39" xfId="0" applyFont="1" applyFill="1" applyBorder="1" applyAlignment="1" applyProtection="1">
      <alignment horizontal="left" vertical="center" wrapText="1" shrinkToFit="1"/>
      <protection locked="0"/>
    </xf>
    <xf numFmtId="0" fontId="7" fillId="4" borderId="30" xfId="0" applyFont="1" applyFill="1" applyBorder="1" applyAlignment="1" applyProtection="1">
      <alignment horizontal="left" vertical="center" wrapText="1" shrinkToFit="1"/>
      <protection locked="0"/>
    </xf>
    <xf numFmtId="0" fontId="7" fillId="4" borderId="17" xfId="0" applyFont="1" applyFill="1" applyBorder="1" applyAlignment="1" applyProtection="1">
      <alignment horizontal="left" vertical="center" wrapText="1" shrinkToFit="1"/>
      <protection locked="0"/>
    </xf>
    <xf numFmtId="183" fontId="7" fillId="6" borderId="52" xfId="0" applyNumberFormat="1" applyFont="1" applyFill="1" applyBorder="1" applyAlignment="1">
      <alignment vertical="center" shrinkToFit="1"/>
    </xf>
    <xf numFmtId="183" fontId="7" fillId="6" borderId="13" xfId="0" applyNumberFormat="1" applyFont="1" applyFill="1" applyBorder="1" applyAlignment="1">
      <alignment vertical="center" shrinkToFit="1"/>
    </xf>
    <xf numFmtId="183" fontId="7" fillId="6" borderId="51" xfId="0" applyNumberFormat="1" applyFont="1" applyFill="1" applyBorder="1" applyAlignment="1">
      <alignment vertical="center" shrinkToFit="1"/>
    </xf>
    <xf numFmtId="183" fontId="7" fillId="6" borderId="22" xfId="0" applyNumberFormat="1" applyFont="1" applyFill="1" applyBorder="1" applyAlignment="1">
      <alignment vertical="center" shrinkToFit="1"/>
    </xf>
    <xf numFmtId="0" fontId="13" fillId="7" borderId="58" xfId="0" applyFont="1" applyFill="1" applyBorder="1" applyAlignment="1">
      <alignment horizontal="center" vertical="center"/>
    </xf>
    <xf numFmtId="0" fontId="13" fillId="7" borderId="57" xfId="0" applyFont="1" applyFill="1" applyBorder="1" applyAlignment="1">
      <alignment horizontal="center" vertical="center"/>
    </xf>
    <xf numFmtId="183" fontId="7" fillId="6" borderId="54" xfId="0" applyNumberFormat="1" applyFont="1" applyFill="1" applyBorder="1" applyAlignment="1">
      <alignment vertical="center" shrinkToFit="1"/>
    </xf>
    <xf numFmtId="183" fontId="0" fillId="6" borderId="53" xfId="0" applyNumberFormat="1" applyFill="1" applyBorder="1" applyAlignment="1">
      <alignment vertical="center" shrinkToFit="1"/>
    </xf>
    <xf numFmtId="186" fontId="7" fillId="7" borderId="29" xfId="0" applyNumberFormat="1" applyFont="1" applyFill="1" applyBorder="1" applyAlignment="1">
      <alignment vertical="center" shrinkToFit="1"/>
    </xf>
    <xf numFmtId="186" fontId="0" fillId="7" borderId="50" xfId="0" applyNumberFormat="1" applyFill="1" applyBorder="1" applyAlignment="1">
      <alignment vertical="center" shrinkToFit="1"/>
    </xf>
    <xf numFmtId="183" fontId="0" fillId="6" borderId="13" xfId="0" applyNumberFormat="1" applyFill="1" applyBorder="1" applyAlignment="1">
      <alignment vertical="center" shrinkToFit="1"/>
    </xf>
    <xf numFmtId="183" fontId="0" fillId="6" borderId="22" xfId="0" applyNumberFormat="1" applyFill="1" applyBorder="1" applyAlignment="1">
      <alignment vertical="center" shrinkToFi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left" vertical="center"/>
    </xf>
    <xf numFmtId="0" fontId="10" fillId="2" borderId="42"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5" xfId="0" applyFont="1" applyFill="1" applyBorder="1" applyAlignment="1">
      <alignment horizontal="center" vertical="center"/>
    </xf>
    <xf numFmtId="0" fontId="31" fillId="0" borderId="7" xfId="0" applyFont="1" applyBorder="1" applyAlignment="1">
      <alignment horizontal="center" vertical="center" wrapText="1"/>
    </xf>
    <xf numFmtId="0" fontId="31" fillId="0" borderId="1" xfId="0" applyFont="1" applyBorder="1" applyAlignment="1">
      <alignment horizontal="center" vertical="center" wrapText="1"/>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82" fillId="0" borderId="0" xfId="0" applyFont="1" applyAlignment="1">
      <alignment horizontal="left" vertical="center"/>
    </xf>
    <xf numFmtId="0" fontId="0" fillId="2" borderId="42" xfId="0" applyFill="1" applyBorder="1" applyAlignment="1">
      <alignment horizontal="center" vertical="center"/>
    </xf>
    <xf numFmtId="0" fontId="0" fillId="2" borderId="21"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45" xfId="0" applyFill="1" applyBorder="1" applyAlignment="1">
      <alignment horizontal="center" vertical="center"/>
    </xf>
    <xf numFmtId="0" fontId="0" fillId="0" borderId="41" xfId="0" applyBorder="1" applyAlignment="1">
      <alignment horizontal="center" vertical="center"/>
    </xf>
    <xf numFmtId="0" fontId="0" fillId="2" borderId="5" xfId="0" applyFill="1" applyBorder="1" applyAlignment="1">
      <alignment horizontal="center" vertical="center"/>
    </xf>
    <xf numFmtId="0" fontId="0" fillId="0" borderId="8" xfId="0" applyBorder="1" applyAlignment="1">
      <alignment horizontal="center" vertical="center" wrapText="1"/>
    </xf>
    <xf numFmtId="0" fontId="82" fillId="0" borderId="0" xfId="0" applyFont="1" applyAlignment="1">
      <alignment horizontal="center" vertical="center"/>
    </xf>
    <xf numFmtId="0" fontId="0" fillId="0" borderId="0" xfId="0" applyAlignment="1">
      <alignment horizontal="center" vertical="center"/>
    </xf>
    <xf numFmtId="0" fontId="0" fillId="0" borderId="43" xfId="0" applyBorder="1" applyAlignment="1">
      <alignment horizontal="center" vertical="center" shrinkToFit="1"/>
    </xf>
    <xf numFmtId="0" fontId="0" fillId="0" borderId="15" xfId="0" applyBorder="1" applyAlignment="1">
      <alignment horizontal="center" vertical="center" shrinkToFit="1"/>
    </xf>
    <xf numFmtId="0" fontId="82" fillId="0" borderId="26" xfId="0" applyFont="1" applyBorder="1" applyAlignment="1">
      <alignment horizontal="left" vertical="center"/>
    </xf>
    <xf numFmtId="0" fontId="0" fillId="2" borderId="73" xfId="0" applyFill="1" applyBorder="1" applyAlignment="1">
      <alignment horizontal="center" vertical="center"/>
    </xf>
    <xf numFmtId="0" fontId="0" fillId="0" borderId="44" xfId="0" applyBorder="1" applyAlignment="1">
      <alignment horizontal="center" vertical="center"/>
    </xf>
    <xf numFmtId="0" fontId="0" fillId="2" borderId="55" xfId="0" applyFill="1" applyBorder="1" applyAlignment="1">
      <alignment horizontal="center" vertical="center"/>
    </xf>
    <xf numFmtId="0" fontId="0" fillId="0" borderId="17" xfId="0" applyBorder="1" applyAlignment="1">
      <alignment horizontal="center" vertical="center"/>
    </xf>
    <xf numFmtId="0" fontId="0" fillId="0" borderId="3" xfId="0" applyBorder="1" applyAlignment="1">
      <alignment horizontal="center" vertical="center" wrapText="1"/>
    </xf>
    <xf numFmtId="0" fontId="0" fillId="2" borderId="72" xfId="0" applyFill="1" applyBorder="1" applyAlignment="1">
      <alignment horizontal="center" vertical="center"/>
    </xf>
    <xf numFmtId="0" fontId="0" fillId="2" borderId="41" xfId="0" applyFill="1" applyBorder="1" applyAlignment="1">
      <alignment horizontal="center" vertical="center"/>
    </xf>
    <xf numFmtId="0" fontId="0" fillId="0" borderId="20" xfId="0" applyBorder="1">
      <alignment vertical="center"/>
    </xf>
    <xf numFmtId="0" fontId="0" fillId="0" borderId="52" xfId="0" applyBorder="1" applyAlignment="1">
      <alignment horizontal="center" vertical="center"/>
    </xf>
    <xf numFmtId="0" fontId="0" fillId="0" borderId="32" xfId="0" applyBorder="1" applyAlignment="1">
      <alignment horizontal="center" vertical="center"/>
    </xf>
    <xf numFmtId="0" fontId="0" fillId="0" borderId="13" xfId="0" applyBorder="1">
      <alignment vertical="center"/>
    </xf>
    <xf numFmtId="0" fontId="0" fillId="0" borderId="9" xfId="0" applyBorder="1" applyAlignment="1">
      <alignment horizontal="center" vertical="center" wrapText="1"/>
    </xf>
    <xf numFmtId="0" fontId="0" fillId="0" borderId="70" xfId="0" applyBorder="1" applyAlignment="1">
      <alignment horizontal="center" vertical="center" wrapText="1"/>
    </xf>
    <xf numFmtId="0" fontId="0" fillId="0" borderId="16" xfId="0" applyBorder="1" applyAlignment="1">
      <alignment horizontal="center" vertical="center" wrapText="1"/>
    </xf>
    <xf numFmtId="0" fontId="0" fillId="0" borderId="31" xfId="0" applyBorder="1" applyAlignment="1">
      <alignment horizontal="center" vertical="center" shrinkToFit="1"/>
    </xf>
    <xf numFmtId="0" fontId="0" fillId="0" borderId="32" xfId="0" applyBorder="1" applyAlignment="1">
      <alignment vertical="center" shrinkToFit="1"/>
    </xf>
    <xf numFmtId="0" fontId="0" fillId="0" borderId="13" xfId="0" applyBorder="1" applyAlignment="1">
      <alignment vertical="center" shrinkToFit="1"/>
    </xf>
    <xf numFmtId="0" fontId="10" fillId="0" borderId="31" xfId="0" applyFont="1" applyBorder="1" applyAlignment="1">
      <alignment horizontal="center" vertical="center" shrinkToFit="1"/>
    </xf>
    <xf numFmtId="0" fontId="0" fillId="0" borderId="43" xfId="0" applyBorder="1" applyAlignment="1">
      <alignment horizontal="center" vertical="center"/>
    </xf>
    <xf numFmtId="0" fontId="0" fillId="0" borderId="71" xfId="0" applyBorder="1" applyAlignment="1">
      <alignment horizontal="center" vertical="center"/>
    </xf>
    <xf numFmtId="0" fontId="0" fillId="0" borderId="15" xfId="0" applyBorder="1">
      <alignment vertical="center"/>
    </xf>
    <xf numFmtId="0" fontId="10" fillId="0" borderId="9" xfId="0" applyFont="1" applyBorder="1" applyAlignment="1">
      <alignment horizontal="center" vertical="center" wrapText="1"/>
    </xf>
    <xf numFmtId="0" fontId="10" fillId="0" borderId="52" xfId="0" applyFont="1" applyBorder="1" applyAlignment="1">
      <alignment horizontal="center" vertical="center"/>
    </xf>
    <xf numFmtId="0" fontId="10" fillId="0" borderId="32" xfId="0" applyFont="1" applyBorder="1" applyAlignment="1">
      <alignment horizontal="center" vertical="center"/>
    </xf>
    <xf numFmtId="0" fontId="75" fillId="0" borderId="6" xfId="2" applyFont="1" applyBorder="1" applyAlignment="1">
      <alignment horizontal="center" vertical="center" shrinkToFit="1"/>
    </xf>
    <xf numFmtId="0" fontId="75" fillId="0" borderId="11" xfId="2" applyFont="1" applyBorder="1" applyAlignment="1">
      <alignment horizontal="center" vertical="center" shrinkToFit="1"/>
    </xf>
    <xf numFmtId="195" fontId="36" fillId="0" borderId="35" xfId="4" applyNumberFormat="1" applyFont="1" applyBorder="1" applyAlignment="1">
      <alignment horizontal="center" vertical="center" shrinkToFit="1"/>
    </xf>
    <xf numFmtId="195" fontId="36" fillId="0" borderId="14" xfId="4" applyNumberFormat="1" applyFont="1" applyBorder="1" applyAlignment="1">
      <alignment horizontal="center" vertical="center" shrinkToFit="1"/>
    </xf>
    <xf numFmtId="195" fontId="77" fillId="0" borderId="6" xfId="4" applyNumberFormat="1" applyFont="1" applyBorder="1" applyAlignment="1">
      <alignment horizontal="center" vertical="center" wrapText="1" shrinkToFit="1"/>
    </xf>
    <xf numFmtId="195" fontId="77" fillId="0" borderId="11" xfId="4" applyNumberFormat="1" applyFont="1" applyBorder="1" applyAlignment="1">
      <alignment horizontal="center" vertical="center" wrapText="1" shrinkToFit="1"/>
    </xf>
    <xf numFmtId="195" fontId="75" fillId="0" borderId="6" xfId="4" applyNumberFormat="1" applyFont="1" applyBorder="1" applyAlignment="1">
      <alignment horizontal="center" vertical="center" shrinkToFit="1"/>
    </xf>
    <xf numFmtId="195" fontId="75" fillId="0" borderId="11" xfId="4" applyNumberFormat="1" applyFont="1" applyBorder="1" applyAlignment="1">
      <alignment horizontal="center" vertical="center" shrinkToFit="1"/>
    </xf>
    <xf numFmtId="195" fontId="37" fillId="0" borderId="39" xfId="4" applyNumberFormat="1" applyFont="1" applyBorder="1" applyAlignment="1">
      <alignment horizontal="center" vertical="center" shrinkToFit="1"/>
    </xf>
    <xf numFmtId="195" fontId="37" fillId="0" borderId="17" xfId="4" applyNumberFormat="1" applyFont="1" applyBorder="1" applyAlignment="1">
      <alignment horizontal="center" vertical="center" shrinkToFit="1"/>
    </xf>
    <xf numFmtId="194" fontId="34" fillId="9" borderId="36" xfId="0" applyNumberFormat="1" applyFont="1" applyFill="1" applyBorder="1" applyAlignment="1">
      <alignment horizontal="left" vertical="center" wrapText="1"/>
    </xf>
    <xf numFmtId="0" fontId="45" fillId="0" borderId="0" xfId="0" applyFont="1" applyAlignment="1">
      <alignment horizontal="left" vertical="center"/>
    </xf>
    <xf numFmtId="0" fontId="79" fillId="0" borderId="0" xfId="0" applyFont="1" applyAlignment="1">
      <alignment horizontal="left" vertical="top" wrapText="1"/>
    </xf>
    <xf numFmtId="0" fontId="42" fillId="0" borderId="84" xfId="0" applyFont="1" applyBorder="1" applyAlignment="1">
      <alignment horizontal="left" vertical="center"/>
    </xf>
    <xf numFmtId="0" fontId="42" fillId="0" borderId="97" xfId="0" applyFont="1" applyBorder="1" applyAlignment="1">
      <alignment horizontal="left" vertical="center"/>
    </xf>
    <xf numFmtId="0" fontId="42" fillId="0" borderId="0" xfId="0" applyFont="1" applyAlignment="1">
      <alignment horizontal="left" vertical="center"/>
    </xf>
    <xf numFmtId="0" fontId="42" fillId="0" borderId="30" xfId="0" applyFont="1" applyBorder="1" applyAlignment="1">
      <alignment horizontal="left" vertical="center"/>
    </xf>
    <xf numFmtId="181" fontId="42" fillId="0" borderId="1" xfId="0" applyNumberFormat="1" applyFont="1" applyBorder="1" applyAlignment="1">
      <alignment horizontal="center" vertical="center"/>
    </xf>
    <xf numFmtId="181" fontId="70" fillId="0" borderId="38" xfId="0" applyNumberFormat="1" applyFont="1" applyBorder="1" applyAlignment="1">
      <alignment horizontal="left" vertical="center" wrapText="1"/>
    </xf>
    <xf numFmtId="181" fontId="70" fillId="0" borderId="17" xfId="0" applyNumberFormat="1" applyFont="1" applyBorder="1" applyAlignment="1">
      <alignment horizontal="left" vertical="center" wrapText="1"/>
    </xf>
    <xf numFmtId="0" fontId="42" fillId="0" borderId="82" xfId="0" applyFont="1" applyBorder="1" applyAlignment="1">
      <alignment horizontal="left" vertical="center"/>
    </xf>
    <xf numFmtId="0" fontId="27" fillId="0" borderId="110" xfId="0" applyFont="1" applyBorder="1" applyAlignment="1">
      <alignment horizontal="left" vertical="center"/>
    </xf>
    <xf numFmtId="0" fontId="27" fillId="0" borderId="0" xfId="0" applyFont="1" applyAlignment="1">
      <alignment horizontal="left" vertical="center"/>
    </xf>
    <xf numFmtId="0" fontId="27" fillId="0" borderId="112" xfId="0" applyFont="1" applyBorder="1" applyAlignment="1">
      <alignment horizontal="left" vertical="center"/>
    </xf>
    <xf numFmtId="181" fontId="42" fillId="0" borderId="111" xfId="0" applyNumberFormat="1" applyFont="1" applyBorder="1" applyAlignment="1">
      <alignment horizontal="center" vertical="center"/>
    </xf>
    <xf numFmtId="181" fontId="42" fillId="0" borderId="113" xfId="0" applyNumberFormat="1" applyFont="1" applyBorder="1" applyAlignment="1">
      <alignment horizontal="center" vertical="center"/>
    </xf>
    <xf numFmtId="181" fontId="70" fillId="0" borderId="92" xfId="0" applyNumberFormat="1" applyFont="1" applyBorder="1" applyAlignment="1">
      <alignment horizontal="left" vertical="center" wrapText="1"/>
    </xf>
    <xf numFmtId="181" fontId="70" fillId="0" borderId="107" xfId="0" applyNumberFormat="1" applyFont="1" applyBorder="1" applyAlignment="1">
      <alignment horizontal="left" vertical="center" wrapText="1"/>
    </xf>
    <xf numFmtId="181" fontId="70" fillId="0" borderId="95" xfId="0" applyNumberFormat="1" applyFont="1" applyBorder="1" applyAlignment="1">
      <alignment horizontal="left" vertical="center" wrapText="1"/>
    </xf>
    <xf numFmtId="194" fontId="76" fillId="9" borderId="30" xfId="2" applyNumberFormat="1" applyFont="1" applyFill="1" applyBorder="1" applyAlignment="1">
      <alignment horizontal="left" vertical="center" wrapText="1"/>
    </xf>
    <xf numFmtId="0" fontId="27" fillId="0" borderId="30" xfId="0" applyFont="1" applyBorder="1" applyAlignment="1">
      <alignment horizontal="left" vertical="center"/>
    </xf>
    <xf numFmtId="0" fontId="42" fillId="0" borderId="0" xfId="0" applyFont="1" applyAlignment="1">
      <alignment horizontal="left" vertical="center" shrinkToFit="1"/>
    </xf>
    <xf numFmtId="0" fontId="42" fillId="0" borderId="30" xfId="0" applyFont="1" applyBorder="1" applyAlignment="1">
      <alignment horizontal="left" vertical="center" shrinkToFit="1"/>
    </xf>
    <xf numFmtId="0" fontId="42" fillId="0" borderId="88" xfId="0" applyFont="1" applyBorder="1" applyAlignment="1">
      <alignment horizontal="left" vertical="center"/>
    </xf>
    <xf numFmtId="0" fontId="42" fillId="0" borderId="102" xfId="0" applyFont="1" applyBorder="1" applyAlignment="1">
      <alignment horizontal="left" vertical="center"/>
    </xf>
    <xf numFmtId="0" fontId="42" fillId="0" borderId="103" xfId="0" applyFont="1" applyBorder="1" applyAlignment="1">
      <alignment horizontal="left" vertical="center"/>
    </xf>
    <xf numFmtId="0" fontId="27" fillId="0" borderId="0" xfId="0" applyFont="1" applyAlignment="1">
      <alignment horizontal="left" vertical="center" shrinkToFit="1"/>
    </xf>
    <xf numFmtId="0" fontId="27" fillId="0" borderId="30" xfId="0" applyFont="1" applyBorder="1" applyAlignment="1">
      <alignment horizontal="left" vertical="center" shrinkToFit="1"/>
    </xf>
    <xf numFmtId="0" fontId="42" fillId="0" borderId="87" xfId="0" applyFont="1" applyBorder="1" applyAlignment="1">
      <alignment horizontal="left" vertical="center"/>
    </xf>
    <xf numFmtId="181" fontId="42" fillId="0" borderId="6" xfId="0" applyNumberFormat="1" applyFont="1" applyBorder="1" applyAlignment="1">
      <alignment horizontal="center" vertical="center"/>
    </xf>
    <xf numFmtId="181" fontId="42" fillId="0" borderId="13" xfId="0" applyNumberFormat="1" applyFont="1" applyBorder="1" applyAlignment="1">
      <alignment horizontal="center" vertical="center"/>
    </xf>
    <xf numFmtId="0" fontId="14" fillId="0" borderId="0" xfId="0" applyFont="1" applyAlignment="1">
      <alignment horizontal="left" vertical="center"/>
    </xf>
    <xf numFmtId="195" fontId="59" fillId="0" borderId="91" xfId="4" applyNumberFormat="1" applyFont="1" applyBorder="1" applyAlignment="1">
      <alignment horizontal="center" vertical="center"/>
    </xf>
    <xf numFmtId="195" fontId="59" fillId="0" borderId="94" xfId="4" applyNumberFormat="1" applyFont="1" applyBorder="1" applyAlignment="1">
      <alignment horizontal="center" vertical="center"/>
    </xf>
    <xf numFmtId="0" fontId="39" fillId="0" borderId="0" xfId="0" applyFont="1" applyAlignment="1">
      <alignment horizontal="left" vertical="center" wrapText="1"/>
    </xf>
    <xf numFmtId="0" fontId="39" fillId="0" borderId="0" xfId="0" applyFont="1" applyAlignment="1">
      <alignment horizontal="left" vertical="center"/>
    </xf>
    <xf numFmtId="14" fontId="41" fillId="0" borderId="0" xfId="0" applyNumberFormat="1" applyFont="1" applyAlignment="1">
      <alignment horizontal="right" vertical="center"/>
    </xf>
    <xf numFmtId="0" fontId="34" fillId="0" borderId="0" xfId="0" applyFont="1" applyAlignment="1">
      <alignment horizontal="left" vertical="center" wrapText="1"/>
    </xf>
    <xf numFmtId="0" fontId="34" fillId="0" borderId="0" xfId="0" applyFont="1" applyAlignment="1">
      <alignment horizontal="left" vertical="center"/>
    </xf>
    <xf numFmtId="0" fontId="45" fillId="0" borderId="90" xfId="0" applyFont="1" applyBorder="1" applyAlignment="1">
      <alignment horizontal="center" vertical="center"/>
    </xf>
    <xf numFmtId="0" fontId="45" fillId="0" borderId="93" xfId="0" applyFont="1" applyBorder="1" applyAlignment="1">
      <alignment horizontal="center" vertical="center"/>
    </xf>
    <xf numFmtId="0" fontId="45" fillId="0" borderId="91" xfId="0" applyFont="1" applyBorder="1" applyAlignment="1">
      <alignment horizontal="center" vertical="center"/>
    </xf>
    <xf numFmtId="0" fontId="45" fillId="0" borderId="94" xfId="0" applyFont="1" applyBorder="1" applyAlignment="1">
      <alignment horizontal="center" vertical="center"/>
    </xf>
    <xf numFmtId="195" fontId="59" fillId="0" borderId="1" xfId="4" applyNumberFormat="1" applyFont="1" applyFill="1" applyBorder="1" applyAlignment="1">
      <alignment horizontal="center" vertical="center" wrapText="1"/>
    </xf>
    <xf numFmtId="195" fontId="28" fillId="0" borderId="92" xfId="4" applyNumberFormat="1" applyFont="1" applyFill="1" applyBorder="1" applyAlignment="1">
      <alignment horizontal="center" vertical="center"/>
    </xf>
    <xf numFmtId="195" fontId="28" fillId="0" borderId="95" xfId="4" applyNumberFormat="1" applyFont="1" applyFill="1" applyBorder="1" applyAlignment="1">
      <alignment horizontal="center" vertical="center"/>
    </xf>
    <xf numFmtId="181" fontId="42" fillId="0" borderId="11" xfId="0" applyNumberFormat="1" applyFont="1" applyBorder="1" applyAlignment="1">
      <alignment horizontal="center" vertical="center"/>
    </xf>
    <xf numFmtId="0" fontId="27" fillId="0" borderId="92" xfId="0" applyFont="1" applyBorder="1" applyAlignment="1">
      <alignment horizontal="left" vertical="center"/>
    </xf>
    <xf numFmtId="0" fontId="27" fillId="0" borderId="107" xfId="0" applyFont="1" applyBorder="1" applyAlignment="1">
      <alignment horizontal="left" vertical="center"/>
    </xf>
    <xf numFmtId="0" fontId="27" fillId="0" borderId="95" xfId="0" applyFont="1" applyBorder="1" applyAlignment="1">
      <alignment horizontal="left" vertical="center"/>
    </xf>
    <xf numFmtId="181" fontId="42" fillId="0" borderId="106" xfId="0" applyNumberFormat="1" applyFont="1" applyBorder="1" applyAlignment="1">
      <alignment horizontal="center" vertical="center"/>
    </xf>
    <xf numFmtId="181" fontId="42" fillId="0" borderId="31" xfId="0" applyNumberFormat="1" applyFont="1" applyBorder="1" applyAlignment="1">
      <alignment horizontal="center" vertical="center"/>
    </xf>
    <xf numFmtId="181" fontId="42" fillId="0" borderId="109" xfId="0" applyNumberFormat="1" applyFont="1" applyBorder="1" applyAlignment="1">
      <alignment horizontal="center" vertical="center"/>
    </xf>
    <xf numFmtId="181" fontId="70" fillId="0" borderId="87" xfId="0" applyNumberFormat="1" applyFont="1" applyBorder="1" applyAlignment="1">
      <alignment horizontal="left" vertical="center" wrapText="1"/>
    </xf>
    <xf numFmtId="181" fontId="70" fillId="0" borderId="85" xfId="0" applyNumberFormat="1" applyFont="1" applyBorder="1" applyAlignment="1">
      <alignment horizontal="left" vertical="center" wrapText="1"/>
    </xf>
    <xf numFmtId="181" fontId="70" fillId="0" borderId="84" xfId="0" applyNumberFormat="1" applyFont="1" applyBorder="1" applyAlignment="1">
      <alignment horizontal="left" vertical="center" wrapText="1"/>
    </xf>
    <xf numFmtId="0" fontId="0" fillId="0" borderId="82" xfId="0" applyBorder="1" applyAlignment="1">
      <alignment horizontal="left" vertical="center"/>
    </xf>
    <xf numFmtId="0" fontId="0" fillId="0" borderId="97"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181" fontId="70" fillId="0" borderId="38" xfId="0" applyNumberFormat="1" applyFont="1" applyBorder="1" applyAlignment="1">
      <alignment horizontal="left" vertical="center"/>
    </xf>
    <xf numFmtId="0" fontId="0" fillId="0" borderId="38" xfId="0" applyBorder="1" applyAlignment="1">
      <alignment horizontal="left" vertical="center"/>
    </xf>
    <xf numFmtId="0" fontId="0" fillId="0" borderId="17" xfId="0" applyBorder="1" applyAlignment="1">
      <alignment horizontal="left" vertical="center"/>
    </xf>
    <xf numFmtId="0" fontId="27" fillId="0" borderId="84" xfId="0" applyFont="1" applyBorder="1" applyAlignment="1">
      <alignment horizontal="left" vertical="center"/>
    </xf>
    <xf numFmtId="0" fontId="27" fillId="0" borderId="82" xfId="0" applyFont="1" applyBorder="1" applyAlignment="1">
      <alignment horizontal="left" vertical="center"/>
    </xf>
    <xf numFmtId="0" fontId="27" fillId="0" borderId="97" xfId="0" applyFont="1" applyBorder="1" applyAlignment="1">
      <alignment horizontal="left" vertical="center"/>
    </xf>
    <xf numFmtId="0" fontId="50" fillId="0" borderId="31" xfId="0" applyFont="1" applyBorder="1" applyAlignment="1">
      <alignment horizontal="left" vertical="center" shrinkToFit="1"/>
    </xf>
    <xf numFmtId="0" fontId="50" fillId="0" borderId="13" xfId="0" applyFont="1" applyBorder="1" applyAlignment="1">
      <alignment horizontal="left" vertical="center" shrinkToFit="1"/>
    </xf>
    <xf numFmtId="194" fontId="25" fillId="9" borderId="36" xfId="0" applyNumberFormat="1" applyFont="1" applyFill="1" applyBorder="1" applyAlignment="1">
      <alignment horizontal="left" vertical="center" wrapText="1"/>
    </xf>
    <xf numFmtId="0" fontId="43" fillId="0" borderId="31" xfId="0" applyFont="1" applyBorder="1" applyAlignment="1">
      <alignment horizontal="left" vertical="center" shrinkToFit="1"/>
    </xf>
    <xf numFmtId="0" fontId="43" fillId="0" borderId="13" xfId="0" applyFont="1" applyBorder="1" applyAlignment="1">
      <alignment horizontal="left" vertical="center" shrinkToFit="1"/>
    </xf>
    <xf numFmtId="0" fontId="42" fillId="0" borderId="6" xfId="0" applyFont="1" applyBorder="1" applyAlignment="1">
      <alignment horizontal="left" vertical="center"/>
    </xf>
    <xf numFmtId="0" fontId="42" fillId="0" borderId="11" xfId="0" applyFont="1" applyBorder="1" applyAlignment="1">
      <alignment horizontal="left" vertical="center"/>
    </xf>
    <xf numFmtId="0" fontId="50" fillId="0" borderId="35" xfId="0" applyFont="1" applyBorder="1" applyAlignment="1">
      <alignment horizontal="left" vertical="center" shrinkToFit="1"/>
    </xf>
    <xf numFmtId="0" fontId="50" fillId="0" borderId="14" xfId="0" applyFont="1" applyBorder="1" applyAlignment="1">
      <alignment horizontal="left" vertical="center" shrinkToFit="1"/>
    </xf>
    <xf numFmtId="0" fontId="50" fillId="0" borderId="39" xfId="0" applyFont="1" applyBorder="1" applyAlignment="1">
      <alignment horizontal="left" vertical="center" shrinkToFit="1"/>
    </xf>
    <xf numFmtId="0" fontId="50" fillId="0" borderId="17" xfId="0" applyFont="1" applyBorder="1" applyAlignment="1">
      <alignment horizontal="left" vertical="center" shrinkToFit="1"/>
    </xf>
    <xf numFmtId="196" fontId="51" fillId="0" borderId="6" xfId="0" applyNumberFormat="1" applyFont="1" applyBorder="1" applyAlignment="1">
      <alignment horizontal="center" vertical="center" wrapText="1"/>
    </xf>
    <xf numFmtId="196" fontId="51" fillId="0" borderId="11" xfId="0" applyNumberFormat="1" applyFont="1" applyBorder="1" applyAlignment="1">
      <alignment horizontal="center" vertical="center" wrapText="1"/>
    </xf>
    <xf numFmtId="0" fontId="42" fillId="0" borderId="6" xfId="0" applyFont="1" applyBorder="1">
      <alignment vertical="center"/>
    </xf>
    <xf numFmtId="0" fontId="42" fillId="0" borderId="33" xfId="0" applyFont="1" applyBorder="1">
      <alignment vertical="center"/>
    </xf>
    <xf numFmtId="0" fontId="42" fillId="0" borderId="11" xfId="0" applyFont="1" applyBorder="1">
      <alignment vertical="center"/>
    </xf>
    <xf numFmtId="0" fontId="53" fillId="0" borderId="6" xfId="0" applyFont="1" applyBorder="1" applyAlignment="1">
      <alignment vertical="center" shrinkToFit="1"/>
    </xf>
    <xf numFmtId="0" fontId="53" fillId="0" borderId="33" xfId="0" applyFont="1" applyBorder="1" applyAlignment="1">
      <alignment vertical="center" shrinkToFit="1"/>
    </xf>
    <xf numFmtId="0" fontId="53" fillId="0" borderId="11" xfId="0" applyFont="1" applyBorder="1" applyAlignment="1">
      <alignment vertical="center" shrinkToFit="1"/>
    </xf>
    <xf numFmtId="0" fontId="50" fillId="0" borderId="35" xfId="0" applyFont="1" applyBorder="1" applyAlignment="1">
      <alignment vertical="center" shrinkToFit="1"/>
    </xf>
    <xf numFmtId="0" fontId="50" fillId="0" borderId="39" xfId="0" applyFont="1" applyBorder="1" applyAlignment="1">
      <alignment vertical="center" shrinkToFit="1"/>
    </xf>
    <xf numFmtId="0" fontId="50" fillId="0" borderId="14" xfId="0" applyFont="1" applyBorder="1" applyAlignment="1">
      <alignment horizontal="center" vertical="center" shrinkToFit="1"/>
    </xf>
    <xf numFmtId="0" fontId="50" fillId="0" borderId="17" xfId="0" applyFont="1" applyBorder="1" applyAlignment="1">
      <alignment horizontal="center" vertical="center" shrinkToFit="1"/>
    </xf>
    <xf numFmtId="0" fontId="39" fillId="0" borderId="0" xfId="0" applyFont="1" applyAlignment="1">
      <alignment horizontal="left" vertical="center" wrapText="1" shrinkToFit="1"/>
    </xf>
    <xf numFmtId="58" fontId="41" fillId="0" borderId="0" xfId="0" applyNumberFormat="1" applyFont="1" applyAlignment="1">
      <alignment horizontal="right" vertical="center" wrapText="1" shrinkToFit="1"/>
    </xf>
    <xf numFmtId="0" fontId="41" fillId="0" borderId="0" xfId="0" applyFont="1" applyAlignment="1">
      <alignment horizontal="right" vertical="center" wrapText="1" shrinkToFit="1"/>
    </xf>
    <xf numFmtId="58" fontId="41" fillId="0" borderId="0" xfId="0" applyNumberFormat="1" applyFont="1" applyAlignment="1">
      <alignment horizontal="left" vertical="center" wrapText="1" shrinkToFit="1"/>
    </xf>
    <xf numFmtId="0" fontId="45" fillId="0" borderId="1" xfId="0" applyFont="1" applyBorder="1" applyAlignment="1">
      <alignment horizontal="center" vertical="center" shrinkToFit="1"/>
    </xf>
    <xf numFmtId="0" fontId="45" fillId="0" borderId="35" xfId="0" applyFont="1" applyBorder="1" applyAlignment="1">
      <alignment horizontal="center" vertical="center" shrinkToFit="1"/>
    </xf>
    <xf numFmtId="0" fontId="45" fillId="0" borderId="14" xfId="0" applyFont="1" applyBorder="1" applyAlignment="1">
      <alignment horizontal="center" vertical="center" shrinkToFit="1"/>
    </xf>
    <xf numFmtId="0" fontId="45" fillId="0" borderId="39" xfId="0" applyFont="1" applyBorder="1" applyAlignment="1">
      <alignment horizontal="center" vertical="center" shrinkToFit="1"/>
    </xf>
    <xf numFmtId="0" fontId="45" fillId="0" borderId="17" xfId="0" applyFont="1" applyBorder="1" applyAlignment="1">
      <alignment horizontal="center" vertical="center" shrinkToFit="1"/>
    </xf>
    <xf numFmtId="195" fontId="46" fillId="0" borderId="6" xfId="4" applyNumberFormat="1" applyFont="1" applyBorder="1" applyAlignment="1">
      <alignment horizontal="center" vertical="center" shrinkToFit="1"/>
    </xf>
    <xf numFmtId="195" fontId="46" fillId="0" borderId="11" xfId="4" applyNumberFormat="1" applyFont="1" applyBorder="1" applyAlignment="1">
      <alignment horizontal="center" vertical="center" shrinkToFit="1"/>
    </xf>
    <xf numFmtId="195" fontId="28" fillId="0" borderId="6" xfId="4" applyNumberFormat="1" applyFont="1" applyFill="1" applyBorder="1" applyAlignment="1">
      <alignment horizontal="center" vertical="center" wrapText="1" shrinkToFit="1"/>
    </xf>
    <xf numFmtId="195" fontId="28" fillId="0" borderId="1" xfId="4" applyNumberFormat="1" applyFont="1" applyFill="1" applyBorder="1" applyAlignment="1">
      <alignment horizontal="center" vertical="center" wrapText="1" shrinkToFit="1"/>
    </xf>
    <xf numFmtId="0" fontId="53" fillId="0" borderId="31" xfId="0" applyFont="1" applyBorder="1" applyAlignment="1">
      <alignment horizontal="left" vertical="center" shrinkToFit="1"/>
    </xf>
    <xf numFmtId="0" fontId="53" fillId="0" borderId="13" xfId="0" applyFont="1" applyBorder="1" applyAlignment="1">
      <alignment horizontal="left" vertical="center" shrinkToFit="1"/>
    </xf>
    <xf numFmtId="49" fontId="23" fillId="0" borderId="6" xfId="0" quotePrefix="1" applyNumberFormat="1" applyFont="1" applyBorder="1" applyAlignment="1">
      <alignment horizontal="center" vertical="center"/>
    </xf>
    <xf numFmtId="49" fontId="23" fillId="0" borderId="6" xfId="0" applyNumberFormat="1" applyFont="1" applyBorder="1" applyAlignment="1">
      <alignment horizontal="center" vertical="center"/>
    </xf>
    <xf numFmtId="0" fontId="26" fillId="0" borderId="35" xfId="0" applyFont="1" applyBorder="1" applyAlignment="1">
      <alignment horizontal="left" vertical="center" shrinkToFit="1"/>
    </xf>
    <xf numFmtId="0" fontId="26" fillId="0" borderId="37" xfId="0" applyFont="1" applyBorder="1" applyAlignment="1">
      <alignment horizontal="left" vertical="center" shrinkToFit="1"/>
    </xf>
    <xf numFmtId="0" fontId="23" fillId="0" borderId="39" xfId="0" applyFont="1" applyBorder="1" applyAlignment="1">
      <alignment horizontal="left" vertical="center" shrinkToFit="1"/>
    </xf>
    <xf numFmtId="0" fontId="26" fillId="0" borderId="6" xfId="0" applyFont="1" applyBorder="1" applyAlignment="1">
      <alignment horizontal="left" vertical="center" shrinkToFit="1"/>
    </xf>
    <xf numFmtId="0" fontId="23" fillId="0" borderId="11" xfId="0" applyFont="1" applyBorder="1" applyAlignment="1">
      <alignment horizontal="left" vertical="center" shrinkToFit="1"/>
    </xf>
    <xf numFmtId="0" fontId="26" fillId="0" borderId="31" xfId="0" applyFont="1" applyBorder="1" applyAlignment="1">
      <alignment horizontal="left" vertical="center" shrinkToFit="1"/>
    </xf>
    <xf numFmtId="0" fontId="23" fillId="0" borderId="13" xfId="0" applyFont="1" applyBorder="1" applyAlignment="1">
      <alignment horizontal="left" vertical="center" shrinkToFit="1"/>
    </xf>
    <xf numFmtId="0" fontId="23" fillId="0" borderId="31" xfId="0" applyFont="1" applyBorder="1" applyAlignment="1">
      <alignment horizontal="left" vertical="center" shrinkToFit="1"/>
    </xf>
    <xf numFmtId="0" fontId="50" fillId="0" borderId="1" xfId="0" applyFont="1" applyBorder="1" applyAlignment="1">
      <alignment horizontal="left" vertical="center" shrinkToFit="1"/>
    </xf>
    <xf numFmtId="49" fontId="23" fillId="0" borderId="33" xfId="0" applyNumberFormat="1" applyFont="1" applyBorder="1" applyAlignment="1">
      <alignment horizontal="center" vertical="center"/>
    </xf>
    <xf numFmtId="49" fontId="23" fillId="0" borderId="11" xfId="0" applyNumberFormat="1" applyFont="1" applyBorder="1" applyAlignment="1">
      <alignment horizontal="center" vertical="center"/>
    </xf>
    <xf numFmtId="0" fontId="60" fillId="0" borderId="6" xfId="0" applyFont="1" applyBorder="1" applyAlignment="1">
      <alignment horizontal="left" vertical="center" shrinkToFit="1"/>
    </xf>
    <xf numFmtId="0" fontId="60" fillId="0" borderId="33" xfId="0" applyFont="1" applyBorder="1" applyAlignment="1">
      <alignment horizontal="left" vertical="center" shrinkToFit="1"/>
    </xf>
    <xf numFmtId="0" fontId="60" fillId="0" borderId="11" xfId="0" applyFont="1" applyBorder="1" applyAlignment="1">
      <alignment horizontal="left" vertical="center" shrinkToFit="1"/>
    </xf>
    <xf numFmtId="58" fontId="57" fillId="0" borderId="0" xfId="0" applyNumberFormat="1" applyFont="1" applyAlignment="1">
      <alignment horizontal="left" vertical="center" wrapText="1" shrinkToFit="1"/>
    </xf>
    <xf numFmtId="0" fontId="45" fillId="0" borderId="6" xfId="0" applyFont="1" applyBorder="1" applyAlignment="1">
      <alignment horizontal="center" vertical="center" shrinkToFit="1"/>
    </xf>
    <xf numFmtId="0" fontId="45" fillId="0" borderId="31" xfId="0" applyFont="1" applyBorder="1" applyAlignment="1">
      <alignment horizontal="center" vertical="center" shrinkToFit="1"/>
    </xf>
    <xf numFmtId="0" fontId="58" fillId="0" borderId="6" xfId="0" applyFont="1" applyBorder="1" applyAlignment="1">
      <alignment horizontal="center" vertical="center" shrinkToFit="1"/>
    </xf>
    <xf numFmtId="0" fontId="58" fillId="0" borderId="11" xfId="0" applyFont="1" applyBorder="1" applyAlignment="1">
      <alignment horizontal="center" vertical="center" shrinkToFit="1"/>
    </xf>
    <xf numFmtId="0" fontId="26" fillId="0" borderId="35" xfId="0" applyFont="1" applyBorder="1" applyAlignment="1">
      <alignment vertical="center" shrinkToFit="1"/>
    </xf>
    <xf numFmtId="0" fontId="26" fillId="0" borderId="14" xfId="0" applyFont="1" applyBorder="1" applyAlignment="1">
      <alignment vertical="center" shrinkToFit="1"/>
    </xf>
    <xf numFmtId="0" fontId="26" fillId="0" borderId="39" xfId="0" applyFont="1" applyBorder="1" applyAlignment="1">
      <alignment vertical="center" shrinkToFit="1"/>
    </xf>
    <xf numFmtId="0" fontId="26" fillId="0" borderId="17" xfId="0" applyFont="1" applyBorder="1" applyAlignment="1">
      <alignment vertical="center" shrinkToFit="1"/>
    </xf>
    <xf numFmtId="0" fontId="26" fillId="0" borderId="6" xfId="0" applyFont="1" applyBorder="1" applyAlignment="1">
      <alignment vertical="center" shrinkToFit="1"/>
    </xf>
    <xf numFmtId="0" fontId="26" fillId="0" borderId="11" xfId="0" applyFont="1" applyBorder="1" applyAlignment="1">
      <alignment vertical="center" shrinkToFit="1"/>
    </xf>
  </cellXfs>
  <cellStyles count="8">
    <cellStyle name="桁区切り" xfId="7" builtinId="6"/>
    <cellStyle name="桁区切り 2" xfId="4" xr:uid="{00000000-0005-0000-0000-000000000000}"/>
    <cellStyle name="標準" xfId="0" builtinId="0"/>
    <cellStyle name="標準 2" xfId="1" xr:uid="{00000000-0005-0000-0000-000002000000}"/>
    <cellStyle name="標準 3" xfId="2" xr:uid="{00000000-0005-0000-0000-000003000000}"/>
    <cellStyle name="標準 4" xfId="5" xr:uid="{00000000-0005-0000-0000-000004000000}"/>
    <cellStyle name="標準 5" xfId="3" xr:uid="{00000000-0005-0000-0000-000005000000}"/>
    <cellStyle name="標準 5 2" xfId="6" xr:uid="{00000000-0005-0000-0000-0000060000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S$11" lockText="1" noThreeD="1"/>
</file>

<file path=xl/ctrlProps/ctrlProp10.xml><?xml version="1.0" encoding="utf-8"?>
<formControlPr xmlns="http://schemas.microsoft.com/office/spreadsheetml/2009/9/main" objectType="CheckBox" fmlaLink="$S$12" lockText="1" noThreeD="1"/>
</file>

<file path=xl/ctrlProps/ctrlProp11.xml><?xml version="1.0" encoding="utf-8"?>
<formControlPr xmlns="http://schemas.microsoft.com/office/spreadsheetml/2009/9/main" objectType="CheckBox" checked="Checked" fmlaLink="$S$11" lockText="1" noThreeD="1"/>
</file>

<file path=xl/ctrlProps/ctrlProp12.xml><?xml version="1.0" encoding="utf-8"?>
<formControlPr xmlns="http://schemas.microsoft.com/office/spreadsheetml/2009/9/main" objectType="CheckBox" fmlaLink="$S$13" lockText="1" noThreeD="1"/>
</file>

<file path=xl/ctrlProps/ctrlProp13.xml><?xml version="1.0" encoding="utf-8"?>
<formControlPr xmlns="http://schemas.microsoft.com/office/spreadsheetml/2009/9/main" objectType="CheckBox" fmlaLink="$S$9" lockText="1" noThreeD="1"/>
</file>

<file path=xl/ctrlProps/ctrlProp14.xml><?xml version="1.0" encoding="utf-8"?>
<formControlPr xmlns="http://schemas.microsoft.com/office/spreadsheetml/2009/9/main" objectType="CheckBox" checked="Checked" fmlaLink="$S$10" lockText="1" noThreeD="1"/>
</file>

<file path=xl/ctrlProps/ctrlProp15.xml><?xml version="1.0" encoding="utf-8"?>
<formControlPr xmlns="http://schemas.microsoft.com/office/spreadsheetml/2009/9/main" objectType="CheckBox" fmlaLink="$S$12" lockText="1" noThreeD="1"/>
</file>

<file path=xl/ctrlProps/ctrlProp2.xml><?xml version="1.0" encoding="utf-8"?>
<formControlPr xmlns="http://schemas.microsoft.com/office/spreadsheetml/2009/9/main" objectType="CheckBox" fmlaLink="$S$13" lockText="1" noThreeD="1"/>
</file>

<file path=xl/ctrlProps/ctrlProp3.xml><?xml version="1.0" encoding="utf-8"?>
<formControlPr xmlns="http://schemas.microsoft.com/office/spreadsheetml/2009/9/main" objectType="CheckBox" fmlaLink="$S$9" lockText="1" noThreeD="1"/>
</file>

<file path=xl/ctrlProps/ctrlProp4.xml><?xml version="1.0" encoding="utf-8"?>
<formControlPr xmlns="http://schemas.microsoft.com/office/spreadsheetml/2009/9/main" objectType="CheckBox" checked="Checked" fmlaLink="$S$10" lockText="1" noThreeD="1"/>
</file>

<file path=xl/ctrlProps/ctrlProp5.xml><?xml version="1.0" encoding="utf-8"?>
<formControlPr xmlns="http://schemas.microsoft.com/office/spreadsheetml/2009/9/main" objectType="CheckBox" fmlaLink="$S$12" lockText="1" noThreeD="1"/>
</file>

<file path=xl/ctrlProps/ctrlProp6.xml><?xml version="1.0" encoding="utf-8"?>
<formControlPr xmlns="http://schemas.microsoft.com/office/spreadsheetml/2009/9/main" objectType="CheckBox" checked="Checked" fmlaLink="$S$11" lockText="1" noThreeD="1"/>
</file>

<file path=xl/ctrlProps/ctrlProp7.xml><?xml version="1.0" encoding="utf-8"?>
<formControlPr xmlns="http://schemas.microsoft.com/office/spreadsheetml/2009/9/main" objectType="CheckBox" fmlaLink="$S$13" lockText="1" noThreeD="1"/>
</file>

<file path=xl/ctrlProps/ctrlProp8.xml><?xml version="1.0" encoding="utf-8"?>
<formControlPr xmlns="http://schemas.microsoft.com/office/spreadsheetml/2009/9/main" objectType="CheckBox" fmlaLink="$S$9" lockText="1" noThreeD="1"/>
</file>

<file path=xl/ctrlProps/ctrlProp9.xml><?xml version="1.0" encoding="utf-8"?>
<formControlPr xmlns="http://schemas.microsoft.com/office/spreadsheetml/2009/9/main" objectType="CheckBox" checked="Checked" fmlaLink="$S$10"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1.tmp"/></Relationships>
</file>

<file path=xl/drawings/_rels/drawing6.xml.rels><?xml version="1.0" encoding="UTF-8" standalone="yes"?>
<Relationships xmlns="http://schemas.openxmlformats.org/package/2006/relationships"><Relationship Id="rId1" Type="http://schemas.openxmlformats.org/officeDocument/2006/relationships/image" Target="../media/image2.tmp"/></Relationships>
</file>

<file path=xl/drawings/drawing1.xml><?xml version="1.0" encoding="utf-8"?>
<xdr:wsDr xmlns:xdr="http://schemas.openxmlformats.org/drawingml/2006/spreadsheetDrawing" xmlns:a="http://schemas.openxmlformats.org/drawingml/2006/main">
  <xdr:twoCellAnchor editAs="oneCell">
    <xdr:from>
      <xdr:col>13</xdr:col>
      <xdr:colOff>190500</xdr:colOff>
      <xdr:row>0</xdr:row>
      <xdr:rowOff>152400</xdr:rowOff>
    </xdr:from>
    <xdr:to>
      <xdr:col>27</xdr:col>
      <xdr:colOff>1077595</xdr:colOff>
      <xdr:row>2</xdr:row>
      <xdr:rowOff>8210</xdr:rowOff>
    </xdr:to>
    <xdr:sp macro="" textlink="">
      <xdr:nvSpPr>
        <xdr:cNvPr id="21" name="テキスト ボックス 20">
          <a:extLst>
            <a:ext uri="{FF2B5EF4-FFF2-40B4-BE49-F238E27FC236}">
              <a16:creationId xmlns:a16="http://schemas.microsoft.com/office/drawing/2014/main" id="{C449616C-E09A-44B2-93FF-29E133AA0C9F}"/>
            </a:ext>
          </a:extLst>
        </xdr:cNvPr>
        <xdr:cNvSpPr txBox="1"/>
      </xdr:nvSpPr>
      <xdr:spPr>
        <a:xfrm>
          <a:off x="7772400" y="152400"/>
          <a:ext cx="2773045" cy="351110"/>
        </a:xfrm>
        <a:prstGeom prst="rect">
          <a:avLst/>
        </a:prstGeom>
        <a:solidFill>
          <a:schemeClr val="bg1">
            <a:lumMod val="95000"/>
          </a:schemeClr>
        </a:solidFill>
        <a:ln w="381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C00000"/>
              </a:solidFill>
            </a:rPr>
            <a:t>令和８年９月～申請用</a:t>
          </a:r>
          <a:endParaRPr kumimoji="1" lang="en-US" altLang="ja-JP" sz="1200" b="1">
            <a:solidFill>
              <a:srgbClr val="C00000"/>
            </a:solidFill>
          </a:endParaRPr>
        </a:p>
      </xdr:txBody>
    </xdr:sp>
    <xdr:clientData/>
  </xdr:twoCellAnchor>
  <xdr:twoCellAnchor editAs="oneCell">
    <xdr:from>
      <xdr:col>13</xdr:col>
      <xdr:colOff>161925</xdr:colOff>
      <xdr:row>2</xdr:row>
      <xdr:rowOff>85725</xdr:rowOff>
    </xdr:from>
    <xdr:to>
      <xdr:col>30</xdr:col>
      <xdr:colOff>469225</xdr:colOff>
      <xdr:row>3</xdr:row>
      <xdr:rowOff>152612</xdr:rowOff>
    </xdr:to>
    <xdr:sp macro="" textlink="">
      <xdr:nvSpPr>
        <xdr:cNvPr id="2" name="テキスト ボックス 1">
          <a:extLst>
            <a:ext uri="{FF2B5EF4-FFF2-40B4-BE49-F238E27FC236}">
              <a16:creationId xmlns:a16="http://schemas.microsoft.com/office/drawing/2014/main" id="{3E975085-6AA7-4655-92E3-5314C2602DED}"/>
            </a:ext>
          </a:extLst>
        </xdr:cNvPr>
        <xdr:cNvSpPr txBox="1"/>
      </xdr:nvSpPr>
      <xdr:spPr>
        <a:xfrm>
          <a:off x="7743825" y="581025"/>
          <a:ext cx="5660350" cy="22881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171726</xdr:colOff>
      <xdr:row>3</xdr:row>
      <xdr:rowOff>150283</xdr:rowOff>
    </xdr:from>
    <xdr:to>
      <xdr:col>30</xdr:col>
      <xdr:colOff>487281</xdr:colOff>
      <xdr:row>4</xdr:row>
      <xdr:rowOff>188383</xdr:rowOff>
    </xdr:to>
    <xdr:sp macro="" textlink="">
      <xdr:nvSpPr>
        <xdr:cNvPr id="3" name="テキスト ボックス 2">
          <a:extLst>
            <a:ext uri="{FF2B5EF4-FFF2-40B4-BE49-F238E27FC236}">
              <a16:creationId xmlns:a16="http://schemas.microsoft.com/office/drawing/2014/main" id="{C7C97B6D-B1EC-471C-AC77-631E8FD7D7DD}"/>
            </a:ext>
          </a:extLst>
        </xdr:cNvPr>
        <xdr:cNvSpPr txBox="1"/>
      </xdr:nvSpPr>
      <xdr:spPr>
        <a:xfrm>
          <a:off x="7753626" y="807508"/>
          <a:ext cx="5668605" cy="20002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17</xdr:col>
      <xdr:colOff>37425</xdr:colOff>
      <xdr:row>1</xdr:row>
      <xdr:rowOff>63712</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58656</xdr:colOff>
      <xdr:row>1</xdr:row>
      <xdr:rowOff>267758</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37425</xdr:colOff>
      <xdr:row>1</xdr:row>
      <xdr:rowOff>63712</xdr:rowOff>
    </xdr:to>
    <xdr:sp macro="" textlink="">
      <xdr:nvSpPr>
        <xdr:cNvPr id="2" name="テキスト ボックス 1">
          <a:extLst>
            <a:ext uri="{FF2B5EF4-FFF2-40B4-BE49-F238E27FC236}">
              <a16:creationId xmlns:a16="http://schemas.microsoft.com/office/drawing/2014/main" id="{17369E65-164B-4DB6-AD57-02D9A5D55CCE}"/>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58656</xdr:colOff>
      <xdr:row>1</xdr:row>
      <xdr:rowOff>267758</xdr:rowOff>
    </xdr:to>
    <xdr:sp macro="" textlink="">
      <xdr:nvSpPr>
        <xdr:cNvPr id="3" name="テキスト ボックス 2">
          <a:extLst>
            <a:ext uri="{FF2B5EF4-FFF2-40B4-BE49-F238E27FC236}">
              <a16:creationId xmlns:a16="http://schemas.microsoft.com/office/drawing/2014/main" id="{0C7BD930-70BA-4941-8BD6-80D92322CD14}"/>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40600</xdr:colOff>
      <xdr:row>1</xdr:row>
      <xdr:rowOff>63712</xdr:rowOff>
    </xdr:to>
    <xdr:sp macro="" textlink="">
      <xdr:nvSpPr>
        <xdr:cNvPr id="6" name="テキスト ボックス 5">
          <a:extLst>
            <a:ext uri="{FF2B5EF4-FFF2-40B4-BE49-F238E27FC236}">
              <a16:creationId xmlns:a16="http://schemas.microsoft.com/office/drawing/2014/main" id="{14877DE0-A931-4244-A5C0-1825A81DB7DC}"/>
            </a:ext>
          </a:extLst>
        </xdr:cNvPr>
        <xdr:cNvSpPr txBox="1"/>
      </xdr:nvSpPr>
      <xdr:spPr>
        <a:xfrm>
          <a:off x="7391400" y="0"/>
          <a:ext cx="5403175"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58021</xdr:colOff>
      <xdr:row>1</xdr:row>
      <xdr:rowOff>267758</xdr:rowOff>
    </xdr:to>
    <xdr:sp macro="" textlink="">
      <xdr:nvSpPr>
        <xdr:cNvPr id="7" name="テキスト ボックス 6">
          <a:extLst>
            <a:ext uri="{FF2B5EF4-FFF2-40B4-BE49-F238E27FC236}">
              <a16:creationId xmlns:a16="http://schemas.microsoft.com/office/drawing/2014/main" id="{78DAA7E7-0D9E-4E3E-ACB3-28428788CB35}"/>
            </a:ext>
          </a:extLst>
        </xdr:cNvPr>
        <xdr:cNvSpPr txBox="1"/>
      </xdr:nvSpPr>
      <xdr:spPr>
        <a:xfrm>
          <a:off x="7401201" y="223308"/>
          <a:ext cx="5403175"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40600</xdr:colOff>
      <xdr:row>1</xdr:row>
      <xdr:rowOff>63712</xdr:rowOff>
    </xdr:to>
    <xdr:sp macro="" textlink="">
      <xdr:nvSpPr>
        <xdr:cNvPr id="8" name="テキスト ボックス 7">
          <a:extLst>
            <a:ext uri="{FF2B5EF4-FFF2-40B4-BE49-F238E27FC236}">
              <a16:creationId xmlns:a16="http://schemas.microsoft.com/office/drawing/2014/main" id="{D48D0807-E87A-4227-B019-F5D885441719}"/>
            </a:ext>
          </a:extLst>
        </xdr:cNvPr>
        <xdr:cNvSpPr txBox="1"/>
      </xdr:nvSpPr>
      <xdr:spPr>
        <a:xfrm>
          <a:off x="7391400" y="0"/>
          <a:ext cx="5403175"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58021</xdr:colOff>
      <xdr:row>1</xdr:row>
      <xdr:rowOff>267758</xdr:rowOff>
    </xdr:to>
    <xdr:sp macro="" textlink="">
      <xdr:nvSpPr>
        <xdr:cNvPr id="9" name="テキスト ボックス 8">
          <a:extLst>
            <a:ext uri="{FF2B5EF4-FFF2-40B4-BE49-F238E27FC236}">
              <a16:creationId xmlns:a16="http://schemas.microsoft.com/office/drawing/2014/main" id="{15BBC3F7-DC2E-4903-A747-BDDDA712FE77}"/>
            </a:ext>
          </a:extLst>
        </xdr:cNvPr>
        <xdr:cNvSpPr txBox="1"/>
      </xdr:nvSpPr>
      <xdr:spPr>
        <a:xfrm>
          <a:off x="7401201" y="223308"/>
          <a:ext cx="5403175"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37425</xdr:colOff>
      <xdr:row>1</xdr:row>
      <xdr:rowOff>63712</xdr:rowOff>
    </xdr:to>
    <xdr:sp macro="" textlink="">
      <xdr:nvSpPr>
        <xdr:cNvPr id="10" name="テキスト ボックス 9">
          <a:extLst>
            <a:ext uri="{FF2B5EF4-FFF2-40B4-BE49-F238E27FC236}">
              <a16:creationId xmlns:a16="http://schemas.microsoft.com/office/drawing/2014/main" id="{37286871-85B1-4F9F-8E58-76A58EE9DDF8}"/>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58656</xdr:colOff>
      <xdr:row>1</xdr:row>
      <xdr:rowOff>267758</xdr:rowOff>
    </xdr:to>
    <xdr:sp macro="" textlink="">
      <xdr:nvSpPr>
        <xdr:cNvPr id="11" name="テキスト ボックス 10">
          <a:extLst>
            <a:ext uri="{FF2B5EF4-FFF2-40B4-BE49-F238E27FC236}">
              <a16:creationId xmlns:a16="http://schemas.microsoft.com/office/drawing/2014/main" id="{E716A484-B721-4878-B10A-E520F9DDBEBC}"/>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xdr:from>
      <xdr:col>39</xdr:col>
      <xdr:colOff>116417</xdr:colOff>
      <xdr:row>36</xdr:row>
      <xdr:rowOff>52916</xdr:rowOff>
    </xdr:from>
    <xdr:to>
      <xdr:col>40</xdr:col>
      <xdr:colOff>878417</xdr:colOff>
      <xdr:row>38</xdr:row>
      <xdr:rowOff>158750</xdr:rowOff>
    </xdr:to>
    <xdr:sp macro="" textlink="">
      <xdr:nvSpPr>
        <xdr:cNvPr id="27" name="吹き出し: 線 26">
          <a:extLst>
            <a:ext uri="{FF2B5EF4-FFF2-40B4-BE49-F238E27FC236}">
              <a16:creationId xmlns:a16="http://schemas.microsoft.com/office/drawing/2014/main" id="{5B399CA6-7734-48A8-9564-C43772ED5D45}"/>
            </a:ext>
          </a:extLst>
        </xdr:cNvPr>
        <xdr:cNvSpPr/>
      </xdr:nvSpPr>
      <xdr:spPr>
        <a:xfrm>
          <a:off x="33464500" y="6445249"/>
          <a:ext cx="1661584" cy="529168"/>
        </a:xfrm>
        <a:prstGeom prst="borderCallout1">
          <a:avLst>
            <a:gd name="adj1" fmla="val 54009"/>
            <a:gd name="adj2" fmla="val -1622"/>
            <a:gd name="adj3" fmla="val 293"/>
            <a:gd name="adj4" fmla="val -19794"/>
          </a:avLst>
        </a:prstGeom>
        <a:solidFill>
          <a:schemeClr val="bg1"/>
        </a:solidFill>
        <a:ln w="3810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100">
              <a:solidFill>
                <a:schemeClr val="tx1"/>
              </a:solidFill>
              <a:latin typeface="+mn-lt"/>
              <a:ea typeface="+mn-ea"/>
              <a:cs typeface="+mn-cs"/>
            </a:rPr>
            <a:t>計算式修正：</a:t>
          </a:r>
          <a:endParaRPr kumimoji="1" lang="en-US" altLang="ja-JP" sz="1100">
            <a:solidFill>
              <a:schemeClr val="tx1"/>
            </a:solidFill>
            <a:latin typeface="+mn-lt"/>
            <a:ea typeface="+mn-ea"/>
            <a:cs typeface="+mn-cs"/>
          </a:endParaRPr>
        </a:p>
        <a:p>
          <a:pPr marL="0" indent="0" algn="l"/>
          <a:r>
            <a:rPr kumimoji="1" lang="ja-JP" altLang="en-US" sz="1100">
              <a:solidFill>
                <a:schemeClr val="tx1"/>
              </a:solidFill>
              <a:latin typeface="+mn-lt"/>
              <a:ea typeface="+mn-ea"/>
              <a:cs typeface="+mn-cs"/>
            </a:rPr>
            <a:t>不要な「</a:t>
          </a:r>
          <a:r>
            <a:rPr kumimoji="1" lang="en-US" altLang="ja-JP" sz="1100">
              <a:solidFill>
                <a:schemeClr val="tx1"/>
              </a:solidFill>
              <a:latin typeface="+mn-lt"/>
              <a:ea typeface="+mn-ea"/>
              <a:cs typeface="+mn-cs"/>
            </a:rPr>
            <a:t>/1000</a:t>
          </a:r>
          <a:r>
            <a:rPr kumimoji="1" lang="ja-JP" altLang="en-US" sz="1100">
              <a:solidFill>
                <a:schemeClr val="tx1"/>
              </a:solidFill>
              <a:latin typeface="+mn-lt"/>
              <a:ea typeface="+mn-ea"/>
              <a:cs typeface="+mn-cs"/>
            </a:rPr>
            <a:t>」を削除</a:t>
          </a:r>
          <a:endParaRPr kumimoji="1" lang="en-US" altLang="ja-JP" sz="1100">
            <a:solidFill>
              <a:schemeClr val="tx1"/>
            </a:solidFill>
            <a:latin typeface="+mn-lt"/>
            <a:ea typeface="+mn-ea"/>
            <a:cs typeface="+mn-cs"/>
          </a:endParaRPr>
        </a:p>
        <a:p>
          <a:pPr marL="0" indent="0" algn="l"/>
          <a:r>
            <a:rPr kumimoji="1" lang="ja-JP" altLang="en-US" sz="1100">
              <a:solidFill>
                <a:schemeClr val="tx1"/>
              </a:solidFill>
              <a:latin typeface="+mn-lt"/>
              <a:ea typeface="+mn-ea"/>
              <a:cs typeface="+mn-cs"/>
            </a:rPr>
            <a:t>（係数ゼロのため、これまで問題なし）</a:t>
          </a:r>
        </a:p>
      </xdr:txBody>
    </xdr:sp>
    <xdr:clientData/>
  </xdr:twoCellAnchor>
  <mc:AlternateContent xmlns:mc="http://schemas.openxmlformats.org/markup-compatibility/2006">
    <mc:Choice xmlns:a14="http://schemas.microsoft.com/office/drawing/2010/main" Requires="a14">
      <xdr:twoCellAnchor editAs="oneCell">
        <xdr:from>
          <xdr:col>3</xdr:col>
          <xdr:colOff>114300</xdr:colOff>
          <xdr:row>4</xdr:row>
          <xdr:rowOff>69850</xdr:rowOff>
        </xdr:from>
        <xdr:to>
          <xdr:col>4</xdr:col>
          <xdr:colOff>222250</xdr:colOff>
          <xdr:row>5</xdr:row>
          <xdr:rowOff>107950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1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xdr:row>
          <xdr:rowOff>63500</xdr:rowOff>
        </xdr:from>
        <xdr:to>
          <xdr:col>4</xdr:col>
          <xdr:colOff>222250</xdr:colOff>
          <xdr:row>6</xdr:row>
          <xdr:rowOff>88900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1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4</xdr:row>
          <xdr:rowOff>146050</xdr:rowOff>
        </xdr:from>
        <xdr:to>
          <xdr:col>9</xdr:col>
          <xdr:colOff>825500</xdr:colOff>
          <xdr:row>6</xdr:row>
          <xdr:rowOff>12700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1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3</xdr:row>
          <xdr:rowOff>152400</xdr:rowOff>
        </xdr:from>
        <xdr:to>
          <xdr:col>9</xdr:col>
          <xdr:colOff>825500</xdr:colOff>
          <xdr:row>5</xdr:row>
          <xdr:rowOff>31750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1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5</xdr:row>
          <xdr:rowOff>139700</xdr:rowOff>
        </xdr:from>
        <xdr:to>
          <xdr:col>9</xdr:col>
          <xdr:colOff>825500</xdr:colOff>
          <xdr:row>7</xdr:row>
          <xdr:rowOff>6350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1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17</xdr:col>
      <xdr:colOff>37425</xdr:colOff>
      <xdr:row>1</xdr:row>
      <xdr:rowOff>56727</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54846</xdr:colOff>
      <xdr:row>1</xdr:row>
      <xdr:rowOff>267758</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40600</xdr:colOff>
      <xdr:row>1</xdr:row>
      <xdr:rowOff>56727</xdr:rowOff>
    </xdr:to>
    <xdr:sp macro="" textlink="">
      <xdr:nvSpPr>
        <xdr:cNvPr id="2" name="テキスト ボックス 1">
          <a:extLst>
            <a:ext uri="{FF2B5EF4-FFF2-40B4-BE49-F238E27FC236}">
              <a16:creationId xmlns:a16="http://schemas.microsoft.com/office/drawing/2014/main" id="{6799271F-BD67-482C-AF13-9A5A73E8F707}"/>
            </a:ext>
          </a:extLst>
        </xdr:cNvPr>
        <xdr:cNvSpPr txBox="1"/>
      </xdr:nvSpPr>
      <xdr:spPr>
        <a:xfrm>
          <a:off x="7391400" y="0"/>
          <a:ext cx="5403175"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54211</xdr:colOff>
      <xdr:row>1</xdr:row>
      <xdr:rowOff>267758</xdr:rowOff>
    </xdr:to>
    <xdr:sp macro="" textlink="">
      <xdr:nvSpPr>
        <xdr:cNvPr id="3" name="テキスト ボックス 2">
          <a:extLst>
            <a:ext uri="{FF2B5EF4-FFF2-40B4-BE49-F238E27FC236}">
              <a16:creationId xmlns:a16="http://schemas.microsoft.com/office/drawing/2014/main" id="{BD893C87-020C-435C-8B31-B1A83A42C255}"/>
            </a:ext>
          </a:extLst>
        </xdr:cNvPr>
        <xdr:cNvSpPr txBox="1"/>
      </xdr:nvSpPr>
      <xdr:spPr>
        <a:xfrm>
          <a:off x="7401201" y="223308"/>
          <a:ext cx="5403175"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40600</xdr:colOff>
      <xdr:row>1</xdr:row>
      <xdr:rowOff>56727</xdr:rowOff>
    </xdr:to>
    <xdr:sp macro="" textlink="">
      <xdr:nvSpPr>
        <xdr:cNvPr id="6" name="テキスト ボックス 5">
          <a:extLst>
            <a:ext uri="{FF2B5EF4-FFF2-40B4-BE49-F238E27FC236}">
              <a16:creationId xmlns:a16="http://schemas.microsoft.com/office/drawing/2014/main" id="{4D878725-BA11-4E59-B009-44383C8A484F}"/>
            </a:ext>
          </a:extLst>
        </xdr:cNvPr>
        <xdr:cNvSpPr txBox="1"/>
      </xdr:nvSpPr>
      <xdr:spPr>
        <a:xfrm>
          <a:off x="7391400" y="0"/>
          <a:ext cx="5403175"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54211</xdr:colOff>
      <xdr:row>1</xdr:row>
      <xdr:rowOff>267758</xdr:rowOff>
    </xdr:to>
    <xdr:sp macro="" textlink="">
      <xdr:nvSpPr>
        <xdr:cNvPr id="7" name="テキスト ボックス 6">
          <a:extLst>
            <a:ext uri="{FF2B5EF4-FFF2-40B4-BE49-F238E27FC236}">
              <a16:creationId xmlns:a16="http://schemas.microsoft.com/office/drawing/2014/main" id="{5E633A60-AE40-4CA9-853E-180ED4FC7702}"/>
            </a:ext>
          </a:extLst>
        </xdr:cNvPr>
        <xdr:cNvSpPr txBox="1"/>
      </xdr:nvSpPr>
      <xdr:spPr>
        <a:xfrm>
          <a:off x="7401201" y="223308"/>
          <a:ext cx="5403175"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37425</xdr:colOff>
      <xdr:row>1</xdr:row>
      <xdr:rowOff>56727</xdr:rowOff>
    </xdr:to>
    <xdr:sp macro="" textlink="">
      <xdr:nvSpPr>
        <xdr:cNvPr id="8" name="テキスト ボックス 7">
          <a:extLst>
            <a:ext uri="{FF2B5EF4-FFF2-40B4-BE49-F238E27FC236}">
              <a16:creationId xmlns:a16="http://schemas.microsoft.com/office/drawing/2014/main" id="{B216F78D-7B33-4EC3-9E4B-F01270F8CEC4}"/>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54846</xdr:colOff>
      <xdr:row>1</xdr:row>
      <xdr:rowOff>267758</xdr:rowOff>
    </xdr:to>
    <xdr:sp macro="" textlink="">
      <xdr:nvSpPr>
        <xdr:cNvPr id="9" name="テキスト ボックス 8">
          <a:extLst>
            <a:ext uri="{FF2B5EF4-FFF2-40B4-BE49-F238E27FC236}">
              <a16:creationId xmlns:a16="http://schemas.microsoft.com/office/drawing/2014/main" id="{A5699748-A3AA-4D8B-BEA6-781F68F0F62F}"/>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mc:AlternateContent xmlns:mc="http://schemas.openxmlformats.org/markup-compatibility/2006">
    <mc:Choice xmlns:a14="http://schemas.microsoft.com/office/drawing/2010/main" Requires="a14">
      <xdr:twoCellAnchor editAs="oneCell">
        <xdr:from>
          <xdr:col>3</xdr:col>
          <xdr:colOff>114300</xdr:colOff>
          <xdr:row>4</xdr:row>
          <xdr:rowOff>69850</xdr:rowOff>
        </xdr:from>
        <xdr:to>
          <xdr:col>4</xdr:col>
          <xdr:colOff>222250</xdr:colOff>
          <xdr:row>5</xdr:row>
          <xdr:rowOff>107950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2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xdr:row>
          <xdr:rowOff>63500</xdr:rowOff>
        </xdr:from>
        <xdr:to>
          <xdr:col>4</xdr:col>
          <xdr:colOff>222250</xdr:colOff>
          <xdr:row>6</xdr:row>
          <xdr:rowOff>88900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2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4</xdr:row>
          <xdr:rowOff>146050</xdr:rowOff>
        </xdr:from>
        <xdr:to>
          <xdr:col>9</xdr:col>
          <xdr:colOff>825500</xdr:colOff>
          <xdr:row>6</xdr:row>
          <xdr:rowOff>12700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2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3</xdr:row>
          <xdr:rowOff>152400</xdr:rowOff>
        </xdr:from>
        <xdr:to>
          <xdr:col>9</xdr:col>
          <xdr:colOff>825500</xdr:colOff>
          <xdr:row>5</xdr:row>
          <xdr:rowOff>31750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2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5</xdr:row>
          <xdr:rowOff>139700</xdr:rowOff>
        </xdr:from>
        <xdr:to>
          <xdr:col>9</xdr:col>
          <xdr:colOff>825500</xdr:colOff>
          <xdr:row>7</xdr:row>
          <xdr:rowOff>6350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2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17</xdr:col>
      <xdr:colOff>40600</xdr:colOff>
      <xdr:row>1</xdr:row>
      <xdr:rowOff>66887</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58021</xdr:colOff>
      <xdr:row>1</xdr:row>
      <xdr:rowOff>267758</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40600</xdr:colOff>
      <xdr:row>1</xdr:row>
      <xdr:rowOff>66887</xdr:rowOff>
    </xdr:to>
    <xdr:sp macro="" textlink="">
      <xdr:nvSpPr>
        <xdr:cNvPr id="2" name="テキスト ボックス 1">
          <a:extLst>
            <a:ext uri="{FF2B5EF4-FFF2-40B4-BE49-F238E27FC236}">
              <a16:creationId xmlns:a16="http://schemas.microsoft.com/office/drawing/2014/main" id="{7664976C-474E-432C-86B6-5033C00F58CE}"/>
            </a:ext>
          </a:extLst>
        </xdr:cNvPr>
        <xdr:cNvSpPr txBox="1"/>
      </xdr:nvSpPr>
      <xdr:spPr>
        <a:xfrm>
          <a:off x="7391400" y="0"/>
          <a:ext cx="5403175"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58021</xdr:colOff>
      <xdr:row>1</xdr:row>
      <xdr:rowOff>267758</xdr:rowOff>
    </xdr:to>
    <xdr:sp macro="" textlink="">
      <xdr:nvSpPr>
        <xdr:cNvPr id="3" name="テキスト ボックス 2">
          <a:extLst>
            <a:ext uri="{FF2B5EF4-FFF2-40B4-BE49-F238E27FC236}">
              <a16:creationId xmlns:a16="http://schemas.microsoft.com/office/drawing/2014/main" id="{AB4E676A-041B-45E4-92CC-74218EC0F137}"/>
            </a:ext>
          </a:extLst>
        </xdr:cNvPr>
        <xdr:cNvSpPr txBox="1"/>
      </xdr:nvSpPr>
      <xdr:spPr>
        <a:xfrm>
          <a:off x="7401201" y="223308"/>
          <a:ext cx="5403175"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37425</xdr:colOff>
      <xdr:row>1</xdr:row>
      <xdr:rowOff>66887</xdr:rowOff>
    </xdr:to>
    <xdr:sp macro="" textlink="">
      <xdr:nvSpPr>
        <xdr:cNvPr id="6" name="テキスト ボックス 5">
          <a:extLst>
            <a:ext uri="{FF2B5EF4-FFF2-40B4-BE49-F238E27FC236}">
              <a16:creationId xmlns:a16="http://schemas.microsoft.com/office/drawing/2014/main" id="{6A1E35A0-D6B6-426D-B96B-18CB0215BEBD}"/>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58656</xdr:colOff>
      <xdr:row>1</xdr:row>
      <xdr:rowOff>267758</xdr:rowOff>
    </xdr:to>
    <xdr:sp macro="" textlink="">
      <xdr:nvSpPr>
        <xdr:cNvPr id="7" name="テキスト ボックス 6">
          <a:extLst>
            <a:ext uri="{FF2B5EF4-FFF2-40B4-BE49-F238E27FC236}">
              <a16:creationId xmlns:a16="http://schemas.microsoft.com/office/drawing/2014/main" id="{6DB7716E-8885-4D0F-8EFB-D061B73C62FE}"/>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mc:AlternateContent xmlns:mc="http://schemas.openxmlformats.org/markup-compatibility/2006">
    <mc:Choice xmlns:a14="http://schemas.microsoft.com/office/drawing/2010/main" Requires="a14">
      <xdr:twoCellAnchor editAs="oneCell">
        <xdr:from>
          <xdr:col>3</xdr:col>
          <xdr:colOff>114300</xdr:colOff>
          <xdr:row>4</xdr:row>
          <xdr:rowOff>69850</xdr:rowOff>
        </xdr:from>
        <xdr:to>
          <xdr:col>4</xdr:col>
          <xdr:colOff>222250</xdr:colOff>
          <xdr:row>5</xdr:row>
          <xdr:rowOff>107950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3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xdr:row>
          <xdr:rowOff>63500</xdr:rowOff>
        </xdr:from>
        <xdr:to>
          <xdr:col>4</xdr:col>
          <xdr:colOff>222250</xdr:colOff>
          <xdr:row>6</xdr:row>
          <xdr:rowOff>88900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3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4</xdr:row>
          <xdr:rowOff>146050</xdr:rowOff>
        </xdr:from>
        <xdr:to>
          <xdr:col>9</xdr:col>
          <xdr:colOff>825500</xdr:colOff>
          <xdr:row>6</xdr:row>
          <xdr:rowOff>12700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3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3</xdr:row>
          <xdr:rowOff>152400</xdr:rowOff>
        </xdr:from>
        <xdr:to>
          <xdr:col>9</xdr:col>
          <xdr:colOff>825500</xdr:colOff>
          <xdr:row>5</xdr:row>
          <xdr:rowOff>31750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3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520700</xdr:colOff>
          <xdr:row>5</xdr:row>
          <xdr:rowOff>139700</xdr:rowOff>
        </xdr:from>
        <xdr:to>
          <xdr:col>9</xdr:col>
          <xdr:colOff>825500</xdr:colOff>
          <xdr:row>7</xdr:row>
          <xdr:rowOff>6350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3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17</xdr:col>
      <xdr:colOff>19050</xdr:colOff>
      <xdr:row>13</xdr:row>
      <xdr:rowOff>57150</xdr:rowOff>
    </xdr:from>
    <xdr:to>
      <xdr:col>22</xdr:col>
      <xdr:colOff>45981</xdr:colOff>
      <xdr:row>21</xdr:row>
      <xdr:rowOff>114545</xdr:rowOff>
    </xdr:to>
    <xdr:pic>
      <xdr:nvPicPr>
        <xdr:cNvPr id="2" name="図 1">
          <a:extLst>
            <a:ext uri="{FF2B5EF4-FFF2-40B4-BE49-F238E27FC236}">
              <a16:creationId xmlns:a16="http://schemas.microsoft.com/office/drawing/2014/main" id="{A79A4203-207B-40EB-A9E7-757D20633D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765625" y="2771775"/>
          <a:ext cx="4646556" cy="13527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552450</xdr:colOff>
      <xdr:row>15</xdr:row>
      <xdr:rowOff>28575</xdr:rowOff>
    </xdr:from>
    <xdr:to>
      <xdr:col>22</xdr:col>
      <xdr:colOff>267543</xdr:colOff>
      <xdr:row>22</xdr:row>
      <xdr:rowOff>159963</xdr:rowOff>
    </xdr:to>
    <xdr:pic>
      <xdr:nvPicPr>
        <xdr:cNvPr id="2" name="図 1">
          <a:extLst>
            <a:ext uri="{FF2B5EF4-FFF2-40B4-BE49-F238E27FC236}">
              <a16:creationId xmlns:a16="http://schemas.microsoft.com/office/drawing/2014/main" id="{70EE467B-5BEF-4F28-A5AA-D9039985E5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118050" y="3067050"/>
          <a:ext cx="4334718" cy="12648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 Id="rId9"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Z68"/>
  <sheetViews>
    <sheetView showGridLines="0" tabSelected="1" view="pageBreakPreview" zoomScaleNormal="100" zoomScaleSheetLayoutView="100" workbookViewId="0">
      <selection activeCell="H5" sqref="H5:I5"/>
    </sheetView>
  </sheetViews>
  <sheetFormatPr defaultColWidth="9.08984375" defaultRowHeight="9.5" outlineLevelCol="1"/>
  <cols>
    <col min="1" max="1" width="1.08984375" style="1" customWidth="1"/>
    <col min="2" max="2" width="2" style="1" customWidth="1"/>
    <col min="3" max="3" width="6.08984375" style="1" customWidth="1"/>
    <col min="4" max="4" width="3" style="1" customWidth="1"/>
    <col min="5" max="5" width="11.90625" style="1" customWidth="1"/>
    <col min="6" max="6" width="5.08984375" style="1" customWidth="1"/>
    <col min="7" max="7" width="13.6328125" style="1" customWidth="1"/>
    <col min="8" max="8" width="15.36328125" style="1" customWidth="1"/>
    <col min="9" max="9" width="13.6328125" style="1" customWidth="1"/>
    <col min="10" max="11" width="16.6328125" style="1" customWidth="1"/>
    <col min="12" max="12" width="1.08984375" style="1" customWidth="1"/>
    <col min="13" max="13" width="2.36328125" style="1" customWidth="1"/>
    <col min="14" max="14" width="4.90625" style="1" customWidth="1"/>
    <col min="15" max="15" width="9.08984375" style="1" hidden="1" customWidth="1" outlineLevel="1"/>
    <col min="16" max="16" width="9.36328125" style="1" hidden="1" customWidth="1" outlineLevel="1"/>
    <col min="17" max="20" width="9.08984375" style="1" hidden="1" customWidth="1" outlineLevel="1"/>
    <col min="21" max="21" width="9.36328125" style="1" hidden="1" customWidth="1" outlineLevel="1"/>
    <col min="22" max="25" width="9.08984375" style="1" hidden="1" customWidth="1" outlineLevel="1"/>
    <col min="26" max="26" width="9.08984375" style="1" customWidth="1" collapsed="1"/>
    <col min="27" max="27" width="12.90625" style="1" customWidth="1"/>
    <col min="28" max="28" width="23.08984375" style="1" customWidth="1"/>
    <col min="29" max="29" width="17.453125" style="1" customWidth="1"/>
    <col min="30" max="31" width="9.08984375" style="1" customWidth="1"/>
    <col min="32" max="32" width="10" style="1" customWidth="1"/>
    <col min="33" max="33" width="15.453125" style="1" customWidth="1"/>
    <col min="34" max="34" width="19" style="1" customWidth="1"/>
    <col min="35" max="37" width="9.08984375" style="1" customWidth="1"/>
    <col min="38" max="16384" width="9.08984375" style="1"/>
  </cols>
  <sheetData>
    <row r="1" spans="2:25" ht="12.75" customHeight="1">
      <c r="B1" s="121"/>
      <c r="C1" s="1" t="s">
        <v>2927</v>
      </c>
      <c r="D1" s="120"/>
      <c r="E1" s="120"/>
      <c r="F1" s="120"/>
      <c r="G1" s="120"/>
      <c r="O1" s="149" t="s">
        <v>1855</v>
      </c>
      <c r="P1" s="149" t="s">
        <v>1855</v>
      </c>
      <c r="Q1" s="149" t="s">
        <v>1855</v>
      </c>
      <c r="R1" s="149" t="s">
        <v>1855</v>
      </c>
      <c r="S1" s="149" t="s">
        <v>1855</v>
      </c>
      <c r="T1" s="149" t="s">
        <v>1855</v>
      </c>
      <c r="U1" s="149" t="s">
        <v>1855</v>
      </c>
      <c r="V1" s="149" t="s">
        <v>1855</v>
      </c>
      <c r="W1" s="149" t="s">
        <v>1855</v>
      </c>
      <c r="X1" s="149" t="s">
        <v>1855</v>
      </c>
      <c r="Y1" s="149" t="s">
        <v>1855</v>
      </c>
    </row>
    <row r="2" spans="2:25" ht="26.25" customHeight="1">
      <c r="C2" s="490" t="s">
        <v>2926</v>
      </c>
      <c r="D2" s="490"/>
      <c r="E2" s="490"/>
      <c r="F2" s="490"/>
      <c r="G2" s="490"/>
      <c r="H2" s="490"/>
      <c r="I2" s="490"/>
      <c r="J2" s="490"/>
      <c r="K2" s="490"/>
    </row>
    <row r="3" spans="2:25" ht="12.75" customHeight="1">
      <c r="C3" s="491" t="s">
        <v>2</v>
      </c>
      <c r="D3" s="492"/>
      <c r="E3" s="492"/>
      <c r="F3" s="493"/>
      <c r="G3" s="553" t="s">
        <v>1856</v>
      </c>
      <c r="H3" s="554"/>
      <c r="I3" s="554"/>
      <c r="J3" s="554"/>
      <c r="K3" s="555"/>
    </row>
    <row r="4" spans="2:25" ht="12.75" customHeight="1">
      <c r="C4" s="494" t="s">
        <v>15</v>
      </c>
      <c r="D4" s="495"/>
      <c r="E4" s="495"/>
      <c r="F4" s="495"/>
      <c r="G4" s="496"/>
      <c r="H4" s="494" t="s">
        <v>4</v>
      </c>
      <c r="I4" s="496"/>
      <c r="J4" s="494" t="s">
        <v>3</v>
      </c>
      <c r="K4" s="496"/>
    </row>
    <row r="5" spans="2:25" ht="38.25" customHeight="1">
      <c r="C5" s="500" t="s">
        <v>379</v>
      </c>
      <c r="D5" s="501"/>
      <c r="E5" s="501"/>
      <c r="F5" s="501"/>
      <c r="G5" s="502"/>
      <c r="H5" s="503" t="s">
        <v>2928</v>
      </c>
      <c r="I5" s="504"/>
      <c r="J5" s="500" t="s">
        <v>380</v>
      </c>
      <c r="K5" s="502"/>
      <c r="O5" s="147" t="s">
        <v>368</v>
      </c>
      <c r="P5" s="148">
        <f>COUNT('第１年度（〇年度）'!P68,'第２年度（〇年度）'!P68,'第３年度（〇年度）'!P68)</f>
        <v>0</v>
      </c>
    </row>
    <row r="6" spans="2:25" ht="15" customHeight="1">
      <c r="C6" s="505" t="s">
        <v>21</v>
      </c>
      <c r="D6" s="506"/>
      <c r="E6" s="506"/>
      <c r="F6" s="506"/>
      <c r="G6" s="506"/>
      <c r="H6" s="506"/>
      <c r="I6" s="506"/>
      <c r="J6" s="506"/>
      <c r="K6" s="507"/>
      <c r="O6" s="1" t="s">
        <v>373</v>
      </c>
    </row>
    <row r="7" spans="2:25" ht="19.5" customHeight="1">
      <c r="C7" s="508" t="s">
        <v>24</v>
      </c>
      <c r="D7" s="511" t="s">
        <v>5</v>
      </c>
      <c r="E7" s="511"/>
      <c r="F7" s="511"/>
      <c r="G7" s="511"/>
      <c r="H7" s="123" t="s">
        <v>6</v>
      </c>
      <c r="I7" s="123" t="s">
        <v>20</v>
      </c>
      <c r="J7" s="132" t="s">
        <v>342</v>
      </c>
      <c r="K7" s="131" t="s">
        <v>1866</v>
      </c>
      <c r="O7" s="1" t="s">
        <v>1881</v>
      </c>
      <c r="P7" s="1" t="s">
        <v>1882</v>
      </c>
      <c r="Q7" s="1" t="s">
        <v>1883</v>
      </c>
    </row>
    <row r="8" spans="2:25" ht="12.75" customHeight="1">
      <c r="C8" s="509"/>
      <c r="D8" s="512" t="s">
        <v>49</v>
      </c>
      <c r="E8" s="513"/>
      <c r="F8" s="513"/>
      <c r="G8" s="514"/>
      <c r="H8" s="123" t="s">
        <v>25</v>
      </c>
      <c r="I8" s="38" t="str">
        <f>IF(AND(O8="",P8="",Q8=""),"",((SUM(O8:Q8)/$P$5)))</f>
        <v/>
      </c>
      <c r="J8" s="38" t="str">
        <f>IF($I8="","",$I8*係数１!$D$8*0.0258)</f>
        <v/>
      </c>
      <c r="K8" s="38" t="str">
        <f>IF($I8="","",$I8*係数１!$D$8*係数１!$F$8*44/12)</f>
        <v/>
      </c>
      <c r="O8" s="38" t="str">
        <f>IF('第１年度（〇年度）'!I10="","",'第１年度（〇年度）'!I10)</f>
        <v/>
      </c>
      <c r="P8" s="38" t="str">
        <f>IF('第２年度（〇年度）'!I10="","",'第２年度（〇年度）'!I10)</f>
        <v/>
      </c>
      <c r="Q8" s="38" t="str">
        <f>IF('第３年度（〇年度）'!I10="","",'第３年度（〇年度）'!I10)</f>
        <v/>
      </c>
    </row>
    <row r="9" spans="2:25" ht="12.75" customHeight="1">
      <c r="C9" s="509"/>
      <c r="D9" s="511" t="s">
        <v>7</v>
      </c>
      <c r="E9" s="511"/>
      <c r="F9" s="511"/>
      <c r="G9" s="511"/>
      <c r="H9" s="123" t="s">
        <v>25</v>
      </c>
      <c r="I9" s="38" t="str">
        <f>IF(AND(O9="",P9="",Q9=""),"",((SUM(O9:Q9)/$P$5)))</f>
        <v/>
      </c>
      <c r="J9" s="38" t="str">
        <f>IF($I9="","",$I9*係数１!$D$11*0.0258)</f>
        <v/>
      </c>
      <c r="K9" s="38" t="str">
        <f>IF($I9="","",$I9*係数１!$D$11*係数１!$F$11*44/12)</f>
        <v/>
      </c>
      <c r="O9" s="38" t="str">
        <f>IF('第１年度（〇年度）'!I11="","",'第１年度（〇年度）'!I11)</f>
        <v/>
      </c>
      <c r="P9" s="38" t="str">
        <f>IF('第２年度（〇年度）'!I11="","",'第２年度（〇年度）'!I11)</f>
        <v/>
      </c>
      <c r="Q9" s="38" t="str">
        <f>IF('第３年度（〇年度）'!I11="","",'第３年度（〇年度）'!I11)</f>
        <v/>
      </c>
    </row>
    <row r="10" spans="2:25" ht="12.75" customHeight="1">
      <c r="C10" s="509"/>
      <c r="D10" s="517" t="s">
        <v>8</v>
      </c>
      <c r="E10" s="518"/>
      <c r="F10" s="518"/>
      <c r="G10" s="519"/>
      <c r="H10" s="123" t="s">
        <v>25</v>
      </c>
      <c r="I10" s="38" t="str">
        <f t="shared" ref="I10:I16" si="0">IF(AND(O10="",P10="",Q10=""),"",((SUM(O10:Q10)/$P$5)))</f>
        <v/>
      </c>
      <c r="J10" s="38" t="str">
        <f>IF($I10="","",$I10*係数１!$D$12*0.0258)</f>
        <v/>
      </c>
      <c r="K10" s="38" t="str">
        <f>IF($I10="","",$I10*係数１!$D$12*係数１!$F$12*44/12)</f>
        <v/>
      </c>
      <c r="O10" s="38" t="str">
        <f>IF('第１年度（〇年度）'!I12="","",'第１年度（〇年度）'!I12)</f>
        <v/>
      </c>
      <c r="P10" s="38" t="str">
        <f>IF('第２年度（〇年度）'!I12="","",'第２年度（〇年度）'!I12)</f>
        <v/>
      </c>
      <c r="Q10" s="38" t="str">
        <f>IF('第３年度（〇年度）'!I12="","",'第３年度（〇年度）'!I12)</f>
        <v/>
      </c>
    </row>
    <row r="11" spans="2:25" ht="12.75" customHeight="1">
      <c r="C11" s="509"/>
      <c r="D11" s="511" t="s">
        <v>9</v>
      </c>
      <c r="E11" s="511"/>
      <c r="F11" s="511"/>
      <c r="G11" s="511"/>
      <c r="H11" s="123" t="s">
        <v>25</v>
      </c>
      <c r="I11" s="38" t="str">
        <f t="shared" si="0"/>
        <v/>
      </c>
      <c r="J11" s="38" t="str">
        <f>IF($I11="","",$I11*係数１!$D$13*0.0258)</f>
        <v/>
      </c>
      <c r="K11" s="38" t="str">
        <f>IF($I11="","",$I11*係数１!$D$13*係数１!$F$13*44/12)</f>
        <v/>
      </c>
      <c r="O11" s="38" t="str">
        <f>IF('第１年度（〇年度）'!I13="","",'第１年度（〇年度）'!I13)</f>
        <v/>
      </c>
      <c r="P11" s="38" t="str">
        <f>IF('第２年度（〇年度）'!I13="","",'第２年度（〇年度）'!I13)</f>
        <v/>
      </c>
      <c r="Q11" s="38" t="str">
        <f>IF('第３年度（〇年度）'!I13="","",'第３年度（〇年度）'!I13)</f>
        <v/>
      </c>
    </row>
    <row r="12" spans="2:25" ht="12.75" customHeight="1">
      <c r="C12" s="509"/>
      <c r="D12" s="512" t="s">
        <v>50</v>
      </c>
      <c r="E12" s="513"/>
      <c r="F12" s="513"/>
      <c r="G12" s="514"/>
      <c r="H12" s="128" t="s">
        <v>1868</v>
      </c>
      <c r="I12" s="38" t="str">
        <f t="shared" si="0"/>
        <v/>
      </c>
      <c r="J12" s="38" t="str">
        <f>IF($I12="","",$I12*係数１!$D$18*0.0258)</f>
        <v/>
      </c>
      <c r="K12" s="38" t="str">
        <f>IF($I12="","",$I12*係数１!$D$18*係数１!$F$18*44/12)</f>
        <v/>
      </c>
      <c r="O12" s="38" t="str">
        <f>IF('第１年度（〇年度）'!I14="","",'第１年度（〇年度）'!I14)</f>
        <v/>
      </c>
      <c r="P12" s="38" t="str">
        <f>IF('第２年度（〇年度）'!I14="","",'第２年度（〇年度）'!I14)</f>
        <v/>
      </c>
      <c r="Q12" s="38" t="str">
        <f>IF('第３年度（〇年度）'!I14="","",'第３年度（〇年度）'!I14)</f>
        <v/>
      </c>
      <c r="S12" s="1" t="s">
        <v>374</v>
      </c>
      <c r="W12" s="1" t="s">
        <v>375</v>
      </c>
    </row>
    <row r="13" spans="2:25" ht="12.75" customHeight="1">
      <c r="C13" s="509"/>
      <c r="D13" s="512" t="s">
        <v>51</v>
      </c>
      <c r="E13" s="513"/>
      <c r="F13" s="513"/>
      <c r="G13" s="514"/>
      <c r="H13" s="128" t="s">
        <v>1868</v>
      </c>
      <c r="I13" s="38" t="str">
        <f>IF(AND(O13="",P13="",Q13=""),"",((SUM(O13:Q13)/$P$5)))</f>
        <v/>
      </c>
      <c r="J13" s="38" t="str">
        <f>IF($I13="","",$I13*係数１!$D$20*0.0258)</f>
        <v/>
      </c>
      <c r="K13" s="38" t="str">
        <f>IF($I13="","",$I13*係数１!$D$20*係数１!$F$20*44/12)</f>
        <v/>
      </c>
      <c r="O13" s="38" t="str">
        <f>IF('第１年度（〇年度）'!I15="","",'第１年度（〇年度）'!I15)</f>
        <v/>
      </c>
      <c r="P13" s="38" t="str">
        <f>IF('第２年度（〇年度）'!I15="","",'第２年度（〇年度）'!I15)</f>
        <v/>
      </c>
      <c r="Q13" s="38" t="str">
        <f>IF('第３年度（〇年度）'!I15="","",'第３年度（〇年度）'!I15)</f>
        <v/>
      </c>
      <c r="S13" s="1" t="s">
        <v>1881</v>
      </c>
      <c r="T13" s="1" t="s">
        <v>1882</v>
      </c>
      <c r="U13" s="1" t="s">
        <v>1883</v>
      </c>
      <c r="W13" s="1" t="s">
        <v>1881</v>
      </c>
      <c r="X13" s="1" t="s">
        <v>1882</v>
      </c>
      <c r="Y13" s="1" t="s">
        <v>1883</v>
      </c>
    </row>
    <row r="14" spans="2:25" ht="12.75" customHeight="1">
      <c r="C14" s="509"/>
      <c r="D14" s="517" t="s">
        <v>52</v>
      </c>
      <c r="E14" s="518"/>
      <c r="F14" s="518"/>
      <c r="G14" s="519"/>
      <c r="H14" s="123" t="s">
        <v>17</v>
      </c>
      <c r="I14" s="38" t="str">
        <f>IF(AND(O14="",P14="",Q14=""),"",((SUM(O14:Q14)/$P$5)))</f>
        <v/>
      </c>
      <c r="J14" s="38" t="str">
        <f>IF(AND(S14="",T14="",U14=""),"",((SUM(S14:U14)/$P$5)))</f>
        <v/>
      </c>
      <c r="K14" s="38" t="str">
        <f>IF(AND(W14="",X14="",Y14=""),"",((SUM(W14:Y14)/$P$5)))</f>
        <v/>
      </c>
      <c r="O14" s="38" t="str">
        <f>IF('第１年度（〇年度）'!I16="","",'第１年度（〇年度）'!I16)</f>
        <v/>
      </c>
      <c r="P14" s="38" t="str">
        <f>IF('第２年度（〇年度）'!I16="","",'第２年度（〇年度）'!I16)</f>
        <v/>
      </c>
      <c r="Q14" s="38" t="str">
        <f>IF('第３年度（〇年度）'!I16="","",'第３年度（〇年度）'!I16)</f>
        <v/>
      </c>
      <c r="S14" s="38" t="str">
        <f>IF('第１年度（〇年度）'!J16="","",'第１年度（〇年度）'!J16)</f>
        <v/>
      </c>
      <c r="T14" s="38" t="str">
        <f>IF('第２年度（〇年度）'!J16="","",'第２年度（〇年度）'!J16)</f>
        <v/>
      </c>
      <c r="U14" s="38" t="str">
        <f>IF('第３年度（〇年度）'!J16="","",'第３年度（〇年度）'!J16)</f>
        <v/>
      </c>
      <c r="W14" s="38" t="str">
        <f>IF('第１年度（〇年度）'!K16="","",'第１年度（〇年度）'!K16)</f>
        <v/>
      </c>
      <c r="X14" s="38" t="str">
        <f>IF('第２年度（〇年度）'!K16="","",'第２年度（〇年度）'!K16)</f>
        <v/>
      </c>
      <c r="Y14" s="38" t="str">
        <f>IF('第３年度（〇年度）'!K16="","",'第３年度（〇年度）'!K16)</f>
        <v/>
      </c>
    </row>
    <row r="15" spans="2:25" ht="12.75" customHeight="1">
      <c r="C15" s="509"/>
      <c r="D15" s="511" t="s">
        <v>10</v>
      </c>
      <c r="E15" s="511"/>
      <c r="F15" s="511"/>
      <c r="G15" s="511"/>
      <c r="H15" s="123" t="s">
        <v>26</v>
      </c>
      <c r="I15" s="38" t="str">
        <f t="shared" si="0"/>
        <v/>
      </c>
      <c r="J15" s="38" t="str">
        <f>IF($I15="","",$I15*係数１!D43*0.0258)</f>
        <v/>
      </c>
      <c r="K15" s="38" t="str">
        <f>IF($I15="","",$I15*係数１!F43)</f>
        <v/>
      </c>
      <c r="O15" s="38" t="str">
        <f>IF('第１年度（〇年度）'!I17="","",'第１年度（〇年度）'!I17)</f>
        <v/>
      </c>
      <c r="P15" s="38" t="str">
        <f>IF('第２年度（〇年度）'!I17="","",'第２年度（〇年度）'!I17)</f>
        <v/>
      </c>
      <c r="Q15" s="38" t="str">
        <f>IF('第３年度（〇年度）'!I17="","",'第３年度（〇年度）'!I17)</f>
        <v/>
      </c>
      <c r="S15" s="444" t="s">
        <v>1131</v>
      </c>
      <c r="T15" s="444" t="s">
        <v>1131</v>
      </c>
      <c r="U15" s="444" t="s">
        <v>1131</v>
      </c>
      <c r="W15" s="444" t="s">
        <v>1131</v>
      </c>
      <c r="X15" s="444" t="s">
        <v>1131</v>
      </c>
      <c r="Y15" s="444" t="s">
        <v>1131</v>
      </c>
    </row>
    <row r="16" spans="2:25">
      <c r="C16" s="509"/>
      <c r="D16" s="512" t="s">
        <v>1878</v>
      </c>
      <c r="E16" s="513"/>
      <c r="F16" s="513"/>
      <c r="G16" s="514"/>
      <c r="H16" s="127" t="s">
        <v>26</v>
      </c>
      <c r="I16" s="38" t="str">
        <f t="shared" si="0"/>
        <v/>
      </c>
      <c r="J16" s="38" t="str">
        <f>IF(AND(S16="",T16="",U16=""),"",((SUM(S16:U16)/$P$5)))</f>
        <v/>
      </c>
      <c r="K16" s="38" t="str">
        <f>IF(AND(W16="",X16="",Y16=""),"",((SUM(W16:Y16)/$P$5)))</f>
        <v/>
      </c>
      <c r="O16" s="38" t="str">
        <f>IF('第１年度（〇年度）'!I18="","",'第１年度（〇年度）'!I18)</f>
        <v/>
      </c>
      <c r="P16" s="38" t="str">
        <f>IF('第２年度（〇年度）'!I18="","",'第２年度（〇年度）'!I18)</f>
        <v/>
      </c>
      <c r="Q16" s="38" t="str">
        <f>IF('第３年度（〇年度）'!I18="","",'第３年度（〇年度）'!I18)</f>
        <v/>
      </c>
      <c r="S16" s="38" t="str">
        <f>IF('第１年度（〇年度）'!J18="","",'第１年度（〇年度）'!J18)</f>
        <v/>
      </c>
      <c r="T16" s="38" t="str">
        <f>IF('第２年度（〇年度）'!J18="","",'第２年度（〇年度）'!J18)</f>
        <v/>
      </c>
      <c r="U16" s="38" t="str">
        <f>IF('第３年度（〇年度）'!J18="","",'第３年度（〇年度）'!J18)</f>
        <v/>
      </c>
      <c r="W16" s="38" t="str">
        <f>IF('第１年度（〇年度）'!K18="","",'第１年度（〇年度）'!K18)</f>
        <v/>
      </c>
      <c r="X16" s="38" t="str">
        <f>IF('第２年度（〇年度）'!K18="","",'第２年度（〇年度）'!K18)</f>
        <v/>
      </c>
      <c r="Y16" s="38" t="str">
        <f>IF('第３年度（〇年度）'!K18="","",'第３年度（〇年度）'!K18)</f>
        <v/>
      </c>
    </row>
    <row r="17" spans="3:25" ht="16.5" customHeight="1">
      <c r="C17" s="509"/>
      <c r="D17" s="515" t="s">
        <v>55</v>
      </c>
      <c r="E17" s="521" t="s">
        <v>1879</v>
      </c>
      <c r="F17" s="515" t="s">
        <v>56</v>
      </c>
      <c r="G17" s="126" t="s">
        <v>107</v>
      </c>
      <c r="H17" s="524" t="s">
        <v>18</v>
      </c>
      <c r="I17" s="484" t="str">
        <f>IF(AND(O17="",P17="",Q17=""),"",((SUM(O17:Q18)/$P$5)))</f>
        <v/>
      </c>
      <c r="J17" s="484" t="str">
        <f>IF(AND(S17="",T17="",U17=""),"",((SUM(S17:U18)/$P$5)))</f>
        <v/>
      </c>
      <c r="K17" s="484" t="str">
        <f>IF($P$5=0,"",(SUM(W17:Y18)/$P$5))</f>
        <v/>
      </c>
      <c r="O17" s="484" t="str">
        <f>IF('第１年度（〇年度）'!I19="","",'第１年度（〇年度）'!I19)</f>
        <v/>
      </c>
      <c r="P17" s="484" t="str">
        <f>IF('第２年度（〇年度）'!I19="","",'第２年度（〇年度）'!I19)</f>
        <v/>
      </c>
      <c r="Q17" s="484" t="str">
        <f>IF('第３年度（〇年度）'!I19="","",'第３年度（〇年度）'!I19)</f>
        <v/>
      </c>
      <c r="S17" s="484" t="str">
        <f>IF('第１年度（〇年度）'!J19="","",'第１年度（〇年度）'!J19)</f>
        <v/>
      </c>
      <c r="T17" s="484" t="str">
        <f>IF('第２年度（〇年度）'!J19="","",'第２年度（〇年度）'!J19)</f>
        <v/>
      </c>
      <c r="U17" s="484" t="str">
        <f>IF('第３年度（〇年度）'!J19="","",'第３年度（〇年度）'!J19)</f>
        <v/>
      </c>
      <c r="W17" s="484">
        <f>IF('第１年度（〇年度）'!K19="","",'第１年度（〇年度）'!K19)</f>
        <v>0</v>
      </c>
      <c r="X17" s="484">
        <f>IF('第２年度（〇年度）'!K19="","",'第２年度（〇年度）'!K19)</f>
        <v>0</v>
      </c>
      <c r="Y17" s="484">
        <f>IF('第３年度（〇年度）'!K19="","",'第３年度（〇年度）'!K19)</f>
        <v>0</v>
      </c>
    </row>
    <row r="18" spans="3:25" ht="16.5" customHeight="1">
      <c r="C18" s="509"/>
      <c r="D18" s="520"/>
      <c r="E18" s="522"/>
      <c r="F18" s="516"/>
      <c r="G18" s="16" t="s">
        <v>378</v>
      </c>
      <c r="H18" s="525"/>
      <c r="I18" s="488"/>
      <c r="J18" s="488"/>
      <c r="K18" s="488"/>
      <c r="O18" s="485"/>
      <c r="P18" s="485"/>
      <c r="Q18" s="485"/>
      <c r="S18" s="485"/>
      <c r="T18" s="485"/>
      <c r="U18" s="485"/>
      <c r="W18" s="485"/>
      <c r="X18" s="485"/>
      <c r="Y18" s="485"/>
    </row>
    <row r="19" spans="3:25" ht="15.75" customHeight="1">
      <c r="C19" s="509"/>
      <c r="D19" s="520"/>
      <c r="E19" s="522"/>
      <c r="F19" s="515" t="s">
        <v>57</v>
      </c>
      <c r="G19" s="126" t="s">
        <v>107</v>
      </c>
      <c r="H19" s="524" t="s">
        <v>18</v>
      </c>
      <c r="I19" s="526"/>
      <c r="J19" s="526"/>
      <c r="K19" s="526"/>
      <c r="O19" s="486" t="s">
        <v>1131</v>
      </c>
      <c r="P19" s="486" t="s">
        <v>1131</v>
      </c>
      <c r="Q19" s="486" t="s">
        <v>1131</v>
      </c>
      <c r="S19" s="486" t="s">
        <v>1131</v>
      </c>
      <c r="T19" s="486" t="s">
        <v>1131</v>
      </c>
      <c r="U19" s="486" t="s">
        <v>1131</v>
      </c>
      <c r="W19" s="486" t="s">
        <v>1131</v>
      </c>
      <c r="X19" s="486" t="s">
        <v>1131</v>
      </c>
      <c r="Y19" s="486" t="s">
        <v>1131</v>
      </c>
    </row>
    <row r="20" spans="3:25" ht="15.75" customHeight="1">
      <c r="C20" s="509"/>
      <c r="D20" s="520"/>
      <c r="E20" s="523"/>
      <c r="F20" s="516"/>
      <c r="G20" s="442" t="s">
        <v>378</v>
      </c>
      <c r="H20" s="525"/>
      <c r="I20" s="527"/>
      <c r="J20" s="527"/>
      <c r="K20" s="527"/>
      <c r="O20" s="489"/>
      <c r="P20" s="489"/>
      <c r="Q20" s="489"/>
      <c r="S20" s="489"/>
      <c r="T20" s="489"/>
      <c r="U20" s="489"/>
      <c r="W20" s="489"/>
      <c r="X20" s="489"/>
      <c r="Y20" s="489"/>
    </row>
    <row r="21" spans="3:25" ht="16.5" customHeight="1">
      <c r="C21" s="509"/>
      <c r="D21" s="520"/>
      <c r="E21" s="518" t="s">
        <v>0</v>
      </c>
      <c r="F21" s="519"/>
      <c r="G21" s="126" t="s">
        <v>107</v>
      </c>
      <c r="H21" s="524" t="s">
        <v>18</v>
      </c>
      <c r="I21" s="484" t="str">
        <f>IF(AND(O21="",P21="",Q21=""),"",((SUM(O21:Q22)/$P$5)))</f>
        <v/>
      </c>
      <c r="J21" s="484" t="str">
        <f>IF(AND(S21="",T21="",U21=""),"",((SUM(S21:U22)/$P$5)))</f>
        <v/>
      </c>
      <c r="K21" s="484" t="str">
        <f>IF($P$5=0,"",(SUM(W21:Y22)/$P$5))</f>
        <v/>
      </c>
      <c r="L21" s="104"/>
      <c r="M21" s="104"/>
      <c r="O21" s="484" t="str">
        <f>IF('第１年度（〇年度）'!I23="","",'第１年度（〇年度）'!I23)</f>
        <v/>
      </c>
      <c r="P21" s="484" t="str">
        <f>IF('第２年度（〇年度）'!I23="","",'第２年度（〇年度）'!I23)</f>
        <v/>
      </c>
      <c r="Q21" s="484" t="str">
        <f>IF('第３年度（〇年度）'!I23="","",'第３年度（〇年度）'!I23)</f>
        <v/>
      </c>
      <c r="S21" s="484" t="str">
        <f>IF('第１年度（〇年度）'!J23="","",'第１年度（〇年度）'!J23)</f>
        <v/>
      </c>
      <c r="T21" s="484" t="str">
        <f>IF('第２年度（〇年度）'!J23="","",'第２年度（〇年度）'!J23)</f>
        <v/>
      </c>
      <c r="U21" s="484" t="str">
        <f>IF('第３年度（〇年度）'!J23="","",'第３年度（〇年度）'!J23)</f>
        <v/>
      </c>
      <c r="W21" s="484">
        <f>IF('第１年度（〇年度）'!K23="","",'第１年度（〇年度）'!K23)</f>
        <v>0</v>
      </c>
      <c r="X21" s="484">
        <f>IF('第２年度（〇年度）'!K23="","",'第２年度（〇年度）'!K23)</f>
        <v>0</v>
      </c>
      <c r="Y21" s="484">
        <f>IF('第３年度（〇年度）'!K23="","",'第３年度（〇年度）'!K23)</f>
        <v>0</v>
      </c>
    </row>
    <row r="22" spans="3:25" ht="16.5" customHeight="1">
      <c r="C22" s="509"/>
      <c r="D22" s="516"/>
      <c r="E22" s="528"/>
      <c r="F22" s="529"/>
      <c r="G22" s="16" t="s">
        <v>378</v>
      </c>
      <c r="H22" s="525"/>
      <c r="I22" s="488"/>
      <c r="J22" s="488"/>
      <c r="K22" s="488"/>
      <c r="L22" s="104"/>
      <c r="M22" s="104"/>
      <c r="O22" s="485"/>
      <c r="P22" s="485"/>
      <c r="Q22" s="485"/>
      <c r="S22" s="485"/>
      <c r="T22" s="485"/>
      <c r="U22" s="485"/>
      <c r="W22" s="488"/>
      <c r="X22" s="488"/>
      <c r="Y22" s="488"/>
    </row>
    <row r="23" spans="3:25" ht="12.75" customHeight="1">
      <c r="C23" s="509"/>
      <c r="D23" s="530" t="s">
        <v>22</v>
      </c>
      <c r="E23" s="531"/>
      <c r="F23" s="532"/>
      <c r="G23" s="175" t="str">
        <f>IF($J$23="","","非化石エネルギー等")</f>
        <v/>
      </c>
      <c r="H23" s="175" t="str">
        <f>IF($J$23="","","－")</f>
        <v/>
      </c>
      <c r="I23" s="175" t="str">
        <f>IF($J$23="","","－")</f>
        <v/>
      </c>
      <c r="J23" s="64" t="str">
        <f>IF(AND(S23="",T23="",U23=""),"",((SUM(S23:U23)/$P$5)))</f>
        <v/>
      </c>
      <c r="K23" s="64" t="str">
        <f>IF($P$5=0,"",((SUM(W23:Y23)/$P$5)))</f>
        <v/>
      </c>
      <c r="S23" s="38" t="str">
        <f>IF('第１年度（〇年度）'!J25="","",'第１年度（〇年度）'!J25)</f>
        <v/>
      </c>
      <c r="T23" s="38" t="str">
        <f>IF('第２年度（〇年度）'!J25="","",'第２年度（〇年度）'!J25)</f>
        <v/>
      </c>
      <c r="U23" s="38" t="str">
        <f>IF('第３年度（〇年度）'!J25="","",'第３年度（〇年度）'!J25)</f>
        <v/>
      </c>
      <c r="W23" s="38">
        <f>IF('第１年度（〇年度）'!K25="","",'第１年度（〇年度）'!K25)</f>
        <v>0</v>
      </c>
      <c r="X23" s="38">
        <f>IF('第２年度（〇年度）'!K25="","",'第２年度（〇年度）'!K25)</f>
        <v>0</v>
      </c>
      <c r="Y23" s="38">
        <f>IF('第３年度（〇年度）'!K25="","",'第３年度（〇年度）'!K25)</f>
        <v>0</v>
      </c>
    </row>
    <row r="24" spans="3:25" ht="12.75" customHeight="1">
      <c r="C24" s="509"/>
      <c r="D24" s="530"/>
      <c r="E24" s="531"/>
      <c r="F24" s="532"/>
      <c r="G24" s="176"/>
      <c r="H24" s="175" t="str">
        <f>IF($J$24="","","－")</f>
        <v/>
      </c>
      <c r="I24" s="175" t="str">
        <f>IF($J$24="","","－")</f>
        <v/>
      </c>
      <c r="J24" s="64" t="str">
        <f>IF(AND(S24="",T24="",U24=""),"",((SUM(S24:U24)/$P$5)))</f>
        <v/>
      </c>
      <c r="K24" s="64" t="str">
        <f>IF($P$5=0,"",((SUM(W24:Y24)/$P$5)))</f>
        <v/>
      </c>
      <c r="S24" s="38" t="str">
        <f>IF('第１年度（〇年度）'!J26="","",'第１年度（〇年度）'!J26)</f>
        <v/>
      </c>
      <c r="T24" s="38" t="str">
        <f>IF('第２年度（〇年度）'!J26="","",'第２年度（〇年度）'!J26)</f>
        <v/>
      </c>
      <c r="U24" s="38" t="str">
        <f>IF('第３年度（〇年度）'!J26="","",'第３年度（〇年度）'!J26)</f>
        <v/>
      </c>
      <c r="W24" s="38" t="str">
        <f>IF('第１年度（〇年度）'!K26="","",'第１年度（〇年度）'!K26)</f>
        <v/>
      </c>
      <c r="X24" s="38" t="str">
        <f>IF('第２年度（〇年度）'!K26="","",'第２年度（〇年度）'!K26)</f>
        <v/>
      </c>
      <c r="Y24" s="38" t="str">
        <f>IF('第３年度（〇年度）'!K26="","",'第３年度（〇年度）'!K26)</f>
        <v/>
      </c>
    </row>
    <row r="25" spans="3:25" ht="12.75" customHeight="1">
      <c r="C25" s="509"/>
      <c r="D25" s="533"/>
      <c r="E25" s="534"/>
      <c r="F25" s="535"/>
      <c r="G25" s="176"/>
      <c r="H25" s="175" t="str">
        <f>IF($J$25="","","－")</f>
        <v/>
      </c>
      <c r="I25" s="175" t="str">
        <f>IF($J$25="","","－")</f>
        <v/>
      </c>
      <c r="J25" s="64" t="str">
        <f>IF(AND(S25="",T25="",U25=""),"",((SUM(S25:U25)/$P$5)))</f>
        <v/>
      </c>
      <c r="K25" s="64" t="str">
        <f>IF($P$5=0,"",((SUM(W25:Y25)/$P$5)))</f>
        <v/>
      </c>
      <c r="S25" s="38" t="str">
        <f>IF('第１年度（〇年度）'!J27="","",'第１年度（〇年度）'!J27)</f>
        <v/>
      </c>
      <c r="T25" s="38" t="str">
        <f>IF('第２年度（〇年度）'!J27="","",'第２年度（〇年度）'!J27)</f>
        <v/>
      </c>
      <c r="U25" s="38" t="str">
        <f>IF('第３年度（〇年度）'!J27="","",'第３年度（〇年度）'!J27)</f>
        <v/>
      </c>
      <c r="W25" s="38" t="str">
        <f>IF('第１年度（〇年度）'!K27="","",'第１年度（〇年度）'!K27)</f>
        <v/>
      </c>
      <c r="X25" s="38" t="str">
        <f>IF('第２年度（〇年度）'!K27="","",'第２年度（〇年度）'!K27)</f>
        <v/>
      </c>
      <c r="Y25" s="38" t="str">
        <f>IF('第３年度（〇年度）'!K27="","",'第３年度（〇年度）'!K27)</f>
        <v/>
      </c>
    </row>
    <row r="26" spans="3:25" ht="12.75" customHeight="1">
      <c r="C26" s="509"/>
      <c r="D26" s="497" t="s">
        <v>23</v>
      </c>
      <c r="E26" s="498"/>
      <c r="F26" s="498"/>
      <c r="G26" s="499"/>
      <c r="H26" s="124" t="s">
        <v>14</v>
      </c>
      <c r="I26" s="124" t="s">
        <v>14</v>
      </c>
      <c r="J26" s="38" t="str">
        <f>IF(SUM(J8:J25)=0,"",SUM(J8:J25))</f>
        <v/>
      </c>
      <c r="K26" s="38" t="str">
        <f>IF($P$5=0,"",SUM(K8:K25))</f>
        <v/>
      </c>
      <c r="O26" s="1" t="s">
        <v>373</v>
      </c>
    </row>
    <row r="27" spans="3:25" ht="12.75" customHeight="1">
      <c r="C27" s="509"/>
      <c r="D27" s="511" t="s">
        <v>1880</v>
      </c>
      <c r="E27" s="511"/>
      <c r="F27" s="511"/>
      <c r="G27" s="511"/>
      <c r="H27" s="536"/>
      <c r="I27" s="536"/>
      <c r="J27" s="536"/>
      <c r="K27" s="536"/>
      <c r="O27" s="1" t="s">
        <v>1881</v>
      </c>
      <c r="P27" s="1" t="s">
        <v>1882</v>
      </c>
      <c r="Q27" s="1" t="s">
        <v>1883</v>
      </c>
    </row>
    <row r="28" spans="3:25" ht="12.75" customHeight="1" thickBot="1">
      <c r="C28" s="510"/>
      <c r="D28" s="537" t="s">
        <v>12</v>
      </c>
      <c r="E28" s="537"/>
      <c r="F28" s="537"/>
      <c r="G28" s="537"/>
      <c r="H28" s="125" t="s">
        <v>18</v>
      </c>
      <c r="I28" s="87" t="str">
        <f>IF(AND(O28="",P28="",Q28=""),"",((SUM(O28:Q28)/$P$5)))</f>
        <v/>
      </c>
      <c r="J28" s="125" t="s">
        <v>14</v>
      </c>
      <c r="K28" s="125" t="s">
        <v>14</v>
      </c>
      <c r="O28" s="38" t="str">
        <f>IF('第１年度（〇年度）'!I30="","",'第１年度（〇年度）'!I30)</f>
        <v/>
      </c>
      <c r="P28" s="38" t="str">
        <f>IF('第２年度（〇年度）'!I30="","",'第２年度（〇年度）'!I30)</f>
        <v/>
      </c>
      <c r="Q28" s="38" t="str">
        <f>IF('第３年度（〇年度）'!I30="","",'第３年度（〇年度）'!I30)</f>
        <v/>
      </c>
    </row>
    <row r="29" spans="3:25" ht="22.5" customHeight="1" thickTop="1">
      <c r="C29" s="539" t="s">
        <v>1</v>
      </c>
      <c r="D29" s="525" t="s">
        <v>16</v>
      </c>
      <c r="E29" s="525"/>
      <c r="F29" s="525"/>
      <c r="G29" s="525"/>
      <c r="H29" s="124" t="s">
        <v>6</v>
      </c>
      <c r="I29" s="124" t="s">
        <v>20</v>
      </c>
      <c r="J29" s="130" t="s">
        <v>342</v>
      </c>
      <c r="K29" s="129" t="s">
        <v>1866</v>
      </c>
    </row>
    <row r="30" spans="3:25" ht="12.75" customHeight="1">
      <c r="C30" s="540"/>
      <c r="D30" s="511" t="s">
        <v>48</v>
      </c>
      <c r="E30" s="511"/>
      <c r="F30" s="511"/>
      <c r="G30" s="511"/>
      <c r="H30" s="123" t="s">
        <v>25</v>
      </c>
      <c r="I30" s="38" t="str">
        <f>IF(AND(O30="",P30="",Q30=""),"",((SUM(O30:Q30)/$P$5)))</f>
        <v/>
      </c>
      <c r="J30" s="38" t="str">
        <f>IF($I30="","",$I30*係数１!$D$8*0.0258)</f>
        <v/>
      </c>
      <c r="K30" s="38" t="str">
        <f>IF($I30="","",$I30*係数１!$D$8*係数１!$F$8*44/12)</f>
        <v/>
      </c>
      <c r="O30" s="38" t="str">
        <f>IF('第１年度（〇年度）'!I32="","",'第１年度（〇年度）'!I32)</f>
        <v/>
      </c>
      <c r="P30" s="38" t="str">
        <f>IF('第２年度（〇年度）'!I32="","",'第２年度（〇年度）'!I32)</f>
        <v/>
      </c>
      <c r="Q30" s="38" t="str">
        <f>IF('第３年度（〇年度）'!I32="","",'第３年度（〇年度）'!I32)</f>
        <v/>
      </c>
    </row>
    <row r="31" spans="3:25" ht="12.75" customHeight="1">
      <c r="C31" s="540"/>
      <c r="D31" s="511" t="s">
        <v>27</v>
      </c>
      <c r="E31" s="511"/>
      <c r="F31" s="511"/>
      <c r="G31" s="511"/>
      <c r="H31" s="123" t="s">
        <v>25</v>
      </c>
      <c r="I31" s="38" t="str">
        <f>IF(AND(O31="",P31="",Q31=""),"",((SUM(O31:Q31)/$P$5)))</f>
        <v/>
      </c>
      <c r="J31" s="38" t="str">
        <f>IF($I31="","",$I31*係数１!$D$12*0.0258)</f>
        <v/>
      </c>
      <c r="K31" s="38" t="str">
        <f>IF($I31="","",$I31*係数１!$D$12*係数１!$F$12*44/12)</f>
        <v/>
      </c>
      <c r="O31" s="38" t="str">
        <f>IF('第１年度（〇年度）'!I33="","",'第１年度（〇年度）'!I33)</f>
        <v/>
      </c>
      <c r="P31" s="38" t="str">
        <f>IF('第２年度（〇年度）'!I33="","",'第２年度（〇年度）'!I33)</f>
        <v/>
      </c>
      <c r="Q31" s="38" t="str">
        <f>IF('第３年度（〇年度）'!I33="","",'第３年度（〇年度）'!I33)</f>
        <v/>
      </c>
    </row>
    <row r="32" spans="3:25" ht="12.75" customHeight="1">
      <c r="C32" s="540"/>
      <c r="D32" s="511" t="s">
        <v>47</v>
      </c>
      <c r="E32" s="511"/>
      <c r="F32" s="511"/>
      <c r="G32" s="511"/>
      <c r="H32" s="128" t="s">
        <v>1868</v>
      </c>
      <c r="I32" s="38" t="str">
        <f>IF(AND(O32="",P32="",Q32=""),"",((SUM(O32:Q32)/$P$5)))</f>
        <v/>
      </c>
      <c r="J32" s="38" t="str">
        <f>IF($I32="","",$I32*係数１!$D$18*0.0258)</f>
        <v/>
      </c>
      <c r="K32" s="38" t="str">
        <f>IF($I32="","",$I32*係数１!$D$18*係数１!$F$18*44/12)</f>
        <v/>
      </c>
      <c r="O32" s="38" t="str">
        <f>IF('第１年度（〇年度）'!I34="","",'第１年度（〇年度）'!I34)</f>
        <v/>
      </c>
      <c r="P32" s="38" t="str">
        <f>IF('第２年度（〇年度）'!I34="","",'第２年度（〇年度）'!I34)</f>
        <v/>
      </c>
      <c r="Q32" s="38" t="str">
        <f>IF('第３年度（〇年度）'!I34="","",'第３年度（〇年度）'!I34)</f>
        <v/>
      </c>
      <c r="S32" s="1" t="s">
        <v>374</v>
      </c>
      <c r="W32" s="1" t="s">
        <v>375</v>
      </c>
    </row>
    <row r="33" spans="3:25" ht="12.75" customHeight="1">
      <c r="C33" s="540"/>
      <c r="D33" s="511" t="s">
        <v>46</v>
      </c>
      <c r="E33" s="511"/>
      <c r="F33" s="511"/>
      <c r="G33" s="511"/>
      <c r="H33" s="128" t="s">
        <v>1868</v>
      </c>
      <c r="I33" s="38" t="str">
        <f>IF(AND(O33="",P33="",Q33=""),"",((SUM(O33:Q33)/$P$5)))</f>
        <v/>
      </c>
      <c r="J33" s="38" t="str">
        <f>IF($I33="","",$I33*係数１!$D$20*0.0258)</f>
        <v/>
      </c>
      <c r="K33" s="38" t="str">
        <f>IF($I33="","",$I33*係数１!$D$20*係数１!$F$20*44/12)</f>
        <v/>
      </c>
      <c r="O33" s="38" t="str">
        <f>IF('第１年度（〇年度）'!I35="","",'第１年度（〇年度）'!I35)</f>
        <v/>
      </c>
      <c r="P33" s="38" t="str">
        <f>IF('第２年度（〇年度）'!I35="","",'第２年度（〇年度）'!I35)</f>
        <v/>
      </c>
      <c r="Q33" s="38" t="str">
        <f>IF('第３年度（〇年度）'!I35="","",'第３年度（〇年度）'!I35)</f>
        <v/>
      </c>
      <c r="S33" s="1" t="s">
        <v>1881</v>
      </c>
      <c r="T33" s="1" t="s">
        <v>1882</v>
      </c>
      <c r="U33" s="1" t="s">
        <v>1883</v>
      </c>
      <c r="W33" s="1" t="s">
        <v>1881</v>
      </c>
      <c r="X33" s="1" t="s">
        <v>1882</v>
      </c>
      <c r="Y33" s="1" t="s">
        <v>1883</v>
      </c>
    </row>
    <row r="34" spans="3:25" ht="12.75" customHeight="1">
      <c r="C34" s="540"/>
      <c r="D34" s="524" t="s">
        <v>45</v>
      </c>
      <c r="E34" s="524"/>
      <c r="F34" s="524"/>
      <c r="G34" s="524"/>
      <c r="H34" s="127" t="s">
        <v>17</v>
      </c>
      <c r="I34" s="38" t="str">
        <f>IF(AND(O34="",P34="",Q34=""),"",((SUM(O34:Q34)/$P$5)))</f>
        <v/>
      </c>
      <c r="J34" s="38" t="str">
        <f>IF(AND(S34="",T34="",U34=""),"",((SUM(S34:U34)/$P$5)))</f>
        <v/>
      </c>
      <c r="K34" s="38" t="str">
        <f>IF(AND(W34="",X34="",Y34=""),"",((SUM(W34:Y34)/$P$5)))</f>
        <v/>
      </c>
      <c r="O34" s="38" t="str">
        <f>IF('第１年度（〇年度）'!I36="","",'第１年度（〇年度）'!I36)</f>
        <v/>
      </c>
      <c r="P34" s="38" t="str">
        <f>IF('第２年度（〇年度）'!I36="","",'第２年度（〇年度）'!I36)</f>
        <v/>
      </c>
      <c r="Q34" s="38" t="str">
        <f>IF('第３年度（〇年度）'!I36="","",'第３年度（〇年度）'!I36)</f>
        <v/>
      </c>
      <c r="S34" s="38" t="str">
        <f>IF('第１年度（〇年度）'!J36="","",'第１年度（〇年度）'!J36)</f>
        <v/>
      </c>
      <c r="T34" s="38" t="str">
        <f>IF('第２年度（〇年度）'!J36="","",'第２年度（〇年度）'!J36)</f>
        <v/>
      </c>
      <c r="U34" s="38" t="str">
        <f>IF('第３年度（〇年度）'!J36="","",'第３年度（〇年度）'!J36)</f>
        <v/>
      </c>
      <c r="W34" s="38" t="str">
        <f>IF('第１年度（〇年度）'!K36="","",'第１年度（〇年度）'!K36)</f>
        <v/>
      </c>
      <c r="X34" s="38" t="str">
        <f>IF('第２年度（〇年度）'!K36="","",'第２年度（〇年度）'!K36)</f>
        <v/>
      </c>
      <c r="Y34" s="38" t="str">
        <f>IF('第３年度（〇年度）'!K36="","",'第３年度（〇年度）'!K36)</f>
        <v/>
      </c>
    </row>
    <row r="35" spans="3:25" ht="16.5" customHeight="1">
      <c r="C35" s="541"/>
      <c r="D35" s="515" t="s">
        <v>55</v>
      </c>
      <c r="E35" s="521" t="s">
        <v>1879</v>
      </c>
      <c r="F35" s="515" t="s">
        <v>56</v>
      </c>
      <c r="G35" s="126" t="s">
        <v>107</v>
      </c>
      <c r="H35" s="524" t="s">
        <v>18</v>
      </c>
      <c r="I35" s="484" t="str">
        <f>IF(AND(O35="",P35="",Q35=""),"",((SUM(O35:Q36)/$P$5)))</f>
        <v/>
      </c>
      <c r="J35" s="484" t="str">
        <f>IF(AND(S35="",T35="",U35=""),"",((SUM(S35:U36)/$P$5)))</f>
        <v/>
      </c>
      <c r="K35" s="484" t="str">
        <f>IF($P$5=0,"",((SUM(W35:Y36)/$P$5)))</f>
        <v/>
      </c>
      <c r="O35" s="484" t="str">
        <f>IF('第１年度（〇年度）'!I37="","",'第１年度（〇年度）'!I37)</f>
        <v/>
      </c>
      <c r="P35" s="484" t="str">
        <f>IF('第２年度（〇年度）'!I37="","",'第２年度（〇年度）'!I37)</f>
        <v/>
      </c>
      <c r="Q35" s="484" t="str">
        <f>IF('第３年度（〇年度）'!I37="","",'第３年度（〇年度）'!I37)</f>
        <v/>
      </c>
      <c r="S35" s="484" t="str">
        <f>IF('第１年度（〇年度）'!J37="","",'第１年度（〇年度）'!J37)</f>
        <v/>
      </c>
      <c r="T35" s="484" t="str">
        <f>IF('第２年度（〇年度）'!J37="","",'第２年度（〇年度）'!J37)</f>
        <v/>
      </c>
      <c r="U35" s="484" t="str">
        <f>IF('第３年度（〇年度）'!J37="","",'第３年度（〇年度）'!J37)</f>
        <v/>
      </c>
      <c r="W35" s="484">
        <f>IF('第１年度（〇年度）'!K37="","",'第１年度（〇年度）'!K37)</f>
        <v>0</v>
      </c>
      <c r="X35" s="484">
        <f>IF('第２年度（〇年度）'!K37="","",'第２年度（〇年度）'!K37)</f>
        <v>0</v>
      </c>
      <c r="Y35" s="484">
        <f>IF('第３年度（〇年度）'!K37="","",'第３年度（〇年度）'!K37)</f>
        <v>0</v>
      </c>
    </row>
    <row r="36" spans="3:25" ht="16.5" customHeight="1">
      <c r="C36" s="541"/>
      <c r="D36" s="520"/>
      <c r="E36" s="522"/>
      <c r="F36" s="516"/>
      <c r="G36" s="16" t="s">
        <v>378</v>
      </c>
      <c r="H36" s="525"/>
      <c r="I36" s="488"/>
      <c r="J36" s="488"/>
      <c r="K36" s="488"/>
      <c r="O36" s="485"/>
      <c r="P36" s="485"/>
      <c r="Q36" s="485"/>
      <c r="S36" s="485"/>
      <c r="T36" s="485"/>
      <c r="U36" s="485"/>
      <c r="W36" s="485"/>
      <c r="X36" s="485"/>
      <c r="Y36" s="485"/>
    </row>
    <row r="37" spans="3:25" ht="16.5" customHeight="1">
      <c r="C37" s="541"/>
      <c r="D37" s="520"/>
      <c r="E37" s="522"/>
      <c r="F37" s="515" t="s">
        <v>57</v>
      </c>
      <c r="G37" s="126" t="s">
        <v>107</v>
      </c>
      <c r="H37" s="524" t="s">
        <v>18</v>
      </c>
      <c r="I37" s="526"/>
      <c r="J37" s="526"/>
      <c r="K37" s="526"/>
      <c r="O37" s="486" t="s">
        <v>1131</v>
      </c>
      <c r="P37" s="486" t="s">
        <v>1131</v>
      </c>
      <c r="Q37" s="486" t="s">
        <v>1131</v>
      </c>
      <c r="S37" s="486" t="s">
        <v>1131</v>
      </c>
      <c r="T37" s="486" t="s">
        <v>1131</v>
      </c>
      <c r="U37" s="486" t="s">
        <v>1131</v>
      </c>
      <c r="W37" s="486" t="s">
        <v>1131</v>
      </c>
      <c r="X37" s="486" t="s">
        <v>1131</v>
      </c>
      <c r="Y37" s="486" t="s">
        <v>1131</v>
      </c>
    </row>
    <row r="38" spans="3:25" ht="16.5" customHeight="1">
      <c r="C38" s="541"/>
      <c r="D38" s="520"/>
      <c r="E38" s="523"/>
      <c r="F38" s="516"/>
      <c r="G38" s="442" t="s">
        <v>378</v>
      </c>
      <c r="H38" s="525"/>
      <c r="I38" s="527"/>
      <c r="J38" s="527"/>
      <c r="K38" s="527"/>
      <c r="O38" s="487"/>
      <c r="P38" s="487"/>
      <c r="Q38" s="487"/>
      <c r="S38" s="487"/>
      <c r="T38" s="487"/>
      <c r="U38" s="487"/>
      <c r="W38" s="487"/>
      <c r="X38" s="487"/>
      <c r="Y38" s="487"/>
    </row>
    <row r="39" spans="3:25" ht="16.5" customHeight="1">
      <c r="C39" s="541"/>
      <c r="D39" s="520"/>
      <c r="E39" s="518" t="s">
        <v>0</v>
      </c>
      <c r="F39" s="519"/>
      <c r="G39" s="126" t="s">
        <v>107</v>
      </c>
      <c r="H39" s="524" t="s">
        <v>18</v>
      </c>
      <c r="I39" s="484" t="str">
        <f>IF(AND(O39="",P39="",Q39=""),"",((SUM(O39:Q40)/$P$5)))</f>
        <v/>
      </c>
      <c r="J39" s="484" t="str">
        <f>IF(AND(S39="",T39="",U39=""),"",((SUM(S39:U40)/$P$5)))</f>
        <v/>
      </c>
      <c r="K39" s="484" t="str">
        <f>IF($P$5=0,"",((SUM(W39:Y40)/$P$5)))</f>
        <v/>
      </c>
      <c r="O39" s="484" t="str">
        <f>IF('第１年度（〇年度）'!I41="","",'第１年度（〇年度）'!I41)</f>
        <v/>
      </c>
      <c r="P39" s="484" t="str">
        <f>IF('第２年度（〇年度）'!I41="","",'第２年度（〇年度）'!I41)</f>
        <v/>
      </c>
      <c r="Q39" s="484" t="str">
        <f>IF('第３年度（〇年度）'!I41="","",'第３年度（〇年度）'!I41)</f>
        <v/>
      </c>
      <c r="S39" s="484" t="str">
        <f>IF('第１年度（〇年度）'!J41="","",'第１年度（〇年度）'!J41)</f>
        <v/>
      </c>
      <c r="T39" s="484" t="str">
        <f>IF('第２年度（〇年度）'!J41="","",'第２年度（〇年度）'!J41)</f>
        <v/>
      </c>
      <c r="U39" s="484" t="str">
        <f>IF('第３年度（〇年度）'!J41="","",'第３年度（〇年度）'!J41)</f>
        <v/>
      </c>
      <c r="W39" s="484">
        <f>IF('第１年度（〇年度）'!K41="","",'第１年度（〇年度）'!K41)</f>
        <v>0</v>
      </c>
      <c r="X39" s="484">
        <f>IF('第２年度（〇年度）'!K41="","",'第２年度（〇年度）'!K41)</f>
        <v>0</v>
      </c>
      <c r="Y39" s="484">
        <f>IF('第３年度（〇年度）'!K41="","",'第３年度（〇年度）'!K41)</f>
        <v>0</v>
      </c>
    </row>
    <row r="40" spans="3:25" ht="16.5" customHeight="1">
      <c r="C40" s="541"/>
      <c r="D40" s="516"/>
      <c r="E40" s="528"/>
      <c r="F40" s="529"/>
      <c r="G40" s="16" t="s">
        <v>378</v>
      </c>
      <c r="H40" s="525"/>
      <c r="I40" s="488"/>
      <c r="J40" s="488"/>
      <c r="K40" s="488"/>
      <c r="O40" s="485"/>
      <c r="P40" s="485"/>
      <c r="Q40" s="485"/>
      <c r="S40" s="485"/>
      <c r="T40" s="485"/>
      <c r="U40" s="485"/>
      <c r="W40" s="485"/>
      <c r="X40" s="485"/>
      <c r="Y40" s="485"/>
    </row>
    <row r="41" spans="3:25" ht="12.75" customHeight="1">
      <c r="C41" s="540"/>
      <c r="D41" s="497" t="s">
        <v>23</v>
      </c>
      <c r="E41" s="498"/>
      <c r="F41" s="498"/>
      <c r="G41" s="499"/>
      <c r="H41" s="124" t="s">
        <v>14</v>
      </c>
      <c r="I41" s="124" t="s">
        <v>14</v>
      </c>
      <c r="J41" s="64" t="str">
        <f>IF(SUM(J30:J39)=0,"",SUM(J30:J39))</f>
        <v/>
      </c>
      <c r="K41" s="64" t="str">
        <f>IF($P$5=0,"",SUM(K30:K39))</f>
        <v/>
      </c>
    </row>
    <row r="42" spans="3:25" ht="12.75" customHeight="1">
      <c r="C42" s="540"/>
      <c r="D42" s="511" t="s">
        <v>44</v>
      </c>
      <c r="E42" s="511"/>
      <c r="F42" s="511"/>
      <c r="G42" s="511"/>
      <c r="H42" s="123" t="s">
        <v>28</v>
      </c>
      <c r="I42" s="123" t="s">
        <v>29</v>
      </c>
      <c r="J42" s="123" t="s">
        <v>30</v>
      </c>
      <c r="K42" s="123" t="s">
        <v>11</v>
      </c>
    </row>
    <row r="43" spans="3:25" ht="12.75" customHeight="1">
      <c r="C43" s="540"/>
      <c r="D43" s="511"/>
      <c r="E43" s="511"/>
      <c r="F43" s="511"/>
      <c r="G43" s="511"/>
      <c r="H43" s="157"/>
      <c r="I43" s="157"/>
      <c r="J43" s="157"/>
      <c r="K43" s="158"/>
    </row>
    <row r="44" spans="3:25" ht="12.75" customHeight="1">
      <c r="C44" s="540"/>
      <c r="D44" s="557" t="s">
        <v>1865</v>
      </c>
      <c r="E44" s="557"/>
      <c r="F44" s="557"/>
      <c r="G44" s="557"/>
      <c r="H44" s="511" t="s">
        <v>54</v>
      </c>
      <c r="I44" s="511"/>
      <c r="J44" s="511" t="s">
        <v>1864</v>
      </c>
      <c r="K44" s="511"/>
      <c r="O44" s="1" t="s">
        <v>373</v>
      </c>
    </row>
    <row r="45" spans="3:25" ht="12.75" customHeight="1">
      <c r="C45" s="540"/>
      <c r="D45" s="557"/>
      <c r="E45" s="557"/>
      <c r="F45" s="557"/>
      <c r="G45" s="557"/>
      <c r="H45" s="538"/>
      <c r="I45" s="538"/>
      <c r="J45" s="538"/>
      <c r="K45" s="538"/>
      <c r="O45" s="1" t="s">
        <v>1881</v>
      </c>
      <c r="P45" s="1" t="s">
        <v>1882</v>
      </c>
      <c r="Q45" s="1" t="s">
        <v>1883</v>
      </c>
    </row>
    <row r="46" spans="3:25" ht="12.75" customHeight="1" thickBot="1">
      <c r="C46" s="542"/>
      <c r="D46" s="537" t="s">
        <v>12</v>
      </c>
      <c r="E46" s="537"/>
      <c r="F46" s="537"/>
      <c r="G46" s="537"/>
      <c r="H46" s="125" t="s">
        <v>18</v>
      </c>
      <c r="I46" s="154" t="str">
        <f>IF(AND(O46="",P46="",Q46=""),"",((SUM(O46:Q46)/$P$5)))</f>
        <v/>
      </c>
      <c r="J46" s="125" t="s">
        <v>14</v>
      </c>
      <c r="K46" s="125" t="s">
        <v>14</v>
      </c>
      <c r="O46" s="38" t="str">
        <f>IF('第１年度（〇年度）'!I48="","",'第１年度（〇年度）'!I48)</f>
        <v/>
      </c>
      <c r="P46" s="38" t="str">
        <f>IF('第２年度（〇年度）'!I48="","",'第２年度（〇年度）'!I48)</f>
        <v/>
      </c>
      <c r="Q46" s="38" t="str">
        <f>IF('第３年度（〇年度）'!I48="","",'第３年度（〇年度）'!I48)</f>
        <v/>
      </c>
    </row>
    <row r="47" spans="3:25" ht="34.5" customHeight="1" thickTop="1">
      <c r="C47" s="539" t="s">
        <v>31</v>
      </c>
      <c r="D47" s="525" t="s">
        <v>19</v>
      </c>
      <c r="E47" s="525"/>
      <c r="F47" s="525"/>
      <c r="G47" s="525"/>
      <c r="H47" s="124" t="s">
        <v>6</v>
      </c>
      <c r="I47" s="124" t="s">
        <v>20</v>
      </c>
      <c r="J47" s="543" t="s">
        <v>1867</v>
      </c>
      <c r="K47" s="543"/>
      <c r="O47" s="152"/>
      <c r="P47" s="152"/>
      <c r="Q47" s="152"/>
    </row>
    <row r="48" spans="3:25" ht="34.5" customHeight="1">
      <c r="C48" s="540"/>
      <c r="D48" s="511" t="s">
        <v>42</v>
      </c>
      <c r="E48" s="511"/>
      <c r="F48" s="511"/>
      <c r="G48" s="511"/>
      <c r="H48" s="123" t="s">
        <v>32</v>
      </c>
      <c r="I48" s="38" t="str">
        <f t="shared" ref="I48:I54" si="1">IF(AND(O48="",P48="",Q48=""),"",((SUM(O48:Q48)/$P$5)))</f>
        <v/>
      </c>
      <c r="J48" s="544" t="str">
        <f>IF($I48="","",$I48*係数１!G80)</f>
        <v/>
      </c>
      <c r="K48" s="544"/>
      <c r="O48" s="38" t="str">
        <f>IF('第１年度（〇年度）'!I50="","",'第１年度（〇年度）'!I50)</f>
        <v/>
      </c>
      <c r="P48" s="38" t="str">
        <f>IF('第２年度（〇年度）'!I50="","",'第２年度（〇年度）'!I50)</f>
        <v/>
      </c>
      <c r="Q48" s="38" t="str">
        <f>IF('第３年度（〇年度）'!I50="","",'第３年度（〇年度）'!I50)</f>
        <v/>
      </c>
    </row>
    <row r="49" spans="3:25" ht="34.5" hidden="1" customHeight="1">
      <c r="C49" s="540"/>
      <c r="D49" s="511" t="s">
        <v>43</v>
      </c>
      <c r="E49" s="511"/>
      <c r="F49" s="511"/>
      <c r="G49" s="511"/>
      <c r="H49" s="123" t="s">
        <v>32</v>
      </c>
      <c r="I49" s="38" t="str">
        <f t="shared" si="1"/>
        <v/>
      </c>
      <c r="J49" s="544" t="str">
        <f>IF($I49="","",$I49*係数１!G81)</f>
        <v/>
      </c>
      <c r="K49" s="544"/>
      <c r="O49" s="38" t="str">
        <f>IF('第１年度（〇年度）'!I51="","",'第１年度（〇年度）'!I51)</f>
        <v/>
      </c>
      <c r="P49" s="38" t="str">
        <f>IF('第２年度（〇年度）'!I51="","",'第２年度（〇年度）'!I51)</f>
        <v/>
      </c>
      <c r="Q49" s="38" t="str">
        <f>IF('第３年度（〇年度）'!I51="","",'第３年度（〇年度）'!I51)</f>
        <v/>
      </c>
      <c r="W49" s="1" t="s">
        <v>375</v>
      </c>
    </row>
    <row r="50" spans="3:25" ht="34.5" hidden="1" customHeight="1">
      <c r="C50" s="540"/>
      <c r="D50" s="511" t="s">
        <v>41</v>
      </c>
      <c r="E50" s="511"/>
      <c r="F50" s="511"/>
      <c r="G50" s="511"/>
      <c r="H50" s="123" t="s">
        <v>32</v>
      </c>
      <c r="I50" s="38" t="str">
        <f t="shared" si="1"/>
        <v/>
      </c>
      <c r="J50" s="544" t="str">
        <f>IF($I50="","",$I50*係数１!G82)</f>
        <v/>
      </c>
      <c r="K50" s="544"/>
      <c r="O50" s="38" t="str">
        <f>IF('第１年度（〇年度）'!I52="","",'第１年度（〇年度）'!I52)</f>
        <v/>
      </c>
      <c r="P50" s="38" t="str">
        <f>IF('第２年度（〇年度）'!I52="","",'第２年度（〇年度）'!I52)</f>
        <v/>
      </c>
      <c r="Q50" s="38" t="str">
        <f>IF('第３年度（〇年度）'!I52="","",'第３年度（〇年度）'!I52)</f>
        <v/>
      </c>
      <c r="W50" s="1" t="s">
        <v>1881</v>
      </c>
      <c r="X50" s="1" t="s">
        <v>1882</v>
      </c>
      <c r="Y50" s="1" t="s">
        <v>1883</v>
      </c>
    </row>
    <row r="51" spans="3:25" ht="34.5" hidden="1" customHeight="1">
      <c r="C51" s="540"/>
      <c r="D51" s="545" t="s">
        <v>40</v>
      </c>
      <c r="E51" s="545"/>
      <c r="F51" s="545"/>
      <c r="G51" s="545"/>
      <c r="H51" s="123" t="s">
        <v>32</v>
      </c>
      <c r="I51" s="38" t="str">
        <f t="shared" si="1"/>
        <v/>
      </c>
      <c r="J51" s="544" t="str">
        <f>IF(AND(W51="",X51="",Y51=""),"",((SUM(W51:Y51)/$P$5)))</f>
        <v/>
      </c>
      <c r="K51" s="544"/>
      <c r="O51" s="38" t="str">
        <f>IF('第１年度（〇年度）'!I53="","",'第１年度（〇年度）'!I53)</f>
        <v/>
      </c>
      <c r="P51" s="38" t="str">
        <f>IF('第２年度（〇年度）'!I53="","",'第２年度（〇年度）'!I53)</f>
        <v/>
      </c>
      <c r="Q51" s="38" t="str">
        <f>IF('第３年度（〇年度）'!I53="","",'第３年度（〇年度）'!I53)</f>
        <v/>
      </c>
      <c r="V51" s="1" t="s">
        <v>376</v>
      </c>
      <c r="W51" s="38" t="str">
        <f>IF('第１年度（〇年度）'!J53="","",'第１年度（〇年度）'!J53)</f>
        <v/>
      </c>
      <c r="X51" s="38" t="str">
        <f>IF('第２年度（〇年度）'!J53="","",'第２年度（〇年度）'!J53)</f>
        <v/>
      </c>
      <c r="Y51" s="38" t="str">
        <f>IF('第３年度（〇年度）'!J53="","",'第３年度（〇年度）'!J53)</f>
        <v/>
      </c>
    </row>
    <row r="52" spans="3:25" ht="34.5" hidden="1" customHeight="1">
      <c r="C52" s="540"/>
      <c r="D52" s="545" t="s">
        <v>106</v>
      </c>
      <c r="E52" s="545"/>
      <c r="F52" s="545"/>
      <c r="G52" s="545"/>
      <c r="H52" s="123" t="s">
        <v>32</v>
      </c>
      <c r="I52" s="38" t="str">
        <f t="shared" si="1"/>
        <v/>
      </c>
      <c r="J52" s="544" t="str">
        <f>IF(AND(W52="",X52="",Y52=""),"",((SUM(W52:Y52)/$P$5)))</f>
        <v/>
      </c>
      <c r="K52" s="544"/>
      <c r="O52" s="38" t="str">
        <f>IF('第１年度（〇年度）'!I54="","",'第１年度（〇年度）'!I54)</f>
        <v/>
      </c>
      <c r="P52" s="38" t="str">
        <f>IF('第２年度（〇年度）'!I54="","",'第２年度（〇年度）'!I54)</f>
        <v/>
      </c>
      <c r="Q52" s="38" t="str">
        <f>IF('第３年度（〇年度）'!I54="","",'第３年度（〇年度）'!I54)</f>
        <v/>
      </c>
      <c r="V52" s="1" t="s">
        <v>377</v>
      </c>
      <c r="W52" s="38" t="str">
        <f>IF('第１年度（〇年度）'!J54="","",'第１年度（〇年度）'!J54)</f>
        <v/>
      </c>
      <c r="X52" s="38" t="str">
        <f>IF('第２年度（〇年度）'!J54="","",'第２年度（〇年度）'!J54)</f>
        <v/>
      </c>
      <c r="Y52" s="38" t="str">
        <f>IF('第３年度（〇年度）'!J54="","",'第３年度（〇年度）'!J54)</f>
        <v/>
      </c>
    </row>
    <row r="53" spans="3:25" ht="34.5" hidden="1" customHeight="1">
      <c r="C53" s="540"/>
      <c r="D53" s="511" t="s">
        <v>39</v>
      </c>
      <c r="E53" s="511"/>
      <c r="F53" s="511"/>
      <c r="G53" s="511"/>
      <c r="H53" s="123" t="s">
        <v>32</v>
      </c>
      <c r="I53" s="38" t="str">
        <f t="shared" si="1"/>
        <v/>
      </c>
      <c r="J53" s="544" t="str">
        <f>IF($I53="","",$I53*係数１!G113)</f>
        <v/>
      </c>
      <c r="K53" s="544"/>
      <c r="O53" s="38" t="str">
        <f>IF('第１年度（〇年度）'!I55="","",'第１年度（〇年度）'!I55)</f>
        <v/>
      </c>
      <c r="P53" s="38" t="str">
        <f>IF('第２年度（〇年度）'!I55="","",'第２年度（〇年度）'!I55)</f>
        <v/>
      </c>
      <c r="Q53" s="38" t="str">
        <f>IF('第３年度（〇年度）'!I55="","",'第３年度（〇年度）'!I55)</f>
        <v/>
      </c>
    </row>
    <row r="54" spans="3:25" ht="34.5" hidden="1" customHeight="1">
      <c r="C54" s="540"/>
      <c r="D54" s="511" t="s">
        <v>53</v>
      </c>
      <c r="E54" s="511"/>
      <c r="F54" s="511"/>
      <c r="G54" s="511"/>
      <c r="H54" s="123" t="s">
        <v>32</v>
      </c>
      <c r="I54" s="38" t="str">
        <f t="shared" si="1"/>
        <v/>
      </c>
      <c r="J54" s="544" t="str">
        <f>IF($I54="","",$I54*係数１!G114)</f>
        <v/>
      </c>
      <c r="K54" s="544"/>
      <c r="O54" s="38" t="str">
        <f>IF('第１年度（〇年度）'!I56="","",'第１年度（〇年度）'!I56)</f>
        <v/>
      </c>
      <c r="P54" s="38" t="str">
        <f>IF('第２年度（〇年度）'!I56="","",'第２年度（〇年度）'!I56)</f>
        <v/>
      </c>
      <c r="Q54" s="38" t="str">
        <f>IF('第３年度（〇年度）'!I56="","",'第３年度（〇年度）'!I56)</f>
        <v/>
      </c>
    </row>
    <row r="55" spans="3:25" ht="34.5" customHeight="1">
      <c r="C55" s="540"/>
      <c r="D55" s="511" t="s">
        <v>23</v>
      </c>
      <c r="E55" s="511"/>
      <c r="F55" s="511"/>
      <c r="G55" s="511"/>
      <c r="H55" s="123" t="s">
        <v>14</v>
      </c>
      <c r="I55" s="123" t="s">
        <v>14</v>
      </c>
      <c r="J55" s="544" t="str">
        <f>IF(SUM(J48:K54)=0,"",SUM(J48:K54))</f>
        <v/>
      </c>
      <c r="K55" s="544"/>
    </row>
    <row r="56" spans="3:25" ht="15.75" customHeight="1">
      <c r="C56" s="540"/>
      <c r="D56" s="511" t="s">
        <v>33</v>
      </c>
      <c r="E56" s="511"/>
      <c r="F56" s="511"/>
      <c r="G56" s="511"/>
      <c r="H56" s="546"/>
      <c r="I56" s="547"/>
      <c r="J56" s="547"/>
      <c r="K56" s="548"/>
      <c r="P56" s="1" t="s">
        <v>1140</v>
      </c>
      <c r="Q56" s="1" t="s">
        <v>1141</v>
      </c>
    </row>
    <row r="57" spans="3:25" ht="15.75" customHeight="1">
      <c r="C57" s="540"/>
      <c r="D57" s="511"/>
      <c r="E57" s="511"/>
      <c r="F57" s="511"/>
      <c r="G57" s="511"/>
      <c r="H57" s="549"/>
      <c r="I57" s="550"/>
      <c r="J57" s="550"/>
      <c r="K57" s="551"/>
      <c r="O57" s="149" t="s">
        <v>369</v>
      </c>
      <c r="P57" s="38">
        <f>IF(J26="",0,J26)</f>
        <v>0</v>
      </c>
      <c r="Q57" s="38">
        <f>IF(K26="",0,K26)</f>
        <v>0</v>
      </c>
    </row>
    <row r="58" spans="3:25">
      <c r="O58" s="149" t="s">
        <v>370</v>
      </c>
      <c r="P58" s="38">
        <f>IF(J41="",0,J41)</f>
        <v>0</v>
      </c>
      <c r="Q58" s="38">
        <f>IF(K41="",0,K41)</f>
        <v>0</v>
      </c>
    </row>
    <row r="59" spans="3:25" ht="13.5" customHeight="1">
      <c r="C59" s="31" t="s">
        <v>13</v>
      </c>
      <c r="D59" s="552" t="s">
        <v>1869</v>
      </c>
      <c r="E59" s="552"/>
      <c r="F59" s="552"/>
      <c r="G59" s="552"/>
      <c r="H59" s="552"/>
      <c r="I59" s="552"/>
      <c r="J59" s="552"/>
      <c r="K59" s="552"/>
      <c r="L59" s="27"/>
      <c r="M59" s="27"/>
      <c r="O59" s="149" t="s">
        <v>371</v>
      </c>
      <c r="P59" s="38"/>
      <c r="Q59" s="38">
        <f>IF(J55="",0,J55)</f>
        <v>0</v>
      </c>
    </row>
    <row r="60" spans="3:25" ht="23.25" customHeight="1">
      <c r="C60" s="22" t="s">
        <v>34</v>
      </c>
      <c r="D60" s="552" t="s">
        <v>1870</v>
      </c>
      <c r="E60" s="552"/>
      <c r="F60" s="552"/>
      <c r="G60" s="552"/>
      <c r="H60" s="552"/>
      <c r="I60" s="552"/>
      <c r="J60" s="552"/>
      <c r="K60" s="552"/>
      <c r="L60" s="27"/>
      <c r="M60" s="27"/>
      <c r="O60" s="149" t="s">
        <v>58</v>
      </c>
      <c r="P60" s="38" t="str">
        <f>IF(SUM(P57:P59)=0,"",SUM(P57:P59))</f>
        <v/>
      </c>
      <c r="Q60" s="38" t="str">
        <f>IF(SUM(Q57:Q59)=0,"",SUM(Q57:Q59))</f>
        <v/>
      </c>
    </row>
    <row r="61" spans="3:25" ht="42.75" customHeight="1">
      <c r="C61" s="22" t="s">
        <v>35</v>
      </c>
      <c r="D61" s="552" t="s">
        <v>1871</v>
      </c>
      <c r="E61" s="552"/>
      <c r="F61" s="552"/>
      <c r="G61" s="552"/>
      <c r="H61" s="552"/>
      <c r="I61" s="552"/>
      <c r="J61" s="552"/>
      <c r="K61" s="552"/>
      <c r="L61" s="27"/>
      <c r="M61" s="27"/>
    </row>
    <row r="62" spans="3:25">
      <c r="C62" s="22" t="s">
        <v>36</v>
      </c>
      <c r="D62" s="556" t="s">
        <v>1872</v>
      </c>
      <c r="E62" s="556"/>
      <c r="F62" s="556"/>
      <c r="G62" s="556"/>
      <c r="H62" s="556"/>
      <c r="I62" s="556"/>
      <c r="J62" s="556"/>
      <c r="K62" s="556"/>
      <c r="L62" s="27"/>
      <c r="M62" s="27"/>
    </row>
    <row r="63" spans="3:25" ht="10.5" customHeight="1">
      <c r="C63" s="22" t="s">
        <v>37</v>
      </c>
      <c r="D63" s="552" t="s">
        <v>1873</v>
      </c>
      <c r="E63" s="552"/>
      <c r="F63" s="552"/>
      <c r="G63" s="552"/>
      <c r="H63" s="552"/>
      <c r="I63" s="552"/>
      <c r="J63" s="552"/>
      <c r="K63" s="552"/>
      <c r="L63" s="25"/>
      <c r="M63" s="25"/>
    </row>
    <row r="64" spans="3:25">
      <c r="C64" s="22" t="s">
        <v>38</v>
      </c>
      <c r="D64" s="552" t="s">
        <v>1874</v>
      </c>
      <c r="E64" s="552"/>
      <c r="F64" s="552"/>
      <c r="G64" s="552"/>
      <c r="H64" s="552"/>
      <c r="I64" s="552"/>
      <c r="J64" s="552"/>
      <c r="K64" s="552"/>
      <c r="L64" s="21"/>
      <c r="M64" s="21"/>
    </row>
    <row r="65" spans="3:14">
      <c r="C65" s="22" t="s">
        <v>122</v>
      </c>
      <c r="D65" s="552" t="s">
        <v>1877</v>
      </c>
      <c r="E65" s="552"/>
      <c r="F65" s="552"/>
      <c r="G65" s="552"/>
      <c r="H65" s="552"/>
      <c r="I65" s="552"/>
      <c r="J65" s="552"/>
      <c r="K65" s="552"/>
      <c r="L65" s="21"/>
      <c r="M65" s="21"/>
    </row>
    <row r="66" spans="3:14" ht="21" customHeight="1">
      <c r="C66" s="22" t="s">
        <v>123</v>
      </c>
      <c r="D66" s="552" t="s">
        <v>1875</v>
      </c>
      <c r="E66" s="552"/>
      <c r="F66" s="552"/>
      <c r="G66" s="552"/>
      <c r="H66" s="552"/>
      <c r="I66" s="552"/>
      <c r="J66" s="552"/>
      <c r="K66" s="552"/>
      <c r="L66" s="21"/>
      <c r="M66" s="21"/>
    </row>
    <row r="67" spans="3:14">
      <c r="C67" s="22" t="s">
        <v>124</v>
      </c>
      <c r="D67" s="552" t="s">
        <v>1876</v>
      </c>
      <c r="E67" s="552"/>
      <c r="F67" s="552"/>
      <c r="G67" s="552"/>
      <c r="H67" s="552"/>
      <c r="I67" s="552"/>
      <c r="J67" s="552"/>
      <c r="K67" s="552"/>
      <c r="L67" s="21"/>
      <c r="M67" s="21"/>
    </row>
    <row r="68" spans="3:14">
      <c r="N68" s="21"/>
    </row>
  </sheetData>
  <sheetProtection algorithmName="SHA-512" hashValue="18Gzqd5JO1yamE2iXXIEcdtezjQrK7DU9vqbShwb9K5kOuOp1ATuKyihVSgEIX+h8WhoTbkyXGqbwqgkuKKIaA==" saltValue="+COvmXs2qqnVszDhj8xFgQ==" spinCount="100000" sheet="1" selectLockedCells="1"/>
  <mergeCells count="159">
    <mergeCell ref="D59:K59"/>
    <mergeCell ref="D60:K60"/>
    <mergeCell ref="D53:G53"/>
    <mergeCell ref="J53:K53"/>
    <mergeCell ref="D67:K67"/>
    <mergeCell ref="G3:K3"/>
    <mergeCell ref="D61:K61"/>
    <mergeCell ref="D62:K62"/>
    <mergeCell ref="D63:K63"/>
    <mergeCell ref="D64:K64"/>
    <mergeCell ref="D65:K65"/>
    <mergeCell ref="D66:K66"/>
    <mergeCell ref="D55:G55"/>
    <mergeCell ref="J55:K55"/>
    <mergeCell ref="H39:H40"/>
    <mergeCell ref="I39:I40"/>
    <mergeCell ref="J39:J40"/>
    <mergeCell ref="K39:K40"/>
    <mergeCell ref="D41:G41"/>
    <mergeCell ref="D42:G43"/>
    <mergeCell ref="D44:G45"/>
    <mergeCell ref="H44:I44"/>
    <mergeCell ref="J44:K44"/>
    <mergeCell ref="H45:I45"/>
    <mergeCell ref="C47:C57"/>
    <mergeCell ref="D47:G47"/>
    <mergeCell ref="J47:K47"/>
    <mergeCell ref="D48:G48"/>
    <mergeCell ref="J48:K48"/>
    <mergeCell ref="D51:G51"/>
    <mergeCell ref="J51:K51"/>
    <mergeCell ref="D54:G54"/>
    <mergeCell ref="J54:K54"/>
    <mergeCell ref="D52:G52"/>
    <mergeCell ref="J52:K52"/>
    <mergeCell ref="D50:G50"/>
    <mergeCell ref="J50:K50"/>
    <mergeCell ref="D49:G49"/>
    <mergeCell ref="J49:K49"/>
    <mergeCell ref="D56:G57"/>
    <mergeCell ref="H56:K57"/>
    <mergeCell ref="J45:K45"/>
    <mergeCell ref="C29:C46"/>
    <mergeCell ref="D29:G29"/>
    <mergeCell ref="D30:G30"/>
    <mergeCell ref="D31:G31"/>
    <mergeCell ref="D32:G32"/>
    <mergeCell ref="D33:G33"/>
    <mergeCell ref="D34:G34"/>
    <mergeCell ref="D35:D40"/>
    <mergeCell ref="E35:E38"/>
    <mergeCell ref="F35:F36"/>
    <mergeCell ref="E39:F40"/>
    <mergeCell ref="D46:G46"/>
    <mergeCell ref="J35:J36"/>
    <mergeCell ref="K35:K36"/>
    <mergeCell ref="F37:F38"/>
    <mergeCell ref="D23:F25"/>
    <mergeCell ref="D27:G27"/>
    <mergeCell ref="H27:K27"/>
    <mergeCell ref="D28:G28"/>
    <mergeCell ref="I35:I36"/>
    <mergeCell ref="H35:H36"/>
    <mergeCell ref="H37:H38"/>
    <mergeCell ref="I37:I38"/>
    <mergeCell ref="J37:J38"/>
    <mergeCell ref="K37:K38"/>
    <mergeCell ref="D16:G16"/>
    <mergeCell ref="D17:D22"/>
    <mergeCell ref="E17:E20"/>
    <mergeCell ref="F17:F18"/>
    <mergeCell ref="H17:H18"/>
    <mergeCell ref="H19:H20"/>
    <mergeCell ref="I19:I20"/>
    <mergeCell ref="J19:J20"/>
    <mergeCell ref="K19:K20"/>
    <mergeCell ref="E21:F22"/>
    <mergeCell ref="H21:H22"/>
    <mergeCell ref="I21:I22"/>
    <mergeCell ref="J21:J22"/>
    <mergeCell ref="K21:K22"/>
    <mergeCell ref="C2:K2"/>
    <mergeCell ref="C3:F3"/>
    <mergeCell ref="C4:G4"/>
    <mergeCell ref="H4:I4"/>
    <mergeCell ref="J4:K4"/>
    <mergeCell ref="D26:G26"/>
    <mergeCell ref="C5:G5"/>
    <mergeCell ref="H5:I5"/>
    <mergeCell ref="J5:K5"/>
    <mergeCell ref="C6:K6"/>
    <mergeCell ref="C7:C28"/>
    <mergeCell ref="D7:G7"/>
    <mergeCell ref="D8:G8"/>
    <mergeCell ref="J17:J18"/>
    <mergeCell ref="K17:K18"/>
    <mergeCell ref="F19:F20"/>
    <mergeCell ref="I17:I18"/>
    <mergeCell ref="D9:G9"/>
    <mergeCell ref="D10:G10"/>
    <mergeCell ref="D11:G11"/>
    <mergeCell ref="D12:G12"/>
    <mergeCell ref="D13:G13"/>
    <mergeCell ref="D14:G14"/>
    <mergeCell ref="D15:G15"/>
    <mergeCell ref="O17:O18"/>
    <mergeCell ref="P17:P18"/>
    <mergeCell ref="Q17:Q18"/>
    <mergeCell ref="S17:S18"/>
    <mergeCell ref="T17:T18"/>
    <mergeCell ref="U17:U18"/>
    <mergeCell ref="W17:W18"/>
    <mergeCell ref="X17:X18"/>
    <mergeCell ref="Y17:Y18"/>
    <mergeCell ref="O19:O20"/>
    <mergeCell ref="P19:P20"/>
    <mergeCell ref="Q19:Q20"/>
    <mergeCell ref="S19:S20"/>
    <mergeCell ref="T19:T20"/>
    <mergeCell ref="U19:U20"/>
    <mergeCell ref="W19:W20"/>
    <mergeCell ref="X19:X20"/>
    <mergeCell ref="Y19:Y20"/>
    <mergeCell ref="O21:O22"/>
    <mergeCell ref="P21:P22"/>
    <mergeCell ref="Q21:Q22"/>
    <mergeCell ref="S21:S22"/>
    <mergeCell ref="T21:T22"/>
    <mergeCell ref="U21:U22"/>
    <mergeCell ref="W21:W22"/>
    <mergeCell ref="X21:X22"/>
    <mergeCell ref="Y21:Y22"/>
    <mergeCell ref="O35:O36"/>
    <mergeCell ref="P35:P36"/>
    <mergeCell ref="Q35:Q36"/>
    <mergeCell ref="S35:S36"/>
    <mergeCell ref="T35:T36"/>
    <mergeCell ref="U35:U36"/>
    <mergeCell ref="W35:W36"/>
    <mergeCell ref="X35:X36"/>
    <mergeCell ref="Y35:Y36"/>
    <mergeCell ref="O37:O38"/>
    <mergeCell ref="P37:P38"/>
    <mergeCell ref="Q37:Q38"/>
    <mergeCell ref="S37:S38"/>
    <mergeCell ref="T37:T38"/>
    <mergeCell ref="U37:U38"/>
    <mergeCell ref="W37:W38"/>
    <mergeCell ref="X37:X38"/>
    <mergeCell ref="Y37:Y38"/>
    <mergeCell ref="O39:O40"/>
    <mergeCell ref="P39:P40"/>
    <mergeCell ref="Q39:Q40"/>
    <mergeCell ref="S39:S40"/>
    <mergeCell ref="T39:T40"/>
    <mergeCell ref="U39:U40"/>
    <mergeCell ref="W39:W40"/>
    <mergeCell ref="X39:X40"/>
    <mergeCell ref="Y39:Y40"/>
  </mergeCells>
  <phoneticPr fontId="6"/>
  <printOptions horizontalCentered="1"/>
  <pageMargins left="0.39370078740157483" right="0.39370078740157483" top="0.39370078740157483" bottom="0.39370078740157483" header="0" footer="0"/>
  <pageSetup paperSize="9" scale="85" orientation="portrait" r:id="rId1"/>
  <headerFooter alignWithMargins="0"/>
  <colBreaks count="1" manualBreakCount="1">
    <brk id="12" max="67"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46E30-FBEE-4967-9402-285E8E96EDFF}">
  <dimension ref="A1:V44"/>
  <sheetViews>
    <sheetView topLeftCell="M1" workbookViewId="0">
      <selection activeCell="S2" sqref="S2"/>
    </sheetView>
  </sheetViews>
  <sheetFormatPr defaultRowHeight="12.5"/>
  <cols>
    <col min="1" max="1" width="11.08984375" customWidth="1"/>
    <col min="2" max="2" width="21" customWidth="1"/>
    <col min="3" max="3" width="10.36328125" customWidth="1"/>
    <col min="4" max="4" width="20.90625" bestFit="1" customWidth="1"/>
    <col min="5" max="6" width="16.54296875" customWidth="1"/>
    <col min="7" max="7" width="28.08984375" customWidth="1"/>
    <col min="8" max="8" width="72.08984375" customWidth="1"/>
    <col min="9" max="9" width="61.6328125" customWidth="1"/>
    <col min="10" max="10" width="16.54296875" customWidth="1"/>
    <col min="11" max="11" width="37.36328125" customWidth="1"/>
    <col min="12" max="12" width="38.90625" customWidth="1"/>
    <col min="13" max="13" width="30.453125" customWidth="1"/>
    <col min="14" max="15" width="27.6328125" customWidth="1"/>
    <col min="16" max="16" width="9" customWidth="1"/>
    <col min="18" max="18" width="16.36328125" customWidth="1"/>
    <col min="19" max="19" width="17.54296875" customWidth="1"/>
    <col min="20" max="20" width="15.6328125" customWidth="1"/>
    <col min="21" max="21" width="15.36328125" customWidth="1"/>
    <col min="22" max="22" width="4.453125" customWidth="1"/>
  </cols>
  <sheetData>
    <row r="1" spans="1:22">
      <c r="A1" s="144" t="s">
        <v>2009</v>
      </c>
      <c r="B1" s="143"/>
      <c r="C1" s="143"/>
      <c r="D1" s="143"/>
      <c r="E1" s="143"/>
      <c r="F1" s="143"/>
      <c r="G1" s="144" t="s">
        <v>1130</v>
      </c>
      <c r="H1" s="144"/>
      <c r="I1" s="144" t="s">
        <v>1129</v>
      </c>
      <c r="J1" s="143"/>
      <c r="K1" s="155" t="s">
        <v>2010</v>
      </c>
      <c r="L1" s="155" t="s">
        <v>2011</v>
      </c>
      <c r="M1" s="155"/>
      <c r="N1" s="144" t="s">
        <v>2012</v>
      </c>
    </row>
    <row r="2" spans="1:22" s="303" customFormat="1" ht="48" customHeight="1">
      <c r="A2" s="304" t="s">
        <v>2013</v>
      </c>
      <c r="B2" s="450" t="s">
        <v>2925</v>
      </c>
      <c r="D2" s="449" t="s">
        <v>2920</v>
      </c>
      <c r="G2" s="303" t="s">
        <v>2014</v>
      </c>
      <c r="H2" s="304" t="s">
        <v>2015</v>
      </c>
      <c r="I2" s="304" t="s">
        <v>2924</v>
      </c>
      <c r="J2" s="449" t="s">
        <v>2921</v>
      </c>
      <c r="K2" s="304" t="s">
        <v>2016</v>
      </c>
      <c r="L2" s="303" t="s">
        <v>2017</v>
      </c>
      <c r="M2" s="304" t="s">
        <v>2018</v>
      </c>
      <c r="N2" s="304" t="s">
        <v>2922</v>
      </c>
      <c r="O2" s="303" t="s">
        <v>2020</v>
      </c>
      <c r="P2" s="305"/>
      <c r="Q2" s="305"/>
    </row>
    <row r="3" spans="1:22" ht="25">
      <c r="A3" s="140" t="s">
        <v>946</v>
      </c>
      <c r="B3" s="140" t="s">
        <v>1886</v>
      </c>
      <c r="C3" s="140"/>
      <c r="D3" s="140" t="s">
        <v>1887</v>
      </c>
      <c r="E3" s="306" t="s">
        <v>2021</v>
      </c>
      <c r="F3" s="307" t="s">
        <v>2022</v>
      </c>
      <c r="H3" s="170" t="s">
        <v>2023</v>
      </c>
      <c r="I3" s="307" t="s">
        <v>2024</v>
      </c>
      <c r="J3" s="306" t="s">
        <v>2021</v>
      </c>
      <c r="K3" s="170" t="s">
        <v>2025</v>
      </c>
      <c r="L3" s="156" t="s">
        <v>2026</v>
      </c>
      <c r="M3" s="156" t="s">
        <v>1143</v>
      </c>
      <c r="N3" s="170" t="s">
        <v>2027</v>
      </c>
      <c r="O3" s="170" t="s">
        <v>1143</v>
      </c>
      <c r="P3" s="170"/>
      <c r="R3" s="142" t="s">
        <v>1126</v>
      </c>
      <c r="S3" s="142" t="s">
        <v>70</v>
      </c>
      <c r="T3" s="142" t="s">
        <v>6</v>
      </c>
      <c r="U3" s="170"/>
    </row>
    <row r="4" spans="1:22">
      <c r="A4" s="140" t="s">
        <v>945</v>
      </c>
      <c r="B4" s="140" t="s">
        <v>1892</v>
      </c>
      <c r="C4" s="140"/>
      <c r="D4" s="140"/>
      <c r="E4" s="140">
        <v>2.0499999999999998</v>
      </c>
      <c r="F4" s="140">
        <v>2.0499999999999998</v>
      </c>
      <c r="G4" t="str">
        <f>IF(A4="",H3,B4)</f>
        <v>東京電力エナジーパートナー株式会社</v>
      </c>
      <c r="H4" t="str">
        <f>IF(C4="",G4,G4&amp;"_"&amp;C4)</f>
        <v>東京電力エナジーパートナー株式会社</v>
      </c>
      <c r="I4" s="140" t="str">
        <f>H4&amp;"_"&amp;D4</f>
        <v>東京電力エナジーパートナー株式会社_</v>
      </c>
      <c r="J4" s="140">
        <v>2.0499999999999998</v>
      </c>
      <c r="K4" t="s">
        <v>2028</v>
      </c>
      <c r="L4" s="140" t="str">
        <f>SUBSTITUTE(K4,"株式会社","")</f>
        <v>東京電力エナジーパートナー</v>
      </c>
      <c r="M4" s="140" t="s">
        <v>2029</v>
      </c>
      <c r="N4" t="s">
        <v>2030</v>
      </c>
      <c r="O4">
        <v>1</v>
      </c>
      <c r="R4" s="139" t="s">
        <v>2031</v>
      </c>
      <c r="S4" s="169">
        <v>2.0499999999999998</v>
      </c>
      <c r="T4" s="139" t="s">
        <v>2032</v>
      </c>
      <c r="V4" s="170"/>
    </row>
    <row r="5" spans="1:22">
      <c r="A5" s="140" t="s">
        <v>944</v>
      </c>
      <c r="B5" s="140" t="s">
        <v>2033</v>
      </c>
      <c r="C5" s="140"/>
      <c r="D5" s="140" t="s">
        <v>429</v>
      </c>
      <c r="E5" s="140">
        <v>2.0499999999999998</v>
      </c>
      <c r="F5" s="140">
        <v>0</v>
      </c>
      <c r="G5" t="str">
        <f t="shared" ref="G5:G44" si="0">IF(A5="",G4,B5)</f>
        <v>中部電力ミライズ株式会社</v>
      </c>
      <c r="H5" t="str">
        <f t="shared" ref="H5:H44" si="1">IF(C5="",G5,G5&amp;"_"&amp;C5)</f>
        <v>中部電力ミライズ株式会社</v>
      </c>
      <c r="I5" s="140" t="str">
        <f t="shared" ref="I5:I44" si="2">H5&amp;"_"&amp;D5</f>
        <v>中部電力ミライズ株式会社_メニューA</v>
      </c>
      <c r="J5" s="140">
        <v>2.0499999999999998</v>
      </c>
      <c r="K5" t="s">
        <v>2033</v>
      </c>
      <c r="L5" s="140" t="str">
        <f t="shared" ref="L5:L33" si="3">SUBSTITUTE(K5,"株式会社","")</f>
        <v>中部電力ミライズ</v>
      </c>
      <c r="M5" s="140" t="s">
        <v>2034</v>
      </c>
      <c r="N5" t="s">
        <v>2035</v>
      </c>
      <c r="O5">
        <v>2</v>
      </c>
      <c r="R5" t="s">
        <v>2036</v>
      </c>
      <c r="V5" s="170"/>
    </row>
    <row r="6" spans="1:22">
      <c r="A6" s="140"/>
      <c r="B6" s="140"/>
      <c r="C6" s="140"/>
      <c r="D6" s="140" t="s">
        <v>1896</v>
      </c>
      <c r="E6" s="140">
        <v>2.0499999999999998</v>
      </c>
      <c r="F6" s="140">
        <v>2.0499999999999998</v>
      </c>
      <c r="G6" t="str">
        <f t="shared" si="0"/>
        <v>中部電力ミライズ株式会社</v>
      </c>
      <c r="H6" t="str">
        <f t="shared" si="1"/>
        <v>中部電力ミライズ株式会社</v>
      </c>
      <c r="I6" s="140" t="str">
        <f t="shared" si="2"/>
        <v>中部電力ミライズ株式会社_残差</v>
      </c>
      <c r="J6" s="140">
        <v>2.0499999999999998</v>
      </c>
      <c r="K6" t="s">
        <v>2037</v>
      </c>
      <c r="L6" s="140" t="str">
        <f t="shared" si="3"/>
        <v>レモンガス</v>
      </c>
      <c r="M6" s="140" t="s">
        <v>2038</v>
      </c>
      <c r="N6" t="s">
        <v>2039</v>
      </c>
      <c r="O6">
        <v>3</v>
      </c>
      <c r="R6" t="s">
        <v>2040</v>
      </c>
      <c r="V6" s="170"/>
    </row>
    <row r="7" spans="1:22">
      <c r="A7" s="140" t="s">
        <v>931</v>
      </c>
      <c r="B7" s="140" t="s">
        <v>1898</v>
      </c>
      <c r="C7" s="140"/>
      <c r="D7" s="140"/>
      <c r="E7" s="140">
        <v>2.31</v>
      </c>
      <c r="F7" s="140">
        <v>2.31</v>
      </c>
      <c r="G7" t="str">
        <f t="shared" si="0"/>
        <v>レモンガス株式会社</v>
      </c>
      <c r="H7" t="str">
        <f t="shared" si="1"/>
        <v>レモンガス株式会社</v>
      </c>
      <c r="I7" s="140" t="str">
        <f t="shared" si="2"/>
        <v>レモンガス株式会社_</v>
      </c>
      <c r="J7" s="140">
        <v>2.31</v>
      </c>
      <c r="K7" t="s">
        <v>2041</v>
      </c>
      <c r="L7" s="140" t="str">
        <f t="shared" si="3"/>
        <v>東京瓦斯</v>
      </c>
      <c r="M7" s="140" t="s">
        <v>2042</v>
      </c>
      <c r="N7" t="s">
        <v>2043</v>
      </c>
      <c r="O7">
        <v>4</v>
      </c>
      <c r="V7" s="141"/>
    </row>
    <row r="8" spans="1:22">
      <c r="A8" s="140" t="s">
        <v>929</v>
      </c>
      <c r="B8" s="140" t="s">
        <v>2041</v>
      </c>
      <c r="C8" s="140"/>
      <c r="D8" s="140" t="s">
        <v>429</v>
      </c>
      <c r="E8" s="140">
        <v>2.0499999999999998</v>
      </c>
      <c r="F8" s="140">
        <v>0</v>
      </c>
      <c r="G8" t="str">
        <f t="shared" si="0"/>
        <v>東京瓦斯株式会社</v>
      </c>
      <c r="H8" t="str">
        <f t="shared" si="1"/>
        <v>東京瓦斯株式会社</v>
      </c>
      <c r="I8" s="140" t="str">
        <f t="shared" si="2"/>
        <v>東京瓦斯株式会社_メニューA</v>
      </c>
      <c r="J8" s="140">
        <v>2.0499999999999998</v>
      </c>
      <c r="K8" t="s">
        <v>2044</v>
      </c>
      <c r="L8" s="140" t="str">
        <f t="shared" si="3"/>
        <v>サイサン_エナジー宇宙の供給区域（越谷・春日部エリア、蓮田南エリア）</v>
      </c>
      <c r="M8" s="140" t="s">
        <v>2045</v>
      </c>
      <c r="N8" t="s">
        <v>2046</v>
      </c>
      <c r="O8" t="s">
        <v>2047</v>
      </c>
      <c r="V8" s="170"/>
    </row>
    <row r="9" spans="1:22">
      <c r="A9" s="140"/>
      <c r="B9" s="140"/>
      <c r="C9" s="140"/>
      <c r="D9" s="140" t="s">
        <v>1896</v>
      </c>
      <c r="E9" s="140">
        <v>2.0499999999999998</v>
      </c>
      <c r="F9" s="140">
        <v>2.0499999999999998</v>
      </c>
      <c r="G9" t="str">
        <f t="shared" si="0"/>
        <v>東京瓦斯株式会社</v>
      </c>
      <c r="H9" t="str">
        <f t="shared" si="1"/>
        <v>東京瓦斯株式会社</v>
      </c>
      <c r="I9" s="140" t="str">
        <f t="shared" si="2"/>
        <v>東京瓦斯株式会社_残差</v>
      </c>
      <c r="J9" s="140">
        <v>2.0499999999999998</v>
      </c>
      <c r="K9" t="s">
        <v>2048</v>
      </c>
      <c r="L9" s="140" t="str">
        <f t="shared" si="3"/>
        <v>サイサン_エナジー宇宙の供給区域（取手・我孫子エリア）</v>
      </c>
      <c r="M9" s="140" t="s">
        <v>2049</v>
      </c>
      <c r="N9" t="s">
        <v>2050</v>
      </c>
      <c r="O9" t="s">
        <v>2051</v>
      </c>
      <c r="V9" s="170"/>
    </row>
    <row r="10" spans="1:22">
      <c r="A10" s="140" t="s">
        <v>927</v>
      </c>
      <c r="B10" s="140" t="s">
        <v>2052</v>
      </c>
      <c r="C10" s="140" t="s">
        <v>1903</v>
      </c>
      <c r="D10" s="140"/>
      <c r="E10" s="140">
        <v>2.31</v>
      </c>
      <c r="F10" s="140">
        <v>2.31</v>
      </c>
      <c r="G10" t="str">
        <f t="shared" si="0"/>
        <v>株式会社サイサン</v>
      </c>
      <c r="H10" t="str">
        <f t="shared" si="1"/>
        <v>株式会社サイサン_株式会社エナジー宇宙の供給区域（越谷・春日部エリア、蓮田南エリア）</v>
      </c>
      <c r="I10" s="140" t="str">
        <f t="shared" si="2"/>
        <v>株式会社サイサン_株式会社エナジー宇宙の供給区域（越谷・春日部エリア、蓮田南エリア）_</v>
      </c>
      <c r="J10" s="140">
        <v>2.31</v>
      </c>
      <c r="K10" t="s">
        <v>2053</v>
      </c>
      <c r="L10" s="140" t="str">
        <f t="shared" si="3"/>
        <v>サイサン_エナジー宇宙の供給区域（小山エリア、鹿沼エリア）</v>
      </c>
      <c r="M10" s="140" t="s">
        <v>2054</v>
      </c>
      <c r="N10" t="s">
        <v>2055</v>
      </c>
      <c r="O10" t="s">
        <v>2056</v>
      </c>
      <c r="V10" s="170"/>
    </row>
    <row r="11" spans="1:22">
      <c r="A11" s="140"/>
      <c r="B11" s="140"/>
      <c r="C11" s="140" t="s">
        <v>1904</v>
      </c>
      <c r="D11" s="140"/>
      <c r="E11" s="140">
        <v>2.31</v>
      </c>
      <c r="F11" s="140">
        <v>2.31</v>
      </c>
      <c r="G11" t="str">
        <f t="shared" si="0"/>
        <v>株式会社サイサン</v>
      </c>
      <c r="H11" t="str">
        <f t="shared" si="1"/>
        <v>株式会社サイサン_株式会社エナジー宇宙の供給区域（取手・我孫子エリア）</v>
      </c>
      <c r="I11" s="140" t="str">
        <f t="shared" si="2"/>
        <v>株式会社サイサン_株式会社エナジー宇宙の供給区域（取手・我孫子エリア）_</v>
      </c>
      <c r="J11" s="140">
        <v>2.31</v>
      </c>
      <c r="K11" t="s">
        <v>2057</v>
      </c>
      <c r="L11" s="140" t="str">
        <f t="shared" si="3"/>
        <v>サイサン_エナジー宇宙の供給区域（蓮田北・白岡エリア）</v>
      </c>
      <c r="M11" s="140" t="s">
        <v>2058</v>
      </c>
      <c r="N11" t="s">
        <v>2059</v>
      </c>
      <c r="O11" t="s">
        <v>1322</v>
      </c>
    </row>
    <row r="12" spans="1:22">
      <c r="A12" s="140"/>
      <c r="B12" s="140"/>
      <c r="C12" s="140" t="s">
        <v>1905</v>
      </c>
      <c r="D12" s="140"/>
      <c r="E12" s="140">
        <v>2.31</v>
      </c>
      <c r="F12" s="140">
        <v>2.31</v>
      </c>
      <c r="G12" t="str">
        <f t="shared" si="0"/>
        <v>株式会社サイサン</v>
      </c>
      <c r="H12" t="str">
        <f t="shared" si="1"/>
        <v>株式会社サイサン_株式会社エナジー宇宙の供給区域（小山エリア、鹿沼エリア）</v>
      </c>
      <c r="I12" s="140" t="str">
        <f t="shared" si="2"/>
        <v>株式会社サイサン_株式会社エナジー宇宙の供給区域（小山エリア、鹿沼エリア）_</v>
      </c>
      <c r="J12" s="140">
        <v>2.31</v>
      </c>
      <c r="K12" t="s">
        <v>2060</v>
      </c>
      <c r="L12" s="140" t="str">
        <f t="shared" si="3"/>
        <v>サイサン_エナジー宇宙の供給区域（新木野・布佐エリア）</v>
      </c>
      <c r="M12" s="140" t="s">
        <v>2061</v>
      </c>
      <c r="N12" t="s">
        <v>2053</v>
      </c>
      <c r="O12" t="s">
        <v>2062</v>
      </c>
    </row>
    <row r="13" spans="1:22">
      <c r="A13" s="140"/>
      <c r="B13" s="140"/>
      <c r="C13" s="140" t="s">
        <v>1906</v>
      </c>
      <c r="D13" s="140"/>
      <c r="E13" s="140">
        <v>2.31</v>
      </c>
      <c r="F13" s="140">
        <v>2.31</v>
      </c>
      <c r="G13" t="str">
        <f t="shared" si="0"/>
        <v>株式会社サイサン</v>
      </c>
      <c r="H13" t="str">
        <f t="shared" si="1"/>
        <v>株式会社サイサン_株式会社エナジー宇宙の供給区域（蓮田北・白岡エリア）</v>
      </c>
      <c r="I13" s="140" t="str">
        <f t="shared" si="2"/>
        <v>株式会社サイサン_株式会社エナジー宇宙の供給区域（蓮田北・白岡エリア）_</v>
      </c>
      <c r="J13" s="140">
        <v>2.31</v>
      </c>
      <c r="K13" t="s">
        <v>2063</v>
      </c>
      <c r="L13" s="140" t="str">
        <f t="shared" si="3"/>
        <v>サイサン_エナジー宇宙の供給区域（富里・成田エリア）</v>
      </c>
      <c r="M13" s="140" t="s">
        <v>2064</v>
      </c>
      <c r="N13" t="s">
        <v>2044</v>
      </c>
      <c r="O13" t="s">
        <v>2065</v>
      </c>
      <c r="V13" s="141"/>
    </row>
    <row r="14" spans="1:22">
      <c r="A14" s="140"/>
      <c r="B14" s="140"/>
      <c r="C14" s="140" t="s">
        <v>2066</v>
      </c>
      <c r="D14" s="140"/>
      <c r="E14" s="140">
        <v>2.31</v>
      </c>
      <c r="F14" s="140">
        <v>2.31</v>
      </c>
      <c r="G14" t="str">
        <f t="shared" si="0"/>
        <v>株式会社サイサン</v>
      </c>
      <c r="H14" t="str">
        <f t="shared" si="1"/>
        <v>株式会社サイサン_株式会社エナジー宇宙の供給区域（新木野・布佐エリア）</v>
      </c>
      <c r="I14" s="140" t="str">
        <f t="shared" si="2"/>
        <v>株式会社サイサン_株式会社エナジー宇宙の供給区域（新木野・布佐エリア）_</v>
      </c>
      <c r="J14" s="140">
        <v>2.31</v>
      </c>
      <c r="K14" t="s">
        <v>2067</v>
      </c>
      <c r="L14" s="140" t="str">
        <f t="shared" si="3"/>
        <v>サイサン_東邦ガスネットワークの供給区域</v>
      </c>
      <c r="M14" s="140" t="s">
        <v>2068</v>
      </c>
      <c r="N14" t="s">
        <v>2060</v>
      </c>
      <c r="O14" t="s">
        <v>2069</v>
      </c>
      <c r="V14" s="170"/>
    </row>
    <row r="15" spans="1:22">
      <c r="A15" s="140"/>
      <c r="B15" s="140"/>
      <c r="C15" s="140" t="s">
        <v>1908</v>
      </c>
      <c r="D15" s="140"/>
      <c r="E15" s="140">
        <v>2.31</v>
      </c>
      <c r="F15" s="140">
        <v>2.31</v>
      </c>
      <c r="G15" t="str">
        <f t="shared" si="0"/>
        <v>株式会社サイサン</v>
      </c>
      <c r="H15" t="str">
        <f t="shared" si="1"/>
        <v>株式会社サイサン_株式会社エナジー宇宙の供給区域（富里・成田エリア）</v>
      </c>
      <c r="I15" s="140" t="str">
        <f t="shared" si="2"/>
        <v>株式会社サイサン_株式会社エナジー宇宙の供給区域（富里・成田エリア）_</v>
      </c>
      <c r="J15" s="140">
        <v>2.31</v>
      </c>
      <c r="K15" t="s">
        <v>2070</v>
      </c>
      <c r="L15" s="140" t="str">
        <f t="shared" si="3"/>
        <v>サイサン_東京ガスネットワークの供給区域（東京地区等）</v>
      </c>
      <c r="M15" s="140" t="s">
        <v>2071</v>
      </c>
      <c r="N15" t="s">
        <v>2063</v>
      </c>
      <c r="O15" t="s">
        <v>2072</v>
      </c>
      <c r="V15" s="170"/>
    </row>
    <row r="16" spans="1:22">
      <c r="A16" s="140"/>
      <c r="B16" s="140"/>
      <c r="C16" s="140" t="s">
        <v>1909</v>
      </c>
      <c r="D16" s="140"/>
      <c r="E16" s="140">
        <v>2.31</v>
      </c>
      <c r="F16" s="140">
        <v>2.31</v>
      </c>
      <c r="G16" t="str">
        <f t="shared" si="0"/>
        <v>株式会社サイサン</v>
      </c>
      <c r="H16" t="str">
        <f t="shared" si="1"/>
        <v>株式会社サイサン_東邦ガスネットワーク株式会社の供給区域</v>
      </c>
      <c r="I16" s="140" t="str">
        <f t="shared" si="2"/>
        <v>株式会社サイサン_東邦ガスネットワーク株式会社の供給区域_</v>
      </c>
      <c r="J16" s="140">
        <v>2.31</v>
      </c>
      <c r="K16" t="s">
        <v>2073</v>
      </c>
      <c r="L16" s="140" t="str">
        <f t="shared" si="3"/>
        <v>サイサン_大阪ガスネットワークの供給区域（西播磨サテライトエリアを除く）</v>
      </c>
      <c r="M16" s="140" t="s">
        <v>2074</v>
      </c>
      <c r="N16" t="s">
        <v>2048</v>
      </c>
      <c r="O16" t="s">
        <v>2075</v>
      </c>
    </row>
    <row r="17" spans="1:22">
      <c r="A17" s="140"/>
      <c r="B17" s="140"/>
      <c r="C17" s="140" t="s">
        <v>1910</v>
      </c>
      <c r="D17" s="140"/>
      <c r="E17" s="140">
        <v>2.31</v>
      </c>
      <c r="F17" s="140">
        <v>2.31</v>
      </c>
      <c r="G17" t="str">
        <f t="shared" si="0"/>
        <v>株式会社サイサン</v>
      </c>
      <c r="H17" t="str">
        <f t="shared" si="1"/>
        <v>株式会社サイサン_東京ガスネットワーク株式会社の供給区域（東京地区等）</v>
      </c>
      <c r="I17" s="140" t="str">
        <f t="shared" si="2"/>
        <v>株式会社サイサン_東京ガスネットワーク株式会社の供給区域（東京地区等）_</v>
      </c>
      <c r="J17" s="140">
        <v>2.31</v>
      </c>
      <c r="K17" t="s">
        <v>2076</v>
      </c>
      <c r="L17" s="140" t="str">
        <f t="shared" si="3"/>
        <v>サイサン_西部ガスの供給区域(福岡エリア）</v>
      </c>
      <c r="M17" s="140" t="s">
        <v>2077</v>
      </c>
      <c r="N17" t="s">
        <v>2057</v>
      </c>
      <c r="O17" t="s">
        <v>2078</v>
      </c>
    </row>
    <row r="18" spans="1:22">
      <c r="A18" s="140"/>
      <c r="B18" s="140"/>
      <c r="C18" s="140" t="s">
        <v>1911</v>
      </c>
      <c r="D18" s="140"/>
      <c r="E18" s="140">
        <v>2.31</v>
      </c>
      <c r="F18" s="140">
        <v>2.31</v>
      </c>
      <c r="G18" t="str">
        <f t="shared" si="0"/>
        <v>株式会社サイサン</v>
      </c>
      <c r="H18" t="str">
        <f t="shared" si="1"/>
        <v>株式会社サイサン_大阪ガスネットワーク株式会社の供給区域（西播磨サテライトエリアを除く）</v>
      </c>
      <c r="I18" s="140" t="str">
        <f t="shared" si="2"/>
        <v>株式会社サイサン_大阪ガスネットワーク株式会社の供給区域（西播磨サテライトエリアを除く）_</v>
      </c>
      <c r="J18" s="140">
        <v>2.31</v>
      </c>
      <c r="K18" t="s">
        <v>2079</v>
      </c>
      <c r="L18" s="140" t="str">
        <f t="shared" si="3"/>
        <v>サイサン_西部ガスの供給区域(佐世保エリア）</v>
      </c>
      <c r="M18" s="140" t="s">
        <v>2080</v>
      </c>
      <c r="N18" t="s">
        <v>2073</v>
      </c>
      <c r="O18" t="s">
        <v>2081</v>
      </c>
      <c r="V18" s="170"/>
    </row>
    <row r="19" spans="1:22">
      <c r="A19" s="140"/>
      <c r="B19" s="140"/>
      <c r="C19" s="140" t="s">
        <v>2082</v>
      </c>
      <c r="D19" s="140"/>
      <c r="E19" s="140">
        <v>2.31</v>
      </c>
      <c r="F19" s="140">
        <v>2.31</v>
      </c>
      <c r="G19" t="str">
        <f t="shared" si="0"/>
        <v>株式会社サイサン</v>
      </c>
      <c r="H19" t="str">
        <f t="shared" si="1"/>
        <v>株式会社サイサン_西部ガス株式会社の供給区域(福岡エリア）</v>
      </c>
      <c r="I19" s="140" t="str">
        <f t="shared" si="2"/>
        <v>株式会社サイサン_西部ガス株式会社の供給区域(福岡エリア）_</v>
      </c>
      <c r="J19" s="140">
        <v>2.31</v>
      </c>
      <c r="K19" t="s">
        <v>2083</v>
      </c>
      <c r="L19" s="140" t="str">
        <f t="shared" si="3"/>
        <v>サイサン_西部ガスの供給区域(長崎エリア）</v>
      </c>
      <c r="M19" s="140" t="s">
        <v>2084</v>
      </c>
      <c r="N19" t="s">
        <v>2085</v>
      </c>
      <c r="O19" t="s">
        <v>2086</v>
      </c>
    </row>
    <row r="20" spans="1:22">
      <c r="A20" s="140"/>
      <c r="B20" s="140"/>
      <c r="C20" s="140" t="s">
        <v>2087</v>
      </c>
      <c r="D20" s="140"/>
      <c r="E20" s="140">
        <v>2.36</v>
      </c>
      <c r="F20" s="140">
        <v>2.36</v>
      </c>
      <c r="G20" t="str">
        <f t="shared" si="0"/>
        <v>株式会社サイサン</v>
      </c>
      <c r="H20" t="str">
        <f t="shared" si="1"/>
        <v>株式会社サイサン_西部ガス株式会社の供給区域(佐世保エリア）</v>
      </c>
      <c r="I20" s="140" t="str">
        <f t="shared" si="2"/>
        <v>株式会社サイサン_西部ガス株式会社の供給区域(佐世保エリア）_</v>
      </c>
      <c r="J20" s="140">
        <v>2.36</v>
      </c>
      <c r="K20" t="s">
        <v>2085</v>
      </c>
      <c r="L20" s="140" t="str">
        <f t="shared" si="3"/>
        <v>サイサン_西部ガスの供給区域(熊本エリア）</v>
      </c>
      <c r="M20" s="140" t="s">
        <v>2088</v>
      </c>
      <c r="N20" t="s">
        <v>2079</v>
      </c>
      <c r="O20" t="s">
        <v>2089</v>
      </c>
      <c r="V20" s="170"/>
    </row>
    <row r="21" spans="1:22">
      <c r="A21" s="140"/>
      <c r="B21" s="140"/>
      <c r="C21" s="140" t="s">
        <v>2090</v>
      </c>
      <c r="D21" s="140"/>
      <c r="E21" s="140">
        <v>2.36</v>
      </c>
      <c r="F21" s="140">
        <v>2.36</v>
      </c>
      <c r="G21" t="str">
        <f t="shared" si="0"/>
        <v>株式会社サイサン</v>
      </c>
      <c r="H21" t="str">
        <f t="shared" si="1"/>
        <v>株式会社サイサン_西部ガス株式会社の供給区域(長崎エリア）</v>
      </c>
      <c r="I21" s="140" t="str">
        <f t="shared" si="2"/>
        <v>株式会社サイサン_西部ガス株式会社の供給区域(長崎エリア）_</v>
      </c>
      <c r="J21" s="140">
        <v>2.36</v>
      </c>
      <c r="K21" t="s">
        <v>2030</v>
      </c>
      <c r="L21" s="140" t="str">
        <f t="shared" si="3"/>
        <v>大阪ガス</v>
      </c>
      <c r="M21" s="140">
        <v>1</v>
      </c>
      <c r="N21" t="s">
        <v>2083</v>
      </c>
      <c r="O21" t="s">
        <v>2091</v>
      </c>
      <c r="V21" s="170"/>
    </row>
    <row r="22" spans="1:22">
      <c r="A22" s="140"/>
      <c r="B22" s="140"/>
      <c r="C22" s="140" t="s">
        <v>2092</v>
      </c>
      <c r="D22" s="140"/>
      <c r="E22" s="140">
        <v>2.36</v>
      </c>
      <c r="F22" s="140">
        <v>2.36</v>
      </c>
      <c r="G22" t="str">
        <f t="shared" si="0"/>
        <v>株式会社サイサン</v>
      </c>
      <c r="H22" t="str">
        <f t="shared" si="1"/>
        <v>株式会社サイサン_西部ガス株式会社の供給区域(熊本エリア）</v>
      </c>
      <c r="I22" s="140" t="str">
        <f t="shared" si="2"/>
        <v>株式会社サイサン_西部ガス株式会社の供給区域(熊本エリア）_</v>
      </c>
      <c r="J22" s="140">
        <v>2.36</v>
      </c>
      <c r="K22" t="s">
        <v>2093</v>
      </c>
      <c r="L22" s="140" t="str">
        <f t="shared" si="3"/>
        <v>東邦ガス</v>
      </c>
      <c r="M22" s="140" t="s">
        <v>2094</v>
      </c>
      <c r="N22" t="s">
        <v>2076</v>
      </c>
      <c r="O22" t="s">
        <v>2095</v>
      </c>
    </row>
    <row r="23" spans="1:22">
      <c r="A23" s="140" t="s">
        <v>926</v>
      </c>
      <c r="B23" s="140" t="s">
        <v>2030</v>
      </c>
      <c r="C23" s="140"/>
      <c r="D23" s="140" t="s">
        <v>429</v>
      </c>
      <c r="E23" s="140">
        <v>2.09</v>
      </c>
      <c r="F23" s="140">
        <v>0</v>
      </c>
      <c r="G23" t="str">
        <f t="shared" si="0"/>
        <v>大阪ガス株式会社</v>
      </c>
      <c r="H23" t="str">
        <f t="shared" si="1"/>
        <v>大阪ガス株式会社</v>
      </c>
      <c r="I23" s="140" t="str">
        <f t="shared" si="2"/>
        <v>大阪ガス株式会社_メニューA</v>
      </c>
      <c r="J23" s="140">
        <v>2.09</v>
      </c>
      <c r="K23" t="s">
        <v>2059</v>
      </c>
      <c r="L23" s="140" t="str">
        <f t="shared" si="3"/>
        <v>京葉瓦斯</v>
      </c>
      <c r="M23" s="140" t="s">
        <v>2096</v>
      </c>
      <c r="N23" t="s">
        <v>2070</v>
      </c>
      <c r="O23" t="s">
        <v>2097</v>
      </c>
    </row>
    <row r="24" spans="1:22">
      <c r="A24" s="140"/>
      <c r="B24" s="140"/>
      <c r="C24" s="140"/>
      <c r="D24" s="140" t="s">
        <v>1896</v>
      </c>
      <c r="E24" s="140">
        <v>2.09</v>
      </c>
      <c r="F24" s="140">
        <v>2.09</v>
      </c>
      <c r="G24" t="str">
        <f t="shared" si="0"/>
        <v>大阪ガス株式会社</v>
      </c>
      <c r="H24" t="str">
        <f t="shared" si="1"/>
        <v>大阪ガス株式会社</v>
      </c>
      <c r="I24" s="140" t="str">
        <f t="shared" si="2"/>
        <v>大阪ガス株式会社_残差</v>
      </c>
      <c r="J24" s="140">
        <v>2.09</v>
      </c>
      <c r="K24" t="s">
        <v>2098</v>
      </c>
      <c r="L24" s="140" t="str">
        <f t="shared" si="3"/>
        <v>にかほガス</v>
      </c>
      <c r="M24" s="140" t="s">
        <v>2099</v>
      </c>
      <c r="N24" t="s">
        <v>2067</v>
      </c>
      <c r="O24" t="s">
        <v>2100</v>
      </c>
    </row>
    <row r="25" spans="1:22">
      <c r="A25" s="140" t="s">
        <v>925</v>
      </c>
      <c r="B25" s="140" t="s">
        <v>2093</v>
      </c>
      <c r="C25" s="140"/>
      <c r="D25" s="140" t="s">
        <v>429</v>
      </c>
      <c r="E25" s="140">
        <v>0</v>
      </c>
      <c r="F25" s="140">
        <v>0</v>
      </c>
      <c r="G25" t="str">
        <f t="shared" si="0"/>
        <v>東邦ガス株式会社</v>
      </c>
      <c r="H25" t="str">
        <f t="shared" si="1"/>
        <v>東邦ガス株式会社</v>
      </c>
      <c r="I25" s="140" t="str">
        <f t="shared" si="2"/>
        <v>東邦ガス株式会社_メニューA</v>
      </c>
      <c r="J25" s="140">
        <v>0</v>
      </c>
      <c r="K25" t="s">
        <v>2101</v>
      </c>
      <c r="L25" s="140" t="str">
        <f t="shared" si="3"/>
        <v>東海ガス</v>
      </c>
      <c r="M25" s="140" t="s">
        <v>2102</v>
      </c>
      <c r="N25" t="s">
        <v>2033</v>
      </c>
      <c r="O25" t="s">
        <v>2103</v>
      </c>
    </row>
    <row r="26" spans="1:22">
      <c r="A26" s="140"/>
      <c r="B26" s="140"/>
      <c r="C26" s="140"/>
      <c r="D26" s="140" t="s">
        <v>1896</v>
      </c>
      <c r="E26" s="140">
        <v>2.09</v>
      </c>
      <c r="F26" s="140">
        <v>2.09</v>
      </c>
      <c r="G26" t="str">
        <f t="shared" si="0"/>
        <v>東邦ガス株式会社</v>
      </c>
      <c r="H26" t="str">
        <f t="shared" si="1"/>
        <v>東邦ガス株式会社</v>
      </c>
      <c r="I26" s="140" t="str">
        <f t="shared" si="2"/>
        <v>東邦ガス株式会社_残差</v>
      </c>
      <c r="J26" s="140">
        <v>2.09</v>
      </c>
      <c r="K26" t="s">
        <v>2104</v>
      </c>
      <c r="L26" s="140" t="str">
        <f t="shared" si="3"/>
        <v>東海ガス_大多喜ガスの供給エリア（払出エリアA）</v>
      </c>
      <c r="M26" s="140" t="s">
        <v>2105</v>
      </c>
      <c r="N26" t="s">
        <v>2101</v>
      </c>
      <c r="O26" t="s">
        <v>2106</v>
      </c>
    </row>
    <row r="27" spans="1:22">
      <c r="A27" s="140" t="s">
        <v>2107</v>
      </c>
      <c r="B27" s="140" t="s">
        <v>1921</v>
      </c>
      <c r="C27" s="140"/>
      <c r="D27" s="140"/>
      <c r="E27" s="140">
        <v>2.0499999999999998</v>
      </c>
      <c r="F27" s="140">
        <v>2.0499999999999998</v>
      </c>
      <c r="G27" t="str">
        <f t="shared" si="0"/>
        <v>京葉瓦斯株式会社</v>
      </c>
      <c r="H27" t="str">
        <f t="shared" si="1"/>
        <v>京葉瓦斯株式会社</v>
      </c>
      <c r="I27" s="140" t="str">
        <f t="shared" si="2"/>
        <v>京葉瓦斯株式会社_</v>
      </c>
      <c r="J27" s="140">
        <v>2.0499999999999998</v>
      </c>
      <c r="K27" t="s">
        <v>2046</v>
      </c>
      <c r="L27" s="140" t="str">
        <f t="shared" si="3"/>
        <v>大多喜ガス_大多喜ガスの供給エリア（払出エリアB）</v>
      </c>
      <c r="M27" s="140" t="s">
        <v>2108</v>
      </c>
      <c r="N27" t="s">
        <v>2104</v>
      </c>
      <c r="O27" t="s">
        <v>2109</v>
      </c>
    </row>
    <row r="28" spans="1:22">
      <c r="A28" s="140" t="s">
        <v>2110</v>
      </c>
      <c r="B28" s="140" t="s">
        <v>2098</v>
      </c>
      <c r="C28" s="140"/>
      <c r="D28" s="140" t="s">
        <v>429</v>
      </c>
      <c r="E28" s="140">
        <v>2.0499999999999998</v>
      </c>
      <c r="F28" s="140">
        <v>0</v>
      </c>
      <c r="G28" t="str">
        <f t="shared" si="0"/>
        <v>にかほガス株式会社</v>
      </c>
      <c r="H28" t="str">
        <f t="shared" si="1"/>
        <v>にかほガス株式会社</v>
      </c>
      <c r="I28" s="140" t="str">
        <f t="shared" si="2"/>
        <v>にかほガス株式会社_メニューA</v>
      </c>
      <c r="J28" s="140">
        <v>2.0499999999999998</v>
      </c>
      <c r="K28" t="s">
        <v>2050</v>
      </c>
      <c r="L28" s="140" t="str">
        <f t="shared" si="3"/>
        <v>大多喜ガス_大多喜ガスの供給エリア（払出エリアC）</v>
      </c>
      <c r="M28" s="140" t="s">
        <v>2111</v>
      </c>
      <c r="N28" t="s">
        <v>2041</v>
      </c>
      <c r="O28" t="s">
        <v>1224</v>
      </c>
    </row>
    <row r="29" spans="1:22">
      <c r="A29" s="140"/>
      <c r="B29" s="140"/>
      <c r="C29" s="140"/>
      <c r="D29" s="140" t="s">
        <v>1896</v>
      </c>
      <c r="E29" s="140">
        <v>2.0499999999999998</v>
      </c>
      <c r="F29" s="140">
        <v>2.0499999999999998</v>
      </c>
      <c r="G29" t="str">
        <f t="shared" si="0"/>
        <v>にかほガス株式会社</v>
      </c>
      <c r="H29" t="str">
        <f t="shared" si="1"/>
        <v>にかほガス株式会社</v>
      </c>
      <c r="I29" s="140" t="str">
        <f t="shared" si="2"/>
        <v>にかほガス株式会社_残差</v>
      </c>
      <c r="J29" s="140">
        <v>2.0499999999999998</v>
      </c>
      <c r="K29" t="s">
        <v>2112</v>
      </c>
      <c r="L29" s="140" t="str">
        <f t="shared" si="3"/>
        <v>武陽ガス</v>
      </c>
      <c r="M29" s="140" t="s">
        <v>2113</v>
      </c>
      <c r="N29" t="s">
        <v>2028</v>
      </c>
      <c r="O29" t="s">
        <v>2114</v>
      </c>
    </row>
    <row r="30" spans="1:22">
      <c r="A30" s="140" t="s">
        <v>2115</v>
      </c>
      <c r="B30" s="140" t="s">
        <v>2101</v>
      </c>
      <c r="C30" s="140"/>
      <c r="D30" s="140" t="s">
        <v>429</v>
      </c>
      <c r="E30" s="140">
        <v>2.0499999999999998</v>
      </c>
      <c r="F30" s="140">
        <v>0</v>
      </c>
      <c r="G30" t="str">
        <f t="shared" si="0"/>
        <v>東海ガス株式会社</v>
      </c>
      <c r="H30" t="str">
        <f t="shared" si="1"/>
        <v>東海ガス株式会社</v>
      </c>
      <c r="I30" s="140" t="str">
        <f t="shared" si="2"/>
        <v>東海ガス株式会社_メニューA</v>
      </c>
      <c r="J30" s="140">
        <v>2.0499999999999998</v>
      </c>
      <c r="K30" t="s">
        <v>2055</v>
      </c>
      <c r="L30" s="140" t="str">
        <f t="shared" si="3"/>
        <v>金沢エナジー</v>
      </c>
      <c r="M30" s="140" t="s">
        <v>2116</v>
      </c>
      <c r="N30" t="s">
        <v>2093</v>
      </c>
      <c r="O30" t="s">
        <v>1256</v>
      </c>
    </row>
    <row r="31" spans="1:22">
      <c r="A31" s="140"/>
      <c r="B31" s="140"/>
      <c r="C31" s="140"/>
      <c r="D31" s="140" t="s">
        <v>1896</v>
      </c>
      <c r="E31" s="140">
        <v>2.0499999999999998</v>
      </c>
      <c r="F31" s="140">
        <v>2.0499999999999998</v>
      </c>
      <c r="G31" t="str">
        <f t="shared" si="0"/>
        <v>東海ガス株式会社</v>
      </c>
      <c r="H31" t="str">
        <f t="shared" si="1"/>
        <v>東海ガス株式会社</v>
      </c>
      <c r="I31" s="140" t="str">
        <f t="shared" si="2"/>
        <v>東海ガス株式会社_残差</v>
      </c>
      <c r="J31" s="140">
        <v>2.0499999999999998</v>
      </c>
      <c r="K31" t="s">
        <v>2117</v>
      </c>
      <c r="L31" s="140" t="str">
        <f t="shared" si="3"/>
        <v>広島ガス</v>
      </c>
      <c r="M31" s="140" t="s">
        <v>2118</v>
      </c>
      <c r="N31" t="s">
        <v>2098</v>
      </c>
      <c r="O31" t="s">
        <v>2119</v>
      </c>
    </row>
    <row r="32" spans="1:22">
      <c r="A32" s="140"/>
      <c r="B32" s="140"/>
      <c r="C32" s="140" t="s">
        <v>1926</v>
      </c>
      <c r="D32" s="140"/>
      <c r="E32" s="140">
        <v>1.81</v>
      </c>
      <c r="F32" s="140">
        <v>1.81</v>
      </c>
      <c r="G32" t="str">
        <f t="shared" si="0"/>
        <v>東海ガス株式会社</v>
      </c>
      <c r="H32" t="str">
        <f t="shared" si="1"/>
        <v>東海ガス株式会社_大多喜ガス株式会社の供給エリア（払出エリアA）</v>
      </c>
      <c r="I32" s="140" t="str">
        <f t="shared" si="2"/>
        <v>東海ガス株式会社_大多喜ガス株式会社の供給エリア（払出エリアA）_</v>
      </c>
      <c r="J32" s="140">
        <v>1.81</v>
      </c>
      <c r="K32" t="s">
        <v>2120</v>
      </c>
      <c r="L32" s="140" t="str">
        <f t="shared" si="3"/>
        <v>山口合同ガス_下関市、山陽小野田市、宇部市、山口市、防府市、周南市、下松市、光市</v>
      </c>
      <c r="M32" s="140" t="s">
        <v>2121</v>
      </c>
      <c r="N32" t="s">
        <v>2117</v>
      </c>
      <c r="O32" t="s">
        <v>2122</v>
      </c>
    </row>
    <row r="33" spans="1:15">
      <c r="A33" s="140" t="s">
        <v>2123</v>
      </c>
      <c r="B33" s="140" t="s">
        <v>1928</v>
      </c>
      <c r="C33" s="140" t="s">
        <v>1929</v>
      </c>
      <c r="D33" s="140"/>
      <c r="E33" s="140">
        <v>2.0499999999999998</v>
      </c>
      <c r="F33" s="140">
        <v>2.0499999999999998</v>
      </c>
      <c r="G33" t="str">
        <f t="shared" si="0"/>
        <v>大多喜ガス株式会社</v>
      </c>
      <c r="H33" t="str">
        <f t="shared" si="1"/>
        <v>大多喜ガス株式会社_大多喜ガス株式会社の供給エリア（払出エリアB）</v>
      </c>
      <c r="I33" s="140" t="str">
        <f t="shared" si="2"/>
        <v>大多喜ガス株式会社_大多喜ガス株式会社の供給エリア（払出エリアB）_</v>
      </c>
      <c r="J33" s="140">
        <v>2.0499999999999998</v>
      </c>
      <c r="K33" t="s">
        <v>2124</v>
      </c>
      <c r="L33" s="140" t="str">
        <f t="shared" si="3"/>
        <v>長田野ガスセンター</v>
      </c>
      <c r="M33" s="140">
        <v>2</v>
      </c>
      <c r="N33" t="s">
        <v>2112</v>
      </c>
      <c r="O33" t="s">
        <v>1429</v>
      </c>
    </row>
    <row r="34" spans="1:15">
      <c r="A34" s="140"/>
      <c r="B34" s="140"/>
      <c r="C34" s="140" t="s">
        <v>1930</v>
      </c>
      <c r="D34" s="140"/>
      <c r="E34" s="140">
        <v>2.0499999999999998</v>
      </c>
      <c r="F34" s="140">
        <v>2.0499999999999998</v>
      </c>
      <c r="G34" t="str">
        <f t="shared" si="0"/>
        <v>大多喜ガス株式会社</v>
      </c>
      <c r="H34" t="str">
        <f t="shared" si="1"/>
        <v>大多喜ガス株式会社_大多喜ガス株式会社の供給エリア（払出エリアC）</v>
      </c>
      <c r="I34" s="140" t="str">
        <f t="shared" si="2"/>
        <v>大多喜ガス株式会社_大多喜ガス株式会社の供給エリア（払出エリアC）_</v>
      </c>
      <c r="J34" s="140">
        <v>2.0499999999999998</v>
      </c>
      <c r="K34" t="s">
        <v>2125</v>
      </c>
      <c r="L34" s="140" t="str">
        <f>SUBSTITUTE(K34,"株式会社","")</f>
        <v>丹後ガス</v>
      </c>
      <c r="M34" s="140">
        <v>3</v>
      </c>
      <c r="N34" t="s">
        <v>2120</v>
      </c>
      <c r="O34" t="s">
        <v>2126</v>
      </c>
    </row>
    <row r="35" spans="1:15">
      <c r="A35" s="140" t="s">
        <v>2127</v>
      </c>
      <c r="B35" s="140" t="s">
        <v>2112</v>
      </c>
      <c r="C35" s="140"/>
      <c r="D35" s="140" t="s">
        <v>429</v>
      </c>
      <c r="E35" s="140">
        <v>2.0499999999999998</v>
      </c>
      <c r="F35" s="140">
        <v>0</v>
      </c>
      <c r="G35" t="str">
        <f t="shared" si="0"/>
        <v>武陽ガス株式会社</v>
      </c>
      <c r="H35" t="str">
        <f t="shared" si="1"/>
        <v>武陽ガス株式会社</v>
      </c>
      <c r="I35" s="140" t="str">
        <f t="shared" si="2"/>
        <v>武陽ガス株式会社_メニューA</v>
      </c>
      <c r="J35" s="140">
        <v>2.0499999999999998</v>
      </c>
      <c r="K35" t="s">
        <v>2043</v>
      </c>
      <c r="L35" s="140" t="str">
        <f>SUBSTITUTE(K35,"株式会社","")</f>
        <v>福知山都市ガス</v>
      </c>
      <c r="M35" s="140">
        <v>4</v>
      </c>
      <c r="N35" t="s">
        <v>2037</v>
      </c>
      <c r="O35" t="s">
        <v>1786</v>
      </c>
    </row>
    <row r="36" spans="1:15">
      <c r="A36" s="140"/>
      <c r="B36" s="140"/>
      <c r="C36" s="140"/>
      <c r="D36" s="140" t="s">
        <v>1896</v>
      </c>
      <c r="E36" s="140">
        <v>2.0499999999999998</v>
      </c>
      <c r="F36" s="140">
        <v>2.0499999999999998</v>
      </c>
      <c r="G36" t="str">
        <f t="shared" si="0"/>
        <v>武陽ガス株式会社</v>
      </c>
      <c r="H36" t="str">
        <f t="shared" si="1"/>
        <v>武陽ガス株式会社</v>
      </c>
      <c r="I36" s="140" t="str">
        <f t="shared" si="2"/>
        <v>武陽ガス株式会社_残差</v>
      </c>
      <c r="J36" s="140">
        <v>2.0499999999999998</v>
      </c>
    </row>
    <row r="37" spans="1:15">
      <c r="A37" s="140" t="s">
        <v>2128</v>
      </c>
      <c r="B37" s="140" t="s">
        <v>2055</v>
      </c>
      <c r="C37" s="140"/>
      <c r="D37" s="140" t="s">
        <v>429</v>
      </c>
      <c r="E37" s="140">
        <v>2.14</v>
      </c>
      <c r="F37" s="140">
        <v>0</v>
      </c>
      <c r="G37" t="str">
        <f t="shared" si="0"/>
        <v>金沢エナジー株式会社</v>
      </c>
      <c r="H37" t="str">
        <f t="shared" si="1"/>
        <v>金沢エナジー株式会社</v>
      </c>
      <c r="I37" s="140" t="str">
        <f t="shared" si="2"/>
        <v>金沢エナジー株式会社_メニューA</v>
      </c>
      <c r="J37" s="140">
        <v>2.14</v>
      </c>
    </row>
    <row r="38" spans="1:15">
      <c r="A38" s="140"/>
      <c r="B38" s="140"/>
      <c r="C38" s="140"/>
      <c r="D38" s="140" t="s">
        <v>1896</v>
      </c>
      <c r="E38" s="140">
        <v>2.14</v>
      </c>
      <c r="F38" s="140">
        <v>2.14</v>
      </c>
      <c r="G38" t="str">
        <f t="shared" si="0"/>
        <v>金沢エナジー株式会社</v>
      </c>
      <c r="H38" t="str">
        <f t="shared" si="1"/>
        <v>金沢エナジー株式会社</v>
      </c>
      <c r="I38" s="140" t="str">
        <f t="shared" si="2"/>
        <v>金沢エナジー株式会社_残差</v>
      </c>
      <c r="J38" s="140">
        <v>2.14</v>
      </c>
    </row>
    <row r="39" spans="1:15">
      <c r="A39" s="140" t="s">
        <v>2129</v>
      </c>
      <c r="B39" s="140" t="s">
        <v>2117</v>
      </c>
      <c r="C39" s="140"/>
      <c r="D39" s="140" t="s">
        <v>429</v>
      </c>
      <c r="E39" s="140">
        <v>2.0499999999999998</v>
      </c>
      <c r="F39" s="140">
        <v>0</v>
      </c>
      <c r="G39" t="str">
        <f t="shared" si="0"/>
        <v>広島ガス株式会社</v>
      </c>
      <c r="H39" t="str">
        <f t="shared" si="1"/>
        <v>広島ガス株式会社</v>
      </c>
      <c r="I39" s="140" t="str">
        <f t="shared" si="2"/>
        <v>広島ガス株式会社_メニューA</v>
      </c>
      <c r="J39" s="140">
        <v>2.0499999999999998</v>
      </c>
    </row>
    <row r="40" spans="1:15">
      <c r="A40" s="140"/>
      <c r="B40" s="140"/>
      <c r="C40" s="140"/>
      <c r="D40" s="140" t="s">
        <v>1896</v>
      </c>
      <c r="E40" s="140">
        <v>2.0499999999999998</v>
      </c>
      <c r="F40" s="140">
        <v>2.0499999999999998</v>
      </c>
      <c r="G40" t="str">
        <f t="shared" si="0"/>
        <v>広島ガス株式会社</v>
      </c>
      <c r="H40" t="str">
        <f t="shared" si="1"/>
        <v>広島ガス株式会社</v>
      </c>
      <c r="I40" s="140" t="str">
        <f t="shared" si="2"/>
        <v>広島ガス株式会社_残差</v>
      </c>
      <c r="J40" s="140">
        <v>2.0499999999999998</v>
      </c>
    </row>
    <row r="41" spans="1:15">
      <c r="A41" s="140" t="s">
        <v>2130</v>
      </c>
      <c r="B41" s="140" t="s">
        <v>2131</v>
      </c>
      <c r="C41" s="140" t="s">
        <v>2132</v>
      </c>
      <c r="D41" s="140"/>
      <c r="E41" s="140">
        <v>2.13</v>
      </c>
      <c r="F41" s="140">
        <v>2.13</v>
      </c>
      <c r="G41" t="str">
        <f>IF(A41="",G40,B41)</f>
        <v>山口合同ガス株式会社</v>
      </c>
      <c r="H41" t="str">
        <f t="shared" si="1"/>
        <v>山口合同ガス株式会社_下関市、山陽小野田市、宇部市、山口市、防府市、周南市、下松市、光市</v>
      </c>
      <c r="I41" s="140" t="str">
        <f t="shared" si="2"/>
        <v>山口合同ガス株式会社_下関市、山陽小野田市、宇部市、山口市、防府市、周南市、下松市、光市_</v>
      </c>
      <c r="J41" s="140">
        <v>2.13</v>
      </c>
    </row>
    <row r="42" spans="1:15">
      <c r="A42" s="308" t="s">
        <v>2908</v>
      </c>
      <c r="B42" s="308" t="s">
        <v>2124</v>
      </c>
      <c r="C42" s="308"/>
      <c r="D42" s="308"/>
      <c r="E42" s="308">
        <f>$S$4</f>
        <v>2.0499999999999998</v>
      </c>
      <c r="F42" s="308"/>
      <c r="G42" t="str">
        <f t="shared" si="0"/>
        <v>長田野ガスセンター</v>
      </c>
      <c r="H42" t="str">
        <f t="shared" si="1"/>
        <v>長田野ガスセンター</v>
      </c>
      <c r="I42" s="140" t="str">
        <f t="shared" si="2"/>
        <v>長田野ガスセンター_</v>
      </c>
      <c r="J42" s="140">
        <f>$S$4</f>
        <v>2.0499999999999998</v>
      </c>
    </row>
    <row r="43" spans="1:15">
      <c r="A43" s="308" t="s">
        <v>2908</v>
      </c>
      <c r="B43" s="308" t="s">
        <v>2125</v>
      </c>
      <c r="C43" s="308"/>
      <c r="D43" s="308"/>
      <c r="E43" s="308">
        <f t="shared" ref="E43:E44" si="4">$S$4</f>
        <v>2.0499999999999998</v>
      </c>
      <c r="F43" s="308"/>
      <c r="G43" t="str">
        <f t="shared" si="0"/>
        <v>丹後ガス株式会社</v>
      </c>
      <c r="H43" t="str">
        <f t="shared" si="1"/>
        <v>丹後ガス株式会社</v>
      </c>
      <c r="I43" s="140" t="str">
        <f t="shared" si="2"/>
        <v>丹後ガス株式会社_</v>
      </c>
      <c r="J43" s="140">
        <f t="shared" ref="J43:J44" si="5">$S$4</f>
        <v>2.0499999999999998</v>
      </c>
    </row>
    <row r="44" spans="1:15">
      <c r="A44" s="308" t="s">
        <v>2908</v>
      </c>
      <c r="B44" s="308" t="s">
        <v>2923</v>
      </c>
      <c r="C44" s="308"/>
      <c r="D44" s="308"/>
      <c r="E44" s="308">
        <f t="shared" si="4"/>
        <v>2.0499999999999998</v>
      </c>
      <c r="F44" s="308"/>
      <c r="G44" t="str">
        <f t="shared" si="0"/>
        <v>福知山都市ガス株式会社</v>
      </c>
      <c r="H44" t="str">
        <f t="shared" si="1"/>
        <v>福知山都市ガス株式会社</v>
      </c>
      <c r="I44" s="140" t="str">
        <f t="shared" si="2"/>
        <v>福知山都市ガス株式会社_</v>
      </c>
      <c r="J44" s="140">
        <f t="shared" si="5"/>
        <v>2.0499999999999998</v>
      </c>
    </row>
  </sheetData>
  <phoneticPr fontId="6"/>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1A53-D1B6-4591-AC24-BAC11F450DB9}">
  <dimension ref="A1:V40"/>
  <sheetViews>
    <sheetView topLeftCell="L1" workbookViewId="0">
      <selection activeCell="S2" sqref="S2"/>
    </sheetView>
  </sheetViews>
  <sheetFormatPr defaultRowHeight="12.5"/>
  <cols>
    <col min="1" max="3" width="11.08984375" customWidth="1"/>
    <col min="4" max="4" width="20.90625" bestFit="1" customWidth="1"/>
    <col min="5" max="6" width="16.54296875" customWidth="1"/>
    <col min="7" max="7" width="36.54296875" customWidth="1"/>
    <col min="8" max="8" width="65.54296875" customWidth="1"/>
    <col min="9" max="9" width="57.08984375" customWidth="1"/>
    <col min="10" max="10" width="16.54296875" customWidth="1"/>
    <col min="11" max="11" width="37.36328125" customWidth="1"/>
    <col min="12" max="12" width="38.90625" customWidth="1"/>
    <col min="13" max="13" width="30.453125" customWidth="1"/>
    <col min="14" max="15" width="27.6328125" customWidth="1"/>
    <col min="16" max="16" width="9" customWidth="1"/>
    <col min="18" max="18" width="16.36328125" customWidth="1"/>
    <col min="19" max="19" width="17.54296875" customWidth="1"/>
    <col min="20" max="20" width="15.6328125" customWidth="1"/>
    <col min="21" max="21" width="15.36328125" customWidth="1"/>
    <col min="22" max="22" width="4.453125" customWidth="1"/>
  </cols>
  <sheetData>
    <row r="1" spans="1:22">
      <c r="A1" s="144" t="s">
        <v>2009</v>
      </c>
      <c r="B1" s="143"/>
      <c r="C1" s="143"/>
      <c r="D1" s="143"/>
      <c r="E1" s="143"/>
      <c r="F1" s="143"/>
      <c r="G1" s="144" t="s">
        <v>1130</v>
      </c>
      <c r="H1" s="144"/>
      <c r="I1" s="144" t="s">
        <v>1129</v>
      </c>
      <c r="J1" s="143"/>
      <c r="K1" s="144" t="s">
        <v>2010</v>
      </c>
      <c r="L1" s="144" t="s">
        <v>2011</v>
      </c>
      <c r="M1" s="155"/>
      <c r="N1" s="144" t="s">
        <v>2012</v>
      </c>
    </row>
    <row r="2" spans="1:22" s="303" customFormat="1" ht="48" customHeight="1">
      <c r="A2" s="303" t="s">
        <v>2013</v>
      </c>
      <c r="G2" s="303" t="s">
        <v>2014</v>
      </c>
      <c r="H2" s="303" t="s">
        <v>2133</v>
      </c>
      <c r="I2" s="303" t="s">
        <v>2134</v>
      </c>
      <c r="K2" s="303" t="s">
        <v>2135</v>
      </c>
      <c r="L2" s="303" t="s">
        <v>2017</v>
      </c>
      <c r="M2" s="304" t="s">
        <v>2907</v>
      </c>
      <c r="N2" s="303" t="s">
        <v>2019</v>
      </c>
      <c r="O2" s="303" t="s">
        <v>2020</v>
      </c>
      <c r="P2" s="305"/>
      <c r="Q2" s="305"/>
    </row>
    <row r="3" spans="1:22" ht="25">
      <c r="A3" s="140" t="s">
        <v>946</v>
      </c>
      <c r="B3" s="140" t="s">
        <v>2136</v>
      </c>
      <c r="C3" s="140"/>
      <c r="D3" s="140" t="s">
        <v>1887</v>
      </c>
      <c r="E3" s="306" t="s">
        <v>2137</v>
      </c>
      <c r="F3" s="307" t="s">
        <v>2138</v>
      </c>
      <c r="H3" s="170" t="s">
        <v>2139</v>
      </c>
      <c r="I3" s="307" t="s">
        <v>2140</v>
      </c>
      <c r="J3" s="306" t="s">
        <v>2137</v>
      </c>
      <c r="K3" s="170" t="s">
        <v>2139</v>
      </c>
      <c r="L3" s="156" t="s">
        <v>2026</v>
      </c>
      <c r="M3" s="156" t="s">
        <v>1143</v>
      </c>
      <c r="N3" s="170" t="s">
        <v>2141</v>
      </c>
      <c r="O3" s="170" t="s">
        <v>1143</v>
      </c>
      <c r="P3" s="170"/>
      <c r="R3" s="142" t="s">
        <v>1126</v>
      </c>
      <c r="S3" s="142" t="s">
        <v>70</v>
      </c>
      <c r="T3" s="142" t="s">
        <v>6</v>
      </c>
      <c r="U3" s="170"/>
    </row>
    <row r="4" spans="1:22">
      <c r="A4" s="140" t="s">
        <v>2142</v>
      </c>
      <c r="B4" s="140" t="s">
        <v>2143</v>
      </c>
      <c r="C4" s="140" t="s">
        <v>2144</v>
      </c>
      <c r="D4" s="140"/>
      <c r="E4" s="140">
        <v>0.05</v>
      </c>
      <c r="F4" s="140">
        <v>0.05</v>
      </c>
      <c r="G4" t="str">
        <f>IF(A4="",H3,B4)</f>
        <v>東京ガスエンジニアリングソリューションズ株式会社</v>
      </c>
      <c r="H4" t="str">
        <f>IF(C4="",G4,G4&amp;"_"&amp;C4)</f>
        <v>東京ガスエンジニアリングソリューションズ株式会社_田町駅東口北地域</v>
      </c>
      <c r="I4" s="140" t="str">
        <f>H4&amp;"_"&amp;D4</f>
        <v>東京ガスエンジニアリングソリューションズ株式会社_田町駅東口北地域_</v>
      </c>
      <c r="J4" s="140">
        <v>0.05</v>
      </c>
      <c r="K4" t="s">
        <v>2145</v>
      </c>
      <c r="L4" s="140" t="str">
        <f>SUBSTITUTE(K4,"株式会社","")</f>
        <v>東京ガスエンジニアリングソリューションズ_田町駅東口北地域</v>
      </c>
      <c r="M4" s="140" t="s">
        <v>2146</v>
      </c>
      <c r="N4" t="s">
        <v>2147</v>
      </c>
      <c r="O4" t="s">
        <v>2148</v>
      </c>
      <c r="R4" s="139" t="s">
        <v>2031</v>
      </c>
      <c r="S4" s="169">
        <v>5.3199999999999997E-2</v>
      </c>
      <c r="T4" s="139" t="s">
        <v>2149</v>
      </c>
      <c r="V4" s="170"/>
    </row>
    <row r="5" spans="1:22">
      <c r="A5" s="140" t="s">
        <v>2150</v>
      </c>
      <c r="B5" s="140" t="s">
        <v>1949</v>
      </c>
      <c r="C5" s="140"/>
      <c r="D5" s="140" t="s">
        <v>429</v>
      </c>
      <c r="E5" s="140">
        <v>4.36E-2</v>
      </c>
      <c r="F5" s="140">
        <v>0</v>
      </c>
      <c r="G5" t="str">
        <f t="shared" ref="G5:G40" si="0">IF(A5="",G4,B5)</f>
        <v>丸の内熱供給株式会社</v>
      </c>
      <c r="H5" t="str">
        <f t="shared" ref="H5:H40" si="1">IF(C5="",G5,G5&amp;"_"&amp;C5)</f>
        <v>丸の内熱供給株式会社</v>
      </c>
      <c r="I5" s="140" t="str">
        <f t="shared" ref="I5:I40" si="2">H5&amp;"_"&amp;D5</f>
        <v>丸の内熱供給株式会社_メニューA</v>
      </c>
      <c r="J5" s="140">
        <v>4.36E-2</v>
      </c>
      <c r="K5" t="s">
        <v>2151</v>
      </c>
      <c r="L5" s="140" t="str">
        <f t="shared" ref="L5:L36" si="3">SUBSTITUTE(K5,"株式会社","")</f>
        <v>丸の内熱供給</v>
      </c>
      <c r="M5" s="140" t="s">
        <v>2152</v>
      </c>
      <c r="N5" t="s">
        <v>2153</v>
      </c>
      <c r="O5" t="s">
        <v>2154</v>
      </c>
      <c r="R5" t="s">
        <v>2155</v>
      </c>
      <c r="V5" s="170"/>
    </row>
    <row r="6" spans="1:22">
      <c r="A6" s="140"/>
      <c r="B6" s="140"/>
      <c r="C6" s="140"/>
      <c r="D6" s="140" t="s">
        <v>1951</v>
      </c>
      <c r="E6" s="140">
        <v>4.36E-2</v>
      </c>
      <c r="F6" s="140">
        <v>4.36E-2</v>
      </c>
      <c r="G6" t="str">
        <f t="shared" si="0"/>
        <v>丸の内熱供給株式会社</v>
      </c>
      <c r="H6" t="str">
        <f t="shared" si="1"/>
        <v>丸の内熱供給株式会社</v>
      </c>
      <c r="I6" s="140" t="str">
        <f t="shared" si="2"/>
        <v>丸の内熱供給株式会社_残差</v>
      </c>
      <c r="J6" s="140">
        <v>4.36E-2</v>
      </c>
      <c r="K6" t="s">
        <v>2147</v>
      </c>
      <c r="L6" s="140" t="str">
        <f t="shared" si="3"/>
        <v>池袋地域冷暖房_東池袋地域</v>
      </c>
      <c r="M6" s="140" t="s">
        <v>2156</v>
      </c>
      <c r="N6" t="s">
        <v>2157</v>
      </c>
      <c r="O6" t="s">
        <v>2158</v>
      </c>
      <c r="R6" t="s">
        <v>2159</v>
      </c>
      <c r="V6" s="170"/>
    </row>
    <row r="7" spans="1:22">
      <c r="A7" s="140" t="s">
        <v>2160</v>
      </c>
      <c r="B7" s="140" t="s">
        <v>2161</v>
      </c>
      <c r="C7" s="140" t="s">
        <v>2162</v>
      </c>
      <c r="D7" s="140" t="s">
        <v>429</v>
      </c>
      <c r="E7" s="140">
        <v>2.23E-2</v>
      </c>
      <c r="F7" s="140">
        <v>0</v>
      </c>
      <c r="G7" t="str">
        <f t="shared" si="0"/>
        <v>池袋地域冷暖房株式会社</v>
      </c>
      <c r="H7" t="str">
        <f t="shared" si="1"/>
        <v>池袋地域冷暖房株式会社_東池袋地域</v>
      </c>
      <c r="I7" s="140" t="str">
        <f t="shared" si="2"/>
        <v>池袋地域冷暖房株式会社_東池袋地域_メニューA</v>
      </c>
      <c r="J7" s="140">
        <v>2.23E-2</v>
      </c>
      <c r="K7" t="s">
        <v>2163</v>
      </c>
      <c r="L7" s="140" t="str">
        <f t="shared" si="3"/>
        <v>新都市熱供給</v>
      </c>
      <c r="M7" s="140" t="s">
        <v>2164</v>
      </c>
      <c r="N7" t="s">
        <v>2165</v>
      </c>
      <c r="O7" t="s">
        <v>2166</v>
      </c>
      <c r="V7" s="141"/>
    </row>
    <row r="8" spans="1:22">
      <c r="A8" s="140"/>
      <c r="B8" s="140"/>
      <c r="C8" s="140" t="s">
        <v>2162</v>
      </c>
      <c r="D8" s="140" t="s">
        <v>1896</v>
      </c>
      <c r="E8" s="140">
        <v>4.5400000000000003E-2</v>
      </c>
      <c r="F8" s="140">
        <v>4.5400000000000003E-2</v>
      </c>
      <c r="G8" t="str">
        <f t="shared" si="0"/>
        <v>池袋地域冷暖房株式会社</v>
      </c>
      <c r="H8" t="str">
        <f t="shared" si="1"/>
        <v>池袋地域冷暖房株式会社_東池袋地域</v>
      </c>
      <c r="I8" s="140" t="str">
        <f t="shared" si="2"/>
        <v>池袋地域冷暖房株式会社_東池袋地域_残差</v>
      </c>
      <c r="J8" s="140">
        <v>4.5400000000000003E-2</v>
      </c>
      <c r="K8" t="s">
        <v>2167</v>
      </c>
      <c r="L8" s="140" t="str">
        <f t="shared" si="3"/>
        <v>西池袋熱供給_西池袋地域</v>
      </c>
      <c r="M8" s="140" t="s">
        <v>2168</v>
      </c>
      <c r="N8" t="s">
        <v>2169</v>
      </c>
      <c r="O8" t="s">
        <v>2170</v>
      </c>
      <c r="V8" s="170"/>
    </row>
    <row r="9" spans="1:22">
      <c r="A9" s="140" t="s">
        <v>2171</v>
      </c>
      <c r="B9" s="140" t="s">
        <v>2163</v>
      </c>
      <c r="C9" s="140"/>
      <c r="D9" s="140"/>
      <c r="E9" s="140">
        <v>5.0700000000000002E-2</v>
      </c>
      <c r="F9" s="140">
        <v>5.0700000000000002E-2</v>
      </c>
      <c r="G9" t="str">
        <f t="shared" si="0"/>
        <v>新都市熱供給株式会社</v>
      </c>
      <c r="H9" t="str">
        <f t="shared" si="1"/>
        <v>新都市熱供給株式会社</v>
      </c>
      <c r="I9" s="140" t="str">
        <f t="shared" si="2"/>
        <v>新都市熱供給株式会社_</v>
      </c>
      <c r="J9" s="140">
        <v>5.0700000000000002E-2</v>
      </c>
      <c r="K9" t="s">
        <v>2172</v>
      </c>
      <c r="L9" s="140" t="str">
        <f t="shared" si="3"/>
        <v>東京都市サービス_芝浦4丁目地域</v>
      </c>
      <c r="M9" s="140" t="s">
        <v>2173</v>
      </c>
      <c r="N9" t="s">
        <v>2174</v>
      </c>
      <c r="O9" t="s">
        <v>2175</v>
      </c>
      <c r="V9" s="170"/>
    </row>
    <row r="10" spans="1:22">
      <c r="A10" s="140" t="s">
        <v>2176</v>
      </c>
      <c r="B10" s="140" t="s">
        <v>2177</v>
      </c>
      <c r="C10" s="140" t="s">
        <v>2178</v>
      </c>
      <c r="D10" s="140"/>
      <c r="E10" s="140">
        <v>4.5699999999999998E-2</v>
      </c>
      <c r="F10" s="140">
        <v>4.5699999999999998E-2</v>
      </c>
      <c r="G10" t="str">
        <f t="shared" si="0"/>
        <v>西池袋熱供給株式会社</v>
      </c>
      <c r="H10" t="str">
        <f t="shared" si="1"/>
        <v>西池袋熱供給株式会社_西池袋地域</v>
      </c>
      <c r="I10" s="140" t="str">
        <f t="shared" si="2"/>
        <v>西池袋熱供給株式会社_西池袋地域_</v>
      </c>
      <c r="J10" s="140">
        <v>4.5699999999999998E-2</v>
      </c>
      <c r="K10" t="s">
        <v>2179</v>
      </c>
      <c r="L10" s="140" t="str">
        <f t="shared" si="3"/>
        <v>東京都市サービス_銀座5・6丁目地域</v>
      </c>
      <c r="M10" s="140" t="s">
        <v>2180</v>
      </c>
      <c r="N10" t="s">
        <v>2181</v>
      </c>
      <c r="O10" t="s">
        <v>2182</v>
      </c>
      <c r="V10" s="170"/>
    </row>
    <row r="11" spans="1:22">
      <c r="A11" s="140" t="s">
        <v>2183</v>
      </c>
      <c r="B11" s="140" t="s">
        <v>2184</v>
      </c>
      <c r="C11" s="140" t="s">
        <v>2185</v>
      </c>
      <c r="D11" s="140"/>
      <c r="E11" s="140">
        <v>4.0800000000000003E-2</v>
      </c>
      <c r="F11" s="140">
        <v>4.0800000000000003E-2</v>
      </c>
      <c r="G11" t="str">
        <f t="shared" si="0"/>
        <v>東京都市サービス株式会社</v>
      </c>
      <c r="H11" t="str">
        <f t="shared" si="1"/>
        <v>東京都市サービス株式会社_芝浦4丁目地域</v>
      </c>
      <c r="I11" s="140" t="str">
        <f t="shared" si="2"/>
        <v>東京都市サービス株式会社_芝浦4丁目地域_</v>
      </c>
      <c r="J11" s="140">
        <v>4.0800000000000003E-2</v>
      </c>
      <c r="K11" t="s">
        <v>2186</v>
      </c>
      <c r="L11" s="140" t="str">
        <f t="shared" si="3"/>
        <v>東京都市サービス_新川地域</v>
      </c>
      <c r="M11" s="140" t="s">
        <v>2187</v>
      </c>
      <c r="N11" t="s">
        <v>2188</v>
      </c>
      <c r="O11" t="s">
        <v>2189</v>
      </c>
    </row>
    <row r="12" spans="1:22">
      <c r="A12" s="140"/>
      <c r="B12" s="140"/>
      <c r="C12" s="140" t="s">
        <v>1963</v>
      </c>
      <c r="D12" s="140"/>
      <c r="E12" s="140">
        <v>2.9600000000000001E-2</v>
      </c>
      <c r="F12" s="140">
        <v>2.9600000000000001E-2</v>
      </c>
      <c r="G12" t="str">
        <f t="shared" si="0"/>
        <v>東京都市サービス株式会社</v>
      </c>
      <c r="H12" t="str">
        <f t="shared" si="1"/>
        <v>東京都市サービス株式会社_銀座5・6丁目地域</v>
      </c>
      <c r="I12" s="140" t="str">
        <f t="shared" si="2"/>
        <v>東京都市サービス株式会社_銀座5・6丁目地域_</v>
      </c>
      <c r="J12" s="140">
        <v>2.9600000000000001E-2</v>
      </c>
      <c r="K12" t="s">
        <v>2190</v>
      </c>
      <c r="L12" s="140" t="str">
        <f t="shared" si="3"/>
        <v>東京都市サービス_神田駿河台地域</v>
      </c>
      <c r="M12" s="140" t="s">
        <v>2191</v>
      </c>
      <c r="N12" t="s">
        <v>2163</v>
      </c>
      <c r="O12" t="s">
        <v>2192</v>
      </c>
    </row>
    <row r="13" spans="1:22">
      <c r="A13" s="140"/>
      <c r="B13" s="140"/>
      <c r="C13" s="140" t="s">
        <v>1964</v>
      </c>
      <c r="D13" s="140"/>
      <c r="E13" s="140">
        <v>3.2099999999999997E-2</v>
      </c>
      <c r="F13" s="140">
        <v>3.2099999999999997E-2</v>
      </c>
      <c r="G13" t="str">
        <f t="shared" si="0"/>
        <v>東京都市サービス株式会社</v>
      </c>
      <c r="H13" t="str">
        <f t="shared" si="1"/>
        <v>東京都市サービス株式会社_新川地域</v>
      </c>
      <c r="I13" s="140" t="str">
        <f t="shared" si="2"/>
        <v>東京都市サービス株式会社_新川地域_</v>
      </c>
      <c r="J13" s="140">
        <v>3.2099999999999997E-2</v>
      </c>
      <c r="K13" t="s">
        <v>2193</v>
      </c>
      <c r="L13" s="140" t="str">
        <f t="shared" si="3"/>
        <v>東京都市サービス_箱崎地域</v>
      </c>
      <c r="M13" s="140" t="s">
        <v>2194</v>
      </c>
      <c r="N13" t="s">
        <v>2195</v>
      </c>
      <c r="O13" t="s">
        <v>2196</v>
      </c>
      <c r="V13" s="141"/>
    </row>
    <row r="14" spans="1:22">
      <c r="A14" s="140"/>
      <c r="B14" s="140"/>
      <c r="C14" s="140" t="s">
        <v>1965</v>
      </c>
      <c r="D14" s="140"/>
      <c r="E14" s="140">
        <v>4.2500000000000003E-2</v>
      </c>
      <c r="F14" s="140">
        <v>4.2500000000000003E-2</v>
      </c>
      <c r="G14" t="str">
        <f t="shared" si="0"/>
        <v>東京都市サービス株式会社</v>
      </c>
      <c r="H14" t="str">
        <f t="shared" si="1"/>
        <v>東京都市サービス株式会社_神田駿河台地域</v>
      </c>
      <c r="I14" s="140" t="str">
        <f t="shared" si="2"/>
        <v>東京都市サービス株式会社_神田駿河台地域_</v>
      </c>
      <c r="J14" s="140">
        <v>4.2500000000000003E-2</v>
      </c>
      <c r="K14" t="s">
        <v>2197</v>
      </c>
      <c r="L14" s="140" t="str">
        <f t="shared" si="3"/>
        <v>東京都市サービス_幕張新都心ハイテク・ビジネス地域</v>
      </c>
      <c r="M14" s="140" t="s">
        <v>2198</v>
      </c>
      <c r="N14" t="s">
        <v>2145</v>
      </c>
      <c r="O14" t="s">
        <v>2199</v>
      </c>
      <c r="V14" s="170"/>
    </row>
    <row r="15" spans="1:22">
      <c r="A15" s="140"/>
      <c r="B15" s="140"/>
      <c r="C15" s="140" t="s">
        <v>1966</v>
      </c>
      <c r="D15" s="140"/>
      <c r="E15" s="140">
        <v>4.0899999999999999E-2</v>
      </c>
      <c r="F15" s="140">
        <v>4.0899999999999999E-2</v>
      </c>
      <c r="G15" t="str">
        <f t="shared" si="0"/>
        <v>東京都市サービス株式会社</v>
      </c>
      <c r="H15" t="str">
        <f t="shared" si="1"/>
        <v>東京都市サービス株式会社_箱崎地域</v>
      </c>
      <c r="I15" s="140" t="str">
        <f t="shared" si="2"/>
        <v>東京都市サービス株式会社_箱崎地域_</v>
      </c>
      <c r="J15" s="140">
        <v>4.0899999999999999E-2</v>
      </c>
      <c r="K15" t="s">
        <v>2200</v>
      </c>
      <c r="L15" s="140" t="str">
        <f t="shared" si="3"/>
        <v>東京都市サービス_高崎市中央・城址地域</v>
      </c>
      <c r="M15" s="140" t="s">
        <v>2180</v>
      </c>
      <c r="N15" t="s">
        <v>2201</v>
      </c>
      <c r="O15" t="s">
        <v>2202</v>
      </c>
      <c r="V15" s="170"/>
    </row>
    <row r="16" spans="1:22">
      <c r="A16" s="140"/>
      <c r="B16" s="140"/>
      <c r="C16" s="140" t="s">
        <v>1967</v>
      </c>
      <c r="D16" s="140"/>
      <c r="E16" s="140">
        <v>2.6499999999999999E-2</v>
      </c>
      <c r="F16" s="140">
        <v>2.6499999999999999E-2</v>
      </c>
      <c r="G16" t="str">
        <f t="shared" si="0"/>
        <v>東京都市サービス株式会社</v>
      </c>
      <c r="H16" t="str">
        <f t="shared" si="1"/>
        <v>東京都市サービス株式会社_幕張新都心ハイテク・ビジネス地域</v>
      </c>
      <c r="I16" s="140" t="str">
        <f t="shared" si="2"/>
        <v>東京都市サービス株式会社_幕張新都心ハイテク・ビジネス地域_</v>
      </c>
      <c r="J16" s="140">
        <v>2.6499999999999999E-2</v>
      </c>
      <c r="K16" t="s">
        <v>2203</v>
      </c>
      <c r="L16" s="140" t="str">
        <f t="shared" si="3"/>
        <v>東京都市サービス_本駒込2丁目地域</v>
      </c>
      <c r="M16" s="140" t="s">
        <v>2204</v>
      </c>
      <c r="N16" t="s">
        <v>2179</v>
      </c>
      <c r="O16" t="s">
        <v>2205</v>
      </c>
    </row>
    <row r="17" spans="1:22">
      <c r="A17" s="140"/>
      <c r="B17" s="140"/>
      <c r="C17" s="140" t="s">
        <v>1968</v>
      </c>
      <c r="D17" s="140"/>
      <c r="E17" s="140">
        <v>3.5799999999999998E-2</v>
      </c>
      <c r="F17" s="140">
        <v>3.5799999999999998E-2</v>
      </c>
      <c r="G17" t="str">
        <f t="shared" si="0"/>
        <v>東京都市サービス株式会社</v>
      </c>
      <c r="H17" t="str">
        <f t="shared" si="1"/>
        <v>東京都市サービス株式会社_高崎市中央・城址地域</v>
      </c>
      <c r="I17" s="140" t="str">
        <f t="shared" si="2"/>
        <v>東京都市サービス株式会社_高崎市中央・城址地域_</v>
      </c>
      <c r="J17" s="140">
        <v>3.5799999999999998E-2</v>
      </c>
      <c r="K17" t="s">
        <v>2206</v>
      </c>
      <c r="L17" s="140" t="str">
        <f t="shared" si="3"/>
        <v>東京都市サービス_大崎1丁目地域</v>
      </c>
      <c r="M17" s="140" t="s">
        <v>2207</v>
      </c>
      <c r="N17" t="s">
        <v>2208</v>
      </c>
      <c r="O17" t="s">
        <v>2205</v>
      </c>
    </row>
    <row r="18" spans="1:22">
      <c r="A18" s="140"/>
      <c r="B18" s="140"/>
      <c r="C18" s="140" t="s">
        <v>1969</v>
      </c>
      <c r="D18" s="140"/>
      <c r="E18" s="140">
        <v>4.5499999999999999E-2</v>
      </c>
      <c r="F18" s="140">
        <v>4.5499999999999999E-2</v>
      </c>
      <c r="G18" t="str">
        <f t="shared" si="0"/>
        <v>東京都市サービス株式会社</v>
      </c>
      <c r="H18" t="str">
        <f t="shared" si="1"/>
        <v>東京都市サービス株式会社_本駒込2丁目地域</v>
      </c>
      <c r="I18" s="140" t="str">
        <f t="shared" si="2"/>
        <v>東京都市サービス株式会社_本駒込2丁目地域_</v>
      </c>
      <c r="J18" s="140">
        <v>4.5499999999999999E-2</v>
      </c>
      <c r="K18" t="s">
        <v>2209</v>
      </c>
      <c r="L18" s="140" t="str">
        <f t="shared" si="3"/>
        <v>東京都市サービス_晴海アイランド地域</v>
      </c>
      <c r="M18" s="140" t="s">
        <v>2210</v>
      </c>
      <c r="N18" t="s">
        <v>2184</v>
      </c>
      <c r="O18" t="s">
        <v>2205</v>
      </c>
      <c r="V18" s="170"/>
    </row>
    <row r="19" spans="1:22">
      <c r="A19" s="140"/>
      <c r="B19" s="140"/>
      <c r="C19" s="140" t="s">
        <v>1970</v>
      </c>
      <c r="D19" s="140"/>
      <c r="E19" s="140">
        <v>4.2099999999999999E-2</v>
      </c>
      <c r="F19" s="140">
        <v>4.2099999999999999E-2</v>
      </c>
      <c r="G19" t="str">
        <f t="shared" si="0"/>
        <v>東京都市サービス株式会社</v>
      </c>
      <c r="H19" t="str">
        <f t="shared" si="1"/>
        <v>東京都市サービス株式会社_大崎1丁目地域</v>
      </c>
      <c r="I19" s="140" t="str">
        <f t="shared" si="2"/>
        <v>東京都市サービス株式会社_大崎1丁目地域_</v>
      </c>
      <c r="J19" s="140">
        <v>4.2099999999999999E-2</v>
      </c>
      <c r="K19" t="s">
        <v>2211</v>
      </c>
      <c r="L19" s="140" t="str">
        <f t="shared" si="3"/>
        <v>東京都市サービス_府中日鋼町地域</v>
      </c>
      <c r="M19" s="140" t="s">
        <v>2212</v>
      </c>
      <c r="N19" t="s">
        <v>2206</v>
      </c>
      <c r="O19" t="s">
        <v>2213</v>
      </c>
    </row>
    <row r="20" spans="1:22">
      <c r="A20" s="140"/>
      <c r="B20" s="140"/>
      <c r="C20" s="140" t="s">
        <v>1971</v>
      </c>
      <c r="D20" s="140"/>
      <c r="E20" s="140">
        <v>3.78E-2</v>
      </c>
      <c r="F20" s="140">
        <v>3.78E-2</v>
      </c>
      <c r="G20" t="str">
        <f t="shared" si="0"/>
        <v>東京都市サービス株式会社</v>
      </c>
      <c r="H20" t="str">
        <f t="shared" si="1"/>
        <v>東京都市サービス株式会社_晴海アイランド地域</v>
      </c>
      <c r="I20" s="140" t="str">
        <f t="shared" si="2"/>
        <v>東京都市サービス株式会社_晴海アイランド地域_</v>
      </c>
      <c r="J20" s="140">
        <v>3.78E-2</v>
      </c>
      <c r="K20" t="s">
        <v>2184</v>
      </c>
      <c r="L20" s="140" t="str">
        <f t="shared" si="3"/>
        <v>東京都市サービス</v>
      </c>
      <c r="M20" s="140" t="s">
        <v>2180</v>
      </c>
      <c r="N20" t="s">
        <v>2214</v>
      </c>
      <c r="O20" t="s">
        <v>2215</v>
      </c>
      <c r="V20" s="170"/>
    </row>
    <row r="21" spans="1:22">
      <c r="A21" s="140"/>
      <c r="B21" s="140"/>
      <c r="C21" s="140" t="s">
        <v>1972</v>
      </c>
      <c r="D21" s="140" t="s">
        <v>429</v>
      </c>
      <c r="E21" s="140">
        <v>0</v>
      </c>
      <c r="F21" s="140">
        <v>0</v>
      </c>
      <c r="G21" t="str">
        <f t="shared" si="0"/>
        <v>東京都市サービス株式会社</v>
      </c>
      <c r="H21" t="str">
        <f t="shared" si="1"/>
        <v>東京都市サービス株式会社_府中日鋼町地域</v>
      </c>
      <c r="I21" s="140" t="str">
        <f t="shared" si="2"/>
        <v>東京都市サービス株式会社_府中日鋼町地域_メニューA</v>
      </c>
      <c r="J21" s="140">
        <v>0</v>
      </c>
      <c r="K21" t="s">
        <v>2216</v>
      </c>
      <c r="L21" s="140" t="str">
        <f t="shared" si="3"/>
        <v>東京都市サービス_横浜市北仲通南地域</v>
      </c>
      <c r="M21" s="140" t="s">
        <v>2217</v>
      </c>
      <c r="N21" t="s">
        <v>2172</v>
      </c>
      <c r="O21" t="s">
        <v>2218</v>
      </c>
      <c r="V21" s="170"/>
    </row>
    <row r="22" spans="1:22">
      <c r="A22" s="140"/>
      <c r="B22" s="140"/>
      <c r="C22" s="140"/>
      <c r="D22" s="140" t="s">
        <v>1896</v>
      </c>
      <c r="E22" s="140">
        <v>3.04E-2</v>
      </c>
      <c r="F22" s="140">
        <v>3.04E-2</v>
      </c>
      <c r="G22" t="str">
        <f t="shared" si="0"/>
        <v>東京都市サービス株式会社</v>
      </c>
      <c r="H22" t="str">
        <f t="shared" si="1"/>
        <v>東京都市サービス株式会社</v>
      </c>
      <c r="I22" s="140" t="str">
        <f t="shared" si="2"/>
        <v>東京都市サービス株式会社_残差</v>
      </c>
      <c r="J22" s="140">
        <v>3.04E-2</v>
      </c>
      <c r="K22" t="s">
        <v>2219</v>
      </c>
      <c r="L22" s="140" t="str">
        <f t="shared" si="3"/>
        <v>みなとみらい二十一熱供給</v>
      </c>
      <c r="M22" s="140" t="s">
        <v>2220</v>
      </c>
      <c r="N22" t="s">
        <v>2221</v>
      </c>
      <c r="O22" t="s">
        <v>2222</v>
      </c>
    </row>
    <row r="23" spans="1:22">
      <c r="A23" s="140"/>
      <c r="B23" s="140"/>
      <c r="C23" s="140" t="s">
        <v>1973</v>
      </c>
      <c r="D23" s="140"/>
      <c r="E23" s="140">
        <v>3.4599999999999999E-2</v>
      </c>
      <c r="F23" s="140">
        <v>3.4599999999999999E-2</v>
      </c>
      <c r="G23" t="str">
        <f t="shared" si="0"/>
        <v>東京都市サービス株式会社</v>
      </c>
      <c r="H23" t="str">
        <f t="shared" si="1"/>
        <v>東京都市サービス株式会社_横浜市北仲通南地域</v>
      </c>
      <c r="I23" s="140" t="str">
        <f t="shared" si="2"/>
        <v>東京都市サービス株式会社_横浜市北仲通南地域_</v>
      </c>
      <c r="J23" s="140">
        <v>3.4599999999999999E-2</v>
      </c>
      <c r="K23" t="s">
        <v>2223</v>
      </c>
      <c r="L23" s="140" t="str">
        <f t="shared" si="3"/>
        <v>新宿熱供給</v>
      </c>
      <c r="M23" s="140" t="s">
        <v>2224</v>
      </c>
      <c r="N23" t="s">
        <v>2203</v>
      </c>
      <c r="O23" t="s">
        <v>2225</v>
      </c>
    </row>
    <row r="24" spans="1:22">
      <c r="A24" s="140" t="s">
        <v>2226</v>
      </c>
      <c r="B24" s="140" t="s">
        <v>1975</v>
      </c>
      <c r="C24" s="140"/>
      <c r="D24" s="140" t="s">
        <v>429</v>
      </c>
      <c r="E24" s="140">
        <v>0</v>
      </c>
      <c r="F24" s="140">
        <v>0</v>
      </c>
      <c r="G24" t="str">
        <f t="shared" si="0"/>
        <v>みなとみらい二十一熱供給株式会社</v>
      </c>
      <c r="H24" t="str">
        <f t="shared" si="1"/>
        <v>みなとみらい二十一熱供給株式会社</v>
      </c>
      <c r="I24" s="140" t="str">
        <f t="shared" si="2"/>
        <v>みなとみらい二十一熱供給株式会社_メニューA</v>
      </c>
      <c r="J24" s="140">
        <v>0</v>
      </c>
      <c r="K24" t="s">
        <v>2227</v>
      </c>
      <c r="L24" s="140" t="str">
        <f t="shared" si="3"/>
        <v>福岡エネルギーサービス_シーサイドももち地域</v>
      </c>
      <c r="M24" s="140" t="s">
        <v>2228</v>
      </c>
      <c r="N24" t="s">
        <v>2229</v>
      </c>
      <c r="O24" t="s">
        <v>2230</v>
      </c>
    </row>
    <row r="25" spans="1:22">
      <c r="A25" s="140"/>
      <c r="B25" s="140"/>
      <c r="C25" s="140"/>
      <c r="D25" s="140" t="s">
        <v>953</v>
      </c>
      <c r="E25" s="140">
        <v>2.7900000000000001E-2</v>
      </c>
      <c r="F25" s="140">
        <v>0</v>
      </c>
      <c r="G25" t="str">
        <f t="shared" si="0"/>
        <v>みなとみらい二十一熱供給株式会社</v>
      </c>
      <c r="H25" t="str">
        <f t="shared" si="1"/>
        <v>みなとみらい二十一熱供給株式会社</v>
      </c>
      <c r="I25" s="140" t="str">
        <f t="shared" si="2"/>
        <v>みなとみらい二十一熱供給株式会社_メニューB</v>
      </c>
      <c r="J25" s="140">
        <v>2.7900000000000001E-2</v>
      </c>
      <c r="K25" t="s">
        <v>2231</v>
      </c>
      <c r="L25" s="140" t="str">
        <f t="shared" si="3"/>
        <v>福岡エネルギーサービス_西鉄福岡駅再開発地域</v>
      </c>
      <c r="M25" s="140" t="s">
        <v>2232</v>
      </c>
      <c r="N25" t="s">
        <v>2209</v>
      </c>
      <c r="O25" t="s">
        <v>2233</v>
      </c>
    </row>
    <row r="26" spans="1:22">
      <c r="A26" s="140"/>
      <c r="B26" s="140"/>
      <c r="C26" s="140"/>
      <c r="D26" s="140" t="s">
        <v>1896</v>
      </c>
      <c r="E26" s="140">
        <v>4.5699999999999998E-2</v>
      </c>
      <c r="F26" s="140">
        <v>4.5699999999999998E-2</v>
      </c>
      <c r="G26" t="str">
        <f t="shared" si="0"/>
        <v>みなとみらい二十一熱供給株式会社</v>
      </c>
      <c r="H26" t="str">
        <f t="shared" si="1"/>
        <v>みなとみらい二十一熱供給株式会社</v>
      </c>
      <c r="I26" s="140" t="str">
        <f t="shared" si="2"/>
        <v>みなとみらい二十一熱供給株式会社_残差</v>
      </c>
      <c r="J26" s="140">
        <v>4.5699999999999998E-2</v>
      </c>
      <c r="K26" t="s">
        <v>2234</v>
      </c>
      <c r="L26" s="140" t="str">
        <f t="shared" si="3"/>
        <v>福岡エネルギーサービス_下川端再開発地域</v>
      </c>
      <c r="M26" s="140" t="s">
        <v>2235</v>
      </c>
      <c r="N26" t="s">
        <v>2236</v>
      </c>
      <c r="O26" t="s">
        <v>2237</v>
      </c>
    </row>
    <row r="27" spans="1:22">
      <c r="A27" s="140" t="s">
        <v>2238</v>
      </c>
      <c r="B27" s="140" t="s">
        <v>2181</v>
      </c>
      <c r="C27" s="140"/>
      <c r="D27" s="140"/>
      <c r="E27" s="140">
        <v>4.8899999999999999E-2</v>
      </c>
      <c r="F27" s="140">
        <v>4.8899999999999999E-2</v>
      </c>
      <c r="G27" t="str">
        <f t="shared" si="0"/>
        <v>新宿熱供給株式会社</v>
      </c>
      <c r="H27" t="str">
        <f t="shared" si="1"/>
        <v>新宿熱供給株式会社</v>
      </c>
      <c r="I27" s="140" t="str">
        <f t="shared" si="2"/>
        <v>新宿熱供給株式会社_</v>
      </c>
      <c r="J27" s="140">
        <v>4.8899999999999999E-2</v>
      </c>
      <c r="K27" t="s">
        <v>2239</v>
      </c>
      <c r="L27" s="140" t="str">
        <f t="shared" si="3"/>
        <v>東京下水道エネルギー　後楽事業所_後楽一丁目地域</v>
      </c>
      <c r="M27" s="140" t="s">
        <v>2240</v>
      </c>
      <c r="N27" t="s">
        <v>2197</v>
      </c>
      <c r="O27" t="s">
        <v>2241</v>
      </c>
    </row>
    <row r="28" spans="1:22">
      <c r="A28" s="140" t="s">
        <v>2242</v>
      </c>
      <c r="B28" s="140" t="s">
        <v>1981</v>
      </c>
      <c r="C28" s="140" t="s">
        <v>2243</v>
      </c>
      <c r="D28" s="140"/>
      <c r="E28" s="140">
        <v>4.2299999999999997E-2</v>
      </c>
      <c r="F28" s="140">
        <v>4.2299999999999997E-2</v>
      </c>
      <c r="G28" t="str">
        <f t="shared" si="0"/>
        <v>株式会社福岡エネルギーサービス</v>
      </c>
      <c r="H28" t="str">
        <f t="shared" si="1"/>
        <v>株式会社福岡エネルギーサービス_シーサイドももち地域</v>
      </c>
      <c r="I28" s="140" t="str">
        <f t="shared" si="2"/>
        <v>株式会社福岡エネルギーサービス_シーサイドももち地域_</v>
      </c>
      <c r="J28" s="140">
        <v>4.2299999999999997E-2</v>
      </c>
      <c r="K28" t="s">
        <v>2188</v>
      </c>
      <c r="L28" s="140" t="str">
        <f t="shared" si="3"/>
        <v>新宿南エネルギーサービス</v>
      </c>
      <c r="M28" s="140" t="s">
        <v>2244</v>
      </c>
      <c r="N28" t="s">
        <v>2245</v>
      </c>
      <c r="O28" t="s">
        <v>2246</v>
      </c>
    </row>
    <row r="29" spans="1:22">
      <c r="A29" s="140"/>
      <c r="B29" s="140"/>
      <c r="C29" s="140" t="s">
        <v>1983</v>
      </c>
      <c r="D29" s="140"/>
      <c r="E29" s="140">
        <v>3.49E-2</v>
      </c>
      <c r="F29" s="140">
        <v>3.49E-2</v>
      </c>
      <c r="G29" t="str">
        <f t="shared" si="0"/>
        <v>株式会社福岡エネルギーサービス</v>
      </c>
      <c r="H29" t="str">
        <f t="shared" si="1"/>
        <v>株式会社福岡エネルギーサービス_西鉄福岡駅再開発地域</v>
      </c>
      <c r="I29" s="140" t="str">
        <f t="shared" si="2"/>
        <v>株式会社福岡エネルギーサービス_西鉄福岡駅再開発地域_</v>
      </c>
      <c r="J29" s="140">
        <v>3.49E-2</v>
      </c>
      <c r="K29" t="s">
        <v>2153</v>
      </c>
      <c r="L29" s="140" t="str">
        <f t="shared" si="3"/>
        <v>錦糸町熱供給</v>
      </c>
      <c r="M29" s="140" t="s">
        <v>2247</v>
      </c>
      <c r="N29" t="s">
        <v>2248</v>
      </c>
      <c r="O29" t="s">
        <v>2249</v>
      </c>
    </row>
    <row r="30" spans="1:22">
      <c r="A30" s="140"/>
      <c r="B30" s="140"/>
      <c r="C30" s="140" t="s">
        <v>1984</v>
      </c>
      <c r="D30" s="140"/>
      <c r="E30" s="140">
        <v>5.5599999999999997E-2</v>
      </c>
      <c r="F30" s="140">
        <v>5.5599999999999997E-2</v>
      </c>
      <c r="G30" t="str">
        <f t="shared" si="0"/>
        <v>株式会社福岡エネルギーサービス</v>
      </c>
      <c r="H30" t="str">
        <f t="shared" si="1"/>
        <v>株式会社福岡エネルギーサービス_下川端再開発地域</v>
      </c>
      <c r="I30" s="140" t="str">
        <f t="shared" si="2"/>
        <v>株式会社福岡エネルギーサービス_下川端再開発地域_</v>
      </c>
      <c r="J30" s="140">
        <v>5.5599999999999997E-2</v>
      </c>
      <c r="K30" t="s">
        <v>2169</v>
      </c>
      <c r="L30" s="140" t="str">
        <f t="shared" si="3"/>
        <v>品川熱供給_品川東口南地域</v>
      </c>
      <c r="M30" s="140" t="s">
        <v>2250</v>
      </c>
      <c r="N30" t="s">
        <v>2251</v>
      </c>
      <c r="O30" t="s">
        <v>2252</v>
      </c>
    </row>
    <row r="31" spans="1:22">
      <c r="A31" s="140" t="s">
        <v>2253</v>
      </c>
      <c r="B31" s="140" t="s">
        <v>2254</v>
      </c>
      <c r="C31" s="140" t="s">
        <v>1987</v>
      </c>
      <c r="D31" s="140"/>
      <c r="E31" s="140">
        <v>3.5900000000000001E-2</v>
      </c>
      <c r="F31" s="140">
        <v>3.5900000000000001E-2</v>
      </c>
      <c r="G31" t="str">
        <f t="shared" si="0"/>
        <v>東京下水道エネルギー株式会社　後楽事業所</v>
      </c>
      <c r="H31" t="str">
        <f t="shared" si="1"/>
        <v>東京下水道エネルギー株式会社　後楽事業所_後楽一丁目地域</v>
      </c>
      <c r="I31" s="140" t="str">
        <f t="shared" si="2"/>
        <v>東京下水道エネルギー株式会社　後楽事業所_後楽一丁目地域_</v>
      </c>
      <c r="J31" s="140">
        <v>3.5900000000000001E-2</v>
      </c>
      <c r="K31" t="s">
        <v>2255</v>
      </c>
      <c r="L31" s="140" t="str">
        <f t="shared" si="3"/>
        <v>山王熱供給</v>
      </c>
      <c r="M31" s="140" t="s">
        <v>2256</v>
      </c>
      <c r="N31" t="s">
        <v>2167</v>
      </c>
      <c r="O31" t="s">
        <v>2257</v>
      </c>
    </row>
    <row r="32" spans="1:22">
      <c r="A32" s="140" t="s">
        <v>2258</v>
      </c>
      <c r="B32" s="140" t="s">
        <v>2188</v>
      </c>
      <c r="C32" s="140"/>
      <c r="D32" s="140"/>
      <c r="E32" s="140">
        <v>4.6399999999999997E-2</v>
      </c>
      <c r="F32" s="140">
        <v>4.6399999999999997E-2</v>
      </c>
      <c r="G32" t="str">
        <f t="shared" si="0"/>
        <v>新宿南エネルギーサービス株式会社</v>
      </c>
      <c r="H32" t="str">
        <f t="shared" si="1"/>
        <v>新宿南エネルギーサービス株式会社</v>
      </c>
      <c r="I32" s="140" t="str">
        <f t="shared" si="2"/>
        <v>新宿南エネルギーサービス株式会社_</v>
      </c>
      <c r="J32" s="140">
        <v>4.6399999999999997E-2</v>
      </c>
      <c r="K32" t="s">
        <v>2174</v>
      </c>
      <c r="L32" s="140" t="str">
        <f t="shared" si="3"/>
        <v>渋谷熱供給</v>
      </c>
      <c r="M32" s="140" t="s">
        <v>2259</v>
      </c>
      <c r="N32" t="s">
        <v>2227</v>
      </c>
      <c r="O32" t="s">
        <v>2260</v>
      </c>
    </row>
    <row r="33" spans="1:15">
      <c r="A33" s="140" t="s">
        <v>1990</v>
      </c>
      <c r="B33" s="140" t="s">
        <v>2153</v>
      </c>
      <c r="C33" s="140"/>
      <c r="D33" s="140"/>
      <c r="E33" s="140">
        <v>0.04</v>
      </c>
      <c r="F33" s="140">
        <v>0.04</v>
      </c>
      <c r="G33" t="str">
        <f t="shared" si="0"/>
        <v>錦糸町熱供給株式会社</v>
      </c>
      <c r="H33" t="str">
        <f t="shared" si="1"/>
        <v>錦糸町熱供給株式会社</v>
      </c>
      <c r="I33" s="140" t="str">
        <f t="shared" si="2"/>
        <v>錦糸町熱供給株式会社_</v>
      </c>
      <c r="J33" s="140">
        <v>0.04</v>
      </c>
      <c r="K33" t="s">
        <v>2165</v>
      </c>
      <c r="L33" s="140" t="str">
        <f t="shared" si="3"/>
        <v>品川エネルギーサービス</v>
      </c>
      <c r="M33" s="140" t="s">
        <v>2261</v>
      </c>
      <c r="N33" t="s">
        <v>2262</v>
      </c>
      <c r="O33" t="s">
        <v>2263</v>
      </c>
    </row>
    <row r="34" spans="1:15">
      <c r="A34" s="140" t="s">
        <v>1992</v>
      </c>
      <c r="B34" s="140" t="s">
        <v>1993</v>
      </c>
      <c r="C34" s="140" t="s">
        <v>1994</v>
      </c>
      <c r="D34" s="140"/>
      <c r="E34" s="140">
        <v>4.2299999999999997E-2</v>
      </c>
      <c r="F34" s="140">
        <v>4.2299999999999997E-2</v>
      </c>
      <c r="G34" t="str">
        <f t="shared" si="0"/>
        <v>品川熱供給株式会社</v>
      </c>
      <c r="H34" t="str">
        <f t="shared" si="1"/>
        <v>品川熱供給株式会社_品川東口南地域</v>
      </c>
      <c r="I34" s="140" t="str">
        <f t="shared" si="2"/>
        <v>品川熱供給株式会社_品川東口南地域_</v>
      </c>
      <c r="J34" s="140">
        <v>4.2299999999999997E-2</v>
      </c>
      <c r="K34" t="s">
        <v>2264</v>
      </c>
      <c r="L34" s="140" t="str">
        <f t="shared" si="3"/>
        <v>ＤＨＣ名古屋_名駅東地域</v>
      </c>
      <c r="M34" s="140" t="s">
        <v>2265</v>
      </c>
      <c r="N34" t="s">
        <v>2266</v>
      </c>
      <c r="O34" t="s">
        <v>2267</v>
      </c>
    </row>
    <row r="35" spans="1:15">
      <c r="A35" s="140" t="s">
        <v>2268</v>
      </c>
      <c r="B35" s="140" t="s">
        <v>1996</v>
      </c>
      <c r="C35" s="140"/>
      <c r="D35" s="140"/>
      <c r="E35" s="140">
        <v>4.36E-2</v>
      </c>
      <c r="F35" s="140">
        <v>4.36E-2</v>
      </c>
      <c r="G35" t="str">
        <f t="shared" si="0"/>
        <v>山王熱供給株式会社</v>
      </c>
      <c r="H35" t="str">
        <f t="shared" si="1"/>
        <v>山王熱供給株式会社</v>
      </c>
      <c r="I35" s="140" t="str">
        <f t="shared" si="2"/>
        <v>山王熱供給株式会社_</v>
      </c>
      <c r="J35" s="140">
        <v>4.36E-2</v>
      </c>
      <c r="K35" t="s">
        <v>2269</v>
      </c>
      <c r="L35" s="140" t="str">
        <f t="shared" si="3"/>
        <v>虎ノ門エネルギーネットワーク_虎ノ門一・二丁目地域</v>
      </c>
      <c r="M35" s="140" t="s">
        <v>2270</v>
      </c>
      <c r="N35" t="s">
        <v>2151</v>
      </c>
      <c r="O35" t="s">
        <v>2271</v>
      </c>
    </row>
    <row r="36" spans="1:15">
      <c r="A36" s="140" t="s">
        <v>1997</v>
      </c>
      <c r="B36" s="140" t="s">
        <v>2174</v>
      </c>
      <c r="C36" s="140"/>
      <c r="D36" s="140"/>
      <c r="E36" s="140">
        <v>0.05</v>
      </c>
      <c r="F36" s="140">
        <v>0.05</v>
      </c>
      <c r="G36" t="str">
        <f t="shared" si="0"/>
        <v>渋谷熱供給株式会社</v>
      </c>
      <c r="H36" t="str">
        <f t="shared" si="1"/>
        <v>渋谷熱供給株式会社</v>
      </c>
      <c r="I36" s="140" t="str">
        <f t="shared" si="2"/>
        <v>渋谷熱供給株式会社_</v>
      </c>
      <c r="J36" s="140">
        <v>0.05</v>
      </c>
      <c r="K36" t="s">
        <v>2272</v>
      </c>
      <c r="L36" s="140" t="str">
        <f t="shared" si="3"/>
        <v>虎ノ門エネルギーネットワーク_虎ノ門・麻布台地域</v>
      </c>
      <c r="M36" s="140" t="s">
        <v>2273</v>
      </c>
      <c r="N36" t="s">
        <v>2274</v>
      </c>
      <c r="O36" t="s">
        <v>2275</v>
      </c>
    </row>
    <row r="37" spans="1:15">
      <c r="A37" s="140" t="s">
        <v>2276</v>
      </c>
      <c r="B37" s="140" t="s">
        <v>2165</v>
      </c>
      <c r="C37" s="140"/>
      <c r="D37" s="140"/>
      <c r="E37" s="140">
        <v>4.3799999999999999E-2</v>
      </c>
      <c r="F37" s="140">
        <v>4.3799999999999999E-2</v>
      </c>
      <c r="G37" t="str">
        <f t="shared" si="0"/>
        <v>品川エネルギーサービス株式会社</v>
      </c>
      <c r="H37" t="str">
        <f t="shared" si="1"/>
        <v>品川エネルギーサービス株式会社</v>
      </c>
      <c r="I37" s="140" t="str">
        <f t="shared" si="2"/>
        <v>品川エネルギーサービス株式会社_</v>
      </c>
      <c r="J37" s="140">
        <v>4.3799999999999999E-2</v>
      </c>
    </row>
    <row r="38" spans="1:15">
      <c r="A38" s="140" t="s">
        <v>2277</v>
      </c>
      <c r="B38" s="140" t="s">
        <v>2278</v>
      </c>
      <c r="C38" s="140" t="s">
        <v>2003</v>
      </c>
      <c r="D38" s="140"/>
      <c r="E38" s="140">
        <v>3.4799999999999998E-2</v>
      </c>
      <c r="F38" s="140">
        <v>3.4799999999999998E-2</v>
      </c>
      <c r="G38" t="str">
        <f t="shared" si="0"/>
        <v>ＤＨＣ名古屋株式会社</v>
      </c>
      <c r="H38" t="str">
        <f t="shared" si="1"/>
        <v>ＤＨＣ名古屋株式会社_名駅東地域</v>
      </c>
      <c r="I38" s="140" t="str">
        <f t="shared" si="2"/>
        <v>ＤＨＣ名古屋株式会社_名駅東地域_</v>
      </c>
      <c r="J38" s="140">
        <v>3.4799999999999998E-2</v>
      </c>
    </row>
    <row r="39" spans="1:15">
      <c r="A39" s="140" t="s">
        <v>2279</v>
      </c>
      <c r="B39" s="140" t="s">
        <v>2005</v>
      </c>
      <c r="C39" s="140" t="s">
        <v>2006</v>
      </c>
      <c r="D39" s="140"/>
      <c r="E39" s="140">
        <v>4.3799999999999999E-2</v>
      </c>
      <c r="F39" s="140">
        <v>4.3799999999999999E-2</v>
      </c>
      <c r="G39" t="str">
        <f t="shared" si="0"/>
        <v>虎ノ門エネルギーネットワーク株式会社</v>
      </c>
      <c r="H39" t="str">
        <f t="shared" si="1"/>
        <v>虎ノ門エネルギーネットワーク株式会社_虎ノ門一・二丁目地域</v>
      </c>
      <c r="I39" s="140" t="str">
        <f t="shared" si="2"/>
        <v>虎ノ門エネルギーネットワーク株式会社_虎ノ門一・二丁目地域_</v>
      </c>
      <c r="J39" s="140">
        <v>4.3799999999999999E-2</v>
      </c>
    </row>
    <row r="40" spans="1:15">
      <c r="A40" s="140"/>
      <c r="B40" s="140"/>
      <c r="C40" s="140" t="s">
        <v>2007</v>
      </c>
      <c r="D40" s="140"/>
      <c r="E40" s="140">
        <v>4.2000000000000003E-2</v>
      </c>
      <c r="F40" s="140">
        <v>4.2000000000000003E-2</v>
      </c>
      <c r="G40" t="str">
        <f t="shared" si="0"/>
        <v>虎ノ門エネルギーネットワーク株式会社</v>
      </c>
      <c r="H40" t="str">
        <f t="shared" si="1"/>
        <v>虎ノ門エネルギーネットワーク株式会社_虎ノ門・麻布台地域</v>
      </c>
      <c r="I40" s="140" t="str">
        <f t="shared" si="2"/>
        <v>虎ノ門エネルギーネットワーク株式会社_虎ノ門・麻布台地域_</v>
      </c>
      <c r="J40" s="140">
        <v>4.2000000000000003E-2</v>
      </c>
    </row>
  </sheetData>
  <phoneticPr fontId="6"/>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1288"/>
  <sheetViews>
    <sheetView showGridLines="0" zoomScaleNormal="100" zoomScaleSheetLayoutView="90" workbookViewId="0">
      <selection activeCell="S12" sqref="S12"/>
    </sheetView>
  </sheetViews>
  <sheetFormatPr defaultColWidth="9.08984375" defaultRowHeight="9.5"/>
  <cols>
    <col min="1" max="1" width="1.08984375" style="7" customWidth="1"/>
    <col min="2" max="2" width="2" style="7" customWidth="1"/>
    <col min="3" max="3" width="6.08984375" style="7" customWidth="1"/>
    <col min="4" max="4" width="3" style="7" customWidth="1"/>
    <col min="5" max="5" width="11.90625" style="7" customWidth="1"/>
    <col min="6" max="6" width="5.08984375" style="7" customWidth="1"/>
    <col min="7" max="7" width="13.6328125" style="7" customWidth="1"/>
    <col min="8" max="8" width="15.36328125" style="7" customWidth="1"/>
    <col min="9" max="9" width="13.6328125" style="7" customWidth="1"/>
    <col min="10" max="11" width="16.6328125" style="7" customWidth="1"/>
    <col min="12" max="12" width="3.08984375" style="7" customWidth="1"/>
    <col min="13" max="13" width="2.36328125" style="7" customWidth="1"/>
    <col min="14" max="14" width="4.90625" style="7" customWidth="1"/>
    <col min="15" max="15" width="33.08984375" style="7" customWidth="1"/>
    <col min="16" max="16" width="19.36328125" style="7" customWidth="1"/>
    <col min="17" max="18" width="23.08984375" style="7" customWidth="1"/>
    <col min="19" max="19" width="17.54296875" style="7" customWidth="1"/>
    <col min="20" max="20" width="11.90625" style="7" hidden="1" customWidth="1"/>
    <col min="21" max="21" width="16.54296875" style="7" hidden="1" customWidth="1"/>
    <col min="22" max="25" width="20.90625" style="7" hidden="1" customWidth="1"/>
    <col min="26" max="26" width="10.90625" style="7" hidden="1" customWidth="1"/>
    <col min="27" max="28" width="8.36328125" style="7" hidden="1" customWidth="1"/>
    <col min="29" max="30" width="10.6328125" style="7" hidden="1" customWidth="1"/>
    <col min="31" max="32" width="7.6328125" style="7" hidden="1" customWidth="1"/>
    <col min="33" max="33" width="5.6328125" style="7" customWidth="1"/>
    <col min="34" max="34" width="4.90625" style="7" customWidth="1"/>
    <col min="35" max="35" width="23.6328125" style="7" customWidth="1"/>
    <col min="36" max="36" width="17.08984375" style="7" customWidth="1"/>
    <col min="37" max="37" width="5.54296875" style="7" customWidth="1"/>
    <col min="38" max="38" width="16.90625" style="7" customWidth="1"/>
    <col min="39" max="39" width="18.36328125" style="7" customWidth="1"/>
    <col min="40" max="40" width="13.453125" style="7" hidden="1" customWidth="1"/>
    <col min="41" max="41" width="18.36328125" style="7" hidden="1" customWidth="1"/>
    <col min="42" max="42" width="19.90625" style="7" hidden="1" customWidth="1"/>
    <col min="43" max="45" width="18.6328125" style="7" hidden="1" customWidth="1"/>
    <col min="46" max="51" width="9.08984375" style="7" hidden="1" customWidth="1"/>
    <col min="52" max="53" width="32" style="7" hidden="1" customWidth="1"/>
    <col min="54" max="55" width="9.08984375" style="7" hidden="1" customWidth="1"/>
    <col min="56" max="56" width="28.6328125" style="7" hidden="1" customWidth="1"/>
    <col min="57" max="57" width="9.08984375" style="7" hidden="1" customWidth="1"/>
    <col min="58" max="58" width="25.453125" style="7" hidden="1" customWidth="1"/>
    <col min="59" max="60" width="9.08984375" style="7" hidden="1" customWidth="1"/>
    <col min="61" max="67" width="0" style="7" hidden="1" customWidth="1"/>
    <col min="68" max="68" width="19.08984375" style="7" hidden="1" customWidth="1"/>
    <col min="69" max="69" width="28.90625" style="7" hidden="1" customWidth="1"/>
    <col min="70" max="73" width="0" style="7" hidden="1" customWidth="1"/>
    <col min="74" max="74" width="25.453125" style="7" hidden="1" customWidth="1"/>
    <col min="75" max="84" width="0" style="7" hidden="1" customWidth="1"/>
    <col min="85" max="85" width="29.54296875" style="7" hidden="1" customWidth="1"/>
    <col min="86" max="89" width="0" style="7" hidden="1" customWidth="1"/>
    <col min="90" max="90" width="25.453125" style="7" hidden="1" customWidth="1"/>
    <col min="91" max="92" width="0" style="7" hidden="1" customWidth="1"/>
    <col min="93" max="16384" width="9.08984375" style="7"/>
  </cols>
  <sheetData>
    <row r="1" spans="1:92" ht="12.75" customHeight="1">
      <c r="A1" s="1"/>
      <c r="B1" s="121"/>
      <c r="C1" s="1" t="s">
        <v>2932</v>
      </c>
      <c r="D1" s="120"/>
      <c r="E1" s="120"/>
      <c r="F1" s="120"/>
      <c r="G1" s="120"/>
      <c r="H1" s="1"/>
      <c r="I1" s="1"/>
      <c r="J1" s="1"/>
      <c r="K1" s="1"/>
      <c r="L1" s="1"/>
      <c r="T1" s="119" t="s">
        <v>431</v>
      </c>
      <c r="U1" s="119" t="s">
        <v>431</v>
      </c>
      <c r="V1" s="119" t="s">
        <v>431</v>
      </c>
      <c r="W1" s="119" t="s">
        <v>431</v>
      </c>
      <c r="X1" s="119" t="s">
        <v>431</v>
      </c>
      <c r="Y1" s="119" t="s">
        <v>431</v>
      </c>
      <c r="Z1" s="119" t="s">
        <v>431</v>
      </c>
      <c r="AA1" s="119" t="s">
        <v>431</v>
      </c>
      <c r="AB1" s="119" t="s">
        <v>431</v>
      </c>
      <c r="AC1" s="119" t="s">
        <v>431</v>
      </c>
      <c r="AD1" s="119" t="s">
        <v>431</v>
      </c>
      <c r="AE1" s="119" t="s">
        <v>431</v>
      </c>
      <c r="AF1" s="119" t="s">
        <v>431</v>
      </c>
      <c r="AG1" s="119"/>
      <c r="AM1" s="119"/>
      <c r="AN1" s="119" t="s">
        <v>431</v>
      </c>
      <c r="AO1" s="119" t="s">
        <v>431</v>
      </c>
      <c r="AP1" s="119" t="s">
        <v>431</v>
      </c>
      <c r="AQ1" s="119" t="s">
        <v>431</v>
      </c>
      <c r="AR1" s="119" t="s">
        <v>431</v>
      </c>
      <c r="AS1" s="119" t="s">
        <v>431</v>
      </c>
      <c r="AT1" s="119" t="s">
        <v>431</v>
      </c>
      <c r="AU1" s="119" t="s">
        <v>431</v>
      </c>
      <c r="AV1" s="119" t="s">
        <v>431</v>
      </c>
      <c r="AW1" s="119" t="s">
        <v>431</v>
      </c>
      <c r="AX1" s="119" t="s">
        <v>431</v>
      </c>
      <c r="AY1" s="119" t="s">
        <v>431</v>
      </c>
      <c r="AZ1" s="119" t="s">
        <v>431</v>
      </c>
      <c r="BA1" s="119" t="s">
        <v>431</v>
      </c>
      <c r="BB1" s="119" t="s">
        <v>431</v>
      </c>
      <c r="BC1" s="119" t="s">
        <v>431</v>
      </c>
      <c r="BD1" s="119" t="s">
        <v>431</v>
      </c>
      <c r="BE1" s="119" t="s">
        <v>431</v>
      </c>
      <c r="BF1" s="119" t="s">
        <v>431</v>
      </c>
      <c r="BG1" s="119" t="s">
        <v>431</v>
      </c>
      <c r="BH1" s="119" t="s">
        <v>431</v>
      </c>
      <c r="BI1" s="119" t="s">
        <v>431</v>
      </c>
      <c r="BJ1" s="119" t="s">
        <v>431</v>
      </c>
      <c r="BK1" s="119" t="s">
        <v>431</v>
      </c>
      <c r="BL1" s="119" t="s">
        <v>431</v>
      </c>
      <c r="BM1" s="119" t="s">
        <v>431</v>
      </c>
      <c r="BN1" s="119" t="s">
        <v>431</v>
      </c>
      <c r="BO1" s="119" t="s">
        <v>431</v>
      </c>
      <c r="BP1" s="119" t="s">
        <v>431</v>
      </c>
      <c r="BQ1" s="119" t="s">
        <v>431</v>
      </c>
      <c r="BR1" s="119" t="s">
        <v>431</v>
      </c>
      <c r="BS1" s="119" t="s">
        <v>431</v>
      </c>
      <c r="BT1" s="119" t="s">
        <v>431</v>
      </c>
      <c r="BU1" s="119" t="s">
        <v>431</v>
      </c>
      <c r="BV1" s="119" t="s">
        <v>431</v>
      </c>
      <c r="BW1" s="119" t="s">
        <v>431</v>
      </c>
      <c r="BX1" s="119" t="s">
        <v>431</v>
      </c>
      <c r="BY1" s="119" t="s">
        <v>431</v>
      </c>
      <c r="BZ1" s="119" t="s">
        <v>431</v>
      </c>
      <c r="CA1" s="119" t="s">
        <v>431</v>
      </c>
      <c r="CB1" s="119" t="s">
        <v>431</v>
      </c>
      <c r="CC1" s="119" t="s">
        <v>431</v>
      </c>
      <c r="CD1" s="119" t="s">
        <v>431</v>
      </c>
      <c r="CE1" s="119" t="s">
        <v>431</v>
      </c>
      <c r="CF1" s="119" t="s">
        <v>431</v>
      </c>
      <c r="CG1" s="119" t="s">
        <v>431</v>
      </c>
      <c r="CH1" s="119" t="s">
        <v>431</v>
      </c>
      <c r="CI1" s="119" t="s">
        <v>431</v>
      </c>
      <c r="CJ1" s="119" t="s">
        <v>431</v>
      </c>
      <c r="CK1" s="119" t="s">
        <v>431</v>
      </c>
      <c r="CL1" s="119" t="s">
        <v>431</v>
      </c>
      <c r="CM1" s="119" t="s">
        <v>431</v>
      </c>
      <c r="CN1" s="119" t="s">
        <v>431</v>
      </c>
    </row>
    <row r="2" spans="1:92" ht="26.25" customHeight="1">
      <c r="A2" s="1"/>
      <c r="B2" s="1"/>
      <c r="C2" s="561" t="s">
        <v>2926</v>
      </c>
      <c r="D2" s="561"/>
      <c r="E2" s="561"/>
      <c r="F2" s="561"/>
      <c r="G2" s="561"/>
      <c r="H2" s="561"/>
      <c r="I2" s="561"/>
      <c r="J2" s="561"/>
      <c r="K2" s="561"/>
      <c r="L2" s="1"/>
      <c r="AU2" s="7" t="s">
        <v>2308</v>
      </c>
      <c r="AW2" s="119" t="s">
        <v>435</v>
      </c>
      <c r="BB2" s="119" t="s">
        <v>444</v>
      </c>
      <c r="BD2" s="119" t="s">
        <v>437</v>
      </c>
      <c r="BJ2" s="7" t="s">
        <v>2309</v>
      </c>
      <c r="BM2" s="7" t="s">
        <v>2280</v>
      </c>
      <c r="BR2" s="7" t="s">
        <v>2281</v>
      </c>
      <c r="BT2" s="7" t="s">
        <v>2282</v>
      </c>
      <c r="BZ2" s="7" t="s">
        <v>2310</v>
      </c>
      <c r="CC2" s="7" t="s">
        <v>2283</v>
      </c>
      <c r="CH2" s="7" t="s">
        <v>2284</v>
      </c>
      <c r="CJ2" s="7" t="s">
        <v>2285</v>
      </c>
    </row>
    <row r="3" spans="1:92" ht="12.75" customHeight="1">
      <c r="A3" s="1"/>
      <c r="B3" s="1"/>
      <c r="C3" s="497" t="s">
        <v>2</v>
      </c>
      <c r="D3" s="498"/>
      <c r="E3" s="498"/>
      <c r="F3" s="499"/>
      <c r="G3" s="562" t="str">
        <f>IF('基準算出シート(３年平均)'!G3="","",'基準算出シート(３年平均)'!G3:K3)</f>
        <v>株式会社○○○○</v>
      </c>
      <c r="H3" s="563"/>
      <c r="I3" s="563"/>
      <c r="J3" s="563"/>
      <c r="K3" s="564"/>
      <c r="L3" s="1"/>
      <c r="T3" s="118"/>
      <c r="U3" s="7" t="s">
        <v>430</v>
      </c>
      <c r="AU3" s="136" t="str">
        <f>IF(参照_電気!A3="","",参照_電気!A3)</f>
        <v>登録番号</v>
      </c>
      <c r="AV3" s="136" t="str">
        <f>IF(参照_電気!B3="","",参照_電気!B3)</f>
        <v>電気事業者名</v>
      </c>
      <c r="AW3" s="136" t="str">
        <f>IF(参照_電気!C3="","",参照_電気!C3)</f>
        <v>メニュー名</v>
      </c>
      <c r="AX3" s="136" t="str">
        <f>IF(参照_電気!D3="","",参照_電気!D3)</f>
        <v>基礎排出係数
(t-CO2/kWh)</v>
      </c>
      <c r="AY3" s="136" t="str">
        <f>IF(参照_電気!E3="","",参照_電気!E3)</f>
        <v>調整後排出係数
(t-CO2/kWh)</v>
      </c>
      <c r="AZ3" s="136" t="str">
        <f>IF(参照_電気!F3="","",参照_電気!F3)</f>
        <v>電気事業者名（加工後）</v>
      </c>
      <c r="BA3" s="136" t="str">
        <f>IF(参照_電気!G3="","",参照_電気!G3)</f>
        <v>電気事業者名_メニュー名</v>
      </c>
      <c r="BB3" s="136" t="s">
        <v>443</v>
      </c>
      <c r="BD3" s="122" t="s">
        <v>441</v>
      </c>
      <c r="BF3" s="7" t="s">
        <v>440</v>
      </c>
      <c r="BJ3" s="136" t="str">
        <f>IF(参照_ガス!A3="","",参照_ガス!A3)</f>
        <v>登録番号</v>
      </c>
      <c r="BK3" s="309" t="str">
        <f>IF(参照_ガス!B3="","",参照_ガス!B3)</f>
        <v>ガス事業者名</v>
      </c>
      <c r="BL3" s="136" t="str">
        <f>IF(参照_ガス!C3="","",参照_ガス!C3)</f>
        <v/>
      </c>
      <c r="BM3" s="136" t="str">
        <f>IF(参照_ガス!D3="","",参照_ガス!D3)</f>
        <v>メニュー名</v>
      </c>
      <c r="BN3" s="136" t="str">
        <f>IF(参照_ガス!E3="","",参照_ガス!E3)</f>
        <v>基礎排出係数
(t-CO2/千m³)</v>
      </c>
      <c r="BO3" s="136" t="str">
        <f>IF(参照_ガス!F3="","",参照_ガス!F3)</f>
        <v>調整後排出係数
(t-CO2/千m³)</v>
      </c>
      <c r="BP3" s="136" t="str">
        <f>IF(参照_ガス!H3="","",参照_ガス!H3)</f>
        <v>ガス事業者名（加工後）</v>
      </c>
      <c r="BQ3" s="136" t="str">
        <f>IF(参照_ガス!I3="","",参照_ガス!I3)</f>
        <v>ガス事業者名（加工後）_メニュー名</v>
      </c>
      <c r="BR3" s="136" t="str">
        <f>IF(参照_ガス!J3="","",参照_ガス!J3)</f>
        <v>基礎排出係数
(t-CO2/千m³)</v>
      </c>
      <c r="BS3" s="310"/>
      <c r="BT3" s="311" t="s">
        <v>2286</v>
      </c>
      <c r="BV3" s="7" t="s">
        <v>440</v>
      </c>
      <c r="BZ3" s="136" t="str">
        <f>IF(参照_熱!A3="","",参照_熱!A3)</f>
        <v>登録番号</v>
      </c>
      <c r="CA3" s="136" t="str">
        <f>IF(参照_熱!B3="","",参照_熱!B3)</f>
        <v>熱供給事業者名</v>
      </c>
      <c r="CB3" s="136" t="str">
        <f>IF(参照_熱!C3="","",参照_熱!C3)</f>
        <v/>
      </c>
      <c r="CC3" s="136" t="str">
        <f>IF(参照_熱!D3="","",参照_熱!D3)</f>
        <v>メニュー名</v>
      </c>
      <c r="CD3" s="136" t="str">
        <f>IF(参照_熱!E3="","",参照_熱!E3)</f>
        <v>基礎排出係数
(t-CO2/GJ)</v>
      </c>
      <c r="CE3" s="136" t="str">
        <f>IF(参照_熱!F3="","",参照_熱!F3)</f>
        <v>調整後排出係数
(t-CO2/GJ)</v>
      </c>
      <c r="CF3" s="136" t="str">
        <f>IF(参照_熱!H3="","",参照_熱!H3)</f>
        <v>熱供給事業者名（加工後）</v>
      </c>
      <c r="CG3" s="136" t="str">
        <f>IF(参照_熱!I3="","",参照_熱!I3)</f>
        <v>熱供給事業者名（加工後）_メニュー名</v>
      </c>
      <c r="CH3" s="136" t="str">
        <f>IF(参照_熱!J3="","",参照_熱!J3)</f>
        <v>基礎排出係数
(t-CO2/GJ)</v>
      </c>
      <c r="CI3" s="23"/>
      <c r="CJ3" s="312" t="s">
        <v>2141</v>
      </c>
      <c r="CL3" s="7" t="s">
        <v>440</v>
      </c>
    </row>
    <row r="4" spans="1:92" ht="12.75" customHeight="1">
      <c r="A4" s="1"/>
      <c r="B4" s="1"/>
      <c r="C4" s="494" t="s">
        <v>15</v>
      </c>
      <c r="D4" s="495"/>
      <c r="E4" s="495"/>
      <c r="F4" s="495"/>
      <c r="G4" s="496"/>
      <c r="H4" s="494" t="s">
        <v>4</v>
      </c>
      <c r="I4" s="496"/>
      <c r="J4" s="494" t="s">
        <v>3</v>
      </c>
      <c r="K4" s="496"/>
      <c r="L4" s="1"/>
      <c r="N4" s="36" t="s">
        <v>345</v>
      </c>
      <c r="AH4" s="36"/>
      <c r="AU4" s="19" t="str">
        <f>IF(参照_電気!A4="","",参照_電気!A4)</f>
        <v>A0002</v>
      </c>
      <c r="AV4" s="19" t="str">
        <f>IF(参照_電気!B4="","",参照_電気!B4)</f>
        <v>イーレックス(株)</v>
      </c>
      <c r="AW4" s="19" t="str">
        <f>IF(参照_電気!C4="","",参照_電気!C4)</f>
        <v/>
      </c>
      <c r="AX4" s="19">
        <f>IF(参照_電気!D4="","",参照_電気!D4)</f>
        <v>4.2200000000000001E-4</v>
      </c>
      <c r="AY4" s="19">
        <f>IF(参照_電気!E4="","",参照_電気!E4)</f>
        <v>4.2200000000000001E-4</v>
      </c>
      <c r="AZ4" s="19" t="str">
        <f>IF(参照_電気!F4="","",参照_電気!F4)</f>
        <v>イーレックス(株)</v>
      </c>
      <c r="BA4" s="19" t="str">
        <f>IF(参照_電気!G4="","",参照_電気!G4)</f>
        <v>イーレックス(株)_</v>
      </c>
      <c r="BB4" s="19">
        <f>AX4*1000</f>
        <v>0.42199999999999999</v>
      </c>
      <c r="BD4" s="19" t="str">
        <f>IF(参照_電気!L4="","",参照_電気!L4)</f>
        <v>北海道電力(株)</v>
      </c>
      <c r="BF4" s="134" t="s">
        <v>439</v>
      </c>
      <c r="BG4" s="135" t="s">
        <v>438</v>
      </c>
      <c r="BH4" s="7" t="s">
        <v>437</v>
      </c>
      <c r="BJ4" s="19" t="str">
        <f>IF(参照_ガス!A4="","",参照_ガス!A4)</f>
        <v>A0002</v>
      </c>
      <c r="BK4" s="19" t="str">
        <f>IF(参照_ガス!B4="","",参照_ガス!B4)</f>
        <v>東京電力エナジーパートナー株式会社</v>
      </c>
      <c r="BL4" s="19" t="str">
        <f>IF(参照_ガス!C4="","",参照_ガス!C4)</f>
        <v/>
      </c>
      <c r="BM4" s="19" t="str">
        <f>IF(参照_ガス!D4="","",参照_ガス!D4)</f>
        <v/>
      </c>
      <c r="BN4" s="19">
        <f>IF(参照_ガス!E4="","",参照_ガス!E4)</f>
        <v>2.0499999999999998</v>
      </c>
      <c r="BO4" s="19">
        <f>IF(参照_ガス!F4="","",参照_ガス!F4)</f>
        <v>2.0499999999999998</v>
      </c>
      <c r="BP4" s="19" t="str">
        <f>IF(参照_ガス!H4="","",参照_ガス!H4)</f>
        <v>東京電力エナジーパートナー株式会社</v>
      </c>
      <c r="BQ4" s="19" t="str">
        <f>IF(参照_ガス!I4="","",参照_ガス!I4)</f>
        <v>東京電力エナジーパートナー株式会社_</v>
      </c>
      <c r="BR4" s="19">
        <f>IF(参照_ガス!J4="","",参照_ガス!J4)</f>
        <v>2.0499999999999998</v>
      </c>
      <c r="BT4" s="19" t="str">
        <f>IF(参照_ガス!N4="","",参照_ガス!N4)</f>
        <v>大阪ガス株式会社</v>
      </c>
      <c r="BV4" s="134" t="s">
        <v>2287</v>
      </c>
      <c r="BW4" s="135" t="s">
        <v>2288</v>
      </c>
      <c r="BX4" s="7" t="s">
        <v>2282</v>
      </c>
      <c r="BZ4" s="19" t="str">
        <f>IF(参照_熱!A4="","",参照_熱!A4)</f>
        <v>002</v>
      </c>
      <c r="CA4" s="19" t="str">
        <f>IF(参照_熱!B4="","",参照_熱!B4)</f>
        <v>東京ガスエンジニアリングソリューションズ株式会社</v>
      </c>
      <c r="CB4" s="19" t="str">
        <f>IF(参照_熱!C4="","",参照_熱!C4)</f>
        <v>田町駅東口北地域</v>
      </c>
      <c r="CC4" s="19" t="str">
        <f>IF(参照_熱!D4="","",参照_熱!D4)</f>
        <v/>
      </c>
      <c r="CD4" s="19">
        <f>IF(参照_熱!E4="","",参照_熱!E4)</f>
        <v>0.05</v>
      </c>
      <c r="CE4" s="19">
        <f>IF(参照_熱!F4="","",参照_熱!F4)</f>
        <v>0.05</v>
      </c>
      <c r="CF4" s="19" t="str">
        <f>IF(参照_熱!H4="","",参照_熱!H4)</f>
        <v>東京ガスエンジニアリングソリューションズ株式会社_田町駅東口北地域</v>
      </c>
      <c r="CG4" s="19" t="str">
        <f>IF(参照_熱!I4="","",参照_熱!I4)</f>
        <v>東京ガスエンジニアリングソリューションズ株式会社_田町駅東口北地域_</v>
      </c>
      <c r="CH4" s="19">
        <f>IF(参照_熱!J4="","",参照_熱!J4)</f>
        <v>0.05</v>
      </c>
      <c r="CJ4" s="19" t="str">
        <f>IF(参照_熱!N4="","",参照_熱!N4)</f>
        <v>池袋地域冷暖房株式会社_東池袋地域</v>
      </c>
      <c r="CL4" s="134" t="s">
        <v>2289</v>
      </c>
      <c r="CM4" s="135" t="s">
        <v>2290</v>
      </c>
      <c r="CN4" s="7" t="s">
        <v>2285</v>
      </c>
    </row>
    <row r="5" spans="1:92" ht="12.75" customHeight="1" thickBot="1">
      <c r="A5" s="1"/>
      <c r="B5" s="1"/>
      <c r="C5" s="570" t="s">
        <v>2929</v>
      </c>
      <c r="D5" s="571"/>
      <c r="E5" s="571"/>
      <c r="F5" s="571"/>
      <c r="G5" s="572"/>
      <c r="H5" s="579" t="s">
        <v>2930</v>
      </c>
      <c r="I5" s="580"/>
      <c r="J5" s="570" t="s">
        <v>2931</v>
      </c>
      <c r="K5" s="572"/>
      <c r="L5" s="1"/>
      <c r="N5" s="117" t="s">
        <v>2291</v>
      </c>
      <c r="O5" s="116"/>
      <c r="P5" s="116"/>
      <c r="Q5" s="116"/>
      <c r="R5" s="116"/>
      <c r="S5" s="116"/>
      <c r="T5" s="115"/>
      <c r="U5" s="115"/>
      <c r="V5" s="115"/>
      <c r="W5" s="115"/>
      <c r="X5" s="115"/>
      <c r="Y5" s="115"/>
      <c r="Z5" s="115"/>
      <c r="AE5" s="115"/>
      <c r="AF5" s="115"/>
      <c r="AH5" s="117" t="s">
        <v>346</v>
      </c>
      <c r="AI5" s="116"/>
      <c r="AJ5" s="116"/>
      <c r="AK5" s="116"/>
      <c r="AL5" s="116"/>
      <c r="AM5" s="115"/>
      <c r="AN5" s="115"/>
      <c r="AU5" s="19" t="str">
        <f>IF(参照_電気!A5="","",参照_電気!A5)</f>
        <v>A0003</v>
      </c>
      <c r="AV5" s="19" t="str">
        <f>IF(参照_電気!B5="","",参照_電気!B5)</f>
        <v>リエスパワー(株)</v>
      </c>
      <c r="AW5" s="19" t="str">
        <f>IF(参照_電気!C5="","",参照_電気!C5)</f>
        <v/>
      </c>
      <c r="AX5" s="19">
        <f>IF(参照_電気!D5="","",参照_電気!D5)</f>
        <v>0</v>
      </c>
      <c r="AY5" s="19">
        <f>IF(参照_電気!E5="","",参照_電気!E5)</f>
        <v>0</v>
      </c>
      <c r="AZ5" s="19" t="str">
        <f>IF(参照_電気!F5="","",参照_電気!F5)</f>
        <v>リエスパワー(株)</v>
      </c>
      <c r="BA5" s="19" t="str">
        <f>IF(参照_電気!G5="","",参照_電気!G5)</f>
        <v>リエスパワー(株)_</v>
      </c>
      <c r="BB5" s="19">
        <f t="shared" ref="BB5:BB68" si="0">AX5*1000</f>
        <v>0</v>
      </c>
      <c r="BD5" s="19" t="str">
        <f>IF(参照_電気!L5="","",参照_電気!L5)</f>
        <v>東北電力(株)</v>
      </c>
      <c r="BF5" s="134" t="s">
        <v>436</v>
      </c>
      <c r="BG5" s="135" t="s">
        <v>2292</v>
      </c>
      <c r="BH5" s="7" t="s">
        <v>435</v>
      </c>
      <c r="BJ5" s="19" t="str">
        <f>IF(参照_ガス!A5="","",参照_ガス!A5)</f>
        <v>A0003</v>
      </c>
      <c r="BK5" s="19" t="str">
        <f>IF(参照_ガス!B5="","",参照_ガス!B5)</f>
        <v>中部電力ミライズ株式会社</v>
      </c>
      <c r="BL5" s="19" t="str">
        <f>IF(参照_ガス!C5="","",参照_ガス!C5)</f>
        <v/>
      </c>
      <c r="BM5" s="19" t="str">
        <f>IF(参照_ガス!D5="","",参照_ガス!D5)</f>
        <v>メニューA</v>
      </c>
      <c r="BN5" s="19">
        <f>IF(参照_ガス!E5="","",参照_ガス!E5)</f>
        <v>2.0499999999999998</v>
      </c>
      <c r="BO5" s="19">
        <f>IF(参照_ガス!F5="","",参照_ガス!F5)</f>
        <v>0</v>
      </c>
      <c r="BP5" s="19" t="str">
        <f>IF(参照_ガス!H5="","",参照_ガス!H5)</f>
        <v>中部電力ミライズ株式会社</v>
      </c>
      <c r="BQ5" s="19" t="str">
        <f>IF(参照_ガス!I5="","",参照_ガス!I5)</f>
        <v>中部電力ミライズ株式会社_メニューA</v>
      </c>
      <c r="BR5" s="19">
        <f>IF(参照_ガス!J5="","",参照_ガス!J5)</f>
        <v>2.0499999999999998</v>
      </c>
      <c r="BT5" s="19" t="str">
        <f>IF(参照_ガス!N5="","",参照_ガス!N5)</f>
        <v>長田野ガスセンター</v>
      </c>
      <c r="BV5" s="134" t="s">
        <v>436</v>
      </c>
      <c r="BW5" s="135" t="s">
        <v>2293</v>
      </c>
      <c r="BX5" s="7" t="s">
        <v>2280</v>
      </c>
      <c r="BZ5" s="19" t="str">
        <f>IF(参照_熱!A5="","",参照_熱!A5)</f>
        <v>006</v>
      </c>
      <c r="CA5" s="19" t="str">
        <f>IF(参照_熱!B5="","",参照_熱!B5)</f>
        <v>丸の内熱供給株式会社</v>
      </c>
      <c r="CB5" s="19" t="str">
        <f>IF(参照_熱!C5="","",参照_熱!C5)</f>
        <v/>
      </c>
      <c r="CC5" s="19" t="str">
        <f>IF(参照_熱!D5="","",参照_熱!D5)</f>
        <v>メニューA</v>
      </c>
      <c r="CD5" s="19">
        <f>IF(参照_熱!E5="","",参照_熱!E5)</f>
        <v>4.36E-2</v>
      </c>
      <c r="CE5" s="19">
        <f>IF(参照_熱!F5="","",参照_熱!F5)</f>
        <v>0</v>
      </c>
      <c r="CF5" s="19" t="str">
        <f>IF(参照_熱!H5="","",参照_熱!H5)</f>
        <v>丸の内熱供給株式会社</v>
      </c>
      <c r="CG5" s="19" t="str">
        <f>IF(参照_熱!I5="","",参照_熱!I5)</f>
        <v>丸の内熱供給株式会社_メニューA</v>
      </c>
      <c r="CH5" s="19">
        <f>IF(参照_熱!J5="","",参照_熱!J5)</f>
        <v>4.36E-2</v>
      </c>
      <c r="CJ5" s="19" t="str">
        <f>IF(参照_熱!N5="","",参照_熱!N5)</f>
        <v>錦糸町熱供給株式会社</v>
      </c>
      <c r="CL5" s="134" t="s">
        <v>436</v>
      </c>
      <c r="CM5" s="135" t="s">
        <v>2294</v>
      </c>
      <c r="CN5" s="7" t="s">
        <v>2283</v>
      </c>
    </row>
    <row r="6" spans="1:92" ht="12.75" customHeight="1" thickBot="1">
      <c r="A6" s="1"/>
      <c r="B6" s="1"/>
      <c r="C6" s="573"/>
      <c r="D6" s="574"/>
      <c r="E6" s="574"/>
      <c r="F6" s="574"/>
      <c r="G6" s="575"/>
      <c r="H6" s="581"/>
      <c r="I6" s="582"/>
      <c r="J6" s="573"/>
      <c r="K6" s="575"/>
      <c r="L6" s="1"/>
      <c r="N6" s="75"/>
      <c r="O6" s="73" t="s">
        <v>66</v>
      </c>
      <c r="P6" s="74" t="s">
        <v>344</v>
      </c>
      <c r="Q6" s="69" t="s">
        <v>410</v>
      </c>
      <c r="R6" s="73" t="s">
        <v>409</v>
      </c>
      <c r="S6" s="34" t="s">
        <v>121</v>
      </c>
      <c r="T6" s="67" t="s">
        <v>396</v>
      </c>
      <c r="U6" s="66" t="s">
        <v>395</v>
      </c>
      <c r="V6" s="66" t="s">
        <v>394</v>
      </c>
      <c r="W6" s="73" t="s">
        <v>408</v>
      </c>
      <c r="X6" s="72" t="s">
        <v>407</v>
      </c>
      <c r="Y6" s="71" t="s">
        <v>406</v>
      </c>
      <c r="Z6" s="71" t="s">
        <v>405</v>
      </c>
      <c r="AA6" s="71" t="s">
        <v>404</v>
      </c>
      <c r="AB6" s="71" t="s">
        <v>403</v>
      </c>
      <c r="AC6" s="71" t="s">
        <v>402</v>
      </c>
      <c r="AD6" s="71" t="s">
        <v>401</v>
      </c>
      <c r="AE6" s="66" t="s">
        <v>400</v>
      </c>
      <c r="AF6" s="34" t="s">
        <v>399</v>
      </c>
      <c r="AH6" s="70"/>
      <c r="AI6" s="69" t="s">
        <v>398</v>
      </c>
      <c r="AJ6" s="585" t="s">
        <v>397</v>
      </c>
      <c r="AK6" s="586"/>
      <c r="AL6" s="68" t="s">
        <v>121</v>
      </c>
      <c r="AN6" s="67" t="s">
        <v>396</v>
      </c>
      <c r="AO6" s="66" t="s">
        <v>395</v>
      </c>
      <c r="AP6" s="34" t="s">
        <v>394</v>
      </c>
      <c r="AU6" s="19" t="str">
        <f>IF(参照_電気!A6="","",参照_電気!A6)</f>
        <v>A0004</v>
      </c>
      <c r="AV6" s="19" t="str">
        <f>IF(参照_電気!B6="","",参照_電気!B6)</f>
        <v>エバーグリーン・リテイリング(株)</v>
      </c>
      <c r="AW6" s="19" t="str">
        <f>IF(参照_電気!C6="","",参照_電気!C6)</f>
        <v>メニューA</v>
      </c>
      <c r="AX6" s="19">
        <f>IF(参照_電気!D6="","",参照_電気!D6)</f>
        <v>0</v>
      </c>
      <c r="AY6" s="19">
        <f>IF(参照_電気!E6="","",参照_電気!E6)</f>
        <v>0</v>
      </c>
      <c r="AZ6" s="19" t="str">
        <f>IF(参照_電気!F6="","",参照_電気!F6)</f>
        <v>エバーグリーン・リテイリング(株)</v>
      </c>
      <c r="BA6" s="19" t="str">
        <f>IF(参照_電気!G6="","",参照_電気!G6)</f>
        <v>エバーグリーン・リテイリング(株)_メニューA</v>
      </c>
      <c r="BB6" s="19">
        <f t="shared" si="0"/>
        <v>0</v>
      </c>
      <c r="BD6" s="19" t="str">
        <f>IF(参照_電気!L6="","",参照_電気!L6)</f>
        <v>東京電力エナジーパートナー(株)</v>
      </c>
      <c r="BF6" s="118" t="s">
        <v>2295</v>
      </c>
      <c r="BG6" s="135" t="s">
        <v>434</v>
      </c>
      <c r="BH6" s="7" t="s">
        <v>433</v>
      </c>
      <c r="BJ6" s="19" t="str">
        <f>IF(参照_ガス!A6="","",参照_ガス!A6)</f>
        <v/>
      </c>
      <c r="BK6" s="19" t="str">
        <f>IF(参照_ガス!B6="","",参照_ガス!B6)</f>
        <v/>
      </c>
      <c r="BL6" s="19" t="str">
        <f>IF(参照_ガス!C6="","",参照_ガス!C6)</f>
        <v/>
      </c>
      <c r="BM6" s="19" t="str">
        <f>IF(参照_ガス!D6="","",参照_ガス!D6)</f>
        <v>残差</v>
      </c>
      <c r="BN6" s="19">
        <f>IF(参照_ガス!E6="","",参照_ガス!E6)</f>
        <v>2.0499999999999998</v>
      </c>
      <c r="BO6" s="19">
        <f>IF(参照_ガス!F6="","",参照_ガス!F6)</f>
        <v>2.0499999999999998</v>
      </c>
      <c r="BP6" s="19" t="str">
        <f>IF(参照_ガス!H6="","",参照_ガス!H6)</f>
        <v>中部電力ミライズ株式会社</v>
      </c>
      <c r="BQ6" s="19" t="str">
        <f>IF(参照_ガス!I6="","",参照_ガス!I6)</f>
        <v>中部電力ミライズ株式会社_残差</v>
      </c>
      <c r="BR6" s="19">
        <f>IF(参照_ガス!J6="","",参照_ガス!J6)</f>
        <v>2.0499999999999998</v>
      </c>
      <c r="BT6" s="19" t="str">
        <f>IF(参照_ガス!N6="","",参照_ガス!N6)</f>
        <v>丹後ガス株式会社</v>
      </c>
      <c r="BV6" s="118" t="s">
        <v>2295</v>
      </c>
      <c r="BW6" s="135" t="s">
        <v>2296</v>
      </c>
      <c r="BX6" s="7" t="s">
        <v>2281</v>
      </c>
      <c r="BZ6" s="19" t="str">
        <f>IF(参照_熱!A6="","",参照_熱!A6)</f>
        <v/>
      </c>
      <c r="CA6" s="19" t="str">
        <f>IF(参照_熱!B6="","",参照_熱!B6)</f>
        <v/>
      </c>
      <c r="CB6" s="19" t="str">
        <f>IF(参照_熱!C6="","",参照_熱!C6)</f>
        <v/>
      </c>
      <c r="CC6" s="19" t="str">
        <f>IF(参照_熱!D6="","",参照_熱!D6)</f>
        <v>残差</v>
      </c>
      <c r="CD6" s="19">
        <f>IF(参照_熱!E6="","",参照_熱!E6)</f>
        <v>4.36E-2</v>
      </c>
      <c r="CE6" s="19">
        <f>IF(参照_熱!F6="","",参照_熱!F6)</f>
        <v>4.36E-2</v>
      </c>
      <c r="CF6" s="19" t="str">
        <f>IF(参照_熱!H6="","",参照_熱!H6)</f>
        <v>丸の内熱供給株式会社</v>
      </c>
      <c r="CG6" s="19" t="str">
        <f>IF(参照_熱!I6="","",参照_熱!I6)</f>
        <v>丸の内熱供給株式会社_残差</v>
      </c>
      <c r="CH6" s="19">
        <f>IF(参照_熱!J6="","",参照_熱!J6)</f>
        <v>4.36E-2</v>
      </c>
      <c r="CJ6" s="19" t="str">
        <f>IF(参照_熱!N6="","",参照_熱!N6)</f>
        <v>山王熱供給株式会社</v>
      </c>
      <c r="CL6" s="118" t="s">
        <v>2295</v>
      </c>
      <c r="CM6" s="135" t="s">
        <v>2297</v>
      </c>
      <c r="CN6" s="7" t="s">
        <v>2284</v>
      </c>
    </row>
    <row r="7" spans="1:92" ht="12.75" customHeight="1" thickTop="1">
      <c r="A7" s="1"/>
      <c r="B7" s="1"/>
      <c r="C7" s="576"/>
      <c r="D7" s="577"/>
      <c r="E7" s="577"/>
      <c r="F7" s="577"/>
      <c r="G7" s="578"/>
      <c r="H7" s="583"/>
      <c r="I7" s="584"/>
      <c r="J7" s="576"/>
      <c r="K7" s="578"/>
      <c r="L7" s="1"/>
      <c r="N7" s="114">
        <v>1</v>
      </c>
      <c r="O7" s="57"/>
      <c r="P7" s="57"/>
      <c r="Q7" s="54" t="str">
        <f>IF(O7="","",_xlfn.IFNA(VLOOKUP(O7&amp;"_"&amp;P7,$BA:$BB,2,FALSE),"該当する排出係数がありません"))</f>
        <v/>
      </c>
      <c r="R7" s="56"/>
      <c r="S7" s="113"/>
      <c r="T7" s="49">
        <f>係数１!D$49</f>
        <v>8640</v>
      </c>
      <c r="U7" s="92" t="str">
        <f>IF(OR(S7="",O7=""),"",S7/1000*T7*0.0258)</f>
        <v/>
      </c>
      <c r="V7" s="92" t="str">
        <f>IF(OR(S7="",O7=""),"",IF(R7="",S7*Q7,S7*R7))</f>
        <v/>
      </c>
      <c r="W7" s="94" t="str">
        <f t="array" aca="1" ref="W7" ca="1">IF(O7="","",IF(ISNUMBER(AA7),INDIRECT($BG$6&amp;AA7),IF(AA7="a",Q7,IF(AA7="b",INDIRECT($BG$6&amp;AB7),IF(AA7="c",R7,"")))))</f>
        <v/>
      </c>
      <c r="X7" s="93"/>
      <c r="Y7" s="92" t="str">
        <f>IF(OR(S7="",O7=""),"",IF(X7="",S7*W7,S7*X7))</f>
        <v/>
      </c>
      <c r="Z7" s="91" t="str">
        <f ca="1">IF(O7="","",IF(COUNTIF(INDIRECT($BG$4&amp;":"&amp;$BG$4),O7),1,0))</f>
        <v/>
      </c>
      <c r="AA7" s="91" t="str">
        <f ca="1">IF(O7="","",IF(OR(AE7="",AF7=""),"c",IFERROR(MATCH("*残差*",INDIRECT($BG$5&amp;AE7&amp;":"&amp;$BG$5&amp;AF7),0)+AE7-1,IF(AF7-AE7&gt;=1,"b","a"))))</f>
        <v/>
      </c>
      <c r="AB7" s="91" t="str">
        <f ca="1">IF(O7="","",IF(OR(AE7="",AF7=""),"-",IFERROR(MATCH("*事業者全体*",INDIRECT($BG$5&amp;AE7&amp;":"&amp;$BG$5&amp;AF7),0)+AE7-1,"-")))</f>
        <v/>
      </c>
      <c r="AC7" s="91">
        <f ca="1">IF(Z7=0,1,IF(R7="",0,1))</f>
        <v>0</v>
      </c>
      <c r="AD7" s="91">
        <f>IF(R7="",0,1)</f>
        <v>0</v>
      </c>
      <c r="AE7" s="91" t="str">
        <f>_xlfn.IFNA(MATCH(O7,$AZ:$AZ,0),"")</f>
        <v/>
      </c>
      <c r="AF7" s="90" t="str">
        <f t="shared" ref="AF7:AF21" si="1">IFERROR(IF(O7="","",AE7+COUNTIF($AZ:$AZ,O7)-1),"")</f>
        <v/>
      </c>
      <c r="AH7" s="63">
        <v>1</v>
      </c>
      <c r="AI7" s="8"/>
      <c r="AJ7" s="587"/>
      <c r="AK7" s="588"/>
      <c r="AL7" s="9"/>
      <c r="AN7" s="49">
        <f>係数１!D$49</f>
        <v>8640</v>
      </c>
      <c r="AO7" s="92" t="str">
        <f>IF(OR(AL7="",AI7=""),"",AL7/1000*AN7*0.0258)</f>
        <v/>
      </c>
      <c r="AP7" s="146" t="str">
        <f>IF(OR(AL7="",AI7=""),"",AL7*AJ7)</f>
        <v/>
      </c>
      <c r="AU7" s="19" t="str">
        <f>IF(参照_電気!A7="","",参照_電気!A7)</f>
        <v/>
      </c>
      <c r="AV7" s="19" t="str">
        <f>IF(参照_電気!B7="","",参照_電気!B7)</f>
        <v/>
      </c>
      <c r="AW7" s="19" t="str">
        <f>IF(参照_電気!C7="","",参照_電気!C7)</f>
        <v>(参考値)事業者全体</v>
      </c>
      <c r="AX7" s="19">
        <f>IF(参照_電気!D7="","",参照_電気!D7)</f>
        <v>0</v>
      </c>
      <c r="AY7" s="19">
        <f>IF(参照_電気!E7="","",参照_電気!E7)</f>
        <v>0</v>
      </c>
      <c r="AZ7" s="19" t="str">
        <f>IF(参照_電気!F7="","",参照_電気!F7)</f>
        <v>エバーグリーン・リテイリング(株)</v>
      </c>
      <c r="BA7" s="19" t="str">
        <f>IF(参照_電気!G7="","",参照_電気!G7)</f>
        <v>エバーグリーン・リテイリング(株)_(参考値)事業者全体</v>
      </c>
      <c r="BB7" s="19">
        <f t="shared" si="0"/>
        <v>0</v>
      </c>
      <c r="BD7" s="19" t="str">
        <f>IF(参照_電気!L7="","",参照_電気!L7)</f>
        <v>中部電力ミライズ(株)</v>
      </c>
      <c r="BJ7" s="19" t="str">
        <f>IF(参照_ガス!A7="","",参照_ガス!A7)</f>
        <v>A0018</v>
      </c>
      <c r="BK7" s="19" t="str">
        <f>IF(参照_ガス!B7="","",参照_ガス!B7)</f>
        <v>レモンガス株式会社</v>
      </c>
      <c r="BL7" s="19" t="str">
        <f>IF(参照_ガス!C7="","",参照_ガス!C7)</f>
        <v/>
      </c>
      <c r="BM7" s="19" t="str">
        <f>IF(参照_ガス!D7="","",参照_ガス!D7)</f>
        <v/>
      </c>
      <c r="BN7" s="19">
        <f>IF(参照_ガス!E7="","",参照_ガス!E7)</f>
        <v>2.31</v>
      </c>
      <c r="BO7" s="19">
        <f>IF(参照_ガス!F7="","",参照_ガス!F7)</f>
        <v>2.31</v>
      </c>
      <c r="BP7" s="19" t="str">
        <f>IF(参照_ガス!H7="","",参照_ガス!H7)</f>
        <v>レモンガス株式会社</v>
      </c>
      <c r="BQ7" s="19" t="str">
        <f>IF(参照_ガス!I7="","",参照_ガス!I7)</f>
        <v>レモンガス株式会社_</v>
      </c>
      <c r="BR7" s="19">
        <f>IF(参照_ガス!J7="","",参照_ガス!J7)</f>
        <v>2.31</v>
      </c>
      <c r="BT7" s="19" t="str">
        <f>IF(参照_ガス!N7="","",参照_ガス!N7)</f>
        <v>福知山都市ガス株式会社</v>
      </c>
      <c r="BZ7" s="19" t="str">
        <f>IF(参照_熱!A7="","",参照_熱!A7)</f>
        <v>009</v>
      </c>
      <c r="CA7" s="19" t="str">
        <f>IF(参照_熱!B7="","",参照_熱!B7)</f>
        <v>池袋地域冷暖房株式会社</v>
      </c>
      <c r="CB7" s="19" t="str">
        <f>IF(参照_熱!C7="","",参照_熱!C7)</f>
        <v>東池袋地域</v>
      </c>
      <c r="CC7" s="19" t="str">
        <f>IF(参照_熱!D7="","",参照_熱!D7)</f>
        <v>メニューA</v>
      </c>
      <c r="CD7" s="19">
        <f>IF(参照_熱!E7="","",参照_熱!E7)</f>
        <v>2.23E-2</v>
      </c>
      <c r="CE7" s="19">
        <f>IF(参照_熱!F7="","",参照_熱!F7)</f>
        <v>0</v>
      </c>
      <c r="CF7" s="19" t="str">
        <f>IF(参照_熱!H7="","",参照_熱!H7)</f>
        <v>池袋地域冷暖房株式会社_東池袋地域</v>
      </c>
      <c r="CG7" s="19" t="str">
        <f>IF(参照_熱!I7="","",参照_熱!I7)</f>
        <v>池袋地域冷暖房株式会社_東池袋地域_メニューA</v>
      </c>
      <c r="CH7" s="19">
        <f>IF(参照_熱!J7="","",参照_熱!J7)</f>
        <v>2.23E-2</v>
      </c>
      <c r="CJ7" s="19" t="str">
        <f>IF(参照_熱!N7="","",参照_熱!N7)</f>
        <v>品川エネルギーサービス株式会社</v>
      </c>
    </row>
    <row r="8" spans="1:92" ht="15" customHeight="1">
      <c r="A8" s="1"/>
      <c r="B8" s="1"/>
      <c r="C8" s="505" t="s">
        <v>21</v>
      </c>
      <c r="D8" s="506"/>
      <c r="E8" s="506"/>
      <c r="F8" s="506"/>
      <c r="G8" s="506"/>
      <c r="H8" s="506"/>
      <c r="I8" s="506"/>
      <c r="J8" s="506"/>
      <c r="K8" s="507"/>
      <c r="L8" s="1"/>
      <c r="N8" s="59">
        <v>2</v>
      </c>
      <c r="O8" s="57"/>
      <c r="P8" s="57"/>
      <c r="Q8" s="54" t="str">
        <f t="shared" ref="Q8:Q21" si="2">IF(O8="","",_xlfn.IFNA(VLOOKUP(O8&amp;"_"&amp;P8,$BA:$BB,2,FALSE),"該当する排出係数がありません"))</f>
        <v/>
      </c>
      <c r="R8" s="60"/>
      <c r="S8" s="100"/>
      <c r="T8" s="49">
        <f>係数１!D$49</f>
        <v>8640</v>
      </c>
      <c r="U8" s="92" t="str">
        <f t="shared" ref="U8:U21" si="3">IF(OR(S8="",O8=""),"",S8/1000*T8*0.0258)</f>
        <v/>
      </c>
      <c r="V8" s="92" t="str">
        <f>IF(OR(S8="",O8=""),"",IF(R8="",S8*Q8,S8*R8))</f>
        <v/>
      </c>
      <c r="W8" s="94" t="str">
        <f t="array" aca="1" ref="W8" ca="1">IF(O8="","",IF(ISNUMBER(AA8),INDIRECT($BG$6&amp;AA8),IF(AA8="a",Q8,IF(AA8="b",INDIRECT($BG$6&amp;AB8),IF(AA8="c",R8,"")))))</f>
        <v/>
      </c>
      <c r="X8" s="93"/>
      <c r="Y8" s="92" t="str">
        <f t="shared" ref="Y8:Y21" si="4">IF(OR(S8="",O8=""),"",IF(X8="",S8*W8,S8*X8))</f>
        <v/>
      </c>
      <c r="Z8" s="91" t="str">
        <f t="shared" ref="Z8:Z21" ca="1" si="5">IF(O8="","",IF(COUNTIF(INDIRECT($BG$4&amp;":"&amp;$BG$4),O8),1,0))</f>
        <v/>
      </c>
      <c r="AA8" s="91" t="str">
        <f t="shared" ref="AA8:AA21" ca="1" si="6">IF(O8="","",IF(OR(AE8="",AF8=""),"c",IFERROR(MATCH("*残差*",INDIRECT($BG$5&amp;AE8&amp;":"&amp;$BG$5&amp;AF8),0)+AE8-1,IF(AF8-AE8&gt;=1,"b","a"))))</f>
        <v/>
      </c>
      <c r="AB8" s="91" t="str">
        <f t="shared" ref="AB8:AB21" ca="1" si="7">IF(O8="","",IF(OR(AE8="",AF8=""),"-",IFERROR(MATCH("*事業者全体*",INDIRECT($BG$5&amp;AE8&amp;":"&amp;$BG$5&amp;AF8),0)+AE8-1,"-")))</f>
        <v/>
      </c>
      <c r="AC8" s="91">
        <f t="shared" ref="AC8:AC21" ca="1" si="8">IF(Z8=0,1,IF(R8="",0,1))</f>
        <v>0</v>
      </c>
      <c r="AD8" s="91">
        <f t="shared" ref="AD8:AD21" si="9">IF(R8="",0,1)</f>
        <v>0</v>
      </c>
      <c r="AE8" s="91" t="str">
        <f t="shared" ref="AE8:AE21" si="10">_xlfn.IFNA(MATCH(O8,$AZ:$AZ,0),"")</f>
        <v/>
      </c>
      <c r="AF8" s="90" t="str">
        <f t="shared" si="1"/>
        <v/>
      </c>
      <c r="AH8" s="59">
        <v>2</v>
      </c>
      <c r="AI8" s="10"/>
      <c r="AJ8" s="566"/>
      <c r="AK8" s="567"/>
      <c r="AL8" s="11"/>
      <c r="AN8" s="49">
        <f>係数１!D$49</f>
        <v>8640</v>
      </c>
      <c r="AO8" s="92" t="str">
        <f>IF(OR(AL8="",AI8=""),"",AL8/1000*AN8*0.0258)</f>
        <v/>
      </c>
      <c r="AP8" s="146" t="str">
        <f>IF(OR(AL8="",AI8=""),"",AL8*AJ8)</f>
        <v/>
      </c>
      <c r="AU8" s="19" t="str">
        <f>IF(参照_電気!A8="","",参照_電気!A8)</f>
        <v>A0006</v>
      </c>
      <c r="AV8" s="19" t="str">
        <f>IF(参照_電気!B8="","",参照_電気!B8)</f>
        <v>エバーグリーン・マーケティング(株)</v>
      </c>
      <c r="AW8" s="19" t="str">
        <f>IF(参照_電気!C8="","",参照_電気!C8)</f>
        <v>メニューA</v>
      </c>
      <c r="AX8" s="19">
        <f>IF(参照_電気!D8="","",参照_電気!D8)</f>
        <v>0</v>
      </c>
      <c r="AY8" s="19">
        <f>IF(参照_電気!E8="","",参照_電気!E8)</f>
        <v>0</v>
      </c>
      <c r="AZ8" s="19" t="str">
        <f>IF(参照_電気!F8="","",参照_電気!F8)</f>
        <v>エバーグリーン・マーケティング(株)</v>
      </c>
      <c r="BA8" s="19" t="str">
        <f>IF(参照_電気!G8="","",参照_電気!G8)</f>
        <v>エバーグリーン・マーケティング(株)_メニューA</v>
      </c>
      <c r="BB8" s="19">
        <f t="shared" si="0"/>
        <v>0</v>
      </c>
      <c r="BD8" s="19" t="str">
        <f>IF(参照_電気!L8="","",参照_電気!L8)</f>
        <v>北陸電力(株)</v>
      </c>
      <c r="BF8" s="134" t="s">
        <v>432</v>
      </c>
      <c r="BG8" s="133">
        <f>COUNTA(BD4:BD1128)-COUNTBLANK(BD4:BD1128)</f>
        <v>511</v>
      </c>
      <c r="BJ8" s="19" t="str">
        <f>IF(参照_ガス!A8="","",参照_ガス!A8)</f>
        <v>A0020</v>
      </c>
      <c r="BK8" s="19" t="str">
        <f>IF(参照_ガス!B8="","",参照_ガス!B8)</f>
        <v>東京瓦斯株式会社</v>
      </c>
      <c r="BL8" s="19" t="str">
        <f>IF(参照_ガス!C8="","",参照_ガス!C8)</f>
        <v/>
      </c>
      <c r="BM8" s="19" t="str">
        <f>IF(参照_ガス!D8="","",参照_ガス!D8)</f>
        <v>メニューA</v>
      </c>
      <c r="BN8" s="19">
        <f>IF(参照_ガス!E8="","",参照_ガス!E8)</f>
        <v>2.0499999999999998</v>
      </c>
      <c r="BO8" s="19">
        <f>IF(参照_ガス!F8="","",参照_ガス!F8)</f>
        <v>0</v>
      </c>
      <c r="BP8" s="19" t="str">
        <f>IF(参照_ガス!H8="","",参照_ガス!H8)</f>
        <v>東京瓦斯株式会社</v>
      </c>
      <c r="BQ8" s="19" t="str">
        <f>IF(参照_ガス!I8="","",参照_ガス!I8)</f>
        <v>東京瓦斯株式会社_メニューA</v>
      </c>
      <c r="BR8" s="19">
        <f>IF(参照_ガス!J8="","",参照_ガス!J8)</f>
        <v>2.0499999999999998</v>
      </c>
      <c r="BT8" s="19" t="str">
        <f>IF(参照_ガス!N8="","",参照_ガス!N8)</f>
        <v>大多喜ガス株式会社_大多喜ガス株式会社の供給エリア（払出エリアB）</v>
      </c>
      <c r="BV8" s="134" t="s">
        <v>2298</v>
      </c>
      <c r="BW8" s="133">
        <f>COUNTA(BT4:BT50)-COUNTBLANK(BT4:BT50)</f>
        <v>32</v>
      </c>
      <c r="BZ8" s="19" t="str">
        <f>IF(参照_熱!A8="","",参照_熱!A8)</f>
        <v/>
      </c>
      <c r="CA8" s="19" t="str">
        <f>IF(参照_熱!B8="","",参照_熱!B8)</f>
        <v/>
      </c>
      <c r="CB8" s="19" t="str">
        <f>IF(参照_熱!C8="","",参照_熱!C8)</f>
        <v>東池袋地域</v>
      </c>
      <c r="CC8" s="19" t="str">
        <f>IF(参照_熱!D8="","",参照_熱!D8)</f>
        <v>残差</v>
      </c>
      <c r="CD8" s="19">
        <f>IF(参照_熱!E8="","",参照_熱!E8)</f>
        <v>4.5400000000000003E-2</v>
      </c>
      <c r="CE8" s="19">
        <f>IF(参照_熱!F8="","",参照_熱!F8)</f>
        <v>4.5400000000000003E-2</v>
      </c>
      <c r="CF8" s="19" t="str">
        <f>IF(参照_熱!H8="","",参照_熱!H8)</f>
        <v>池袋地域冷暖房株式会社_東池袋地域</v>
      </c>
      <c r="CG8" s="19" t="str">
        <f>IF(参照_熱!I8="","",参照_熱!I8)</f>
        <v>池袋地域冷暖房株式会社_東池袋地域_残差</v>
      </c>
      <c r="CH8" s="19">
        <f>IF(参照_熱!J8="","",参照_熱!J8)</f>
        <v>4.5400000000000003E-2</v>
      </c>
      <c r="CJ8" s="19" t="str">
        <f>IF(参照_熱!N8="","",参照_熱!N8)</f>
        <v>品川熱供給株式会社_品川東口南地域</v>
      </c>
      <c r="CL8" s="134" t="s">
        <v>2299</v>
      </c>
      <c r="CM8" s="133">
        <f>COUNTA(CJ4:CJ50)-COUNTBLANK(CJ4:CJ50)</f>
        <v>33</v>
      </c>
    </row>
    <row r="9" spans="1:92" ht="18.75" customHeight="1">
      <c r="A9" s="1"/>
      <c r="B9" s="1"/>
      <c r="C9" s="508" t="s">
        <v>24</v>
      </c>
      <c r="D9" s="511" t="s">
        <v>5</v>
      </c>
      <c r="E9" s="511"/>
      <c r="F9" s="511"/>
      <c r="G9" s="511"/>
      <c r="H9" s="123" t="s">
        <v>6</v>
      </c>
      <c r="I9" s="123" t="s">
        <v>20</v>
      </c>
      <c r="J9" s="132" t="s">
        <v>342</v>
      </c>
      <c r="K9" s="131" t="s">
        <v>1866</v>
      </c>
      <c r="L9" s="1"/>
      <c r="N9" s="59">
        <v>3</v>
      </c>
      <c r="O9" s="57"/>
      <c r="P9" s="57"/>
      <c r="Q9" s="54" t="str">
        <f t="shared" si="2"/>
        <v/>
      </c>
      <c r="R9" s="60"/>
      <c r="S9" s="100"/>
      <c r="T9" s="49">
        <f>係数１!D$49</f>
        <v>8640</v>
      </c>
      <c r="U9" s="92" t="str">
        <f t="shared" si="3"/>
        <v/>
      </c>
      <c r="V9" s="92" t="str">
        <f t="shared" ref="V9:V21" si="11">IF(OR(S9="",O9=""),"",IF(R9="",S9*Q9,S9*R9))</f>
        <v/>
      </c>
      <c r="W9" s="94" t="str">
        <f t="array" aca="1" ref="W9" ca="1">IF(O9="","",IF(ISNUMBER(AA9),INDIRECT($BG$6&amp;AA9),IF(AA9="a",Q9,IF(AA9="b",INDIRECT($BG$6&amp;AB9),IF(AA9="c",R9,"")))))</f>
        <v/>
      </c>
      <c r="X9" s="93"/>
      <c r="Y9" s="92" t="str">
        <f t="shared" si="4"/>
        <v/>
      </c>
      <c r="Z9" s="91" t="str">
        <f t="shared" ca="1" si="5"/>
        <v/>
      </c>
      <c r="AA9" s="91" t="str">
        <f t="shared" ca="1" si="6"/>
        <v/>
      </c>
      <c r="AB9" s="91" t="str">
        <f t="shared" ca="1" si="7"/>
        <v/>
      </c>
      <c r="AC9" s="91">
        <f t="shared" ca="1" si="8"/>
        <v>0</v>
      </c>
      <c r="AD9" s="91">
        <f t="shared" si="9"/>
        <v>0</v>
      </c>
      <c r="AE9" s="91" t="str">
        <f t="shared" si="10"/>
        <v/>
      </c>
      <c r="AF9" s="90" t="str">
        <f t="shared" si="1"/>
        <v/>
      </c>
      <c r="AH9" s="59">
        <v>3</v>
      </c>
      <c r="AI9" s="10"/>
      <c r="AJ9" s="566"/>
      <c r="AK9" s="567"/>
      <c r="AL9" s="11"/>
      <c r="AN9" s="49">
        <f>係数１!D$49</f>
        <v>8640</v>
      </c>
      <c r="AO9" s="92" t="str">
        <f t="shared" ref="AO9:AO11" si="12">IF(OR(AL9="",AI9=""),"",AL9/1000*AN9*0.0258)</f>
        <v/>
      </c>
      <c r="AP9" s="146" t="str">
        <f t="shared" ref="AP9:AP11" si="13">IF(OR(AL9="",AI9=""),"",AL9*AJ9)</f>
        <v/>
      </c>
      <c r="AU9" s="19" t="str">
        <f>IF(参照_電気!A9="","",参照_電気!A9)</f>
        <v/>
      </c>
      <c r="AV9" s="19" t="str">
        <f>IF(参照_電気!B9="","",参照_電気!B9)</f>
        <v/>
      </c>
      <c r="AW9" s="19" t="str">
        <f>IF(参照_電気!C9="","",参照_電気!C9)</f>
        <v>メニューB(残差)</v>
      </c>
      <c r="AX9" s="19">
        <f>IF(参照_電気!D9="","",参照_電気!D9)</f>
        <v>3.7399999999999998E-4</v>
      </c>
      <c r="AY9" s="19">
        <f>IF(参照_電気!E9="","",参照_電気!E9)</f>
        <v>3.7399999999999998E-4</v>
      </c>
      <c r="AZ9" s="19" t="str">
        <f>IF(参照_電気!F9="","",参照_電気!F9)</f>
        <v>エバーグリーン・マーケティング(株)</v>
      </c>
      <c r="BA9" s="19" t="str">
        <f>IF(参照_電気!G9="","",参照_電気!G9)</f>
        <v>エバーグリーン・マーケティング(株)_メニューB(残差)</v>
      </c>
      <c r="BB9" s="19">
        <f t="shared" si="0"/>
        <v>0.374</v>
      </c>
      <c r="BD9" s="19" t="str">
        <f>IF(参照_電気!L9="","",参照_電気!L9)</f>
        <v>関西電力(株)</v>
      </c>
      <c r="BJ9" s="19" t="str">
        <f>IF(参照_ガス!A9="","",参照_ガス!A9)</f>
        <v/>
      </c>
      <c r="BK9" s="19" t="str">
        <f>IF(参照_ガス!B9="","",参照_ガス!B9)</f>
        <v/>
      </c>
      <c r="BL9" s="19" t="str">
        <f>IF(参照_ガス!C9="","",参照_ガス!C9)</f>
        <v/>
      </c>
      <c r="BM9" s="19" t="str">
        <f>IF(参照_ガス!D9="","",参照_ガス!D9)</f>
        <v>残差</v>
      </c>
      <c r="BN9" s="19">
        <f>IF(参照_ガス!E9="","",参照_ガス!E9)</f>
        <v>2.0499999999999998</v>
      </c>
      <c r="BO9" s="19">
        <f>IF(参照_ガス!F9="","",参照_ガス!F9)</f>
        <v>2.0499999999999998</v>
      </c>
      <c r="BP9" s="19" t="str">
        <f>IF(参照_ガス!H9="","",参照_ガス!H9)</f>
        <v>東京瓦斯株式会社</v>
      </c>
      <c r="BQ9" s="19" t="str">
        <f>IF(参照_ガス!I9="","",参照_ガス!I9)</f>
        <v>東京瓦斯株式会社_残差</v>
      </c>
      <c r="BR9" s="19">
        <f>IF(参照_ガス!J9="","",参照_ガス!J9)</f>
        <v>2.0499999999999998</v>
      </c>
      <c r="BT9" s="19" t="str">
        <f>IF(参照_ガス!N9="","",参照_ガス!N9)</f>
        <v>大多喜ガス株式会社_大多喜ガス株式会社の供給エリア（払出エリアC）</v>
      </c>
      <c r="BZ9" s="19" t="str">
        <f>IF(参照_熱!A9="","",参照_熱!A9)</f>
        <v>014</v>
      </c>
      <c r="CA9" s="19" t="str">
        <f>IF(参照_熱!B9="","",参照_熱!B9)</f>
        <v>新都市熱供給株式会社</v>
      </c>
      <c r="CB9" s="19" t="str">
        <f>IF(参照_熱!C9="","",参照_熱!C9)</f>
        <v/>
      </c>
      <c r="CC9" s="19" t="str">
        <f>IF(参照_熱!D9="","",参照_熱!D9)</f>
        <v/>
      </c>
      <c r="CD9" s="19">
        <f>IF(参照_熱!E9="","",参照_熱!E9)</f>
        <v>5.0700000000000002E-2</v>
      </c>
      <c r="CE9" s="19">
        <f>IF(参照_熱!F9="","",参照_熱!F9)</f>
        <v>5.0700000000000002E-2</v>
      </c>
      <c r="CF9" s="19" t="str">
        <f>IF(参照_熱!H9="","",参照_熱!H9)</f>
        <v>新都市熱供給株式会社</v>
      </c>
      <c r="CG9" s="19" t="str">
        <f>IF(参照_熱!I9="","",参照_熱!I9)</f>
        <v>新都市熱供給株式会社_</v>
      </c>
      <c r="CH9" s="19">
        <f>IF(参照_熱!J9="","",参照_熱!J9)</f>
        <v>5.0700000000000002E-2</v>
      </c>
      <c r="CJ9" s="19" t="str">
        <f>IF(参照_熱!N9="","",参照_熱!N9)</f>
        <v>渋谷熱供給株式会社</v>
      </c>
    </row>
    <row r="10" spans="1:92" ht="12.75" customHeight="1">
      <c r="A10" s="1"/>
      <c r="B10" s="1"/>
      <c r="C10" s="509"/>
      <c r="D10" s="512" t="s">
        <v>49</v>
      </c>
      <c r="E10" s="513"/>
      <c r="F10" s="513"/>
      <c r="G10" s="514"/>
      <c r="H10" s="123" t="s">
        <v>25</v>
      </c>
      <c r="I10" s="4"/>
      <c r="J10" s="38" t="str">
        <f>IF($I10="","",$I10*係数１!$D$8*0.0258)</f>
        <v/>
      </c>
      <c r="K10" s="38" t="str">
        <f>IF($I10="","",$I10*係数１!$D$8*係数１!$F$8*44/12)</f>
        <v/>
      </c>
      <c r="L10" s="1"/>
      <c r="N10" s="59">
        <v>4</v>
      </c>
      <c r="O10" s="57"/>
      <c r="P10" s="57"/>
      <c r="Q10" s="54" t="str">
        <f t="shared" si="2"/>
        <v/>
      </c>
      <c r="R10" s="60"/>
      <c r="S10" s="100" t="b">
        <v>1</v>
      </c>
      <c r="T10" s="49">
        <f>係数１!D$49</f>
        <v>8640</v>
      </c>
      <c r="U10" s="92" t="str">
        <f t="shared" si="3"/>
        <v/>
      </c>
      <c r="V10" s="92" t="str">
        <f t="shared" si="11"/>
        <v/>
      </c>
      <c r="W10" s="94" t="str">
        <f t="array" aca="1" ref="W10" ca="1">IF(O10="","",IF(ISNUMBER(AA10),INDIRECT($BG$6&amp;AA10),IF(AA10="a",Q10,IF(AA10="b",INDIRECT($BG$6&amp;AB10),IF(AA10="c",R10,"")))))</f>
        <v/>
      </c>
      <c r="X10" s="93"/>
      <c r="Y10" s="92" t="str">
        <f t="shared" si="4"/>
        <v/>
      </c>
      <c r="Z10" s="91" t="str">
        <f t="shared" ca="1" si="5"/>
        <v/>
      </c>
      <c r="AA10" s="91" t="str">
        <f t="shared" ca="1" si="6"/>
        <v/>
      </c>
      <c r="AB10" s="91" t="str">
        <f t="shared" ca="1" si="7"/>
        <v/>
      </c>
      <c r="AC10" s="91">
        <f t="shared" ca="1" si="8"/>
        <v>0</v>
      </c>
      <c r="AD10" s="91">
        <f t="shared" si="9"/>
        <v>0</v>
      </c>
      <c r="AE10" s="91" t="str">
        <f t="shared" si="10"/>
        <v/>
      </c>
      <c r="AF10" s="90" t="str">
        <f t="shared" si="1"/>
        <v/>
      </c>
      <c r="AH10" s="59">
        <v>4</v>
      </c>
      <c r="AI10" s="10"/>
      <c r="AJ10" s="566"/>
      <c r="AK10" s="567"/>
      <c r="AL10" s="11"/>
      <c r="AN10" s="49">
        <f>係数１!D$49</f>
        <v>8640</v>
      </c>
      <c r="AO10" s="92" t="str">
        <f t="shared" si="12"/>
        <v/>
      </c>
      <c r="AP10" s="146" t="str">
        <f t="shared" si="13"/>
        <v/>
      </c>
      <c r="AU10" s="19" t="str">
        <f>IF(参照_電気!A10="","",参照_電気!A10)</f>
        <v/>
      </c>
      <c r="AV10" s="19" t="str">
        <f>IF(参照_電気!B10="","",参照_電気!B10)</f>
        <v/>
      </c>
      <c r="AW10" s="19" t="str">
        <f>IF(参照_電気!C10="","",参照_電気!C10)</f>
        <v>(参考値)事業者全体</v>
      </c>
      <c r="AX10" s="19">
        <f>IF(参照_電気!D10="","",参照_電気!D10)</f>
        <v>3.0800000000000001E-4</v>
      </c>
      <c r="AY10" s="19">
        <f>IF(参照_電気!E10="","",参照_電気!E10)</f>
        <v>3.0800000000000001E-4</v>
      </c>
      <c r="AZ10" s="19" t="str">
        <f>IF(参照_電気!F10="","",参照_電気!F10)</f>
        <v>エバーグリーン・マーケティング(株)</v>
      </c>
      <c r="BA10" s="19" t="str">
        <f>IF(参照_電気!G10="","",参照_電気!G10)</f>
        <v>エバーグリーン・マーケティング(株)_(参考値)事業者全体</v>
      </c>
      <c r="BB10" s="19">
        <f t="shared" si="0"/>
        <v>0.308</v>
      </c>
      <c r="BD10" s="19" t="str">
        <f>IF(参照_電気!L10="","",参照_電気!L10)</f>
        <v>中国電力(株)</v>
      </c>
      <c r="BJ10" s="19" t="str">
        <f>IF(参照_ガス!A10="","",参照_ガス!A10)</f>
        <v>A0023</v>
      </c>
      <c r="BK10" s="19" t="str">
        <f>IF(参照_ガス!B10="","",参照_ガス!B10)</f>
        <v>株式会社サイサン</v>
      </c>
      <c r="BL10" s="19" t="str">
        <f>IF(参照_ガス!C10="","",参照_ガス!C10)</f>
        <v>株式会社エナジー宇宙の供給区域（越谷・春日部エリア、蓮田南エリア）</v>
      </c>
      <c r="BM10" s="19" t="str">
        <f>IF(参照_ガス!D10="","",参照_ガス!D10)</f>
        <v/>
      </c>
      <c r="BN10" s="19">
        <f>IF(参照_ガス!E10="","",参照_ガス!E10)</f>
        <v>2.31</v>
      </c>
      <c r="BO10" s="19">
        <f>IF(参照_ガス!F10="","",参照_ガス!F10)</f>
        <v>2.31</v>
      </c>
      <c r="BP10" s="19" t="str">
        <f>IF(参照_ガス!H10="","",参照_ガス!H10)</f>
        <v>株式会社サイサン_株式会社エナジー宇宙の供給区域（越谷・春日部エリア、蓮田南エリア）</v>
      </c>
      <c r="BQ10" s="19" t="str">
        <f>IF(参照_ガス!I10="","",参照_ガス!I10)</f>
        <v>株式会社サイサン_株式会社エナジー宇宙の供給区域（越谷・春日部エリア、蓮田南エリア）_</v>
      </c>
      <c r="BR10" s="19">
        <f>IF(参照_ガス!J10="","",参照_ガス!J10)</f>
        <v>2.31</v>
      </c>
      <c r="BT10" s="19" t="str">
        <f>IF(参照_ガス!N10="","",参照_ガス!N10)</f>
        <v>金沢エナジー株式会社</v>
      </c>
      <c r="BZ10" s="19" t="str">
        <f>IF(参照_熱!A10="","",参照_熱!A10)</f>
        <v>016</v>
      </c>
      <c r="CA10" s="19" t="str">
        <f>IF(参照_熱!B10="","",参照_熱!B10)</f>
        <v>西池袋熱供給株式会社</v>
      </c>
      <c r="CB10" s="19" t="str">
        <f>IF(参照_熱!C10="","",参照_熱!C10)</f>
        <v>西池袋地域</v>
      </c>
      <c r="CC10" s="19" t="str">
        <f>IF(参照_熱!D10="","",参照_熱!D10)</f>
        <v/>
      </c>
      <c r="CD10" s="19">
        <f>IF(参照_熱!E10="","",参照_熱!E10)</f>
        <v>4.5699999999999998E-2</v>
      </c>
      <c r="CE10" s="19">
        <f>IF(参照_熱!F10="","",参照_熱!F10)</f>
        <v>4.5699999999999998E-2</v>
      </c>
      <c r="CF10" s="19" t="str">
        <f>IF(参照_熱!H10="","",参照_熱!H10)</f>
        <v>西池袋熱供給株式会社_西池袋地域</v>
      </c>
      <c r="CG10" s="19" t="str">
        <f>IF(参照_熱!I10="","",参照_熱!I10)</f>
        <v>西池袋熱供給株式会社_西池袋地域_</v>
      </c>
      <c r="CH10" s="19">
        <f>IF(参照_熱!J10="","",参照_熱!J10)</f>
        <v>4.5699999999999998E-2</v>
      </c>
      <c r="CJ10" s="19" t="str">
        <f>IF(参照_熱!N10="","",参照_熱!N10)</f>
        <v>新宿熱供給株式会社</v>
      </c>
    </row>
    <row r="11" spans="1:92" ht="12.75" customHeight="1" thickBot="1">
      <c r="A11" s="1"/>
      <c r="B11" s="1"/>
      <c r="C11" s="509"/>
      <c r="D11" s="511" t="s">
        <v>7</v>
      </c>
      <c r="E11" s="511"/>
      <c r="F11" s="511"/>
      <c r="G11" s="511"/>
      <c r="H11" s="123" t="s">
        <v>25</v>
      </c>
      <c r="I11" s="4"/>
      <c r="J11" s="38" t="str">
        <f>IF($I11="","",$I11*係数１!$D$11*0.0258)</f>
        <v/>
      </c>
      <c r="K11" s="38" t="str">
        <f>IF($I11="","",$I11*係数１!$D$11*係数１!$F$11*44/12)</f>
        <v/>
      </c>
      <c r="L11" s="1"/>
      <c r="N11" s="59">
        <v>5</v>
      </c>
      <c r="O11" s="57"/>
      <c r="P11" s="57"/>
      <c r="Q11" s="54" t="str">
        <f t="shared" si="2"/>
        <v/>
      </c>
      <c r="R11" s="60"/>
      <c r="S11" s="112" t="b">
        <v>1</v>
      </c>
      <c r="T11" s="49">
        <f>係数１!D$49</f>
        <v>8640</v>
      </c>
      <c r="U11" s="92" t="str">
        <f t="shared" si="3"/>
        <v/>
      </c>
      <c r="V11" s="92" t="str">
        <f t="shared" si="11"/>
        <v/>
      </c>
      <c r="W11" s="94" t="str">
        <f t="array" aca="1" ref="W11" ca="1">IF(O11="","",IF(ISNUMBER(AA11),INDIRECT($BG$6&amp;AA11),IF(AA11="a",Q11,IF(AA11="b",INDIRECT($BG$6&amp;AB11),IF(AA11="c",R11,"")))))</f>
        <v/>
      </c>
      <c r="X11" s="93"/>
      <c r="Y11" s="92" t="str">
        <f t="shared" si="4"/>
        <v/>
      </c>
      <c r="Z11" s="91" t="str">
        <f t="shared" ca="1" si="5"/>
        <v/>
      </c>
      <c r="AA11" s="91" t="str">
        <f t="shared" ca="1" si="6"/>
        <v/>
      </c>
      <c r="AB11" s="91" t="str">
        <f t="shared" ca="1" si="7"/>
        <v/>
      </c>
      <c r="AC11" s="91">
        <f t="shared" ca="1" si="8"/>
        <v>0</v>
      </c>
      <c r="AD11" s="91">
        <f t="shared" si="9"/>
        <v>0</v>
      </c>
      <c r="AE11" s="91" t="str">
        <f t="shared" si="10"/>
        <v/>
      </c>
      <c r="AF11" s="90" t="str">
        <f t="shared" si="1"/>
        <v/>
      </c>
      <c r="AH11" s="50">
        <v>5</v>
      </c>
      <c r="AI11" s="12"/>
      <c r="AJ11" s="568"/>
      <c r="AK11" s="569"/>
      <c r="AL11" s="13"/>
      <c r="AN11" s="49">
        <f>係数１!D$49</f>
        <v>8640</v>
      </c>
      <c r="AO11" s="92" t="str">
        <f t="shared" si="12"/>
        <v/>
      </c>
      <c r="AP11" s="146" t="str">
        <f t="shared" si="13"/>
        <v/>
      </c>
      <c r="AU11" s="19" t="str">
        <f>IF(参照_電気!A11="","",参照_電気!A11)</f>
        <v>A0007</v>
      </c>
      <c r="AV11" s="19" t="str">
        <f>IF(参照_電気!B11="","",参照_電気!B11)</f>
        <v>(株)SEウイングズ</v>
      </c>
      <c r="AW11" s="19" t="str">
        <f>IF(参照_電気!C11="","",参照_電気!C11)</f>
        <v/>
      </c>
      <c r="AX11" s="19">
        <f>IF(参照_電気!D11="","",参照_電気!D11)</f>
        <v>4.1100000000000002E-4</v>
      </c>
      <c r="AY11" s="19">
        <f>IF(参照_電気!E11="","",参照_電気!E11)</f>
        <v>4.1100000000000002E-4</v>
      </c>
      <c r="AZ11" s="19" t="str">
        <f>IF(参照_電気!F11="","",参照_電気!F11)</f>
        <v>(株)SEウイングズ</v>
      </c>
      <c r="BA11" s="19" t="str">
        <f>IF(参照_電気!G11="","",参照_電気!G11)</f>
        <v>(株)SEウイングズ_</v>
      </c>
      <c r="BB11" s="19">
        <f t="shared" si="0"/>
        <v>0.41100000000000003</v>
      </c>
      <c r="BD11" s="19" t="str">
        <f>IF(参照_電気!L11="","",参照_電気!L11)</f>
        <v>四国電力(株)</v>
      </c>
      <c r="BJ11" s="19" t="str">
        <f>IF(参照_ガス!A11="","",参照_ガス!A11)</f>
        <v/>
      </c>
      <c r="BK11" s="19" t="str">
        <f>IF(参照_ガス!B11="","",参照_ガス!B11)</f>
        <v/>
      </c>
      <c r="BL11" s="19" t="str">
        <f>IF(参照_ガス!C11="","",参照_ガス!C11)</f>
        <v>株式会社エナジー宇宙の供給区域（取手・我孫子エリア）</v>
      </c>
      <c r="BM11" s="19" t="str">
        <f>IF(参照_ガス!D11="","",参照_ガス!D11)</f>
        <v/>
      </c>
      <c r="BN11" s="19">
        <f>IF(参照_ガス!E11="","",参照_ガス!E11)</f>
        <v>2.31</v>
      </c>
      <c r="BO11" s="19">
        <f>IF(参照_ガス!F11="","",参照_ガス!F11)</f>
        <v>2.31</v>
      </c>
      <c r="BP11" s="19" t="str">
        <f>IF(参照_ガス!H11="","",参照_ガス!H11)</f>
        <v>株式会社サイサン_株式会社エナジー宇宙の供給区域（取手・我孫子エリア）</v>
      </c>
      <c r="BQ11" s="19" t="str">
        <f>IF(参照_ガス!I11="","",参照_ガス!I11)</f>
        <v>株式会社サイサン_株式会社エナジー宇宙の供給区域（取手・我孫子エリア）_</v>
      </c>
      <c r="BR11" s="19">
        <f>IF(参照_ガス!J11="","",参照_ガス!J11)</f>
        <v>2.31</v>
      </c>
      <c r="BT11" s="19" t="str">
        <f>IF(参照_ガス!N11="","",参照_ガス!N11)</f>
        <v>京葉瓦斯株式会社</v>
      </c>
      <c r="BZ11" s="19" t="str">
        <f>IF(参照_熱!A11="","",参照_熱!A11)</f>
        <v>020</v>
      </c>
      <c r="CA11" s="19" t="str">
        <f>IF(参照_熱!B11="","",参照_熱!B11)</f>
        <v>東京都市サービス株式会社</v>
      </c>
      <c r="CB11" s="19" t="str">
        <f>IF(参照_熱!C11="","",参照_熱!C11)</f>
        <v>芝浦4丁目地域</v>
      </c>
      <c r="CC11" s="19" t="str">
        <f>IF(参照_熱!D11="","",参照_熱!D11)</f>
        <v/>
      </c>
      <c r="CD11" s="19">
        <f>IF(参照_熱!E11="","",参照_熱!E11)</f>
        <v>4.0800000000000003E-2</v>
      </c>
      <c r="CE11" s="19">
        <f>IF(参照_熱!F11="","",参照_熱!F11)</f>
        <v>4.0800000000000003E-2</v>
      </c>
      <c r="CF11" s="19" t="str">
        <f>IF(参照_熱!H11="","",参照_熱!H11)</f>
        <v>東京都市サービス株式会社_芝浦4丁目地域</v>
      </c>
      <c r="CG11" s="19" t="str">
        <f>IF(参照_熱!I11="","",参照_熱!I11)</f>
        <v>東京都市サービス株式会社_芝浦4丁目地域_</v>
      </c>
      <c r="CH11" s="19">
        <f>IF(参照_熱!J11="","",参照_熱!J11)</f>
        <v>4.0800000000000003E-2</v>
      </c>
      <c r="CJ11" s="19" t="str">
        <f>IF(参照_熱!N11="","",参照_熱!N11)</f>
        <v>新宿南エネルギーサービス株式会社</v>
      </c>
    </row>
    <row r="12" spans="1:92" ht="12.75" customHeight="1" thickTop="1" thickBot="1">
      <c r="A12" s="1"/>
      <c r="B12" s="1"/>
      <c r="C12" s="509"/>
      <c r="D12" s="517" t="s">
        <v>8</v>
      </c>
      <c r="E12" s="518"/>
      <c r="F12" s="518"/>
      <c r="G12" s="519"/>
      <c r="H12" s="123" t="s">
        <v>25</v>
      </c>
      <c r="I12" s="4"/>
      <c r="J12" s="38" t="str">
        <f>IF($I12="","",$I12*係数１!$D$12*0.0258)</f>
        <v/>
      </c>
      <c r="K12" s="38" t="str">
        <f>IF($I12="","",$I12*係数１!$D$12*係数１!$F$12*44/12)</f>
        <v/>
      </c>
      <c r="L12" s="1"/>
      <c r="N12" s="59">
        <v>6</v>
      </c>
      <c r="O12" s="57"/>
      <c r="P12" s="57"/>
      <c r="Q12" s="54" t="str">
        <f t="shared" si="2"/>
        <v/>
      </c>
      <c r="R12" s="60"/>
      <c r="S12" s="100"/>
      <c r="T12" s="49">
        <f>係数１!D$49</f>
        <v>8640</v>
      </c>
      <c r="U12" s="92" t="str">
        <f t="shared" si="3"/>
        <v/>
      </c>
      <c r="V12" s="92" t="str">
        <f t="shared" si="11"/>
        <v/>
      </c>
      <c r="W12" s="94" t="str">
        <f t="array" aca="1" ref="W12" ca="1">IF(O12="","",IF(ISNUMBER(AA12),INDIRECT($BG$6&amp;AA12),IF(AA12="a",Q12,IF(AA12="b",INDIRECT($BG$6&amp;AB12),IF(AA12="c",R12,"")))))</f>
        <v/>
      </c>
      <c r="X12" s="93"/>
      <c r="Y12" s="92" t="str">
        <f t="shared" si="4"/>
        <v/>
      </c>
      <c r="Z12" s="91" t="str">
        <f t="shared" ca="1" si="5"/>
        <v/>
      </c>
      <c r="AA12" s="91" t="str">
        <f t="shared" ca="1" si="6"/>
        <v/>
      </c>
      <c r="AB12" s="91" t="str">
        <f t="shared" ca="1" si="7"/>
        <v/>
      </c>
      <c r="AC12" s="91">
        <f t="shared" ca="1" si="8"/>
        <v>0</v>
      </c>
      <c r="AD12" s="91">
        <f t="shared" si="9"/>
        <v>0</v>
      </c>
      <c r="AE12" s="91" t="str">
        <f t="shared" si="10"/>
        <v/>
      </c>
      <c r="AF12" s="90" t="str">
        <f t="shared" si="1"/>
        <v/>
      </c>
      <c r="AH12" s="558" t="s">
        <v>58</v>
      </c>
      <c r="AI12" s="559"/>
      <c r="AJ12" s="559"/>
      <c r="AK12" s="559"/>
      <c r="AL12" s="29">
        <f>SUM(AL7:AL11)</f>
        <v>0</v>
      </c>
      <c r="AN12" s="44"/>
      <c r="AO12" s="43">
        <f>SUM(AO7:AO11)</f>
        <v>0</v>
      </c>
      <c r="AP12" s="29">
        <f>SUM(AP7:AP11)</f>
        <v>0</v>
      </c>
      <c r="AU12" s="19" t="str">
        <f>IF(参照_電気!A12="","",参照_電気!A12)</f>
        <v>A0008</v>
      </c>
      <c r="AV12" s="19" t="str">
        <f>IF(参照_電気!B12="","",参照_電気!B12)</f>
        <v>(株)イーセル</v>
      </c>
      <c r="AW12" s="19" t="str">
        <f>IF(参照_電気!C12="","",参照_電気!C12)</f>
        <v>メニューA</v>
      </c>
      <c r="AX12" s="19">
        <f>IF(参照_電気!D12="","",参照_電気!D12)</f>
        <v>0</v>
      </c>
      <c r="AY12" s="19">
        <f>IF(参照_電気!E12="","",参照_電気!E12)</f>
        <v>0</v>
      </c>
      <c r="AZ12" s="19" t="str">
        <f>IF(参照_電気!F12="","",参照_電気!F12)</f>
        <v>(株)イーセル</v>
      </c>
      <c r="BA12" s="19" t="str">
        <f>IF(参照_電気!G12="","",参照_電気!G12)</f>
        <v>(株)イーセル_メニューA</v>
      </c>
      <c r="BB12" s="19">
        <f t="shared" si="0"/>
        <v>0</v>
      </c>
      <c r="BD12" s="19" t="str">
        <f>IF(参照_電気!L12="","",参照_電気!L12)</f>
        <v>九州電力(株)</v>
      </c>
      <c r="BJ12" s="19" t="str">
        <f>IF(参照_ガス!A12="","",参照_ガス!A12)</f>
        <v/>
      </c>
      <c r="BK12" s="19" t="str">
        <f>IF(参照_ガス!B12="","",参照_ガス!B12)</f>
        <v/>
      </c>
      <c r="BL12" s="19" t="str">
        <f>IF(参照_ガス!C12="","",参照_ガス!C12)</f>
        <v>株式会社エナジー宇宙の供給区域（小山エリア、鹿沼エリア）</v>
      </c>
      <c r="BM12" s="19" t="str">
        <f>IF(参照_ガス!D12="","",参照_ガス!D12)</f>
        <v/>
      </c>
      <c r="BN12" s="19">
        <f>IF(参照_ガス!E12="","",参照_ガス!E12)</f>
        <v>2.31</v>
      </c>
      <c r="BO12" s="19">
        <f>IF(参照_ガス!F12="","",参照_ガス!F12)</f>
        <v>2.31</v>
      </c>
      <c r="BP12" s="19" t="str">
        <f>IF(参照_ガス!H12="","",参照_ガス!H12)</f>
        <v>株式会社サイサン_株式会社エナジー宇宙の供給区域（小山エリア、鹿沼エリア）</v>
      </c>
      <c r="BQ12" s="19" t="str">
        <f>IF(参照_ガス!I12="","",参照_ガス!I12)</f>
        <v>株式会社サイサン_株式会社エナジー宇宙の供給区域（小山エリア、鹿沼エリア）_</v>
      </c>
      <c r="BR12" s="19">
        <f>IF(参照_ガス!J12="","",参照_ガス!J12)</f>
        <v>2.31</v>
      </c>
      <c r="BT12" s="19" t="str">
        <f>IF(参照_ガス!N12="","",参照_ガス!N12)</f>
        <v>株式会社サイサン_株式会社エナジー宇宙の供給区域（小山エリア、鹿沼エリア）</v>
      </c>
      <c r="BZ12" s="19" t="str">
        <f>IF(参照_熱!A12="","",参照_熱!A12)</f>
        <v/>
      </c>
      <c r="CA12" s="19" t="str">
        <f>IF(参照_熱!B12="","",参照_熱!B12)</f>
        <v/>
      </c>
      <c r="CB12" s="19" t="str">
        <f>IF(参照_熱!C12="","",参照_熱!C12)</f>
        <v>銀座5・6丁目地域</v>
      </c>
      <c r="CC12" s="19" t="str">
        <f>IF(参照_熱!D12="","",参照_熱!D12)</f>
        <v/>
      </c>
      <c r="CD12" s="19">
        <f>IF(参照_熱!E12="","",参照_熱!E12)</f>
        <v>2.9600000000000001E-2</v>
      </c>
      <c r="CE12" s="19">
        <f>IF(参照_熱!F12="","",参照_熱!F12)</f>
        <v>2.9600000000000001E-2</v>
      </c>
      <c r="CF12" s="19" t="str">
        <f>IF(参照_熱!H12="","",参照_熱!H12)</f>
        <v>東京都市サービス株式会社_銀座5・6丁目地域</v>
      </c>
      <c r="CG12" s="19" t="str">
        <f>IF(参照_熱!I12="","",参照_熱!I12)</f>
        <v>東京都市サービス株式会社_銀座5・6丁目地域_</v>
      </c>
      <c r="CH12" s="19">
        <f>IF(参照_熱!J12="","",参照_熱!J12)</f>
        <v>2.9600000000000001E-2</v>
      </c>
      <c r="CJ12" s="19" t="str">
        <f>IF(参照_熱!N12="","",参照_熱!N12)</f>
        <v>新都市熱供給株式会社</v>
      </c>
    </row>
    <row r="13" spans="1:92" ht="12.75" customHeight="1">
      <c r="A13" s="1"/>
      <c r="B13" s="1"/>
      <c r="C13" s="509"/>
      <c r="D13" s="511" t="s">
        <v>9</v>
      </c>
      <c r="E13" s="511"/>
      <c r="F13" s="511"/>
      <c r="G13" s="511"/>
      <c r="H13" s="123" t="s">
        <v>25</v>
      </c>
      <c r="I13" s="4"/>
      <c r="J13" s="38" t="str">
        <f>IF($I13="","",$I13*係数１!$D$13*0.0258)</f>
        <v/>
      </c>
      <c r="K13" s="38" t="str">
        <f>IF($I13="","",$I13*係数１!$D$13*係数１!$F$13*44/12)</f>
        <v/>
      </c>
      <c r="L13" s="1"/>
      <c r="N13" s="59">
        <v>7</v>
      </c>
      <c r="O13" s="57"/>
      <c r="P13" s="57"/>
      <c r="Q13" s="54" t="str">
        <f t="shared" si="2"/>
        <v/>
      </c>
      <c r="R13" s="60"/>
      <c r="S13" s="100"/>
      <c r="T13" s="49">
        <f>係数１!D$49</f>
        <v>8640</v>
      </c>
      <c r="U13" s="92" t="str">
        <f t="shared" si="3"/>
        <v/>
      </c>
      <c r="V13" s="92" t="str">
        <f t="shared" si="11"/>
        <v/>
      </c>
      <c r="W13" s="94" t="str">
        <f t="array" aca="1" ref="W13" ca="1">IF(O13="","",IF(ISNUMBER(AA13),INDIRECT($BG$6&amp;AA13),IF(AA13="a",Q13,IF(AA13="b",INDIRECT($BG$6&amp;AB13),IF(AA13="c",R13,"")))))</f>
        <v/>
      </c>
      <c r="X13" s="93"/>
      <c r="Y13" s="92" t="str">
        <f t="shared" si="4"/>
        <v/>
      </c>
      <c r="Z13" s="91" t="str">
        <f t="shared" ca="1" si="5"/>
        <v/>
      </c>
      <c r="AA13" s="91" t="str">
        <f t="shared" ca="1" si="6"/>
        <v/>
      </c>
      <c r="AB13" s="91" t="str">
        <f t="shared" ca="1" si="7"/>
        <v/>
      </c>
      <c r="AC13" s="91">
        <f t="shared" ca="1" si="8"/>
        <v>0</v>
      </c>
      <c r="AD13" s="91">
        <f t="shared" si="9"/>
        <v>0</v>
      </c>
      <c r="AE13" s="91" t="str">
        <f t="shared" si="10"/>
        <v/>
      </c>
      <c r="AF13" s="90" t="str">
        <f t="shared" si="1"/>
        <v/>
      </c>
      <c r="AU13" s="19" t="str">
        <f>IF(参照_電気!A13="","",参照_電気!A13)</f>
        <v/>
      </c>
      <c r="AV13" s="19" t="str">
        <f>IF(参照_電気!B13="","",参照_電気!B13)</f>
        <v/>
      </c>
      <c r="AW13" s="19" t="str">
        <f>IF(参照_電気!C13="","",参照_電気!C13)</f>
        <v>メニューB(残差)</v>
      </c>
      <c r="AX13" s="19">
        <f>IF(参照_電気!D13="","",参照_電気!D13)</f>
        <v>3.39E-4</v>
      </c>
      <c r="AY13" s="19">
        <f>IF(参照_電気!E13="","",参照_電気!E13)</f>
        <v>3.39E-4</v>
      </c>
      <c r="AZ13" s="19" t="str">
        <f>IF(参照_電気!F13="","",参照_電気!F13)</f>
        <v>(株)イーセル</v>
      </c>
      <c r="BA13" s="19" t="str">
        <f>IF(参照_電気!G13="","",参照_電気!G13)</f>
        <v>(株)イーセル_メニューB(残差)</v>
      </c>
      <c r="BB13" s="19">
        <f t="shared" si="0"/>
        <v>0.33900000000000002</v>
      </c>
      <c r="BD13" s="19" t="str">
        <f>IF(参照_電気!L13="","",参照_電気!L13)</f>
        <v>沖縄電力(株)</v>
      </c>
      <c r="BJ13" s="19" t="str">
        <f>IF(参照_ガス!A13="","",参照_ガス!A13)</f>
        <v/>
      </c>
      <c r="BK13" s="19" t="str">
        <f>IF(参照_ガス!B13="","",参照_ガス!B13)</f>
        <v/>
      </c>
      <c r="BL13" s="19" t="str">
        <f>IF(参照_ガス!C13="","",参照_ガス!C13)</f>
        <v>株式会社エナジー宇宙の供給区域（蓮田北・白岡エリア）</v>
      </c>
      <c r="BM13" s="19" t="str">
        <f>IF(参照_ガス!D13="","",参照_ガス!D13)</f>
        <v/>
      </c>
      <c r="BN13" s="19">
        <f>IF(参照_ガス!E13="","",参照_ガス!E13)</f>
        <v>2.31</v>
      </c>
      <c r="BO13" s="19">
        <f>IF(参照_ガス!F13="","",参照_ガス!F13)</f>
        <v>2.31</v>
      </c>
      <c r="BP13" s="19" t="str">
        <f>IF(参照_ガス!H13="","",参照_ガス!H13)</f>
        <v>株式会社サイサン_株式会社エナジー宇宙の供給区域（蓮田北・白岡エリア）</v>
      </c>
      <c r="BQ13" s="19" t="str">
        <f>IF(参照_ガス!I13="","",参照_ガス!I13)</f>
        <v>株式会社サイサン_株式会社エナジー宇宙の供給区域（蓮田北・白岡エリア）_</v>
      </c>
      <c r="BR13" s="19">
        <f>IF(参照_ガス!J13="","",参照_ガス!J13)</f>
        <v>2.31</v>
      </c>
      <c r="BT13" s="19" t="str">
        <f>IF(参照_ガス!N13="","",参照_ガス!N13)</f>
        <v>株式会社サイサン_株式会社エナジー宇宙の供給区域（越谷・春日部エリア、蓮田南エリア）</v>
      </c>
      <c r="BZ13" s="19" t="str">
        <f>IF(参照_熱!A13="","",参照_熱!A13)</f>
        <v/>
      </c>
      <c r="CA13" s="19" t="str">
        <f>IF(参照_熱!B13="","",参照_熱!B13)</f>
        <v/>
      </c>
      <c r="CB13" s="19" t="str">
        <f>IF(参照_熱!C13="","",参照_熱!C13)</f>
        <v>新川地域</v>
      </c>
      <c r="CC13" s="19" t="str">
        <f>IF(参照_熱!D13="","",参照_熱!D13)</f>
        <v/>
      </c>
      <c r="CD13" s="19">
        <f>IF(参照_熱!E13="","",参照_熱!E13)</f>
        <v>3.2099999999999997E-2</v>
      </c>
      <c r="CE13" s="19">
        <f>IF(参照_熱!F13="","",参照_熱!F13)</f>
        <v>3.2099999999999997E-2</v>
      </c>
      <c r="CF13" s="19" t="str">
        <f>IF(参照_熱!H13="","",参照_熱!H13)</f>
        <v>東京都市サービス株式会社_新川地域</v>
      </c>
      <c r="CG13" s="19" t="str">
        <f>IF(参照_熱!I13="","",参照_熱!I13)</f>
        <v>東京都市サービス株式会社_新川地域_</v>
      </c>
      <c r="CH13" s="19">
        <f>IF(参照_熱!J13="","",参照_熱!J13)</f>
        <v>3.2099999999999997E-2</v>
      </c>
      <c r="CJ13" s="19" t="str">
        <f>IF(参照_熱!N13="","",参照_熱!N13)</f>
        <v>ＤＨＣ名古屋株式会社_名駅東地域</v>
      </c>
    </row>
    <row r="14" spans="1:92" ht="12.75" customHeight="1">
      <c r="A14" s="1"/>
      <c r="B14" s="1"/>
      <c r="C14" s="509"/>
      <c r="D14" s="512" t="s">
        <v>50</v>
      </c>
      <c r="E14" s="513"/>
      <c r="F14" s="513"/>
      <c r="G14" s="514"/>
      <c r="H14" s="128" t="s">
        <v>1868</v>
      </c>
      <c r="I14" s="4"/>
      <c r="J14" s="38" t="str">
        <f>IF($I14="","",$I14*係数１!$D$18*0.0258)</f>
        <v/>
      </c>
      <c r="K14" s="38" t="str">
        <f>IF($I14="","",$I14*係数１!$D$18*係数１!$F$18*44/12)</f>
        <v/>
      </c>
      <c r="L14" s="1"/>
      <c r="N14" s="59">
        <v>8</v>
      </c>
      <c r="O14" s="57"/>
      <c r="P14" s="57"/>
      <c r="Q14" s="54" t="str">
        <f t="shared" si="2"/>
        <v/>
      </c>
      <c r="R14" s="60"/>
      <c r="S14" s="100"/>
      <c r="T14" s="49">
        <f>係数１!D$49</f>
        <v>8640</v>
      </c>
      <c r="U14" s="92" t="str">
        <f t="shared" si="3"/>
        <v/>
      </c>
      <c r="V14" s="92" t="str">
        <f t="shared" si="11"/>
        <v/>
      </c>
      <c r="W14" s="94" t="str">
        <f t="array" aca="1" ref="W14" ca="1">IF(O14="","",IF(ISNUMBER(AA14),INDIRECT($BG$6&amp;AA14),IF(AA14="a",Q14,IF(AA14="b",INDIRECT($BG$6&amp;AB14),IF(AA14="c",R14,"")))))</f>
        <v/>
      </c>
      <c r="X14" s="93"/>
      <c r="Y14" s="92" t="str">
        <f t="shared" si="4"/>
        <v/>
      </c>
      <c r="Z14" s="91" t="str">
        <f t="shared" ca="1" si="5"/>
        <v/>
      </c>
      <c r="AA14" s="91" t="str">
        <f t="shared" ca="1" si="6"/>
        <v/>
      </c>
      <c r="AB14" s="91" t="str">
        <f t="shared" ca="1" si="7"/>
        <v/>
      </c>
      <c r="AC14" s="91">
        <f t="shared" ca="1" si="8"/>
        <v>0</v>
      </c>
      <c r="AD14" s="91">
        <f t="shared" si="9"/>
        <v>0</v>
      </c>
      <c r="AE14" s="91" t="str">
        <f t="shared" si="10"/>
        <v/>
      </c>
      <c r="AF14" s="90" t="str">
        <f t="shared" si="1"/>
        <v/>
      </c>
      <c r="AU14" s="19" t="str">
        <f>IF(参照_電気!A14="","",参照_電気!A14)</f>
        <v/>
      </c>
      <c r="AV14" s="19" t="str">
        <f>IF(参照_電気!B14="","",参照_電気!B14)</f>
        <v/>
      </c>
      <c r="AW14" s="19" t="str">
        <f>IF(参照_電気!C14="","",参照_電気!C14)</f>
        <v>(参考値)事業者全体</v>
      </c>
      <c r="AX14" s="19">
        <f>IF(参照_電気!D14="","",参照_電気!D14)</f>
        <v>2.9999999999999997E-4</v>
      </c>
      <c r="AY14" s="19">
        <f>IF(参照_電気!E14="","",参照_電気!E14)</f>
        <v>2.9999999999999997E-4</v>
      </c>
      <c r="AZ14" s="19" t="str">
        <f>IF(参照_電気!F14="","",参照_電気!F14)</f>
        <v>(株)イーセル</v>
      </c>
      <c r="BA14" s="19" t="str">
        <f>IF(参照_電気!G14="","",参照_電気!G14)</f>
        <v>(株)イーセル_(参考値)事業者全体</v>
      </c>
      <c r="BB14" s="19">
        <f t="shared" si="0"/>
        <v>0.3</v>
      </c>
      <c r="BD14" s="19" t="str">
        <f>IF(参照_電気!L14="","",参照_電気!L14)</f>
        <v>ALL GREEN POWER(株)</v>
      </c>
      <c r="BJ14" s="19" t="str">
        <f>IF(参照_ガス!A14="","",参照_ガス!A14)</f>
        <v/>
      </c>
      <c r="BK14" s="19" t="str">
        <f>IF(参照_ガス!B14="","",参照_ガス!B14)</f>
        <v/>
      </c>
      <c r="BL14" s="19" t="str">
        <f>IF(参照_ガス!C14="","",参照_ガス!C14)</f>
        <v>株式会社エナジー宇宙の供給区域（新木野・布佐エリア）</v>
      </c>
      <c r="BM14" s="19" t="str">
        <f>IF(参照_ガス!D14="","",参照_ガス!D14)</f>
        <v/>
      </c>
      <c r="BN14" s="19">
        <f>IF(参照_ガス!E14="","",参照_ガス!E14)</f>
        <v>2.31</v>
      </c>
      <c r="BO14" s="19">
        <f>IF(参照_ガス!F14="","",参照_ガス!F14)</f>
        <v>2.31</v>
      </c>
      <c r="BP14" s="19" t="str">
        <f>IF(参照_ガス!H14="","",参照_ガス!H14)</f>
        <v>株式会社サイサン_株式会社エナジー宇宙の供給区域（新木野・布佐エリア）</v>
      </c>
      <c r="BQ14" s="19" t="str">
        <f>IF(参照_ガス!I14="","",参照_ガス!I14)</f>
        <v>株式会社サイサン_株式会社エナジー宇宙の供給区域（新木野・布佐エリア）_</v>
      </c>
      <c r="BR14" s="19">
        <f>IF(参照_ガス!J14="","",参照_ガス!J14)</f>
        <v>2.31</v>
      </c>
      <c r="BT14" s="19" t="str">
        <f>IF(参照_ガス!N14="","",参照_ガス!N14)</f>
        <v>株式会社サイサン_株式会社エナジー宇宙の供給区域（新木野・布佐エリア）</v>
      </c>
      <c r="BZ14" s="19" t="str">
        <f>IF(参照_熱!A14="","",参照_熱!A14)</f>
        <v/>
      </c>
      <c r="CA14" s="19" t="str">
        <f>IF(参照_熱!B14="","",参照_熱!B14)</f>
        <v/>
      </c>
      <c r="CB14" s="19" t="str">
        <f>IF(参照_熱!C14="","",参照_熱!C14)</f>
        <v>神田駿河台地域</v>
      </c>
      <c r="CC14" s="19" t="str">
        <f>IF(参照_熱!D14="","",参照_熱!D14)</f>
        <v/>
      </c>
      <c r="CD14" s="19">
        <f>IF(参照_熱!E14="","",参照_熱!E14)</f>
        <v>4.2500000000000003E-2</v>
      </c>
      <c r="CE14" s="19">
        <f>IF(参照_熱!F14="","",参照_熱!F14)</f>
        <v>4.2500000000000003E-2</v>
      </c>
      <c r="CF14" s="19" t="str">
        <f>IF(参照_熱!H14="","",参照_熱!H14)</f>
        <v>東京都市サービス株式会社_神田駿河台地域</v>
      </c>
      <c r="CG14" s="19" t="str">
        <f>IF(参照_熱!I14="","",参照_熱!I14)</f>
        <v>東京都市サービス株式会社_神田駿河台地域_</v>
      </c>
      <c r="CH14" s="19">
        <f>IF(参照_熱!J14="","",参照_熱!J14)</f>
        <v>4.2500000000000003E-2</v>
      </c>
      <c r="CJ14" s="19" t="str">
        <f>IF(参照_熱!N14="","",参照_熱!N14)</f>
        <v>東京ガスエンジニアリングソリューションズ株式会社_田町駅東口北地域</v>
      </c>
    </row>
    <row r="15" spans="1:92" ht="12.75" customHeight="1" thickBot="1">
      <c r="A15" s="1"/>
      <c r="B15" s="1"/>
      <c r="C15" s="509"/>
      <c r="D15" s="512" t="s">
        <v>51</v>
      </c>
      <c r="E15" s="513"/>
      <c r="F15" s="513"/>
      <c r="G15" s="514"/>
      <c r="H15" s="128" t="s">
        <v>1868</v>
      </c>
      <c r="I15" s="4"/>
      <c r="J15" s="38" t="str">
        <f>IF($I15="","",$I15*係数１!$D$20*0.0258)</f>
        <v/>
      </c>
      <c r="K15" s="38" t="str">
        <f>IF($I15="","",$I15*係数１!$D$20*係数１!$F$20*44/12)</f>
        <v/>
      </c>
      <c r="L15" s="1"/>
      <c r="N15" s="59">
        <v>9</v>
      </c>
      <c r="O15" s="57"/>
      <c r="P15" s="57"/>
      <c r="Q15" s="54" t="str">
        <f t="shared" si="2"/>
        <v/>
      </c>
      <c r="R15" s="60"/>
      <c r="S15" s="100"/>
      <c r="T15" s="49">
        <f>係数１!D$49</f>
        <v>8640</v>
      </c>
      <c r="U15" s="92" t="str">
        <f t="shared" si="3"/>
        <v/>
      </c>
      <c r="V15" s="92" t="str">
        <f t="shared" si="11"/>
        <v/>
      </c>
      <c r="W15" s="94" t="str">
        <f t="array" aca="1" ref="W15" ca="1">IF(O15="","",IF(ISNUMBER(AA15),INDIRECT($BG$6&amp;AA15),IF(AA15="a",Q15,IF(AA15="b",INDIRECT($BG$6&amp;AB15),IF(AA15="c",R15,"")))))</f>
        <v/>
      </c>
      <c r="X15" s="93"/>
      <c r="Y15" s="92" t="str">
        <f t="shared" si="4"/>
        <v/>
      </c>
      <c r="Z15" s="91" t="str">
        <f t="shared" ca="1" si="5"/>
        <v/>
      </c>
      <c r="AA15" s="91" t="str">
        <f t="shared" ca="1" si="6"/>
        <v/>
      </c>
      <c r="AB15" s="91" t="str">
        <f t="shared" ca="1" si="7"/>
        <v/>
      </c>
      <c r="AC15" s="91">
        <f t="shared" ca="1" si="8"/>
        <v>0</v>
      </c>
      <c r="AD15" s="91">
        <f t="shared" si="9"/>
        <v>0</v>
      </c>
      <c r="AE15" s="91" t="str">
        <f t="shared" si="10"/>
        <v/>
      </c>
      <c r="AF15" s="90" t="str">
        <f t="shared" si="1"/>
        <v/>
      </c>
      <c r="AH15" s="36" t="s">
        <v>347</v>
      </c>
      <c r="AU15" s="19" t="str">
        <f>IF(参照_電気!A15="","",参照_電気!A15)</f>
        <v>A0009</v>
      </c>
      <c r="AV15" s="19" t="str">
        <f>IF(参照_電気!B15="","",参照_電気!B15)</f>
        <v>(株)エネット</v>
      </c>
      <c r="AW15" s="19" t="str">
        <f>IF(参照_電気!C15="","",参照_電気!C15)</f>
        <v>メニューA</v>
      </c>
      <c r="AX15" s="19">
        <f>IF(参照_電気!D15="","",参照_電気!D15)</f>
        <v>0</v>
      </c>
      <c r="AY15" s="19">
        <f>IF(参照_電気!E15="","",参照_電気!E15)</f>
        <v>0</v>
      </c>
      <c r="AZ15" s="19" t="str">
        <f>IF(参照_電気!F15="","",参照_電気!F15)</f>
        <v>(株)エネット</v>
      </c>
      <c r="BA15" s="19" t="str">
        <f>IF(参照_電気!G15="","",参照_電気!G15)</f>
        <v>(株)エネット_メニューA</v>
      </c>
      <c r="BB15" s="19">
        <f t="shared" si="0"/>
        <v>0</v>
      </c>
      <c r="BD15" s="19" t="str">
        <f>IF(参照_電気!L15="","",参照_電気!L15)</f>
        <v>Apaman Energy(株)</v>
      </c>
      <c r="BJ15" s="19" t="str">
        <f>IF(参照_ガス!A15="","",参照_ガス!A15)</f>
        <v/>
      </c>
      <c r="BK15" s="19" t="str">
        <f>IF(参照_ガス!B15="","",参照_ガス!B15)</f>
        <v/>
      </c>
      <c r="BL15" s="19" t="str">
        <f>IF(参照_ガス!C15="","",参照_ガス!C15)</f>
        <v>株式会社エナジー宇宙の供給区域（富里・成田エリア）</v>
      </c>
      <c r="BM15" s="19" t="str">
        <f>IF(参照_ガス!D15="","",参照_ガス!D15)</f>
        <v/>
      </c>
      <c r="BN15" s="19">
        <f>IF(参照_ガス!E15="","",参照_ガス!E15)</f>
        <v>2.31</v>
      </c>
      <c r="BO15" s="19">
        <f>IF(参照_ガス!F15="","",参照_ガス!F15)</f>
        <v>2.31</v>
      </c>
      <c r="BP15" s="19" t="str">
        <f>IF(参照_ガス!H15="","",参照_ガス!H15)</f>
        <v>株式会社サイサン_株式会社エナジー宇宙の供給区域（富里・成田エリア）</v>
      </c>
      <c r="BQ15" s="19" t="str">
        <f>IF(参照_ガス!I15="","",参照_ガス!I15)</f>
        <v>株式会社サイサン_株式会社エナジー宇宙の供給区域（富里・成田エリア）_</v>
      </c>
      <c r="BR15" s="19">
        <f>IF(参照_ガス!J15="","",参照_ガス!J15)</f>
        <v>2.31</v>
      </c>
      <c r="BT15" s="19" t="str">
        <f>IF(参照_ガス!N15="","",参照_ガス!N15)</f>
        <v>株式会社サイサン_株式会社エナジー宇宙の供給区域（富里・成田エリア）</v>
      </c>
      <c r="BZ15" s="19" t="str">
        <f>IF(参照_熱!A15="","",参照_熱!A15)</f>
        <v/>
      </c>
      <c r="CA15" s="19" t="str">
        <f>IF(参照_熱!B15="","",参照_熱!B15)</f>
        <v/>
      </c>
      <c r="CB15" s="19" t="str">
        <f>IF(参照_熱!C15="","",参照_熱!C15)</f>
        <v>箱崎地域</v>
      </c>
      <c r="CC15" s="19" t="str">
        <f>IF(参照_熱!D15="","",参照_熱!D15)</f>
        <v/>
      </c>
      <c r="CD15" s="19">
        <f>IF(参照_熱!E15="","",参照_熱!E15)</f>
        <v>4.0899999999999999E-2</v>
      </c>
      <c r="CE15" s="19">
        <f>IF(参照_熱!F15="","",参照_熱!F15)</f>
        <v>4.0899999999999999E-2</v>
      </c>
      <c r="CF15" s="19" t="str">
        <f>IF(参照_熱!H15="","",参照_熱!H15)</f>
        <v>東京都市サービス株式会社_箱崎地域</v>
      </c>
      <c r="CG15" s="19" t="str">
        <f>IF(参照_熱!I15="","",参照_熱!I15)</f>
        <v>東京都市サービス株式会社_箱崎地域_</v>
      </c>
      <c r="CH15" s="19">
        <f>IF(参照_熱!J15="","",参照_熱!J15)</f>
        <v>4.0899999999999999E-2</v>
      </c>
      <c r="CJ15" s="19" t="str">
        <f>IF(参照_熱!N15="","",参照_熱!N15)</f>
        <v>東京下水道エネルギー株式会社　後楽事業所_後楽一丁目地域</v>
      </c>
    </row>
    <row r="16" spans="1:92" ht="12.75" customHeight="1" thickBot="1">
      <c r="A16" s="1"/>
      <c r="B16" s="1"/>
      <c r="C16" s="509"/>
      <c r="D16" s="517" t="s">
        <v>52</v>
      </c>
      <c r="E16" s="518"/>
      <c r="F16" s="518"/>
      <c r="G16" s="519"/>
      <c r="H16" s="123" t="s">
        <v>17</v>
      </c>
      <c r="I16" s="38" t="str">
        <f>IF(S28=0,"",S28)</f>
        <v/>
      </c>
      <c r="J16" s="38" t="str">
        <f>IF(U28=0,"",U28)</f>
        <v/>
      </c>
      <c r="K16" s="38" t="str">
        <f>IF(Y28=0,"",Y28)</f>
        <v/>
      </c>
      <c r="L16" s="1"/>
      <c r="N16" s="59">
        <v>10</v>
      </c>
      <c r="O16" s="57"/>
      <c r="P16" s="57"/>
      <c r="Q16" s="54" t="str">
        <f t="shared" si="2"/>
        <v/>
      </c>
      <c r="R16" s="60"/>
      <c r="S16" s="100"/>
      <c r="T16" s="49">
        <f>係数１!D$49</f>
        <v>8640</v>
      </c>
      <c r="U16" s="92" t="str">
        <f t="shared" si="3"/>
        <v/>
      </c>
      <c r="V16" s="92" t="str">
        <f t="shared" si="11"/>
        <v/>
      </c>
      <c r="W16" s="94" t="str">
        <f t="array" aca="1" ref="W16" ca="1">IF(O16="","",IF(ISNUMBER(AA16),INDIRECT($BG$6&amp;AA16),IF(AA16="a",Q16,IF(AA16="b",INDIRECT($BG$6&amp;AB16),IF(AA16="c",R16,"")))))</f>
        <v/>
      </c>
      <c r="X16" s="93"/>
      <c r="Y16" s="92" t="str">
        <f t="shared" si="4"/>
        <v/>
      </c>
      <c r="Z16" s="91" t="str">
        <f t="shared" ca="1" si="5"/>
        <v/>
      </c>
      <c r="AA16" s="91" t="str">
        <f t="shared" ca="1" si="6"/>
        <v/>
      </c>
      <c r="AB16" s="91" t="str">
        <f t="shared" ca="1" si="7"/>
        <v/>
      </c>
      <c r="AC16" s="91">
        <f t="shared" ca="1" si="8"/>
        <v>0</v>
      </c>
      <c r="AD16" s="91">
        <f t="shared" si="9"/>
        <v>0</v>
      </c>
      <c r="AE16" s="91" t="str">
        <f t="shared" si="10"/>
        <v/>
      </c>
      <c r="AF16" s="90" t="str">
        <f t="shared" si="1"/>
        <v/>
      </c>
      <c r="AH16" s="111"/>
      <c r="AI16" s="110" t="s">
        <v>348</v>
      </c>
      <c r="AJ16" s="589" t="s">
        <v>349</v>
      </c>
      <c r="AK16" s="590"/>
      <c r="AL16" s="69" t="s">
        <v>428</v>
      </c>
      <c r="AM16" s="35" t="s">
        <v>427</v>
      </c>
      <c r="AN16" s="109" t="s">
        <v>426</v>
      </c>
      <c r="AO16" s="73" t="s">
        <v>425</v>
      </c>
      <c r="AP16" s="72" t="s">
        <v>424</v>
      </c>
      <c r="AQ16" s="73" t="s">
        <v>423</v>
      </c>
      <c r="AR16" s="69" t="s">
        <v>421</v>
      </c>
      <c r="AU16" s="19" t="str">
        <f>IF(参照_電気!A16="","",参照_電気!A16)</f>
        <v/>
      </c>
      <c r="AV16" s="19" t="str">
        <f>IF(参照_電気!B16="","",参照_電気!B16)</f>
        <v/>
      </c>
      <c r="AW16" s="19" t="str">
        <f>IF(参照_電気!C16="","",参照_電気!C16)</f>
        <v>メニューB</v>
      </c>
      <c r="AX16" s="19">
        <f>IF(参照_電気!D16="","",参照_電気!D16)</f>
        <v>0</v>
      </c>
      <c r="AY16" s="19">
        <f>IF(参照_電気!E16="","",参照_電気!E16)</f>
        <v>0</v>
      </c>
      <c r="AZ16" s="19" t="str">
        <f>IF(参照_電気!F16="","",参照_電気!F16)</f>
        <v>(株)エネット</v>
      </c>
      <c r="BA16" s="19" t="str">
        <f>IF(参照_電気!G16="","",参照_電気!G16)</f>
        <v>(株)エネット_メニューB</v>
      </c>
      <c r="BB16" s="19">
        <f t="shared" si="0"/>
        <v>0</v>
      </c>
      <c r="BD16" s="19" t="str">
        <f>IF(参照_電気!L16="","",参照_電気!L16)</f>
        <v>auエネルギー＆ライフ(株)</v>
      </c>
      <c r="BJ16" s="19" t="str">
        <f>IF(参照_ガス!A16="","",参照_ガス!A16)</f>
        <v/>
      </c>
      <c r="BK16" s="19" t="str">
        <f>IF(参照_ガス!B16="","",参照_ガス!B16)</f>
        <v/>
      </c>
      <c r="BL16" s="19" t="str">
        <f>IF(参照_ガス!C16="","",参照_ガス!C16)</f>
        <v>東邦ガスネットワーク株式会社の供給区域</v>
      </c>
      <c r="BM16" s="19" t="str">
        <f>IF(参照_ガス!D16="","",参照_ガス!D16)</f>
        <v/>
      </c>
      <c r="BN16" s="19">
        <f>IF(参照_ガス!E16="","",参照_ガス!E16)</f>
        <v>2.31</v>
      </c>
      <c r="BO16" s="19">
        <f>IF(参照_ガス!F16="","",参照_ガス!F16)</f>
        <v>2.31</v>
      </c>
      <c r="BP16" s="19" t="str">
        <f>IF(参照_ガス!H16="","",参照_ガス!H16)</f>
        <v>株式会社サイサン_東邦ガスネットワーク株式会社の供給区域</v>
      </c>
      <c r="BQ16" s="19" t="str">
        <f>IF(参照_ガス!I16="","",参照_ガス!I16)</f>
        <v>株式会社サイサン_東邦ガスネットワーク株式会社の供給区域_</v>
      </c>
      <c r="BR16" s="19">
        <f>IF(参照_ガス!J16="","",参照_ガス!J16)</f>
        <v>2.31</v>
      </c>
      <c r="BT16" s="19" t="str">
        <f>IF(参照_ガス!N16="","",参照_ガス!N16)</f>
        <v>株式会社サイサン_株式会社エナジー宇宙の供給区域（取手・我孫子エリア）</v>
      </c>
      <c r="BZ16" s="19" t="str">
        <f>IF(参照_熱!A16="","",参照_熱!A16)</f>
        <v/>
      </c>
      <c r="CA16" s="19" t="str">
        <f>IF(参照_熱!B16="","",参照_熱!B16)</f>
        <v/>
      </c>
      <c r="CB16" s="19" t="str">
        <f>IF(参照_熱!C16="","",参照_熱!C16)</f>
        <v>幕張新都心ハイテク・ビジネス地域</v>
      </c>
      <c r="CC16" s="19" t="str">
        <f>IF(参照_熱!D16="","",参照_熱!D16)</f>
        <v/>
      </c>
      <c r="CD16" s="19">
        <f>IF(参照_熱!E16="","",参照_熱!E16)</f>
        <v>2.6499999999999999E-2</v>
      </c>
      <c r="CE16" s="19">
        <f>IF(参照_熱!F16="","",参照_熱!F16)</f>
        <v>2.6499999999999999E-2</v>
      </c>
      <c r="CF16" s="19" t="str">
        <f>IF(参照_熱!H16="","",参照_熱!H16)</f>
        <v>東京都市サービス株式会社_幕張新都心ハイテク・ビジネス地域</v>
      </c>
      <c r="CG16" s="19" t="str">
        <f>IF(参照_熱!I16="","",参照_熱!I16)</f>
        <v>東京都市サービス株式会社_幕張新都心ハイテク・ビジネス地域_</v>
      </c>
      <c r="CH16" s="19">
        <f>IF(参照_熱!J16="","",参照_熱!J16)</f>
        <v>2.6499999999999999E-2</v>
      </c>
      <c r="CJ16" s="19" t="str">
        <f>IF(参照_熱!N16="","",参照_熱!N16)</f>
        <v>東京都市サービス株式会社_銀座5・6丁目地域</v>
      </c>
    </row>
    <row r="17" spans="1:88" ht="12.75" customHeight="1" thickTop="1">
      <c r="A17" s="1"/>
      <c r="B17" s="1"/>
      <c r="C17" s="509"/>
      <c r="D17" s="511" t="s">
        <v>10</v>
      </c>
      <c r="E17" s="511"/>
      <c r="F17" s="511"/>
      <c r="G17" s="511"/>
      <c r="H17" s="123" t="s">
        <v>26</v>
      </c>
      <c r="I17" s="4"/>
      <c r="J17" s="38" t="str">
        <f>IF($I17="","",$I17*係数１!$D$43*0.0258)</f>
        <v/>
      </c>
      <c r="K17" s="38" t="str">
        <f>IF($I17="","",$I17*係数１!$F$43)</f>
        <v/>
      </c>
      <c r="L17" s="1"/>
      <c r="N17" s="59">
        <v>11</v>
      </c>
      <c r="O17" s="57"/>
      <c r="P17" s="57"/>
      <c r="Q17" s="54" t="str">
        <f t="shared" si="2"/>
        <v/>
      </c>
      <c r="R17" s="60"/>
      <c r="S17" s="100"/>
      <c r="T17" s="49">
        <f>係数１!D$49</f>
        <v>8640</v>
      </c>
      <c r="U17" s="92" t="str">
        <f t="shared" si="3"/>
        <v/>
      </c>
      <c r="V17" s="92" t="str">
        <f t="shared" si="11"/>
        <v/>
      </c>
      <c r="W17" s="94" t="str">
        <f t="array" aca="1" ref="W17" ca="1">IF(O17="","",IF(ISNUMBER(AA17),INDIRECT($BG$6&amp;AA17),IF(AA17="a",Q17,IF(AA17="b",INDIRECT($BG$6&amp;AB17),IF(AA17="c",R17,"")))))</f>
        <v/>
      </c>
      <c r="X17" s="93"/>
      <c r="Y17" s="92" t="str">
        <f t="shared" si="4"/>
        <v/>
      </c>
      <c r="Z17" s="91" t="str">
        <f t="shared" ca="1" si="5"/>
        <v/>
      </c>
      <c r="AA17" s="91" t="str">
        <f t="shared" ca="1" si="6"/>
        <v/>
      </c>
      <c r="AB17" s="91" t="str">
        <f t="shared" ca="1" si="7"/>
        <v/>
      </c>
      <c r="AC17" s="91">
        <f t="shared" ca="1" si="8"/>
        <v>0</v>
      </c>
      <c r="AD17" s="91">
        <f t="shared" si="9"/>
        <v>0</v>
      </c>
      <c r="AE17" s="91" t="str">
        <f t="shared" si="10"/>
        <v/>
      </c>
      <c r="AF17" s="90" t="str">
        <f t="shared" si="1"/>
        <v/>
      </c>
      <c r="AH17" s="591" t="s">
        <v>350</v>
      </c>
      <c r="AI17" s="108" t="s">
        <v>351</v>
      </c>
      <c r="AJ17" s="107"/>
      <c r="AK17" s="151" t="s">
        <v>1133</v>
      </c>
      <c r="AL17" s="106" t="str">
        <f>IF(AJ17="","",AJ17*AN17*0.0258)</f>
        <v/>
      </c>
      <c r="AM17" s="86" t="str">
        <f>IF(AJ17="","",AJ17*AN17*AO17*44/12)</f>
        <v/>
      </c>
      <c r="AN17" s="101">
        <f>係数１!D55</f>
        <v>13.6</v>
      </c>
      <c r="AO17" s="84">
        <f>係数１!F55</f>
        <v>0</v>
      </c>
      <c r="AP17" s="84" t="str">
        <f>係数１!G55</f>
        <v>ｔ－C/GJ</v>
      </c>
      <c r="AQ17" s="105">
        <v>0.8</v>
      </c>
      <c r="AR17" s="64" t="str">
        <f>IF(AJ17="","",AL17*AQ17)</f>
        <v/>
      </c>
      <c r="AU17" s="19" t="str">
        <f>IF(参照_電気!A17="","",参照_電気!A17)</f>
        <v/>
      </c>
      <c r="AV17" s="19" t="str">
        <f>IF(参照_電気!B17="","",参照_電気!B17)</f>
        <v/>
      </c>
      <c r="AW17" s="19" t="str">
        <f>IF(参照_電気!C17="","",参照_電気!C17)</f>
        <v>メニューC</v>
      </c>
      <c r="AX17" s="19">
        <f>IF(参照_電気!D17="","",参照_電気!D17)</f>
        <v>2.9999999999999997E-4</v>
      </c>
      <c r="AY17" s="19">
        <f>IF(参照_電気!E17="","",参照_電気!E17)</f>
        <v>2.9999999999999997E-4</v>
      </c>
      <c r="AZ17" s="19" t="str">
        <f>IF(参照_電気!F17="","",参照_電気!F17)</f>
        <v>(株)エネット</v>
      </c>
      <c r="BA17" s="19" t="str">
        <f>IF(参照_電気!G17="","",参照_電気!G17)</f>
        <v>(株)エネット_メニューC</v>
      </c>
      <c r="BB17" s="19">
        <f t="shared" si="0"/>
        <v>0.3</v>
      </c>
      <c r="BD17" s="19" t="str">
        <f>IF(参照_電気!L17="","",参照_電気!L17)</f>
        <v>Castleton Commodities Japan合同会社</v>
      </c>
      <c r="BJ17" s="19" t="str">
        <f>IF(参照_ガス!A17="","",参照_ガス!A17)</f>
        <v/>
      </c>
      <c r="BK17" s="19" t="str">
        <f>IF(参照_ガス!B17="","",参照_ガス!B17)</f>
        <v/>
      </c>
      <c r="BL17" s="19" t="str">
        <f>IF(参照_ガス!C17="","",参照_ガス!C17)</f>
        <v>東京ガスネットワーク株式会社の供給区域（東京地区等）</v>
      </c>
      <c r="BM17" s="19" t="str">
        <f>IF(参照_ガス!D17="","",参照_ガス!D17)</f>
        <v/>
      </c>
      <c r="BN17" s="19">
        <f>IF(参照_ガス!E17="","",参照_ガス!E17)</f>
        <v>2.31</v>
      </c>
      <c r="BO17" s="19">
        <f>IF(参照_ガス!F17="","",参照_ガス!F17)</f>
        <v>2.31</v>
      </c>
      <c r="BP17" s="19" t="str">
        <f>IF(参照_ガス!H17="","",参照_ガス!H17)</f>
        <v>株式会社サイサン_東京ガスネットワーク株式会社の供給区域（東京地区等）</v>
      </c>
      <c r="BQ17" s="19" t="str">
        <f>IF(参照_ガス!I17="","",参照_ガス!I17)</f>
        <v>株式会社サイサン_東京ガスネットワーク株式会社の供給区域（東京地区等）_</v>
      </c>
      <c r="BR17" s="19">
        <f>IF(参照_ガス!J17="","",参照_ガス!J17)</f>
        <v>2.31</v>
      </c>
      <c r="BT17" s="19" t="str">
        <f>IF(参照_ガス!N17="","",参照_ガス!N17)</f>
        <v>株式会社サイサン_株式会社エナジー宇宙の供給区域（蓮田北・白岡エリア）</v>
      </c>
      <c r="BZ17" s="19" t="str">
        <f>IF(参照_熱!A17="","",参照_熱!A17)</f>
        <v/>
      </c>
      <c r="CA17" s="19" t="str">
        <f>IF(参照_熱!B17="","",参照_熱!B17)</f>
        <v/>
      </c>
      <c r="CB17" s="19" t="str">
        <f>IF(参照_熱!C17="","",参照_熱!C17)</f>
        <v>高崎市中央・城址地域</v>
      </c>
      <c r="CC17" s="19" t="str">
        <f>IF(参照_熱!D17="","",参照_熱!D17)</f>
        <v/>
      </c>
      <c r="CD17" s="19">
        <f>IF(参照_熱!E17="","",参照_熱!E17)</f>
        <v>3.5799999999999998E-2</v>
      </c>
      <c r="CE17" s="19">
        <f>IF(参照_熱!F17="","",参照_熱!F17)</f>
        <v>3.5799999999999998E-2</v>
      </c>
      <c r="CF17" s="19" t="str">
        <f>IF(参照_熱!H17="","",参照_熱!H17)</f>
        <v>東京都市サービス株式会社_高崎市中央・城址地域</v>
      </c>
      <c r="CG17" s="19" t="str">
        <f>IF(参照_熱!I17="","",参照_熱!I17)</f>
        <v>東京都市サービス株式会社_高崎市中央・城址地域_</v>
      </c>
      <c r="CH17" s="19">
        <f>IF(参照_熱!J17="","",参照_熱!J17)</f>
        <v>3.5799999999999998E-2</v>
      </c>
      <c r="CJ17" s="19" t="str">
        <f>IF(参照_熱!N17="","",参照_熱!N17)</f>
        <v>東京都市サービス株式会社_高崎市中央・城址地域</v>
      </c>
    </row>
    <row r="18" spans="1:88" ht="12.75" customHeight="1">
      <c r="A18" s="1"/>
      <c r="B18" s="1"/>
      <c r="C18" s="509"/>
      <c r="D18" s="512" t="s">
        <v>1878</v>
      </c>
      <c r="E18" s="513"/>
      <c r="F18" s="513"/>
      <c r="G18" s="514"/>
      <c r="H18" s="127" t="s">
        <v>26</v>
      </c>
      <c r="I18" s="38" t="str">
        <f>IF(S34=0,"",S34)</f>
        <v/>
      </c>
      <c r="J18" s="38" t="str">
        <f>IF(U34=0,"",U34)</f>
        <v/>
      </c>
      <c r="K18" s="38" t="str">
        <f>IF(Y34=0,"",Y34)</f>
        <v/>
      </c>
      <c r="L18" s="1"/>
      <c r="N18" s="59">
        <v>12</v>
      </c>
      <c r="O18" s="57"/>
      <c r="P18" s="57"/>
      <c r="Q18" s="54" t="str">
        <f t="shared" si="2"/>
        <v/>
      </c>
      <c r="R18" s="60"/>
      <c r="S18" s="100"/>
      <c r="T18" s="49">
        <f>係数１!D$49</f>
        <v>8640</v>
      </c>
      <c r="U18" s="92" t="str">
        <f t="shared" si="3"/>
        <v/>
      </c>
      <c r="V18" s="92" t="str">
        <f t="shared" si="11"/>
        <v/>
      </c>
      <c r="W18" s="94" t="str">
        <f t="array" aca="1" ref="W18" ca="1">IF(O18="","",IF(ISNUMBER(AA18),INDIRECT($BG$6&amp;AA18),IF(AA18="a",Q18,IF(AA18="b",INDIRECT($BG$6&amp;AB18),IF(AA18="c",R18,"")))))</f>
        <v/>
      </c>
      <c r="X18" s="93"/>
      <c r="Y18" s="92" t="str">
        <f t="shared" si="4"/>
        <v/>
      </c>
      <c r="Z18" s="91" t="str">
        <f t="shared" ca="1" si="5"/>
        <v/>
      </c>
      <c r="AA18" s="91" t="str">
        <f t="shared" ca="1" si="6"/>
        <v/>
      </c>
      <c r="AB18" s="91" t="str">
        <f t="shared" ca="1" si="7"/>
        <v/>
      </c>
      <c r="AC18" s="91">
        <f t="shared" ca="1" si="8"/>
        <v>0</v>
      </c>
      <c r="AD18" s="91">
        <f t="shared" si="9"/>
        <v>0</v>
      </c>
      <c r="AE18" s="91" t="str">
        <f t="shared" si="10"/>
        <v/>
      </c>
      <c r="AF18" s="90" t="str">
        <f t="shared" si="1"/>
        <v/>
      </c>
      <c r="AH18" s="592"/>
      <c r="AI18" s="99" t="s">
        <v>352</v>
      </c>
      <c r="AJ18" s="98"/>
      <c r="AK18" s="151" t="s">
        <v>1133</v>
      </c>
      <c r="AL18" s="38" t="str">
        <f t="shared" ref="AL18:AL33" si="14">IF(AJ18="","",AJ18*AN18*0.0258)</f>
        <v/>
      </c>
      <c r="AM18" s="86" t="str">
        <f t="shared" ref="AM18:AM33" si="15">IF(AJ18="","",AJ18*AN18*AO18*44/12)</f>
        <v/>
      </c>
      <c r="AN18" s="101">
        <f>係数１!D56</f>
        <v>13.2</v>
      </c>
      <c r="AO18" s="84">
        <f>係数１!F56</f>
        <v>0</v>
      </c>
      <c r="AP18" s="84" t="str">
        <f>係数１!G56</f>
        <v>ｔ－C/GJ</v>
      </c>
      <c r="AQ18" s="4">
        <v>0.8</v>
      </c>
      <c r="AR18" s="64" t="str">
        <f t="shared" ref="AR18:AR36" si="16">IF(AJ18="","",AL18*AQ18)</f>
        <v/>
      </c>
      <c r="AU18" s="19" t="str">
        <f>IF(参照_電気!A18="","",参照_電気!A18)</f>
        <v/>
      </c>
      <c r="AV18" s="19" t="str">
        <f>IF(参照_電気!B18="","",参照_電気!B18)</f>
        <v/>
      </c>
      <c r="AW18" s="19" t="str">
        <f>IF(参照_電気!C18="","",参照_電気!C18)</f>
        <v>メニューD</v>
      </c>
      <c r="AX18" s="19">
        <f>IF(参照_電気!D18="","",参照_電気!D18)</f>
        <v>3.4900000000000003E-4</v>
      </c>
      <c r="AY18" s="19">
        <f>IF(参照_電気!E18="","",参照_電気!E18)</f>
        <v>3.4900000000000003E-4</v>
      </c>
      <c r="AZ18" s="19" t="str">
        <f>IF(参照_電気!F18="","",参照_電気!F18)</f>
        <v>(株)エネット</v>
      </c>
      <c r="BA18" s="19" t="str">
        <f>IF(参照_電気!G18="","",参照_電気!G18)</f>
        <v>(株)エネット_メニューD</v>
      </c>
      <c r="BB18" s="19">
        <f t="shared" si="0"/>
        <v>0.34900000000000003</v>
      </c>
      <c r="BD18" s="19" t="str">
        <f>IF(参照_電気!L18="","",参照_電気!L18)</f>
        <v>(株)CDエナジーダイレクト</v>
      </c>
      <c r="BJ18" s="19" t="str">
        <f>IF(参照_ガス!A18="","",参照_ガス!A18)</f>
        <v/>
      </c>
      <c r="BK18" s="19" t="str">
        <f>IF(参照_ガス!B18="","",参照_ガス!B18)</f>
        <v/>
      </c>
      <c r="BL18" s="19" t="str">
        <f>IF(参照_ガス!C18="","",参照_ガス!C18)</f>
        <v>大阪ガスネットワーク株式会社の供給区域（西播磨サテライトエリアを除く）</v>
      </c>
      <c r="BM18" s="19" t="str">
        <f>IF(参照_ガス!D18="","",参照_ガス!D18)</f>
        <v/>
      </c>
      <c r="BN18" s="19">
        <f>IF(参照_ガス!E18="","",参照_ガス!E18)</f>
        <v>2.31</v>
      </c>
      <c r="BO18" s="19">
        <f>IF(参照_ガス!F18="","",参照_ガス!F18)</f>
        <v>2.31</v>
      </c>
      <c r="BP18" s="19" t="str">
        <f>IF(参照_ガス!H18="","",参照_ガス!H18)</f>
        <v>株式会社サイサン_大阪ガスネットワーク株式会社の供給区域（西播磨サテライトエリアを除く）</v>
      </c>
      <c r="BQ18" s="19" t="str">
        <f>IF(参照_ガス!I18="","",参照_ガス!I18)</f>
        <v>株式会社サイサン_大阪ガスネットワーク株式会社の供給区域（西播磨サテライトエリアを除く）_</v>
      </c>
      <c r="BR18" s="19">
        <f>IF(参照_ガス!J18="","",参照_ガス!J18)</f>
        <v>2.31</v>
      </c>
      <c r="BT18" s="19" t="str">
        <f>IF(参照_ガス!N18="","",参照_ガス!N18)</f>
        <v>株式会社サイサン_大阪ガスネットワーク株式会社の供給区域（西播磨サテライトエリアを除く）</v>
      </c>
      <c r="BZ18" s="19" t="str">
        <f>IF(参照_熱!A18="","",参照_熱!A18)</f>
        <v/>
      </c>
      <c r="CA18" s="19" t="str">
        <f>IF(参照_熱!B18="","",参照_熱!B18)</f>
        <v/>
      </c>
      <c r="CB18" s="19" t="str">
        <f>IF(参照_熱!C18="","",参照_熱!C18)</f>
        <v>本駒込2丁目地域</v>
      </c>
      <c r="CC18" s="19" t="str">
        <f>IF(参照_熱!D18="","",参照_熱!D18)</f>
        <v/>
      </c>
      <c r="CD18" s="19">
        <f>IF(参照_熱!E18="","",参照_熱!E18)</f>
        <v>4.5499999999999999E-2</v>
      </c>
      <c r="CE18" s="19">
        <f>IF(参照_熱!F18="","",参照_熱!F18)</f>
        <v>4.5499999999999999E-2</v>
      </c>
      <c r="CF18" s="19" t="str">
        <f>IF(参照_熱!H18="","",参照_熱!H18)</f>
        <v>東京都市サービス株式会社_本駒込2丁目地域</v>
      </c>
      <c r="CG18" s="19" t="str">
        <f>IF(参照_熱!I18="","",参照_熱!I18)</f>
        <v>東京都市サービス株式会社_本駒込2丁目地域_</v>
      </c>
      <c r="CH18" s="19">
        <f>IF(参照_熱!J18="","",参照_熱!J18)</f>
        <v>4.5499999999999999E-2</v>
      </c>
      <c r="CJ18" s="19" t="str">
        <f>IF(参照_熱!N18="","",参照_熱!N18)</f>
        <v>東京都市サービス株式会社</v>
      </c>
    </row>
    <row r="19" spans="1:88" ht="16.5" customHeight="1">
      <c r="A19" s="1"/>
      <c r="B19" s="1"/>
      <c r="C19" s="509"/>
      <c r="D19" s="515" t="s">
        <v>55</v>
      </c>
      <c r="E19" s="594" t="s">
        <v>1879</v>
      </c>
      <c r="F19" s="515" t="s">
        <v>56</v>
      </c>
      <c r="G19" s="126" t="s">
        <v>107</v>
      </c>
      <c r="H19" s="524" t="s">
        <v>18</v>
      </c>
      <c r="I19" s="484" t="str">
        <f>IF(S22+S89=0,"",S22+S89)</f>
        <v/>
      </c>
      <c r="J19" s="484" t="str">
        <f>IF(U22+U89=0,"",U22+U89)</f>
        <v/>
      </c>
      <c r="K19" s="484">
        <f>Y22+Y89</f>
        <v>0</v>
      </c>
      <c r="L19" s="1"/>
      <c r="N19" s="59">
        <v>13</v>
      </c>
      <c r="O19" s="57"/>
      <c r="P19" s="57"/>
      <c r="Q19" s="54" t="str">
        <f t="shared" si="2"/>
        <v/>
      </c>
      <c r="R19" s="60"/>
      <c r="S19" s="100"/>
      <c r="T19" s="49">
        <f>係数１!D$49</f>
        <v>8640</v>
      </c>
      <c r="U19" s="92" t="str">
        <f t="shared" si="3"/>
        <v/>
      </c>
      <c r="V19" s="92" t="str">
        <f t="shared" si="11"/>
        <v/>
      </c>
      <c r="W19" s="94" t="str">
        <f t="array" aca="1" ref="W19" ca="1">IF(O19="","",IF(ISNUMBER(AA19),INDIRECT($BG$6&amp;AA19),IF(AA19="a",Q19,IF(AA19="b",INDIRECT($BG$6&amp;AB19),IF(AA19="c",R19,"")))))</f>
        <v/>
      </c>
      <c r="X19" s="93"/>
      <c r="Y19" s="92" t="str">
        <f t="shared" si="4"/>
        <v/>
      </c>
      <c r="Z19" s="91" t="str">
        <f t="shared" ca="1" si="5"/>
        <v/>
      </c>
      <c r="AA19" s="91" t="str">
        <f t="shared" ca="1" si="6"/>
        <v/>
      </c>
      <c r="AB19" s="91" t="str">
        <f t="shared" ca="1" si="7"/>
        <v/>
      </c>
      <c r="AC19" s="91">
        <f t="shared" ca="1" si="8"/>
        <v>0</v>
      </c>
      <c r="AD19" s="91">
        <f t="shared" si="9"/>
        <v>0</v>
      </c>
      <c r="AE19" s="91" t="str">
        <f t="shared" si="10"/>
        <v/>
      </c>
      <c r="AF19" s="90" t="str">
        <f t="shared" si="1"/>
        <v/>
      </c>
      <c r="AH19" s="592"/>
      <c r="AI19" s="99" t="s">
        <v>420</v>
      </c>
      <c r="AJ19" s="98"/>
      <c r="AK19" s="151" t="s">
        <v>1133</v>
      </c>
      <c r="AL19" s="38" t="str">
        <f t="shared" si="14"/>
        <v/>
      </c>
      <c r="AM19" s="86" t="str">
        <f t="shared" si="15"/>
        <v/>
      </c>
      <c r="AN19" s="101">
        <f>係数１!D57</f>
        <v>17.100000000000001</v>
      </c>
      <c r="AO19" s="84">
        <f>係数１!F57</f>
        <v>0</v>
      </c>
      <c r="AP19" s="84" t="str">
        <f>係数１!G57</f>
        <v>ｔ－C/GJ</v>
      </c>
      <c r="AQ19" s="4">
        <v>0.8</v>
      </c>
      <c r="AR19" s="64" t="str">
        <f t="shared" si="16"/>
        <v/>
      </c>
      <c r="AU19" s="19" t="str">
        <f>IF(参照_電気!A19="","",参照_電気!A19)</f>
        <v/>
      </c>
      <c r="AV19" s="19" t="str">
        <f>IF(参照_電気!B19="","",参照_電気!B19)</f>
        <v/>
      </c>
      <c r="AW19" s="19" t="str">
        <f>IF(参照_電気!C19="","",参照_電気!C19)</f>
        <v>メニューE</v>
      </c>
      <c r="AX19" s="19">
        <f>IF(参照_電気!D19="","",参照_電気!D19)</f>
        <v>4.0000000000000002E-4</v>
      </c>
      <c r="AY19" s="19">
        <f>IF(参照_電気!E19="","",参照_電気!E19)</f>
        <v>4.0000000000000002E-4</v>
      </c>
      <c r="AZ19" s="19" t="str">
        <f>IF(参照_電気!F19="","",参照_電気!F19)</f>
        <v>(株)エネット</v>
      </c>
      <c r="BA19" s="19" t="str">
        <f>IF(参照_電気!G19="","",参照_電気!G19)</f>
        <v>(株)エネット_メニューE</v>
      </c>
      <c r="BB19" s="19">
        <f t="shared" si="0"/>
        <v>0.4</v>
      </c>
      <c r="BD19" s="19" t="str">
        <f>IF(参照_電気!L19="","",参照_電気!L19)</f>
        <v>(株)CHIBAむつざわエナジー</v>
      </c>
      <c r="BJ19" s="19" t="str">
        <f>IF(参照_ガス!A19="","",参照_ガス!A19)</f>
        <v/>
      </c>
      <c r="BK19" s="19" t="str">
        <f>IF(参照_ガス!B19="","",参照_ガス!B19)</f>
        <v/>
      </c>
      <c r="BL19" s="19" t="str">
        <f>IF(参照_ガス!C19="","",参照_ガス!C19)</f>
        <v>西部ガス株式会社の供給区域(福岡エリア）</v>
      </c>
      <c r="BM19" s="19" t="str">
        <f>IF(参照_ガス!D19="","",参照_ガス!D19)</f>
        <v/>
      </c>
      <c r="BN19" s="19">
        <f>IF(参照_ガス!E19="","",参照_ガス!E19)</f>
        <v>2.31</v>
      </c>
      <c r="BO19" s="19">
        <f>IF(参照_ガス!F19="","",参照_ガス!F19)</f>
        <v>2.31</v>
      </c>
      <c r="BP19" s="19" t="str">
        <f>IF(参照_ガス!H19="","",参照_ガス!H19)</f>
        <v>株式会社サイサン_西部ガス株式会社の供給区域(福岡エリア）</v>
      </c>
      <c r="BQ19" s="19" t="str">
        <f>IF(参照_ガス!I19="","",参照_ガス!I19)</f>
        <v>株式会社サイサン_西部ガス株式会社の供給区域(福岡エリア）_</v>
      </c>
      <c r="BR19" s="19">
        <f>IF(参照_ガス!J19="","",参照_ガス!J19)</f>
        <v>2.31</v>
      </c>
      <c r="BT19" s="19" t="str">
        <f>IF(参照_ガス!N19="","",参照_ガス!N19)</f>
        <v>株式会社サイサン_西部ガス株式会社の供給区域(熊本エリア）</v>
      </c>
      <c r="BZ19" s="19" t="str">
        <f>IF(参照_熱!A19="","",参照_熱!A19)</f>
        <v/>
      </c>
      <c r="CA19" s="19" t="str">
        <f>IF(参照_熱!B19="","",参照_熱!B19)</f>
        <v/>
      </c>
      <c r="CB19" s="19" t="str">
        <f>IF(参照_熱!C19="","",参照_熱!C19)</f>
        <v>大崎1丁目地域</v>
      </c>
      <c r="CC19" s="19" t="str">
        <f>IF(参照_熱!D19="","",参照_熱!D19)</f>
        <v/>
      </c>
      <c r="CD19" s="19">
        <f>IF(参照_熱!E19="","",参照_熱!E19)</f>
        <v>4.2099999999999999E-2</v>
      </c>
      <c r="CE19" s="19">
        <f>IF(参照_熱!F19="","",参照_熱!F19)</f>
        <v>4.2099999999999999E-2</v>
      </c>
      <c r="CF19" s="19" t="str">
        <f>IF(参照_熱!H19="","",参照_熱!H19)</f>
        <v>東京都市サービス株式会社_大崎1丁目地域</v>
      </c>
      <c r="CG19" s="19" t="str">
        <f>IF(参照_熱!I19="","",参照_熱!I19)</f>
        <v>東京都市サービス株式会社_大崎1丁目地域_</v>
      </c>
      <c r="CH19" s="19">
        <f>IF(参照_熱!J19="","",参照_熱!J19)</f>
        <v>4.2099999999999999E-2</v>
      </c>
      <c r="CJ19" s="19" t="str">
        <f>IF(参照_熱!N19="","",参照_熱!N19)</f>
        <v>東京都市サービス株式会社_大崎1丁目地域</v>
      </c>
    </row>
    <row r="20" spans="1:88" ht="16.5" customHeight="1">
      <c r="A20" s="1"/>
      <c r="B20" s="1"/>
      <c r="C20" s="509"/>
      <c r="D20" s="520"/>
      <c r="E20" s="595"/>
      <c r="F20" s="516"/>
      <c r="G20" s="65" t="str">
        <f>IF(COUNTA(O7:O21)=0,"（　　　 　　）",IF(COUNTA(O7:O21)=1,"（"&amp;O7&amp;"）","（複数の電気事業者）"))</f>
        <v>（　　　 　　）</v>
      </c>
      <c r="H20" s="525"/>
      <c r="I20" s="488"/>
      <c r="J20" s="488"/>
      <c r="K20" s="488"/>
      <c r="L20" s="1"/>
      <c r="N20" s="59">
        <v>14</v>
      </c>
      <c r="O20" s="57"/>
      <c r="P20" s="57"/>
      <c r="Q20" s="54" t="str">
        <f t="shared" si="2"/>
        <v/>
      </c>
      <c r="R20" s="60"/>
      <c r="S20" s="100"/>
      <c r="T20" s="49">
        <f>係数１!D$49</f>
        <v>8640</v>
      </c>
      <c r="U20" s="92" t="str">
        <f t="shared" si="3"/>
        <v/>
      </c>
      <c r="V20" s="92" t="str">
        <f t="shared" si="11"/>
        <v/>
      </c>
      <c r="W20" s="94" t="str">
        <f t="array" aca="1" ref="W20" ca="1">IF(O20="","",IF(ISNUMBER(AA20),INDIRECT($BG$6&amp;AA20),IF(AA20="a",Q20,IF(AA20="b",INDIRECT($BG$6&amp;AB20),IF(AA20="c",R20,"")))))</f>
        <v/>
      </c>
      <c r="X20" s="93"/>
      <c r="Y20" s="92" t="str">
        <f t="shared" si="4"/>
        <v/>
      </c>
      <c r="Z20" s="91" t="str">
        <f t="shared" ca="1" si="5"/>
        <v/>
      </c>
      <c r="AA20" s="91" t="str">
        <f t="shared" ca="1" si="6"/>
        <v/>
      </c>
      <c r="AB20" s="91" t="str">
        <f t="shared" ca="1" si="7"/>
        <v/>
      </c>
      <c r="AC20" s="91">
        <f t="shared" ca="1" si="8"/>
        <v>0</v>
      </c>
      <c r="AD20" s="91">
        <f t="shared" si="9"/>
        <v>0</v>
      </c>
      <c r="AE20" s="91" t="str">
        <f t="shared" si="10"/>
        <v/>
      </c>
      <c r="AF20" s="90" t="str">
        <f t="shared" si="1"/>
        <v/>
      </c>
      <c r="AH20" s="592"/>
      <c r="AI20" s="99" t="s">
        <v>419</v>
      </c>
      <c r="AJ20" s="98"/>
      <c r="AK20" s="151" t="s">
        <v>1134</v>
      </c>
      <c r="AL20" s="38" t="str">
        <f t="shared" si="14"/>
        <v/>
      </c>
      <c r="AM20" s="86" t="str">
        <f t="shared" si="15"/>
        <v/>
      </c>
      <c r="AN20" s="101">
        <f>係数１!D58</f>
        <v>23.4</v>
      </c>
      <c r="AO20" s="84">
        <f>係数１!F58</f>
        <v>0</v>
      </c>
      <c r="AP20" s="84" t="str">
        <f>係数１!G58</f>
        <v>ｔ－C/GJ</v>
      </c>
      <c r="AQ20" s="4">
        <v>0.8</v>
      </c>
      <c r="AR20" s="64" t="str">
        <f t="shared" si="16"/>
        <v/>
      </c>
      <c r="AU20" s="19" t="str">
        <f>IF(参照_電気!A20="","",参照_電気!A20)</f>
        <v/>
      </c>
      <c r="AV20" s="19" t="str">
        <f>IF(参照_電気!B20="","",参照_電気!B20)</f>
        <v/>
      </c>
      <c r="AW20" s="19" t="str">
        <f>IF(参照_電気!C20="","",参照_電気!C20)</f>
        <v>メニューF(残差)</v>
      </c>
      <c r="AX20" s="19">
        <f>IF(参照_電気!D20="","",参照_電気!D20)</f>
        <v>5.4699999999999996E-4</v>
      </c>
      <c r="AY20" s="19">
        <f>IF(参照_電気!E20="","",参照_電気!E20)</f>
        <v>5.4699999999999996E-4</v>
      </c>
      <c r="AZ20" s="19" t="str">
        <f>IF(参照_電気!F20="","",参照_電気!F20)</f>
        <v>(株)エネット</v>
      </c>
      <c r="BA20" s="19" t="str">
        <f>IF(参照_電気!G20="","",参照_電気!G20)</f>
        <v>(株)エネット_メニューF(残差)</v>
      </c>
      <c r="BB20" s="19">
        <f t="shared" si="0"/>
        <v>0.54699999999999993</v>
      </c>
      <c r="BD20" s="19" t="str">
        <f>IF(参照_電気!L20="","",参照_電気!L20)</f>
        <v>Cocoテラスたがわ(株)</v>
      </c>
      <c r="BJ20" s="19" t="str">
        <f>IF(参照_ガス!A20="","",参照_ガス!A20)</f>
        <v/>
      </c>
      <c r="BK20" s="19" t="str">
        <f>IF(参照_ガス!B20="","",参照_ガス!B20)</f>
        <v/>
      </c>
      <c r="BL20" s="19" t="str">
        <f>IF(参照_ガス!C20="","",参照_ガス!C20)</f>
        <v>西部ガス株式会社の供給区域(佐世保エリア）</v>
      </c>
      <c r="BM20" s="19" t="str">
        <f>IF(参照_ガス!D20="","",参照_ガス!D20)</f>
        <v/>
      </c>
      <c r="BN20" s="19">
        <f>IF(参照_ガス!E20="","",参照_ガス!E20)</f>
        <v>2.36</v>
      </c>
      <c r="BO20" s="19">
        <f>IF(参照_ガス!F20="","",参照_ガス!F20)</f>
        <v>2.36</v>
      </c>
      <c r="BP20" s="19" t="str">
        <f>IF(参照_ガス!H20="","",参照_ガス!H20)</f>
        <v>株式会社サイサン_西部ガス株式会社の供給区域(佐世保エリア）</v>
      </c>
      <c r="BQ20" s="19" t="str">
        <f>IF(参照_ガス!I20="","",参照_ガス!I20)</f>
        <v>株式会社サイサン_西部ガス株式会社の供給区域(佐世保エリア）_</v>
      </c>
      <c r="BR20" s="19">
        <f>IF(参照_ガス!J20="","",参照_ガス!J20)</f>
        <v>2.36</v>
      </c>
      <c r="BT20" s="19" t="str">
        <f>IF(参照_ガス!N20="","",参照_ガス!N20)</f>
        <v>株式会社サイサン_西部ガス株式会社の供給区域(佐世保エリア）</v>
      </c>
      <c r="BZ20" s="19" t="str">
        <f>IF(参照_熱!A20="","",参照_熱!A20)</f>
        <v/>
      </c>
      <c r="CA20" s="19" t="str">
        <f>IF(参照_熱!B20="","",参照_熱!B20)</f>
        <v/>
      </c>
      <c r="CB20" s="19" t="str">
        <f>IF(参照_熱!C20="","",参照_熱!C20)</f>
        <v>晴海アイランド地域</v>
      </c>
      <c r="CC20" s="19" t="str">
        <f>IF(参照_熱!D20="","",参照_熱!D20)</f>
        <v/>
      </c>
      <c r="CD20" s="19">
        <f>IF(参照_熱!E20="","",参照_熱!E20)</f>
        <v>3.78E-2</v>
      </c>
      <c r="CE20" s="19">
        <f>IF(参照_熱!F20="","",参照_熱!F20)</f>
        <v>3.78E-2</v>
      </c>
      <c r="CF20" s="19" t="str">
        <f>IF(参照_熱!H20="","",参照_熱!H20)</f>
        <v>東京都市サービス株式会社_晴海アイランド地域</v>
      </c>
      <c r="CG20" s="19" t="str">
        <f>IF(参照_熱!I20="","",参照_熱!I20)</f>
        <v>東京都市サービス株式会社_晴海アイランド地域_</v>
      </c>
      <c r="CH20" s="19">
        <f>IF(参照_熱!J20="","",参照_熱!J20)</f>
        <v>3.78E-2</v>
      </c>
      <c r="CJ20" s="19" t="str">
        <f>IF(参照_熱!N20="","",参照_熱!N20)</f>
        <v>東京都市サービス株式会社_神田駿河台地域</v>
      </c>
    </row>
    <row r="21" spans="1:88" ht="15.75" customHeight="1" thickBot="1">
      <c r="A21" s="1"/>
      <c r="B21" s="1"/>
      <c r="C21" s="509"/>
      <c r="D21" s="520"/>
      <c r="E21" s="595"/>
      <c r="F21" s="515" t="s">
        <v>57</v>
      </c>
      <c r="G21" s="126" t="s">
        <v>107</v>
      </c>
      <c r="H21" s="524" t="s">
        <v>18</v>
      </c>
      <c r="I21" s="526"/>
      <c r="J21" s="526"/>
      <c r="K21" s="526"/>
      <c r="L21" s="1"/>
      <c r="N21" s="59">
        <v>15</v>
      </c>
      <c r="O21" s="57"/>
      <c r="P21" s="57"/>
      <c r="Q21" s="54" t="str">
        <f t="shared" si="2"/>
        <v/>
      </c>
      <c r="R21" s="60"/>
      <c r="S21" s="100"/>
      <c r="T21" s="49">
        <f>係数１!D$49</f>
        <v>8640</v>
      </c>
      <c r="U21" s="92" t="str">
        <f t="shared" si="3"/>
        <v/>
      </c>
      <c r="V21" s="92" t="str">
        <f t="shared" si="11"/>
        <v/>
      </c>
      <c r="W21" s="94" t="str">
        <f t="array" aca="1" ref="W21" ca="1">IF(O21="","",IF(ISNUMBER(AA21),INDIRECT($BG$6&amp;AA21),IF(AA21="a",Q21,IF(AA21="b",INDIRECT($BG$6&amp;AB21),IF(AA21="c",R21,"")))))</f>
        <v/>
      </c>
      <c r="X21" s="93"/>
      <c r="Y21" s="92" t="str">
        <f t="shared" si="4"/>
        <v/>
      </c>
      <c r="Z21" s="91" t="str">
        <f t="shared" ca="1" si="5"/>
        <v/>
      </c>
      <c r="AA21" s="91" t="str">
        <f t="shared" ca="1" si="6"/>
        <v/>
      </c>
      <c r="AB21" s="91" t="str">
        <f t="shared" ca="1" si="7"/>
        <v/>
      </c>
      <c r="AC21" s="91">
        <f t="shared" ca="1" si="8"/>
        <v>0</v>
      </c>
      <c r="AD21" s="91">
        <f t="shared" si="9"/>
        <v>0</v>
      </c>
      <c r="AE21" s="91" t="str">
        <f t="shared" si="10"/>
        <v/>
      </c>
      <c r="AF21" s="90" t="str">
        <f t="shared" si="1"/>
        <v/>
      </c>
      <c r="AH21" s="592"/>
      <c r="AI21" s="99" t="s">
        <v>418</v>
      </c>
      <c r="AJ21" s="98"/>
      <c r="AK21" s="151" t="s">
        <v>1134</v>
      </c>
      <c r="AL21" s="38" t="str">
        <f t="shared" si="14"/>
        <v/>
      </c>
      <c r="AM21" s="86" t="str">
        <f t="shared" si="15"/>
        <v/>
      </c>
      <c r="AN21" s="101">
        <f>係数１!D59</f>
        <v>35.6</v>
      </c>
      <c r="AO21" s="84">
        <f>係数１!F59</f>
        <v>0</v>
      </c>
      <c r="AP21" s="84" t="str">
        <f>係数１!G59</f>
        <v>ｔ－C/GJ</v>
      </c>
      <c r="AQ21" s="4">
        <v>0.8</v>
      </c>
      <c r="AR21" s="64" t="str">
        <f t="shared" si="16"/>
        <v/>
      </c>
      <c r="AU21" s="19" t="str">
        <f>IF(参照_電気!A21="","",参照_電気!A21)</f>
        <v/>
      </c>
      <c r="AV21" s="19" t="str">
        <f>IF(参照_電気!B21="","",参照_電気!B21)</f>
        <v/>
      </c>
      <c r="AW21" s="19" t="str">
        <f>IF(参照_電気!C21="","",参照_電気!C21)</f>
        <v>(参考値)事業者全体</v>
      </c>
      <c r="AX21" s="19">
        <f>IF(参照_電気!D21="","",参照_電気!D21)</f>
        <v>4.1399999999999998E-4</v>
      </c>
      <c r="AY21" s="19">
        <f>IF(参照_電気!E21="","",参照_電気!E21)</f>
        <v>4.1399999999999998E-4</v>
      </c>
      <c r="AZ21" s="19" t="str">
        <f>IF(参照_電気!F21="","",参照_電気!F21)</f>
        <v>(株)エネット</v>
      </c>
      <c r="BA21" s="19" t="str">
        <f>IF(参照_電気!G21="","",参照_電気!G21)</f>
        <v>(株)エネット_(参考値)事業者全体</v>
      </c>
      <c r="BB21" s="19">
        <f t="shared" si="0"/>
        <v>0.41399999999999998</v>
      </c>
      <c r="BD21" s="19" t="str">
        <f>IF(参照_電気!L21="","",参照_電気!L21)</f>
        <v>(株)CWS</v>
      </c>
      <c r="BJ21" s="19" t="str">
        <f>IF(参照_ガス!A21="","",参照_ガス!A21)</f>
        <v/>
      </c>
      <c r="BK21" s="19" t="str">
        <f>IF(参照_ガス!B21="","",参照_ガス!B21)</f>
        <v/>
      </c>
      <c r="BL21" s="19" t="str">
        <f>IF(参照_ガス!C21="","",参照_ガス!C21)</f>
        <v>西部ガス株式会社の供給区域(長崎エリア）</v>
      </c>
      <c r="BM21" s="19" t="str">
        <f>IF(参照_ガス!D21="","",参照_ガス!D21)</f>
        <v/>
      </c>
      <c r="BN21" s="19">
        <f>IF(参照_ガス!E21="","",参照_ガス!E21)</f>
        <v>2.36</v>
      </c>
      <c r="BO21" s="19">
        <f>IF(参照_ガス!F21="","",参照_ガス!F21)</f>
        <v>2.36</v>
      </c>
      <c r="BP21" s="19" t="str">
        <f>IF(参照_ガス!H21="","",参照_ガス!H21)</f>
        <v>株式会社サイサン_西部ガス株式会社の供給区域(長崎エリア）</v>
      </c>
      <c r="BQ21" s="19" t="str">
        <f>IF(参照_ガス!I21="","",参照_ガス!I21)</f>
        <v>株式会社サイサン_西部ガス株式会社の供給区域(長崎エリア）_</v>
      </c>
      <c r="BR21" s="19">
        <f>IF(参照_ガス!J21="","",参照_ガス!J21)</f>
        <v>2.36</v>
      </c>
      <c r="BT21" s="19" t="str">
        <f>IF(参照_ガス!N21="","",参照_ガス!N21)</f>
        <v>株式会社サイサン_西部ガス株式会社の供給区域(長崎エリア）</v>
      </c>
      <c r="BZ21" s="19" t="str">
        <f>IF(参照_熱!A21="","",参照_熱!A21)</f>
        <v/>
      </c>
      <c r="CA21" s="19" t="str">
        <f>IF(参照_熱!B21="","",参照_熱!B21)</f>
        <v/>
      </c>
      <c r="CB21" s="19" t="str">
        <f>IF(参照_熱!C21="","",参照_熱!C21)</f>
        <v>府中日鋼町地域</v>
      </c>
      <c r="CC21" s="19" t="str">
        <f>IF(参照_熱!D21="","",参照_熱!D21)</f>
        <v>メニューA</v>
      </c>
      <c r="CD21" s="19">
        <f>IF(参照_熱!E21="","",参照_熱!E21)</f>
        <v>0</v>
      </c>
      <c r="CE21" s="19">
        <f>IF(参照_熱!F21="","",参照_熱!F21)</f>
        <v>0</v>
      </c>
      <c r="CF21" s="19" t="str">
        <f>IF(参照_熱!H21="","",参照_熱!H21)</f>
        <v>東京都市サービス株式会社_府中日鋼町地域</v>
      </c>
      <c r="CG21" s="19" t="str">
        <f>IF(参照_熱!I21="","",参照_熱!I21)</f>
        <v>東京都市サービス株式会社_府中日鋼町地域_メニューA</v>
      </c>
      <c r="CH21" s="19">
        <f>IF(参照_熱!J21="","",参照_熱!J21)</f>
        <v>0</v>
      </c>
      <c r="CJ21" s="19" t="str">
        <f>IF(参照_熱!N21="","",参照_熱!N21)</f>
        <v>東京都市サービス株式会社_芝浦4丁目地域</v>
      </c>
    </row>
    <row r="22" spans="1:88" ht="15.75" customHeight="1" thickTop="1" thickBot="1">
      <c r="A22" s="1"/>
      <c r="B22" s="1"/>
      <c r="C22" s="509"/>
      <c r="D22" s="520"/>
      <c r="E22" s="596"/>
      <c r="F22" s="516"/>
      <c r="G22" s="177" t="s">
        <v>1137</v>
      </c>
      <c r="H22" s="525"/>
      <c r="I22" s="527"/>
      <c r="J22" s="527"/>
      <c r="K22" s="527"/>
      <c r="L22" s="1"/>
      <c r="N22" s="558" t="s">
        <v>58</v>
      </c>
      <c r="O22" s="559"/>
      <c r="P22" s="559"/>
      <c r="Q22" s="559"/>
      <c r="R22" s="560"/>
      <c r="S22" s="83">
        <f>SUM(S7:S21)</f>
        <v>0</v>
      </c>
      <c r="T22" s="44"/>
      <c r="U22" s="82">
        <f>SUM(U7:U21)</f>
        <v>0</v>
      </c>
      <c r="V22" s="82">
        <f>SUM(V7:V21)</f>
        <v>0</v>
      </c>
      <c r="W22" s="46"/>
      <c r="X22" s="46"/>
      <c r="Y22" s="82">
        <f>SUM(Y7:Y21)</f>
        <v>0</v>
      </c>
      <c r="Z22" s="81">
        <f ca="1">SUM(Z7:Z21)</f>
        <v>0</v>
      </c>
      <c r="AA22" s="46"/>
      <c r="AB22" s="46"/>
      <c r="AC22" s="81">
        <f ca="1">SUM(AC7:AC21)</f>
        <v>0</v>
      </c>
      <c r="AD22" s="81">
        <f>SUM(AD7:AD21)</f>
        <v>0</v>
      </c>
      <c r="AE22" s="46"/>
      <c r="AF22" s="45"/>
      <c r="AH22" s="592"/>
      <c r="AI22" s="99" t="s">
        <v>353</v>
      </c>
      <c r="AJ22" s="98"/>
      <c r="AK22" s="151" t="s">
        <v>1135</v>
      </c>
      <c r="AL22" s="38" t="str">
        <f t="shared" si="14"/>
        <v/>
      </c>
      <c r="AM22" s="86" t="str">
        <f t="shared" si="15"/>
        <v/>
      </c>
      <c r="AN22" s="101">
        <f>係数１!D60</f>
        <v>21.2</v>
      </c>
      <c r="AO22" s="84">
        <f>係数１!F60</f>
        <v>0</v>
      </c>
      <c r="AP22" s="84" t="str">
        <f>係数１!G60</f>
        <v>ｔ－C/GJ</v>
      </c>
      <c r="AQ22" s="4">
        <v>0.8</v>
      </c>
      <c r="AR22" s="64" t="str">
        <f t="shared" si="16"/>
        <v/>
      </c>
      <c r="AU22" s="19" t="str">
        <f>IF(参照_電気!A22="","",参照_電気!A22)</f>
        <v>A0011</v>
      </c>
      <c r="AV22" s="19" t="str">
        <f>IF(参照_電気!B22="","",参照_電気!B22)</f>
        <v>須賀川瓦斯(株)</v>
      </c>
      <c r="AW22" s="19" t="str">
        <f>IF(参照_電気!C22="","",参照_電気!C22)</f>
        <v>メニューA</v>
      </c>
      <c r="AX22" s="19">
        <f>IF(参照_電気!D22="","",参照_電気!D22)</f>
        <v>0</v>
      </c>
      <c r="AY22" s="19">
        <f>IF(参照_電気!E22="","",参照_電気!E22)</f>
        <v>0</v>
      </c>
      <c r="AZ22" s="19" t="str">
        <f>IF(参照_電気!F22="","",参照_電気!F22)</f>
        <v>須賀川瓦斯(株)</v>
      </c>
      <c r="BA22" s="19" t="str">
        <f>IF(参照_電気!G22="","",参照_電気!G22)</f>
        <v>須賀川瓦斯(株)_メニューA</v>
      </c>
      <c r="BB22" s="19">
        <f t="shared" si="0"/>
        <v>0</v>
      </c>
      <c r="BD22" s="19" t="str">
        <f>IF(参照_電気!L22="","",参照_電気!L22)</f>
        <v>(株)EFでんき(旧：(株)ライフエナジー)</v>
      </c>
      <c r="BJ22" s="19" t="str">
        <f>IF(参照_ガス!A22="","",参照_ガス!A22)</f>
        <v/>
      </c>
      <c r="BK22" s="19" t="str">
        <f>IF(参照_ガス!B22="","",参照_ガス!B22)</f>
        <v/>
      </c>
      <c r="BL22" s="19" t="str">
        <f>IF(参照_ガス!C22="","",参照_ガス!C22)</f>
        <v>西部ガス株式会社の供給区域(熊本エリア）</v>
      </c>
      <c r="BM22" s="19" t="str">
        <f>IF(参照_ガス!D22="","",参照_ガス!D22)</f>
        <v/>
      </c>
      <c r="BN22" s="19">
        <f>IF(参照_ガス!E22="","",参照_ガス!E22)</f>
        <v>2.36</v>
      </c>
      <c r="BO22" s="19">
        <f>IF(参照_ガス!F22="","",参照_ガス!F22)</f>
        <v>2.36</v>
      </c>
      <c r="BP22" s="19" t="str">
        <f>IF(参照_ガス!H22="","",参照_ガス!H22)</f>
        <v>株式会社サイサン_西部ガス株式会社の供給区域(熊本エリア）</v>
      </c>
      <c r="BQ22" s="19" t="str">
        <f>IF(参照_ガス!I22="","",参照_ガス!I22)</f>
        <v>株式会社サイサン_西部ガス株式会社の供給区域(熊本エリア）_</v>
      </c>
      <c r="BR22" s="19">
        <f>IF(参照_ガス!J22="","",参照_ガス!J22)</f>
        <v>2.36</v>
      </c>
      <c r="BT22" s="19" t="str">
        <f>IF(参照_ガス!N22="","",参照_ガス!N22)</f>
        <v>株式会社サイサン_西部ガス株式会社の供給区域(福岡エリア）</v>
      </c>
      <c r="BZ22" s="19" t="str">
        <f>IF(参照_熱!A22="","",参照_熱!A22)</f>
        <v/>
      </c>
      <c r="CA22" s="19" t="str">
        <f>IF(参照_熱!B22="","",参照_熱!B22)</f>
        <v/>
      </c>
      <c r="CB22" s="19" t="str">
        <f>IF(参照_熱!C22="","",参照_熱!C22)</f>
        <v/>
      </c>
      <c r="CC22" s="19" t="str">
        <f>IF(参照_熱!D22="","",参照_熱!D22)</f>
        <v>残差</v>
      </c>
      <c r="CD22" s="19">
        <f>IF(参照_熱!E22="","",参照_熱!E22)</f>
        <v>3.04E-2</v>
      </c>
      <c r="CE22" s="19">
        <f>IF(参照_熱!F22="","",参照_熱!F22)</f>
        <v>3.04E-2</v>
      </c>
      <c r="CF22" s="19" t="str">
        <f>IF(参照_熱!H22="","",参照_熱!H22)</f>
        <v>東京都市サービス株式会社</v>
      </c>
      <c r="CG22" s="19" t="str">
        <f>IF(参照_熱!I22="","",参照_熱!I22)</f>
        <v>東京都市サービス株式会社_残差</v>
      </c>
      <c r="CH22" s="19">
        <f>IF(参照_熱!J22="","",参照_熱!J22)</f>
        <v>3.04E-2</v>
      </c>
      <c r="CJ22" s="19" t="str">
        <f>IF(参照_熱!N22="","",参照_熱!N22)</f>
        <v>東京都市サービス株式会社_新川地域</v>
      </c>
    </row>
    <row r="23" spans="1:88" ht="16.5" customHeight="1">
      <c r="A23" s="1"/>
      <c r="B23" s="1"/>
      <c r="C23" s="509"/>
      <c r="D23" s="520"/>
      <c r="E23" s="517" t="s">
        <v>0</v>
      </c>
      <c r="F23" s="519"/>
      <c r="G23" s="126" t="s">
        <v>107</v>
      </c>
      <c r="H23" s="524" t="s">
        <v>18</v>
      </c>
      <c r="I23" s="484" t="str">
        <f>IF(AL12=0,"",AL12)</f>
        <v/>
      </c>
      <c r="J23" s="484" t="str">
        <f>IF(AO12=0,"",AO12)</f>
        <v/>
      </c>
      <c r="K23" s="484">
        <f>AP12</f>
        <v>0</v>
      </c>
      <c r="L23" s="104"/>
      <c r="M23" s="103"/>
      <c r="AH23" s="592"/>
      <c r="AI23" s="99" t="s">
        <v>354</v>
      </c>
      <c r="AJ23" s="98"/>
      <c r="AK23" s="151" t="s">
        <v>1133</v>
      </c>
      <c r="AL23" s="38" t="str">
        <f t="shared" si="14"/>
        <v/>
      </c>
      <c r="AM23" s="86" t="str">
        <f t="shared" si="15"/>
        <v/>
      </c>
      <c r="AN23" s="101">
        <f>係数１!D61</f>
        <v>18</v>
      </c>
      <c r="AO23" s="84">
        <f>係数１!F61</f>
        <v>1.6199999999999999E-2</v>
      </c>
      <c r="AP23" s="84" t="str">
        <f>係数１!G61</f>
        <v>ｔ－C/GJ</v>
      </c>
      <c r="AQ23" s="4">
        <v>0.8</v>
      </c>
      <c r="AR23" s="64" t="str">
        <f t="shared" si="16"/>
        <v/>
      </c>
      <c r="AU23" s="19" t="str">
        <f>IF(参照_電気!A23="","",参照_電気!A23)</f>
        <v/>
      </c>
      <c r="AV23" s="19" t="str">
        <f>IF(参照_電気!B23="","",参照_電気!B23)</f>
        <v/>
      </c>
      <c r="AW23" s="19" t="str">
        <f>IF(参照_電気!C23="","",参照_電気!C23)</f>
        <v>メニューB</v>
      </c>
      <c r="AX23" s="19">
        <f>IF(参照_電気!D23="","",参照_電気!D23)</f>
        <v>0</v>
      </c>
      <c r="AY23" s="19">
        <f>IF(参照_電気!E23="","",参照_電気!E23)</f>
        <v>0</v>
      </c>
      <c r="AZ23" s="19" t="str">
        <f>IF(参照_電気!F23="","",参照_電気!F23)</f>
        <v>須賀川瓦斯(株)</v>
      </c>
      <c r="BA23" s="19" t="str">
        <f>IF(参照_電気!G23="","",参照_電気!G23)</f>
        <v>須賀川瓦斯(株)_メニューB</v>
      </c>
      <c r="BB23" s="19">
        <f t="shared" si="0"/>
        <v>0</v>
      </c>
      <c r="BD23" s="19" t="str">
        <f>IF(参照_電気!L23="","",参照_電気!L23)</f>
        <v>ENEOS Power(株)（旧:ENEOS(株)）</v>
      </c>
      <c r="BJ23" s="19" t="str">
        <f>IF(参照_ガス!A23="","",参照_ガス!A23)</f>
        <v>A0024</v>
      </c>
      <c r="BK23" s="19" t="str">
        <f>IF(参照_ガス!B23="","",参照_ガス!B23)</f>
        <v>大阪ガス株式会社</v>
      </c>
      <c r="BL23" s="19" t="str">
        <f>IF(参照_ガス!C23="","",参照_ガス!C23)</f>
        <v/>
      </c>
      <c r="BM23" s="19" t="str">
        <f>IF(参照_ガス!D23="","",参照_ガス!D23)</f>
        <v>メニューA</v>
      </c>
      <c r="BN23" s="19">
        <f>IF(参照_ガス!E23="","",参照_ガス!E23)</f>
        <v>2.09</v>
      </c>
      <c r="BO23" s="19">
        <f>IF(参照_ガス!F23="","",参照_ガス!F23)</f>
        <v>0</v>
      </c>
      <c r="BP23" s="19" t="str">
        <f>IF(参照_ガス!H23="","",参照_ガス!H23)</f>
        <v>大阪ガス株式会社</v>
      </c>
      <c r="BQ23" s="19" t="str">
        <f>IF(参照_ガス!I23="","",参照_ガス!I23)</f>
        <v>大阪ガス株式会社_メニューA</v>
      </c>
      <c r="BR23" s="19">
        <f>IF(参照_ガス!J23="","",参照_ガス!J23)</f>
        <v>2.09</v>
      </c>
      <c r="BT23" s="19" t="str">
        <f>IF(参照_ガス!N23="","",参照_ガス!N23)</f>
        <v>株式会社サイサン_東京ガスネットワーク株式会社の供給区域（東京地区等）</v>
      </c>
      <c r="BZ23" s="19" t="str">
        <f>IF(参照_熱!A23="","",参照_熱!A23)</f>
        <v/>
      </c>
      <c r="CA23" s="19" t="str">
        <f>IF(参照_熱!B23="","",参照_熱!B23)</f>
        <v/>
      </c>
      <c r="CB23" s="19" t="str">
        <f>IF(参照_熱!C23="","",参照_熱!C23)</f>
        <v>横浜市北仲通南地域</v>
      </c>
      <c r="CC23" s="19" t="str">
        <f>IF(参照_熱!D23="","",参照_熱!D23)</f>
        <v/>
      </c>
      <c r="CD23" s="19">
        <f>IF(参照_熱!E23="","",参照_熱!E23)</f>
        <v>3.4599999999999999E-2</v>
      </c>
      <c r="CE23" s="19">
        <f>IF(参照_熱!F23="","",参照_熱!F23)</f>
        <v>3.4599999999999999E-2</v>
      </c>
      <c r="CF23" s="19" t="str">
        <f>IF(参照_熱!H23="","",参照_熱!H23)</f>
        <v>東京都市サービス株式会社_横浜市北仲通南地域</v>
      </c>
      <c r="CG23" s="19" t="str">
        <f>IF(参照_熱!I23="","",参照_熱!I23)</f>
        <v>東京都市サービス株式会社_横浜市北仲通南地域_</v>
      </c>
      <c r="CH23" s="19">
        <f>IF(参照_熱!J23="","",参照_熱!J23)</f>
        <v>3.4599999999999999E-2</v>
      </c>
      <c r="CJ23" s="19" t="str">
        <f>IF(参照_熱!N23="","",参照_熱!N23)</f>
        <v>東京都市サービス株式会社_本駒込2丁目地域</v>
      </c>
    </row>
    <row r="24" spans="1:88" ht="16.5" customHeight="1" thickBot="1">
      <c r="A24" s="1"/>
      <c r="B24" s="1"/>
      <c r="C24" s="509"/>
      <c r="D24" s="516"/>
      <c r="E24" s="597"/>
      <c r="F24" s="529"/>
      <c r="G24" s="65" t="str">
        <f>IF(COUNTA(AI7:AI11)=0,"（　　　 　　）",IF(COUNTA(AI7:AI11)=1,"（"&amp;AI7&amp;"）","（複数の電気事業者）"))</f>
        <v>（　　　 　　）</v>
      </c>
      <c r="H24" s="525"/>
      <c r="I24" s="488"/>
      <c r="J24" s="488"/>
      <c r="K24" s="488"/>
      <c r="L24" s="104"/>
      <c r="M24" s="103"/>
      <c r="N24" s="7" t="s">
        <v>2300</v>
      </c>
      <c r="AH24" s="592"/>
      <c r="AI24" s="99" t="s">
        <v>355</v>
      </c>
      <c r="AJ24" s="98"/>
      <c r="AK24" s="151" t="s">
        <v>1133</v>
      </c>
      <c r="AL24" s="38" t="str">
        <f t="shared" si="14"/>
        <v/>
      </c>
      <c r="AM24" s="86" t="str">
        <f t="shared" si="15"/>
        <v/>
      </c>
      <c r="AN24" s="101">
        <f>係数１!D62</f>
        <v>26.9</v>
      </c>
      <c r="AO24" s="84">
        <f>係数１!F62</f>
        <v>1.66E-2</v>
      </c>
      <c r="AP24" s="84" t="str">
        <f>係数１!G62</f>
        <v>ｔ－C/GJ</v>
      </c>
      <c r="AQ24" s="4">
        <v>0.8</v>
      </c>
      <c r="AR24" s="64" t="str">
        <f t="shared" si="16"/>
        <v/>
      </c>
      <c r="AU24" s="19" t="str">
        <f>IF(参照_電気!A24="","",参照_電気!A24)</f>
        <v/>
      </c>
      <c r="AV24" s="19" t="str">
        <f>IF(参照_電気!B24="","",参照_電気!B24)</f>
        <v/>
      </c>
      <c r="AW24" s="19" t="str">
        <f>IF(参照_電気!C24="","",参照_電気!C24)</f>
        <v>メニューC</v>
      </c>
      <c r="AX24" s="19">
        <f>IF(参照_電気!D24="","",参照_電気!D24)</f>
        <v>0</v>
      </c>
      <c r="AY24" s="19">
        <f>IF(参照_電気!E24="","",参照_電気!E24)</f>
        <v>0</v>
      </c>
      <c r="AZ24" s="19" t="str">
        <f>IF(参照_電気!F24="","",参照_電気!F24)</f>
        <v>須賀川瓦斯(株)</v>
      </c>
      <c r="BA24" s="19" t="str">
        <f>IF(参照_電気!G24="","",参照_電気!G24)</f>
        <v>須賀川瓦斯(株)_メニューC</v>
      </c>
      <c r="BB24" s="19">
        <f t="shared" si="0"/>
        <v>0</v>
      </c>
      <c r="BD24" s="19" t="str">
        <f>IF(参照_電気!L24="","",参照_電気!L24)</f>
        <v>ENEOSリニューアブル・エナジー・ソリューションズ(株)(旧：JREトレーディング(株))</v>
      </c>
      <c r="BJ24" s="19" t="str">
        <f>IF(参照_ガス!A24="","",参照_ガス!A24)</f>
        <v/>
      </c>
      <c r="BK24" s="19" t="str">
        <f>IF(参照_ガス!B24="","",参照_ガス!B24)</f>
        <v/>
      </c>
      <c r="BL24" s="19" t="str">
        <f>IF(参照_ガス!C24="","",参照_ガス!C24)</f>
        <v/>
      </c>
      <c r="BM24" s="19" t="str">
        <f>IF(参照_ガス!D24="","",参照_ガス!D24)</f>
        <v>残差</v>
      </c>
      <c r="BN24" s="19">
        <f>IF(参照_ガス!E24="","",参照_ガス!E24)</f>
        <v>2.09</v>
      </c>
      <c r="BO24" s="19">
        <f>IF(参照_ガス!F24="","",参照_ガス!F24)</f>
        <v>2.09</v>
      </c>
      <c r="BP24" s="19" t="str">
        <f>IF(参照_ガス!H24="","",参照_ガス!H24)</f>
        <v>大阪ガス株式会社</v>
      </c>
      <c r="BQ24" s="19" t="str">
        <f>IF(参照_ガス!I24="","",参照_ガス!I24)</f>
        <v>大阪ガス株式会社_残差</v>
      </c>
      <c r="BR24" s="19">
        <f>IF(参照_ガス!J24="","",参照_ガス!J24)</f>
        <v>2.09</v>
      </c>
      <c r="BT24" s="19" t="str">
        <f>IF(参照_ガス!N24="","",参照_ガス!N24)</f>
        <v>株式会社サイサン_東邦ガスネットワーク株式会社の供給区域</v>
      </c>
      <c r="BZ24" s="19" t="str">
        <f>IF(参照_熱!A24="","",参照_熱!A24)</f>
        <v>024</v>
      </c>
      <c r="CA24" s="19" t="str">
        <f>IF(参照_熱!B24="","",参照_熱!B24)</f>
        <v>みなとみらい二十一熱供給株式会社</v>
      </c>
      <c r="CB24" s="19" t="str">
        <f>IF(参照_熱!C24="","",参照_熱!C24)</f>
        <v/>
      </c>
      <c r="CC24" s="19" t="str">
        <f>IF(参照_熱!D24="","",参照_熱!D24)</f>
        <v>メニューA</v>
      </c>
      <c r="CD24" s="19">
        <f>IF(参照_熱!E24="","",参照_熱!E24)</f>
        <v>0</v>
      </c>
      <c r="CE24" s="19">
        <f>IF(参照_熱!F24="","",参照_熱!F24)</f>
        <v>0</v>
      </c>
      <c r="CF24" s="19" t="str">
        <f>IF(参照_熱!H24="","",参照_熱!H24)</f>
        <v>みなとみらい二十一熱供給株式会社</v>
      </c>
      <c r="CG24" s="19" t="str">
        <f>IF(参照_熱!I24="","",参照_熱!I24)</f>
        <v>みなとみらい二十一熱供給株式会社_メニューA</v>
      </c>
      <c r="CH24" s="19">
        <f>IF(参照_熱!J24="","",参照_熱!J24)</f>
        <v>0</v>
      </c>
      <c r="CJ24" s="19" t="str">
        <f>IF(参照_熱!N24="","",参照_熱!N24)</f>
        <v>東京都市サービス株式会社_箱崎地域</v>
      </c>
    </row>
    <row r="25" spans="1:88" ht="12.75" customHeight="1" thickBot="1">
      <c r="A25" s="1"/>
      <c r="B25" s="1"/>
      <c r="C25" s="509"/>
      <c r="D25" s="530" t="s">
        <v>22</v>
      </c>
      <c r="E25" s="531"/>
      <c r="F25" s="532"/>
      <c r="G25" s="175" t="str">
        <f>IF(COUNT($AJ$17:$AJ$36)=0,"","非化石エネルギー等")</f>
        <v/>
      </c>
      <c r="H25" s="175" t="str">
        <f>IF(COUNT($AJ$17:$AJ$36)=0,"","-")</f>
        <v/>
      </c>
      <c r="I25" s="175" t="str">
        <f>IF(COUNT($AJ$17:$AJ$36)=0,"","-")</f>
        <v/>
      </c>
      <c r="J25" s="102" t="str">
        <f>IF(AL37=0,"",AL37)</f>
        <v/>
      </c>
      <c r="K25" s="102">
        <f>AM37</f>
        <v>0</v>
      </c>
      <c r="L25" s="1"/>
      <c r="N25" s="75"/>
      <c r="O25" s="73" t="s">
        <v>2301</v>
      </c>
      <c r="P25" s="74" t="s">
        <v>344</v>
      </c>
      <c r="Q25" s="69" t="s">
        <v>410</v>
      </c>
      <c r="R25" s="73" t="s">
        <v>409</v>
      </c>
      <c r="S25" s="34" t="s">
        <v>2302</v>
      </c>
      <c r="T25" s="67" t="s">
        <v>396</v>
      </c>
      <c r="U25" s="66" t="s">
        <v>395</v>
      </c>
      <c r="V25" s="66" t="s">
        <v>394</v>
      </c>
      <c r="W25" s="73" t="s">
        <v>408</v>
      </c>
      <c r="X25" s="72" t="s">
        <v>407</v>
      </c>
      <c r="Y25" s="71" t="s">
        <v>406</v>
      </c>
      <c r="Z25" s="71" t="s">
        <v>2303</v>
      </c>
      <c r="AA25" s="71" t="s">
        <v>404</v>
      </c>
      <c r="AB25" s="71" t="s">
        <v>403</v>
      </c>
      <c r="AC25" s="71" t="s">
        <v>402</v>
      </c>
      <c r="AD25" s="71" t="s">
        <v>401</v>
      </c>
      <c r="AE25" s="66" t="s">
        <v>400</v>
      </c>
      <c r="AF25" s="34" t="s">
        <v>399</v>
      </c>
      <c r="AH25" s="592"/>
      <c r="AI25" s="99" t="s">
        <v>357</v>
      </c>
      <c r="AJ25" s="98"/>
      <c r="AK25" s="151" t="s">
        <v>1133</v>
      </c>
      <c r="AL25" s="38" t="str">
        <f t="shared" si="14"/>
        <v/>
      </c>
      <c r="AM25" s="86" t="str">
        <f t="shared" si="15"/>
        <v/>
      </c>
      <c r="AN25" s="101">
        <f>係数１!D63</f>
        <v>33.200000000000003</v>
      </c>
      <c r="AO25" s="84">
        <f>係数１!F63</f>
        <v>1.35E-2</v>
      </c>
      <c r="AP25" s="84" t="str">
        <f>係数１!G63</f>
        <v>ｔ－C/GJ</v>
      </c>
      <c r="AQ25" s="4">
        <v>0.8</v>
      </c>
      <c r="AR25" s="64" t="str">
        <f t="shared" si="16"/>
        <v/>
      </c>
      <c r="AU25" s="19" t="str">
        <f>IF(参照_電気!A25="","",参照_電気!A25)</f>
        <v/>
      </c>
      <c r="AV25" s="19" t="str">
        <f>IF(参照_電気!B25="","",参照_電気!B25)</f>
        <v/>
      </c>
      <c r="AW25" s="19" t="str">
        <f>IF(参照_電気!C25="","",参照_電気!C25)</f>
        <v>メニューD(残差)</v>
      </c>
      <c r="AX25" s="19">
        <f>IF(参照_電気!D25="","",参照_電気!D25)</f>
        <v>4.95E-4</v>
      </c>
      <c r="AY25" s="19">
        <f>IF(参照_電気!E25="","",参照_電気!E25)</f>
        <v>4.95E-4</v>
      </c>
      <c r="AZ25" s="19" t="str">
        <f>IF(参照_電気!F25="","",参照_電気!F25)</f>
        <v>須賀川瓦斯(株)</v>
      </c>
      <c r="BA25" s="19" t="str">
        <f>IF(参照_電気!G25="","",参照_電気!G25)</f>
        <v>須賀川瓦斯(株)_メニューD(残差)</v>
      </c>
      <c r="BB25" s="19">
        <f t="shared" si="0"/>
        <v>0.495</v>
      </c>
      <c r="BD25" s="19" t="str">
        <f>IF(参照_電気!L25="","",参照_電気!L25)</f>
        <v>(株)FPS</v>
      </c>
      <c r="BJ25" s="19" t="str">
        <f>IF(参照_ガス!A25="","",参照_ガス!A25)</f>
        <v>A0025</v>
      </c>
      <c r="BK25" s="19" t="str">
        <f>IF(参照_ガス!B25="","",参照_ガス!B25)</f>
        <v>東邦ガス株式会社</v>
      </c>
      <c r="BL25" s="19" t="str">
        <f>IF(参照_ガス!C25="","",参照_ガス!C25)</f>
        <v/>
      </c>
      <c r="BM25" s="19" t="str">
        <f>IF(参照_ガス!D25="","",参照_ガス!D25)</f>
        <v>メニューA</v>
      </c>
      <c r="BN25" s="19">
        <f>IF(参照_ガス!E25="","",参照_ガス!E25)</f>
        <v>0</v>
      </c>
      <c r="BO25" s="19">
        <f>IF(参照_ガス!F25="","",参照_ガス!F25)</f>
        <v>0</v>
      </c>
      <c r="BP25" s="19" t="str">
        <f>IF(参照_ガス!H25="","",参照_ガス!H25)</f>
        <v>東邦ガス株式会社</v>
      </c>
      <c r="BQ25" s="19" t="str">
        <f>IF(参照_ガス!I25="","",参照_ガス!I25)</f>
        <v>東邦ガス株式会社_メニューA</v>
      </c>
      <c r="BR25" s="19">
        <f>IF(参照_ガス!J25="","",参照_ガス!J25)</f>
        <v>0</v>
      </c>
      <c r="BT25" s="19" t="str">
        <f>IF(参照_ガス!N25="","",参照_ガス!N25)</f>
        <v>中部電力ミライズ株式会社</v>
      </c>
      <c r="BZ25" s="19" t="str">
        <f>IF(参照_熱!A25="","",参照_熱!A25)</f>
        <v/>
      </c>
      <c r="CA25" s="19" t="str">
        <f>IF(参照_熱!B25="","",参照_熱!B25)</f>
        <v/>
      </c>
      <c r="CB25" s="19" t="str">
        <f>IF(参照_熱!C25="","",参照_熱!C25)</f>
        <v/>
      </c>
      <c r="CC25" s="19" t="str">
        <f>IF(参照_熱!D25="","",参照_熱!D25)</f>
        <v>メニューB</v>
      </c>
      <c r="CD25" s="19">
        <f>IF(参照_熱!E25="","",参照_熱!E25)</f>
        <v>2.7900000000000001E-2</v>
      </c>
      <c r="CE25" s="19">
        <f>IF(参照_熱!F25="","",参照_熱!F25)</f>
        <v>0</v>
      </c>
      <c r="CF25" s="19" t="str">
        <f>IF(参照_熱!H25="","",参照_熱!H25)</f>
        <v>みなとみらい二十一熱供給株式会社</v>
      </c>
      <c r="CG25" s="19" t="str">
        <f>IF(参照_熱!I25="","",参照_熱!I25)</f>
        <v>みなとみらい二十一熱供給株式会社_メニューB</v>
      </c>
      <c r="CH25" s="19">
        <f>IF(参照_熱!J25="","",参照_熱!J25)</f>
        <v>2.7900000000000001E-2</v>
      </c>
      <c r="CJ25" s="19" t="str">
        <f>IF(参照_熱!N25="","",参照_熱!N25)</f>
        <v>東京都市サービス株式会社_晴海アイランド地域</v>
      </c>
    </row>
    <row r="26" spans="1:88" ht="12.75" customHeight="1" thickTop="1">
      <c r="A26" s="1"/>
      <c r="B26" s="1"/>
      <c r="C26" s="509"/>
      <c r="D26" s="530"/>
      <c r="E26" s="531"/>
      <c r="F26" s="532"/>
      <c r="G26" s="161"/>
      <c r="H26" s="57"/>
      <c r="I26" s="4"/>
      <c r="J26" s="4"/>
      <c r="K26" s="4"/>
      <c r="L26" s="1"/>
      <c r="N26" s="59">
        <v>1</v>
      </c>
      <c r="O26" s="57"/>
      <c r="P26" s="57"/>
      <c r="Q26" s="54" t="str">
        <f>IF(O26="","",_xlfn.IFNA(VLOOKUP(O26&amp;"_"&amp;P26,$BQ:$BR,2,FALSE),"該当する排出係数がありません"))</f>
        <v/>
      </c>
      <c r="R26" s="60"/>
      <c r="S26" s="100"/>
      <c r="T26" s="313">
        <f>係数１!D$30</f>
        <v>45</v>
      </c>
      <c r="U26" s="92" t="str">
        <f>IF(OR(S26="",O26=""),"",S26*T26*0.0258)</f>
        <v/>
      </c>
      <c r="V26" s="92" t="str">
        <f>IF(OR(S26="",O26=""),"",IF(R26="",S26*Q26,S26*R26))</f>
        <v/>
      </c>
      <c r="W26" s="94" t="str" cm="1">
        <f t="array" aca="1" ref="W26" ca="1">IF(O26="","",IF(ISNUMBER(AA26),INDIRECT($BW$6&amp;AA26),IF(AA26="a",Q26,IF(AA26="b",INDIRECT($BW$6&amp;AB26),IF(AA26="c",R26,"")))))</f>
        <v/>
      </c>
      <c r="X26" s="93"/>
      <c r="Y26" s="92" t="str">
        <f>IF(OR(S26="",O26=""),"",IF(X26="",S26*W26,S26*X26))</f>
        <v/>
      </c>
      <c r="Z26" s="91" t="str">
        <f ca="1">IF(O26="","",IF(COUNTIF(INDIRECT($BW$4&amp;":"&amp;$BW$4),O26),1,0))</f>
        <v/>
      </c>
      <c r="AA26" s="91" t="str">
        <f ca="1">IF(O26="","",IF(OR(AE26="",AF26=""),"c",IFERROR(MATCH("*残差*",INDIRECT($BW$5&amp;AE26&amp;":"&amp;$BW$5&amp;AF26),0)+AE26-1,IF(AF26-AE26&gt;=1,"b","a"))))</f>
        <v/>
      </c>
      <c r="AB26" s="91" t="str">
        <f ca="1">IF(O26="","",IF(OR(AE26="",AF26=""),"-",IFERROR(MATCH("*事業者全体*",INDIRECT($BW$5&amp;AE26&amp;":"&amp;$BW$5&amp;AF26),0)+AE26-1,"-")))</f>
        <v/>
      </c>
      <c r="AC26" s="91">
        <f ca="1">IF(Z26=0,1,IF(R26="",0,1))</f>
        <v>0</v>
      </c>
      <c r="AD26" s="91">
        <f>IF(R26="",0,1)</f>
        <v>0</v>
      </c>
      <c r="AE26" s="91" t="str">
        <f>_xlfn.IFNA(MATCH(O26,$BP:$BP,0),"")</f>
        <v/>
      </c>
      <c r="AF26" s="90" t="str">
        <f>IFERROR(IF(O26="","",AE26+COUNTIF($BP:$BP,O26)-1),"")</f>
        <v/>
      </c>
      <c r="AH26" s="592"/>
      <c r="AI26" s="99" t="s">
        <v>356</v>
      </c>
      <c r="AJ26" s="98"/>
      <c r="AK26" s="151" t="s">
        <v>1133</v>
      </c>
      <c r="AL26" s="38" t="str">
        <f t="shared" si="14"/>
        <v/>
      </c>
      <c r="AM26" s="86" t="str">
        <f t="shared" si="15"/>
        <v/>
      </c>
      <c r="AN26" s="101">
        <f>係数１!D64</f>
        <v>29.3</v>
      </c>
      <c r="AO26" s="84">
        <f>係数１!F64</f>
        <v>2.3900000000000001E-2</v>
      </c>
      <c r="AP26" s="84" t="str">
        <f>係数１!G64</f>
        <v>ｔ－C/GJ</v>
      </c>
      <c r="AQ26" s="4">
        <v>0.8</v>
      </c>
      <c r="AR26" s="64" t="str">
        <f t="shared" si="16"/>
        <v/>
      </c>
      <c r="AU26" s="19" t="str">
        <f>IF(参照_電気!A26="","",参照_電気!A26)</f>
        <v/>
      </c>
      <c r="AV26" s="19" t="str">
        <f>IF(参照_電気!B26="","",参照_電気!B26)</f>
        <v/>
      </c>
      <c r="AW26" s="19" t="str">
        <f>IF(参照_電気!C26="","",参照_電気!C26)</f>
        <v>(参考値)事業者全体</v>
      </c>
      <c r="AX26" s="19">
        <f>IF(参照_電気!D26="","",参照_電気!D26)</f>
        <v>4.4499999999999997E-4</v>
      </c>
      <c r="AY26" s="19">
        <f>IF(参照_電気!E26="","",参照_電気!E26)</f>
        <v>4.4499999999999997E-4</v>
      </c>
      <c r="AZ26" s="19" t="str">
        <f>IF(参照_電気!F26="","",参照_電気!F26)</f>
        <v>須賀川瓦斯(株)</v>
      </c>
      <c r="BA26" s="19" t="str">
        <f>IF(参照_電気!G26="","",参照_電気!G26)</f>
        <v>須賀川瓦斯(株)_(参考値)事業者全体</v>
      </c>
      <c r="BB26" s="19">
        <f t="shared" si="0"/>
        <v>0.44499999999999995</v>
      </c>
      <c r="BD26" s="19" t="str">
        <f>IF(参照_電気!L26="","",参照_電気!L26)</f>
        <v>HTBエナジー(株)</v>
      </c>
      <c r="BJ26" s="19" t="str">
        <f>IF(参照_ガス!A26="","",参照_ガス!A26)</f>
        <v/>
      </c>
      <c r="BK26" s="19" t="str">
        <f>IF(参照_ガス!B26="","",参照_ガス!B26)</f>
        <v/>
      </c>
      <c r="BL26" s="19" t="str">
        <f>IF(参照_ガス!C26="","",参照_ガス!C26)</f>
        <v/>
      </c>
      <c r="BM26" s="19" t="str">
        <f>IF(参照_ガス!D26="","",参照_ガス!D26)</f>
        <v>残差</v>
      </c>
      <c r="BN26" s="19">
        <f>IF(参照_ガス!E26="","",参照_ガス!E26)</f>
        <v>2.09</v>
      </c>
      <c r="BO26" s="19">
        <f>IF(参照_ガス!F26="","",参照_ガス!F26)</f>
        <v>2.09</v>
      </c>
      <c r="BP26" s="19" t="str">
        <f>IF(参照_ガス!H26="","",参照_ガス!H26)</f>
        <v>東邦ガス株式会社</v>
      </c>
      <c r="BQ26" s="19" t="str">
        <f>IF(参照_ガス!I26="","",参照_ガス!I26)</f>
        <v>東邦ガス株式会社_残差</v>
      </c>
      <c r="BR26" s="19">
        <f>IF(参照_ガス!J26="","",参照_ガス!J26)</f>
        <v>2.09</v>
      </c>
      <c r="BT26" s="19" t="str">
        <f>IF(参照_ガス!N26="","",参照_ガス!N26)</f>
        <v>東海ガス株式会社</v>
      </c>
      <c r="BZ26" s="19" t="str">
        <f>IF(参照_熱!A26="","",参照_熱!A26)</f>
        <v/>
      </c>
      <c r="CA26" s="19" t="str">
        <f>IF(参照_熱!B26="","",参照_熱!B26)</f>
        <v/>
      </c>
      <c r="CB26" s="19" t="str">
        <f>IF(参照_熱!C26="","",参照_熱!C26)</f>
        <v/>
      </c>
      <c r="CC26" s="19" t="str">
        <f>IF(参照_熱!D26="","",参照_熱!D26)</f>
        <v>残差</v>
      </c>
      <c r="CD26" s="19">
        <f>IF(参照_熱!E26="","",参照_熱!E26)</f>
        <v>4.5699999999999998E-2</v>
      </c>
      <c r="CE26" s="19">
        <f>IF(参照_熱!F26="","",参照_熱!F26)</f>
        <v>4.5699999999999998E-2</v>
      </c>
      <c r="CF26" s="19" t="str">
        <f>IF(参照_熱!H26="","",参照_熱!H26)</f>
        <v>みなとみらい二十一熱供給株式会社</v>
      </c>
      <c r="CG26" s="19" t="str">
        <f>IF(参照_熱!I26="","",参照_熱!I26)</f>
        <v>みなとみらい二十一熱供給株式会社_残差</v>
      </c>
      <c r="CH26" s="19">
        <f>IF(参照_熱!J26="","",参照_熱!J26)</f>
        <v>4.5699999999999998E-2</v>
      </c>
      <c r="CJ26" s="19" t="str">
        <f>IF(参照_熱!N26="","",参照_熱!N26)</f>
        <v>東京都市サービス株式会社_府中日鋼町地域</v>
      </c>
    </row>
    <row r="27" spans="1:88" ht="12.75" customHeight="1" thickBot="1">
      <c r="A27" s="1"/>
      <c r="B27" s="1"/>
      <c r="C27" s="509"/>
      <c r="D27" s="533"/>
      <c r="E27" s="534"/>
      <c r="F27" s="535"/>
      <c r="G27" s="161"/>
      <c r="H27" s="159"/>
      <c r="I27" s="4"/>
      <c r="J27" s="4"/>
      <c r="K27" s="4"/>
      <c r="L27" s="1"/>
      <c r="N27" s="59">
        <v>2</v>
      </c>
      <c r="O27" s="57"/>
      <c r="P27" s="57"/>
      <c r="Q27" s="54" t="str">
        <f>IF(O27="","",_xlfn.IFNA(VLOOKUP(O27&amp;"_"&amp;P27,$BQ:$BR,2,FALSE),"該当する排出係数がありません"))</f>
        <v/>
      </c>
      <c r="R27" s="60"/>
      <c r="S27" s="100"/>
      <c r="T27" s="313">
        <f>係数１!D$30</f>
        <v>45</v>
      </c>
      <c r="U27" s="92" t="str">
        <f>IF(OR(S27="",O27=""),"",S27*T27*0.0258)</f>
        <v/>
      </c>
      <c r="V27" s="92" t="str">
        <f>IF(OR(S27="",O27=""),"",IF(R27="",S27*Q27,S27*R27))</f>
        <v/>
      </c>
      <c r="W27" s="94" t="str" cm="1">
        <f t="array" aca="1" ref="W27" ca="1">IF(O27="","",IF(ISNUMBER(AA27),INDIRECT($BW$6&amp;AA27),IF(AA27="a",Q27,IF(AA27="b",INDIRECT($BW$6&amp;AB27),IF(AA27="c",R27,"")))))</f>
        <v/>
      </c>
      <c r="X27" s="93"/>
      <c r="Y27" s="92" t="str">
        <f>IF(OR(S27="",O27=""),"",IF(X27="",S27*W27,S27*X27))</f>
        <v/>
      </c>
      <c r="Z27" s="91" t="str">
        <f ca="1">IF(O27="","",IF(COUNTIF(INDIRECT($BW$4&amp;":"&amp;$BW$4),O27),1,0))</f>
        <v/>
      </c>
      <c r="AA27" s="91" t="str">
        <f ca="1">IF(O27="","",IF(OR(AE27="",AF27=""),"c",IFERROR(MATCH("*残差*",INDIRECT($BW$5&amp;AE27&amp;":"&amp;$BW$5&amp;AF27),0)+AE27-1,IF(AF27-AE27&gt;=1,"b","a"))))</f>
        <v/>
      </c>
      <c r="AB27" s="91" t="str">
        <f ca="1">IF(O27="","",IF(OR(AE27="",AF27=""),"-",IFERROR(MATCH("*事業者全体*",INDIRECT($BW$5&amp;AE27&amp;":"&amp;$BW$5&amp;AF27),0)+AE27-1,"-")))</f>
        <v/>
      </c>
      <c r="AC27" s="91">
        <f ca="1">IF(Z27=0,1,IF(R27="",0,1))</f>
        <v>0</v>
      </c>
      <c r="AD27" s="91">
        <f>IF(R27="",0,1)</f>
        <v>0</v>
      </c>
      <c r="AE27" s="91" t="str">
        <f>_xlfn.IFNA(MATCH(O27,$BP:$BP,0),"")</f>
        <v/>
      </c>
      <c r="AF27" s="90" t="str">
        <f>IFERROR(IF(O27="","",AE27+COUNTIF($BP:$BP,O27)-1),"")</f>
        <v/>
      </c>
      <c r="AH27" s="592"/>
      <c r="AI27" s="99" t="s">
        <v>416</v>
      </c>
      <c r="AJ27" s="98"/>
      <c r="AK27" s="151" t="s">
        <v>1134</v>
      </c>
      <c r="AL27" s="38" t="str">
        <f t="shared" si="14"/>
        <v/>
      </c>
      <c r="AM27" s="86" t="str">
        <f t="shared" si="15"/>
        <v/>
      </c>
      <c r="AN27" s="101">
        <f>係数１!D65</f>
        <v>40.200000000000003</v>
      </c>
      <c r="AO27" s="84">
        <f>係数１!F65</f>
        <v>1.7899999999999999E-2</v>
      </c>
      <c r="AP27" s="84" t="str">
        <f>係数１!G65</f>
        <v>ｔ－C/GJ</v>
      </c>
      <c r="AQ27" s="4">
        <v>0.8</v>
      </c>
      <c r="AR27" s="64" t="str">
        <f t="shared" si="16"/>
        <v/>
      </c>
      <c r="AU27" s="19" t="str">
        <f>IF(参照_電気!A27="","",参照_電気!A27)</f>
        <v>A0012</v>
      </c>
      <c r="AV27" s="19" t="str">
        <f>IF(参照_電気!B27="","",参照_電気!B27)</f>
        <v>出光興産(株)</v>
      </c>
      <c r="AW27" s="19" t="str">
        <f>IF(参照_電気!C27="","",参照_電気!C27)</f>
        <v>メニューA</v>
      </c>
      <c r="AX27" s="19">
        <f>IF(参照_電気!D27="","",参照_電気!D27)</f>
        <v>0</v>
      </c>
      <c r="AY27" s="19">
        <f>IF(参照_電気!E27="","",参照_電気!E27)</f>
        <v>0</v>
      </c>
      <c r="AZ27" s="19" t="str">
        <f>IF(参照_電気!F27="","",参照_電気!F27)</f>
        <v>出光興産(株)</v>
      </c>
      <c r="BA27" s="19" t="str">
        <f>IF(参照_電気!G27="","",参照_電気!G27)</f>
        <v>出光興産(株)_メニューA</v>
      </c>
      <c r="BB27" s="19">
        <f t="shared" si="0"/>
        <v>0</v>
      </c>
      <c r="BD27" s="19" t="str">
        <f>IF(参照_電気!L27="","",参照_電気!L27)</f>
        <v>ICT伊那みらいでんき(株)(旧:丸紅伊那みらいでんき(株))</v>
      </c>
      <c r="BJ27" s="19" t="str">
        <f>IF(参照_ガス!A27="","",参照_ガス!A27)</f>
        <v>A0096</v>
      </c>
      <c r="BK27" s="19" t="str">
        <f>IF(参照_ガス!B27="","",参照_ガス!B27)</f>
        <v>京葉瓦斯株式会社</v>
      </c>
      <c r="BL27" s="19" t="str">
        <f>IF(参照_ガス!C27="","",参照_ガス!C27)</f>
        <v/>
      </c>
      <c r="BM27" s="19" t="str">
        <f>IF(参照_ガス!D27="","",参照_ガス!D27)</f>
        <v/>
      </c>
      <c r="BN27" s="19">
        <f>IF(参照_ガス!E27="","",参照_ガス!E27)</f>
        <v>2.0499999999999998</v>
      </c>
      <c r="BO27" s="19">
        <f>IF(参照_ガス!F27="","",参照_ガス!F27)</f>
        <v>2.0499999999999998</v>
      </c>
      <c r="BP27" s="19" t="str">
        <f>IF(参照_ガス!H27="","",参照_ガス!H27)</f>
        <v>京葉瓦斯株式会社</v>
      </c>
      <c r="BQ27" s="19" t="str">
        <f>IF(参照_ガス!I27="","",参照_ガス!I27)</f>
        <v>京葉瓦斯株式会社_</v>
      </c>
      <c r="BR27" s="19">
        <f>IF(参照_ガス!J27="","",参照_ガス!J27)</f>
        <v>2.0499999999999998</v>
      </c>
      <c r="BT27" s="19" t="str">
        <f>IF(参照_ガス!N27="","",参照_ガス!N27)</f>
        <v>東海ガス株式会社_大多喜ガス株式会社の供給エリア（払出エリアA）</v>
      </c>
      <c r="BZ27" s="19" t="str">
        <f>IF(参照_熱!A27="","",参照_熱!A27)</f>
        <v>033</v>
      </c>
      <c r="CA27" s="19" t="str">
        <f>IF(参照_熱!B27="","",参照_熱!B27)</f>
        <v>新宿熱供給株式会社</v>
      </c>
      <c r="CB27" s="19" t="str">
        <f>IF(参照_熱!C27="","",参照_熱!C27)</f>
        <v/>
      </c>
      <c r="CC27" s="19" t="str">
        <f>IF(参照_熱!D27="","",参照_熱!D27)</f>
        <v/>
      </c>
      <c r="CD27" s="19">
        <f>IF(参照_熱!E27="","",参照_熱!E27)</f>
        <v>4.8899999999999999E-2</v>
      </c>
      <c r="CE27" s="19">
        <f>IF(参照_熱!F27="","",参照_熱!F27)</f>
        <v>4.8899999999999999E-2</v>
      </c>
      <c r="CF27" s="19" t="str">
        <f>IF(参照_熱!H27="","",参照_熱!H27)</f>
        <v>新宿熱供給株式会社</v>
      </c>
      <c r="CG27" s="19" t="str">
        <f>IF(参照_熱!I27="","",参照_熱!I27)</f>
        <v>新宿熱供給株式会社_</v>
      </c>
      <c r="CH27" s="19">
        <f>IF(参照_熱!J27="","",参照_熱!J27)</f>
        <v>4.8899999999999999E-2</v>
      </c>
      <c r="CJ27" s="19" t="str">
        <f>IF(参照_熱!N27="","",参照_熱!N27)</f>
        <v>東京都市サービス株式会社_幕張新都心ハイテク・ビジネス地域</v>
      </c>
    </row>
    <row r="28" spans="1:88" ht="12.75" customHeight="1" thickTop="1" thickBot="1">
      <c r="A28" s="1"/>
      <c r="B28" s="1"/>
      <c r="C28" s="509"/>
      <c r="D28" s="598" t="s">
        <v>23</v>
      </c>
      <c r="E28" s="599"/>
      <c r="F28" s="599"/>
      <c r="G28" s="600"/>
      <c r="H28" s="124" t="s">
        <v>14</v>
      </c>
      <c r="I28" s="124" t="s">
        <v>14</v>
      </c>
      <c r="J28" s="38" t="str">
        <f>IF(SUM(J10:J27)=0,"",SUM(J10:J27))</f>
        <v/>
      </c>
      <c r="K28" s="38">
        <f>SUM(K10:K27)</f>
        <v>0</v>
      </c>
      <c r="L28" s="1"/>
      <c r="N28" s="558" t="s">
        <v>58</v>
      </c>
      <c r="O28" s="559"/>
      <c r="P28" s="559"/>
      <c r="Q28" s="559"/>
      <c r="R28" s="560"/>
      <c r="S28" s="83">
        <f>SUM(S26:S27)</f>
        <v>0</v>
      </c>
      <c r="T28" s="44"/>
      <c r="U28" s="82">
        <f>SUM(U26:U27)</f>
        <v>0</v>
      </c>
      <c r="V28" s="82">
        <f>SUM(V26:V27)</f>
        <v>0</v>
      </c>
      <c r="W28" s="46"/>
      <c r="X28" s="46"/>
      <c r="Y28" s="82">
        <f>SUM(Y26:Y27)</f>
        <v>0</v>
      </c>
      <c r="Z28" s="81">
        <f ca="1">SUM(Z26:Z27)</f>
        <v>0</v>
      </c>
      <c r="AA28" s="46"/>
      <c r="AB28" s="46"/>
      <c r="AC28" s="81">
        <f ca="1">SUM(AC26:AC27)</f>
        <v>0</v>
      </c>
      <c r="AD28" s="81">
        <f>SUM(AD26:AD27)</f>
        <v>0</v>
      </c>
      <c r="AE28" s="46"/>
      <c r="AF28" s="45"/>
      <c r="AH28" s="592"/>
      <c r="AI28" s="99" t="s">
        <v>358</v>
      </c>
      <c r="AJ28" s="98"/>
      <c r="AK28" s="151" t="s">
        <v>1135</v>
      </c>
      <c r="AL28" s="38" t="str">
        <f t="shared" si="14"/>
        <v/>
      </c>
      <c r="AM28" s="86" t="str">
        <f t="shared" si="15"/>
        <v/>
      </c>
      <c r="AN28" s="101">
        <f>係数１!D66</f>
        <v>21.2</v>
      </c>
      <c r="AO28" s="84">
        <f>係数１!F66</f>
        <v>0</v>
      </c>
      <c r="AP28" s="84" t="str">
        <f>係数１!G66</f>
        <v>ｔ－C/GJ</v>
      </c>
      <c r="AQ28" s="4">
        <v>0.8</v>
      </c>
      <c r="AR28" s="64" t="str">
        <f t="shared" si="16"/>
        <v/>
      </c>
      <c r="AU28" s="19" t="str">
        <f>IF(参照_電気!A28="","",参照_電気!A28)</f>
        <v/>
      </c>
      <c r="AV28" s="19" t="str">
        <f>IF(参照_電気!B28="","",参照_電気!B28)</f>
        <v/>
      </c>
      <c r="AW28" s="19" t="str">
        <f>IF(参照_電気!C28="","",参照_電気!C28)</f>
        <v>メニューB</v>
      </c>
      <c r="AX28" s="19">
        <f>IF(参照_電気!D28="","",参照_電気!D28)</f>
        <v>0</v>
      </c>
      <c r="AY28" s="19">
        <f>IF(参照_電気!E28="","",参照_電気!E28)</f>
        <v>0</v>
      </c>
      <c r="AZ28" s="19" t="str">
        <f>IF(参照_電気!F28="","",参照_電気!F28)</f>
        <v>出光興産(株)</v>
      </c>
      <c r="BA28" s="19" t="str">
        <f>IF(参照_電気!G28="","",参照_電気!G28)</f>
        <v>出光興産(株)_メニューB</v>
      </c>
      <c r="BB28" s="19">
        <f t="shared" si="0"/>
        <v>0</v>
      </c>
      <c r="BD28" s="19" t="str">
        <f>IF(参照_電気!L28="","",参照_電気!L28)</f>
        <v>(株)IQg</v>
      </c>
      <c r="BJ28" s="19" t="str">
        <f>IF(参照_ガス!A28="","",参照_ガス!A28)</f>
        <v>C0011</v>
      </c>
      <c r="BK28" s="19" t="str">
        <f>IF(参照_ガス!B28="","",参照_ガス!B28)</f>
        <v>にかほガス株式会社</v>
      </c>
      <c r="BL28" s="19" t="str">
        <f>IF(参照_ガス!C28="","",参照_ガス!C28)</f>
        <v/>
      </c>
      <c r="BM28" s="19" t="str">
        <f>IF(参照_ガス!D28="","",参照_ガス!D28)</f>
        <v>メニューA</v>
      </c>
      <c r="BN28" s="19">
        <f>IF(参照_ガス!E28="","",参照_ガス!E28)</f>
        <v>2.0499999999999998</v>
      </c>
      <c r="BO28" s="19">
        <f>IF(参照_ガス!F28="","",参照_ガス!F28)</f>
        <v>0</v>
      </c>
      <c r="BP28" s="19" t="str">
        <f>IF(参照_ガス!H28="","",参照_ガス!H28)</f>
        <v>にかほガス株式会社</v>
      </c>
      <c r="BQ28" s="19" t="str">
        <f>IF(参照_ガス!I28="","",参照_ガス!I28)</f>
        <v>にかほガス株式会社_メニューA</v>
      </c>
      <c r="BR28" s="19">
        <f>IF(参照_ガス!J28="","",参照_ガス!J28)</f>
        <v>2.0499999999999998</v>
      </c>
      <c r="BT28" s="19" t="str">
        <f>IF(参照_ガス!N28="","",参照_ガス!N28)</f>
        <v>東京瓦斯株式会社</v>
      </c>
      <c r="BZ28" s="19" t="str">
        <f>IF(参照_熱!A28="","",参照_熱!A28)</f>
        <v>039</v>
      </c>
      <c r="CA28" s="19" t="str">
        <f>IF(参照_熱!B28="","",参照_熱!B28)</f>
        <v>株式会社福岡エネルギーサービス</v>
      </c>
      <c r="CB28" s="19" t="str">
        <f>IF(参照_熱!C28="","",参照_熱!C28)</f>
        <v>シーサイドももち地域</v>
      </c>
      <c r="CC28" s="19" t="str">
        <f>IF(参照_熱!D28="","",参照_熱!D28)</f>
        <v/>
      </c>
      <c r="CD28" s="19">
        <f>IF(参照_熱!E28="","",参照_熱!E28)</f>
        <v>4.2299999999999997E-2</v>
      </c>
      <c r="CE28" s="19">
        <f>IF(参照_熱!F28="","",参照_熱!F28)</f>
        <v>4.2299999999999997E-2</v>
      </c>
      <c r="CF28" s="19" t="str">
        <f>IF(参照_熱!H28="","",参照_熱!H28)</f>
        <v>株式会社福岡エネルギーサービス_シーサイドももち地域</v>
      </c>
      <c r="CG28" s="19" t="str">
        <f>IF(参照_熱!I28="","",参照_熱!I28)</f>
        <v>株式会社福岡エネルギーサービス_シーサイドももち地域_</v>
      </c>
      <c r="CH28" s="19">
        <f>IF(参照_熱!J28="","",参照_熱!J28)</f>
        <v>4.2299999999999997E-2</v>
      </c>
      <c r="CJ28" s="19" t="str">
        <f>IF(参照_熱!N28="","",参照_熱!N28)</f>
        <v>東京都市サービス株式会社_横浜市北仲通南地域</v>
      </c>
    </row>
    <row r="29" spans="1:88" ht="12.75" customHeight="1">
      <c r="A29" s="1"/>
      <c r="B29" s="1"/>
      <c r="C29" s="509"/>
      <c r="D29" s="511" t="s">
        <v>1880</v>
      </c>
      <c r="E29" s="511"/>
      <c r="F29" s="511"/>
      <c r="G29" s="511"/>
      <c r="H29" s="536"/>
      <c r="I29" s="536"/>
      <c r="J29" s="536"/>
      <c r="K29" s="536"/>
      <c r="L29" s="1"/>
      <c r="AH29" s="592"/>
      <c r="AI29" s="99" t="s">
        <v>415</v>
      </c>
      <c r="AJ29" s="98"/>
      <c r="AK29" s="151" t="s">
        <v>1133</v>
      </c>
      <c r="AL29" s="38" t="str">
        <f t="shared" si="14"/>
        <v/>
      </c>
      <c r="AM29" s="86" t="str">
        <f t="shared" si="15"/>
        <v/>
      </c>
      <c r="AN29" s="101">
        <f>係数１!D67</f>
        <v>17.100000000000001</v>
      </c>
      <c r="AO29" s="84">
        <f>係数１!F67</f>
        <v>0</v>
      </c>
      <c r="AP29" s="84" t="str">
        <f>係数１!G67</f>
        <v>ｔ－C/GJ</v>
      </c>
      <c r="AQ29" s="4">
        <v>0.8</v>
      </c>
      <c r="AR29" s="64" t="str">
        <f t="shared" si="16"/>
        <v/>
      </c>
      <c r="AU29" s="19" t="str">
        <f>IF(参照_電気!A29="","",参照_電気!A29)</f>
        <v/>
      </c>
      <c r="AV29" s="19" t="str">
        <f>IF(参照_電気!B29="","",参照_電気!B29)</f>
        <v/>
      </c>
      <c r="AW29" s="19" t="str">
        <f>IF(参照_電気!C29="","",参照_電気!C29)</f>
        <v>メニューC</v>
      </c>
      <c r="AX29" s="19">
        <f>IF(参照_電気!D29="","",参照_電気!D29)</f>
        <v>2.0000000000000001E-4</v>
      </c>
      <c r="AY29" s="19">
        <f>IF(参照_電気!E29="","",参照_電気!E29)</f>
        <v>2.0000000000000001E-4</v>
      </c>
      <c r="AZ29" s="19" t="str">
        <f>IF(参照_電気!F29="","",参照_電気!F29)</f>
        <v>出光興産(株)</v>
      </c>
      <c r="BA29" s="19" t="str">
        <f>IF(参照_電気!G29="","",参照_電気!G29)</f>
        <v>出光興産(株)_メニューC</v>
      </c>
      <c r="BB29" s="19">
        <f t="shared" si="0"/>
        <v>0.2</v>
      </c>
      <c r="BD29" s="19" t="str">
        <f>IF(参照_電気!L29="","",参照_電気!L29)</f>
        <v>Japan電力(株)</v>
      </c>
      <c r="BJ29" s="19" t="str">
        <f>IF(参照_ガス!A29="","",参照_ガス!A29)</f>
        <v/>
      </c>
      <c r="BK29" s="19" t="str">
        <f>IF(参照_ガス!B29="","",参照_ガス!B29)</f>
        <v/>
      </c>
      <c r="BL29" s="19" t="str">
        <f>IF(参照_ガス!C29="","",参照_ガス!C29)</f>
        <v/>
      </c>
      <c r="BM29" s="19" t="str">
        <f>IF(参照_ガス!D29="","",参照_ガス!D29)</f>
        <v>残差</v>
      </c>
      <c r="BN29" s="19">
        <f>IF(参照_ガス!E29="","",参照_ガス!E29)</f>
        <v>2.0499999999999998</v>
      </c>
      <c r="BO29" s="19">
        <f>IF(参照_ガス!F29="","",参照_ガス!F29)</f>
        <v>2.0499999999999998</v>
      </c>
      <c r="BP29" s="19" t="str">
        <f>IF(参照_ガス!H29="","",参照_ガス!H29)</f>
        <v>にかほガス株式会社</v>
      </c>
      <c r="BQ29" s="19" t="str">
        <f>IF(参照_ガス!I29="","",参照_ガス!I29)</f>
        <v>にかほガス株式会社_残差</v>
      </c>
      <c r="BR29" s="19">
        <f>IF(参照_ガス!J29="","",参照_ガス!J29)</f>
        <v>2.0499999999999998</v>
      </c>
      <c r="BT29" s="19" t="str">
        <f>IF(参照_ガス!N29="","",参照_ガス!N29)</f>
        <v>東京電力エナジーパートナー株式会社</v>
      </c>
      <c r="BZ29" s="19" t="str">
        <f>IF(参照_熱!A29="","",参照_熱!A29)</f>
        <v/>
      </c>
      <c r="CA29" s="19" t="str">
        <f>IF(参照_熱!B29="","",参照_熱!B29)</f>
        <v/>
      </c>
      <c r="CB29" s="19" t="str">
        <f>IF(参照_熱!C29="","",参照_熱!C29)</f>
        <v>西鉄福岡駅再開発地域</v>
      </c>
      <c r="CC29" s="19" t="str">
        <f>IF(参照_熱!D29="","",参照_熱!D29)</f>
        <v/>
      </c>
      <c r="CD29" s="19">
        <f>IF(参照_熱!E29="","",参照_熱!E29)</f>
        <v>3.49E-2</v>
      </c>
      <c r="CE29" s="19">
        <f>IF(参照_熱!F29="","",参照_熱!F29)</f>
        <v>3.49E-2</v>
      </c>
      <c r="CF29" s="19" t="str">
        <f>IF(参照_熱!H29="","",参照_熱!H29)</f>
        <v>株式会社福岡エネルギーサービス_西鉄福岡駅再開発地域</v>
      </c>
      <c r="CG29" s="19" t="str">
        <f>IF(参照_熱!I29="","",参照_熱!I29)</f>
        <v>株式会社福岡エネルギーサービス_西鉄福岡駅再開発地域_</v>
      </c>
      <c r="CH29" s="19">
        <f>IF(参照_熱!J29="","",参照_熱!J29)</f>
        <v>3.49E-2</v>
      </c>
      <c r="CJ29" s="19" t="str">
        <f>IF(参照_熱!N29="","",参照_熱!N29)</f>
        <v>虎ノ門エネルギーネットワーク株式会社_虎ノ門・麻布台地域</v>
      </c>
    </row>
    <row r="30" spans="1:88" ht="12.75" customHeight="1" thickBot="1">
      <c r="A30" s="1"/>
      <c r="B30" s="1"/>
      <c r="C30" s="510"/>
      <c r="D30" s="537" t="s">
        <v>12</v>
      </c>
      <c r="E30" s="537"/>
      <c r="F30" s="537"/>
      <c r="G30" s="537"/>
      <c r="H30" s="125" t="s">
        <v>18</v>
      </c>
      <c r="I30" s="6"/>
      <c r="J30" s="125" t="s">
        <v>14</v>
      </c>
      <c r="K30" s="125" t="s">
        <v>14</v>
      </c>
      <c r="L30" s="1"/>
      <c r="N30" s="7" t="s">
        <v>2304</v>
      </c>
      <c r="AH30" s="592"/>
      <c r="AI30" s="99" t="s">
        <v>359</v>
      </c>
      <c r="AJ30" s="98"/>
      <c r="AK30" s="151" t="s">
        <v>1133</v>
      </c>
      <c r="AL30" s="38" t="str">
        <f t="shared" si="14"/>
        <v/>
      </c>
      <c r="AM30" s="86" t="str">
        <f t="shared" si="15"/>
        <v/>
      </c>
      <c r="AN30" s="101">
        <f>係数１!D68</f>
        <v>142</v>
      </c>
      <c r="AO30" s="84">
        <f>係数１!F68</f>
        <v>0</v>
      </c>
      <c r="AP30" s="84" t="str">
        <f>係数１!G68</f>
        <v>ｔ－C/GJ</v>
      </c>
      <c r="AQ30" s="4">
        <v>0.8</v>
      </c>
      <c r="AR30" s="64" t="str">
        <f t="shared" si="16"/>
        <v/>
      </c>
      <c r="AU30" s="19" t="str">
        <f>IF(参照_電気!A30="","",参照_電気!A30)</f>
        <v/>
      </c>
      <c r="AV30" s="19" t="str">
        <f>IF(参照_電気!B30="","",参照_電気!B30)</f>
        <v/>
      </c>
      <c r="AW30" s="19" t="str">
        <f>IF(参照_電気!C30="","",参照_電気!C30)</f>
        <v>メニューD(残差)</v>
      </c>
      <c r="AX30" s="19">
        <f>IF(参照_電気!D30="","",参照_電気!D30)</f>
        <v>5.3200000000000003E-4</v>
      </c>
      <c r="AY30" s="19">
        <f>IF(参照_電気!E30="","",参照_電気!E30)</f>
        <v>5.3200000000000003E-4</v>
      </c>
      <c r="AZ30" s="19" t="str">
        <f>IF(参照_電気!F30="","",参照_電気!F30)</f>
        <v>出光興産(株)</v>
      </c>
      <c r="BA30" s="19" t="str">
        <f>IF(参照_電気!G30="","",参照_電気!G30)</f>
        <v>出光興産(株)_メニューD(残差)</v>
      </c>
      <c r="BB30" s="19">
        <f t="shared" si="0"/>
        <v>0.53200000000000003</v>
      </c>
      <c r="BD30" s="19" t="str">
        <f>IF(参照_電気!L30="","",参照_電気!L30)</f>
        <v>(株)JERA Cross</v>
      </c>
      <c r="BJ30" s="19" t="str">
        <f>IF(参照_ガス!A30="","",参照_ガス!A30)</f>
        <v>D0028</v>
      </c>
      <c r="BK30" s="19" t="str">
        <f>IF(参照_ガス!B30="","",参照_ガス!B30)</f>
        <v>東海ガス株式会社</v>
      </c>
      <c r="BL30" s="19" t="str">
        <f>IF(参照_ガス!C30="","",参照_ガス!C30)</f>
        <v/>
      </c>
      <c r="BM30" s="19" t="str">
        <f>IF(参照_ガス!D30="","",参照_ガス!D30)</f>
        <v>メニューA</v>
      </c>
      <c r="BN30" s="19">
        <f>IF(参照_ガス!E30="","",参照_ガス!E30)</f>
        <v>2.0499999999999998</v>
      </c>
      <c r="BO30" s="19">
        <f>IF(参照_ガス!F30="","",参照_ガス!F30)</f>
        <v>0</v>
      </c>
      <c r="BP30" s="19" t="str">
        <f>IF(参照_ガス!H30="","",参照_ガス!H30)</f>
        <v>東海ガス株式会社</v>
      </c>
      <c r="BQ30" s="19" t="str">
        <f>IF(参照_ガス!I30="","",参照_ガス!I30)</f>
        <v>東海ガス株式会社_メニューA</v>
      </c>
      <c r="BR30" s="19">
        <f>IF(参照_ガス!J30="","",参照_ガス!J30)</f>
        <v>2.0499999999999998</v>
      </c>
      <c r="BT30" s="19" t="str">
        <f>IF(参照_ガス!N30="","",参照_ガス!N30)</f>
        <v>東邦ガス株式会社</v>
      </c>
      <c r="BZ30" s="19" t="str">
        <f>IF(参照_熱!A30="","",参照_熱!A30)</f>
        <v/>
      </c>
      <c r="CA30" s="19" t="str">
        <f>IF(参照_熱!B30="","",参照_熱!B30)</f>
        <v/>
      </c>
      <c r="CB30" s="19" t="str">
        <f>IF(参照_熱!C30="","",参照_熱!C30)</f>
        <v>下川端再開発地域</v>
      </c>
      <c r="CC30" s="19" t="str">
        <f>IF(参照_熱!D30="","",参照_熱!D30)</f>
        <v/>
      </c>
      <c r="CD30" s="19">
        <f>IF(参照_熱!E30="","",参照_熱!E30)</f>
        <v>5.5599999999999997E-2</v>
      </c>
      <c r="CE30" s="19">
        <f>IF(参照_熱!F30="","",参照_熱!F30)</f>
        <v>5.5599999999999997E-2</v>
      </c>
      <c r="CF30" s="19" t="str">
        <f>IF(参照_熱!H30="","",参照_熱!H30)</f>
        <v>株式会社福岡エネルギーサービス_下川端再開発地域</v>
      </c>
      <c r="CG30" s="19" t="str">
        <f>IF(参照_熱!I30="","",参照_熱!I30)</f>
        <v>株式会社福岡エネルギーサービス_下川端再開発地域_</v>
      </c>
      <c r="CH30" s="19">
        <f>IF(参照_熱!J30="","",参照_熱!J30)</f>
        <v>5.5599999999999997E-2</v>
      </c>
      <c r="CJ30" s="19" t="str">
        <f>IF(参照_熱!N30="","",参照_熱!N30)</f>
        <v>虎ノ門エネルギーネットワーク株式会社_虎ノ門一・二丁目地域</v>
      </c>
    </row>
    <row r="31" spans="1:88" ht="19.5" customHeight="1" thickTop="1" thickBot="1">
      <c r="A31" s="1"/>
      <c r="B31" s="1"/>
      <c r="C31" s="565" t="s">
        <v>1</v>
      </c>
      <c r="D31" s="525" t="s">
        <v>16</v>
      </c>
      <c r="E31" s="525"/>
      <c r="F31" s="525"/>
      <c r="G31" s="525"/>
      <c r="H31" s="124" t="s">
        <v>6</v>
      </c>
      <c r="I31" s="124" t="s">
        <v>20</v>
      </c>
      <c r="J31" s="130" t="s">
        <v>342</v>
      </c>
      <c r="K31" s="129" t="s">
        <v>1866</v>
      </c>
      <c r="L31" s="1"/>
      <c r="N31" s="75"/>
      <c r="O31" s="73" t="s">
        <v>2305</v>
      </c>
      <c r="P31" s="74" t="s">
        <v>344</v>
      </c>
      <c r="Q31" s="69" t="s">
        <v>410</v>
      </c>
      <c r="R31" s="73" t="s">
        <v>409</v>
      </c>
      <c r="S31" s="34" t="s">
        <v>2306</v>
      </c>
      <c r="T31" s="67" t="s">
        <v>396</v>
      </c>
      <c r="U31" s="66" t="s">
        <v>395</v>
      </c>
      <c r="V31" s="66" t="s">
        <v>394</v>
      </c>
      <c r="W31" s="73" t="s">
        <v>408</v>
      </c>
      <c r="X31" s="72" t="s">
        <v>407</v>
      </c>
      <c r="Y31" s="71" t="s">
        <v>406</v>
      </c>
      <c r="Z31" s="71" t="s">
        <v>405</v>
      </c>
      <c r="AA31" s="71" t="s">
        <v>404</v>
      </c>
      <c r="AB31" s="71" t="s">
        <v>403</v>
      </c>
      <c r="AC31" s="71" t="s">
        <v>402</v>
      </c>
      <c r="AD31" s="71" t="s">
        <v>401</v>
      </c>
      <c r="AE31" s="66" t="s">
        <v>400</v>
      </c>
      <c r="AF31" s="34" t="s">
        <v>399</v>
      </c>
      <c r="AH31" s="593"/>
      <c r="AI31" s="99" t="s">
        <v>360</v>
      </c>
      <c r="AJ31" s="98"/>
      <c r="AK31" s="151" t="s">
        <v>1133</v>
      </c>
      <c r="AL31" s="38" t="str">
        <f t="shared" si="14"/>
        <v/>
      </c>
      <c r="AM31" s="86" t="str">
        <f t="shared" si="15"/>
        <v/>
      </c>
      <c r="AN31" s="101">
        <f>係数１!D69</f>
        <v>22.5</v>
      </c>
      <c r="AO31" s="84">
        <f>係数１!F69</f>
        <v>0</v>
      </c>
      <c r="AP31" s="84" t="str">
        <f>係数１!G69</f>
        <v>ｔ－C/GJ</v>
      </c>
      <c r="AQ31" s="4">
        <v>0.8</v>
      </c>
      <c r="AR31" s="64" t="str">
        <f t="shared" si="16"/>
        <v/>
      </c>
      <c r="AU31" s="19" t="str">
        <f>IF(参照_電気!A31="","",参照_電気!A31)</f>
        <v/>
      </c>
      <c r="AV31" s="19" t="str">
        <f>IF(参照_電気!B31="","",参照_電気!B31)</f>
        <v/>
      </c>
      <c r="AW31" s="19" t="str">
        <f>IF(参照_電気!C31="","",参照_電気!C31)</f>
        <v>(参考値)事業者全体</v>
      </c>
      <c r="AX31" s="19">
        <f>IF(参照_電気!D31="","",参照_電気!D31)</f>
        <v>4.1899999999999999E-4</v>
      </c>
      <c r="AY31" s="19">
        <f>IF(参照_電気!E31="","",参照_電気!E31)</f>
        <v>4.1899999999999999E-4</v>
      </c>
      <c r="AZ31" s="19" t="str">
        <f>IF(参照_電気!F31="","",参照_電気!F31)</f>
        <v>出光興産(株)</v>
      </c>
      <c r="BA31" s="19" t="str">
        <f>IF(参照_電気!G31="","",参照_電気!G31)</f>
        <v>出光興産(株)_(参考値)事業者全体</v>
      </c>
      <c r="BB31" s="19">
        <f t="shared" si="0"/>
        <v>0.41899999999999998</v>
      </c>
      <c r="BD31" s="19" t="str">
        <f>IF(参照_電気!L31="","",参照_電気!L31)</f>
        <v>JPエネルギー(株)</v>
      </c>
      <c r="BJ31" s="19" t="str">
        <f>IF(参照_ガス!A31="","",参照_ガス!A31)</f>
        <v/>
      </c>
      <c r="BK31" s="19" t="str">
        <f>IF(参照_ガス!B31="","",参照_ガス!B31)</f>
        <v/>
      </c>
      <c r="BL31" s="19" t="str">
        <f>IF(参照_ガス!C31="","",参照_ガス!C31)</f>
        <v/>
      </c>
      <c r="BM31" s="19" t="str">
        <f>IF(参照_ガス!D31="","",参照_ガス!D31)</f>
        <v>残差</v>
      </c>
      <c r="BN31" s="19">
        <f>IF(参照_ガス!E31="","",参照_ガス!E31)</f>
        <v>2.0499999999999998</v>
      </c>
      <c r="BO31" s="19">
        <f>IF(参照_ガス!F31="","",参照_ガス!F31)</f>
        <v>2.0499999999999998</v>
      </c>
      <c r="BP31" s="19" t="str">
        <f>IF(参照_ガス!H31="","",参照_ガス!H31)</f>
        <v>東海ガス株式会社</v>
      </c>
      <c r="BQ31" s="19" t="str">
        <f>IF(参照_ガス!I31="","",参照_ガス!I31)</f>
        <v>東海ガス株式会社_残差</v>
      </c>
      <c r="BR31" s="19">
        <f>IF(参照_ガス!J31="","",参照_ガス!J31)</f>
        <v>2.0499999999999998</v>
      </c>
      <c r="BT31" s="19" t="str">
        <f>IF(参照_ガス!N31="","",参照_ガス!N31)</f>
        <v>にかほガス株式会社</v>
      </c>
      <c r="BZ31" s="19" t="str">
        <f>IF(参照_熱!A31="","",参照_熱!A31)</f>
        <v>047</v>
      </c>
      <c r="CA31" s="19" t="str">
        <f>IF(参照_熱!B31="","",参照_熱!B31)</f>
        <v>東京下水道エネルギー株式会社　後楽事業所</v>
      </c>
      <c r="CB31" s="19" t="str">
        <f>IF(参照_熱!C31="","",参照_熱!C31)</f>
        <v>後楽一丁目地域</v>
      </c>
      <c r="CC31" s="19" t="str">
        <f>IF(参照_熱!D31="","",参照_熱!D31)</f>
        <v/>
      </c>
      <c r="CD31" s="19">
        <f>IF(参照_熱!E31="","",参照_熱!E31)</f>
        <v>3.5900000000000001E-2</v>
      </c>
      <c r="CE31" s="19">
        <f>IF(参照_熱!F31="","",参照_熱!F31)</f>
        <v>3.5900000000000001E-2</v>
      </c>
      <c r="CF31" s="19" t="str">
        <f>IF(参照_熱!H31="","",参照_熱!H31)</f>
        <v>東京下水道エネルギー株式会社　後楽事業所_後楽一丁目地域</v>
      </c>
      <c r="CG31" s="19" t="str">
        <f>IF(参照_熱!I31="","",参照_熱!I31)</f>
        <v>東京下水道エネルギー株式会社　後楽事業所_後楽一丁目地域_</v>
      </c>
      <c r="CH31" s="19">
        <f>IF(参照_熱!J31="","",参照_熱!J31)</f>
        <v>3.5900000000000001E-2</v>
      </c>
      <c r="CJ31" s="19" t="str">
        <f>IF(参照_熱!N31="","",参照_熱!N31)</f>
        <v>西池袋熱供給株式会社_西池袋地域</v>
      </c>
    </row>
    <row r="32" spans="1:88" ht="12.75" customHeight="1" thickTop="1">
      <c r="A32" s="1"/>
      <c r="B32" s="1"/>
      <c r="C32" s="540"/>
      <c r="D32" s="511" t="s">
        <v>48</v>
      </c>
      <c r="E32" s="511"/>
      <c r="F32" s="511"/>
      <c r="G32" s="511"/>
      <c r="H32" s="123" t="s">
        <v>25</v>
      </c>
      <c r="I32" s="4"/>
      <c r="J32" s="38" t="str">
        <f>IF($I32="","",$I32*係数１!$D$8*0.0258)</f>
        <v/>
      </c>
      <c r="K32" s="38" t="str">
        <f>IF($I32="","",$I32*係数１!$D$8*係数１!$F$8*44/12)</f>
        <v/>
      </c>
      <c r="L32" s="1"/>
      <c r="N32" s="59">
        <v>1</v>
      </c>
      <c r="O32" s="57"/>
      <c r="P32" s="57"/>
      <c r="Q32" s="54" t="str">
        <f>IF(O32="","",_xlfn.IFNA(VLOOKUP(O32&amp;"_"&amp;P32,$CG:$CH,2,FALSE),"該当する排出係数がありません"))</f>
        <v/>
      </c>
      <c r="R32" s="60"/>
      <c r="S32" s="100"/>
      <c r="T32" s="313">
        <f>係数１!$D$44</f>
        <v>1.19</v>
      </c>
      <c r="U32" s="92" t="str">
        <f>IF(OR(S32="",O32=""),"",S32*T32*0.0258)</f>
        <v/>
      </c>
      <c r="V32" s="92" t="str">
        <f>IF(OR(S32="",O32=""),"",IF(R32="",S32*Q32,S32*R32))</f>
        <v/>
      </c>
      <c r="W32" s="94" t="str" cm="1">
        <f t="array" aca="1" ref="W32" ca="1">IF(O32="","",IF(ISNUMBER(AA32),INDIRECT($CM$6&amp;AA32),IF(AA32="a",Q32,IF(AA32="b",INDIRECT($CM$6&amp;AB32),IF(AA32="c",R32,"")))))</f>
        <v/>
      </c>
      <c r="X32" s="93"/>
      <c r="Y32" s="92" t="str">
        <f>IF(OR(S32="",O32=""),"",IF(X32="",S32*W32,S32*X32))</f>
        <v/>
      </c>
      <c r="Z32" s="91" t="str">
        <f ca="1">IF(O32="","",IF(COUNTIF(INDIRECT($CM$4&amp;":"&amp;$CM$4),O32),1,0))</f>
        <v/>
      </c>
      <c r="AA32" s="91" t="str">
        <f ca="1">IF(O32="","",IF(OR(AE32="",AF32=""),"c",IFERROR(MATCH("*残差*",INDIRECT($CM$5&amp;AE32&amp;":"&amp;$CM$5&amp;AF32),0)+AE32-1,IF(AF32-AE32&gt;=1,"b","a"))))</f>
        <v/>
      </c>
      <c r="AB32" s="91" t="str">
        <f ca="1">IF(O32="","",IF(OR(AE32="",AF32=""),"-",IFERROR(MATCH("*事業者全体*",INDIRECT($CM$5&amp;AE32&amp;":"&amp;$CM$5&amp;AF32),0)+AE32-1,"-")))</f>
        <v/>
      </c>
      <c r="AC32" s="91">
        <f ca="1">IF(Z32=0,1,IF(R32="",0,1))</f>
        <v>0</v>
      </c>
      <c r="AD32" s="91">
        <f>IF(R32="",0,1)</f>
        <v>0</v>
      </c>
      <c r="AE32" s="91" t="str">
        <f>_xlfn.IFNA(MATCH(O32,$CF:$CF,0),"")</f>
        <v/>
      </c>
      <c r="AF32" s="90" t="str">
        <f>IFERROR(IF(O32="","",AE32+COUNTIF($CF:$CF,O32)-1),"")</f>
        <v/>
      </c>
      <c r="AH32" s="607" t="s">
        <v>414</v>
      </c>
      <c r="AI32" s="99" t="s">
        <v>361</v>
      </c>
      <c r="AJ32" s="98"/>
      <c r="AK32" s="150" t="s">
        <v>362</v>
      </c>
      <c r="AL32" s="38" t="str">
        <f t="shared" si="14"/>
        <v/>
      </c>
      <c r="AM32" s="86" t="str">
        <f t="shared" si="15"/>
        <v/>
      </c>
      <c r="AN32" s="101">
        <f>係数１!D70</f>
        <v>1</v>
      </c>
      <c r="AO32" s="84">
        <f>係数１!F70</f>
        <v>0</v>
      </c>
      <c r="AP32" s="84" t="str">
        <f>係数１!G70</f>
        <v>ｔ－C/GJ</v>
      </c>
      <c r="AQ32" s="4">
        <v>1</v>
      </c>
      <c r="AR32" s="64" t="str">
        <f t="shared" si="16"/>
        <v/>
      </c>
      <c r="AU32" s="19" t="str">
        <f>IF(参照_電気!A32="","",参照_電気!A32)</f>
        <v>A0013</v>
      </c>
      <c r="AV32" s="19" t="str">
        <f>IF(参照_電気!B32="","",参照_電気!B32)</f>
        <v>(株)オプテージ</v>
      </c>
      <c r="AW32" s="19" t="str">
        <f>IF(参照_電気!C32="","",参照_電気!C32)</f>
        <v>メニューA</v>
      </c>
      <c r="AX32" s="19">
        <f>IF(参照_電気!D32="","",参照_電気!D32)</f>
        <v>0</v>
      </c>
      <c r="AY32" s="19">
        <f>IF(参照_電気!E32="","",参照_電気!E32)</f>
        <v>0</v>
      </c>
      <c r="AZ32" s="19" t="str">
        <f>IF(参照_電気!F32="","",参照_電気!F32)</f>
        <v>(株)オプテージ</v>
      </c>
      <c r="BA32" s="19" t="str">
        <f>IF(参照_電気!G32="","",参照_電気!G32)</f>
        <v>(株)オプテージ_メニューA</v>
      </c>
      <c r="BB32" s="19">
        <f t="shared" si="0"/>
        <v>0</v>
      </c>
      <c r="BD32" s="19" t="str">
        <f>IF(参照_電気!L32="","",参照_電気!L32)</f>
        <v>(株)JR東日本商事</v>
      </c>
      <c r="BJ32" s="19" t="str">
        <f>IF(参照_ガス!A32="","",参照_ガス!A32)</f>
        <v/>
      </c>
      <c r="BK32" s="19" t="str">
        <f>IF(参照_ガス!B32="","",参照_ガス!B32)</f>
        <v/>
      </c>
      <c r="BL32" s="19" t="str">
        <f>IF(参照_ガス!C32="","",参照_ガス!C32)</f>
        <v>大多喜ガス株式会社の供給エリア（払出エリアA）</v>
      </c>
      <c r="BM32" s="19" t="str">
        <f>IF(参照_ガス!D32="","",参照_ガス!D32)</f>
        <v/>
      </c>
      <c r="BN32" s="19">
        <f>IF(参照_ガス!E32="","",参照_ガス!E32)</f>
        <v>1.81</v>
      </c>
      <c r="BO32" s="19">
        <f>IF(参照_ガス!F32="","",参照_ガス!F32)</f>
        <v>1.81</v>
      </c>
      <c r="BP32" s="19" t="str">
        <f>IF(参照_ガス!H32="","",参照_ガス!H32)</f>
        <v>東海ガス株式会社_大多喜ガス株式会社の供給エリア（払出エリアA）</v>
      </c>
      <c r="BQ32" s="19" t="str">
        <f>IF(参照_ガス!I32="","",参照_ガス!I32)</f>
        <v>東海ガス株式会社_大多喜ガス株式会社の供給エリア（払出エリアA）_</v>
      </c>
      <c r="BR32" s="19">
        <f>IF(参照_ガス!J32="","",参照_ガス!J32)</f>
        <v>1.81</v>
      </c>
      <c r="BT32" s="19" t="str">
        <f>IF(参照_ガス!N32="","",参照_ガス!N32)</f>
        <v>広島ガス株式会社</v>
      </c>
      <c r="BZ32" s="19" t="str">
        <f>IF(参照_熱!A32="","",参照_熱!A32)</f>
        <v>050</v>
      </c>
      <c r="CA32" s="19" t="str">
        <f>IF(参照_熱!B32="","",参照_熱!B32)</f>
        <v>新宿南エネルギーサービス株式会社</v>
      </c>
      <c r="CB32" s="19" t="str">
        <f>IF(参照_熱!C32="","",参照_熱!C32)</f>
        <v/>
      </c>
      <c r="CC32" s="19" t="str">
        <f>IF(参照_熱!D32="","",参照_熱!D32)</f>
        <v/>
      </c>
      <c r="CD32" s="19">
        <f>IF(参照_熱!E32="","",参照_熱!E32)</f>
        <v>4.6399999999999997E-2</v>
      </c>
      <c r="CE32" s="19">
        <f>IF(参照_熱!F32="","",参照_熱!F32)</f>
        <v>4.6399999999999997E-2</v>
      </c>
      <c r="CF32" s="19" t="str">
        <f>IF(参照_熱!H32="","",参照_熱!H32)</f>
        <v>新宿南エネルギーサービス株式会社</v>
      </c>
      <c r="CG32" s="19" t="str">
        <f>IF(参照_熱!I32="","",参照_熱!I32)</f>
        <v>新宿南エネルギーサービス株式会社_</v>
      </c>
      <c r="CH32" s="19">
        <f>IF(参照_熱!J32="","",参照_熱!J32)</f>
        <v>4.6399999999999997E-2</v>
      </c>
      <c r="CJ32" s="19" t="str">
        <f>IF(参照_熱!N32="","",参照_熱!N32)</f>
        <v>株式会社福岡エネルギーサービス_シーサイドももち地域</v>
      </c>
    </row>
    <row r="33" spans="1:88" ht="12.75" customHeight="1" thickBot="1">
      <c r="A33" s="1"/>
      <c r="B33" s="1"/>
      <c r="C33" s="540"/>
      <c r="D33" s="511" t="s">
        <v>27</v>
      </c>
      <c r="E33" s="511"/>
      <c r="F33" s="511"/>
      <c r="G33" s="511"/>
      <c r="H33" s="123" t="s">
        <v>25</v>
      </c>
      <c r="I33" s="4"/>
      <c r="J33" s="38" t="str">
        <f>IF($I33="","",$I33*係数１!$D$12*0.0258)</f>
        <v/>
      </c>
      <c r="K33" s="38" t="str">
        <f>IF($I33="","",$I33*係数１!$D$12*係数１!$F$12*44/12)</f>
        <v/>
      </c>
      <c r="L33" s="1"/>
      <c r="N33" s="59">
        <v>2</v>
      </c>
      <c r="O33" s="57"/>
      <c r="P33" s="57"/>
      <c r="Q33" s="54" t="str">
        <f>IF(O33="","",_xlfn.IFNA(VLOOKUP(O33&amp;"_"&amp;P33,$CG:$CH,2,FALSE),"該当する排出係数がありません"))</f>
        <v/>
      </c>
      <c r="R33" s="60"/>
      <c r="S33" s="100"/>
      <c r="T33" s="313">
        <f>係数１!$D$44</f>
        <v>1.19</v>
      </c>
      <c r="U33" s="92" t="str">
        <f>IF(OR(S33="",O33=""),"",S33*T33*0.0258)</f>
        <v/>
      </c>
      <c r="V33" s="92" t="str">
        <f>IF(OR(S33="",O33=""),"",IF(R33="",S33*Q33,S33*R33))</f>
        <v/>
      </c>
      <c r="W33" s="94" t="str" cm="1">
        <f t="array" aca="1" ref="W33" ca="1">IF(O33="","",IF(ISNUMBER(AA33),INDIRECT($CM$6&amp;AA33),IF(AA33="a",Q33,IF(AA33="b",INDIRECT($CM$6&amp;AB33),IF(AA33="c",R33,"")))))</f>
        <v/>
      </c>
      <c r="X33" s="93"/>
      <c r="Y33" s="92" t="str">
        <f>IF(OR(S33="",O33=""),"",IF(X33="",S33*W33,S33*X33))</f>
        <v/>
      </c>
      <c r="Z33" s="91" t="str">
        <f ca="1">IF(O33="","",IF(COUNTIF(INDIRECT($CM$4&amp;":"&amp;$CM$4),O33),1,0))</f>
        <v/>
      </c>
      <c r="AA33" s="91" t="str">
        <f ca="1">IF(O33="","",IF(OR(AE33="",AF33=""),"c",IFERROR(MATCH("*残差*",INDIRECT($CM$5&amp;AE33&amp;":"&amp;$CM$5&amp;AF33),0)+AE33-1,IF(AF33-AE33&gt;=1,"b","a"))))</f>
        <v/>
      </c>
      <c r="AB33" s="91" t="str">
        <f ca="1">IF(O33="","",IF(OR(AE33="",AF33=""),"-",IFERROR(MATCH("*事業者全体*",INDIRECT($CM$5&amp;AE33&amp;":"&amp;$CM$5&amp;AF33),0)+AE33-1,"-")))</f>
        <v/>
      </c>
      <c r="AC33" s="91">
        <f ca="1">IF(Z33=0,1,IF(R33="",0,1))</f>
        <v>0</v>
      </c>
      <c r="AD33" s="91">
        <f>IF(R33="",0,1)</f>
        <v>0</v>
      </c>
      <c r="AE33" s="91" t="str">
        <f>_xlfn.IFNA(MATCH(O33,$CF:$CF,0),"")</f>
        <v/>
      </c>
      <c r="AF33" s="90" t="str">
        <f>IFERROR(IF(O33="","",AE33+COUNTIF($CF:$CF,O33)-1),"")</f>
        <v/>
      </c>
      <c r="AH33" s="592"/>
      <c r="AI33" s="99" t="s">
        <v>363</v>
      </c>
      <c r="AJ33" s="98"/>
      <c r="AK33" s="150" t="s">
        <v>362</v>
      </c>
      <c r="AL33" s="38" t="str">
        <f t="shared" si="14"/>
        <v/>
      </c>
      <c r="AM33" s="86" t="str">
        <f t="shared" si="15"/>
        <v/>
      </c>
      <c r="AN33" s="101">
        <f>係数１!D71</f>
        <v>1</v>
      </c>
      <c r="AO33" s="84">
        <f>係数１!F71</f>
        <v>0</v>
      </c>
      <c r="AP33" s="84" t="str">
        <f>係数１!G71</f>
        <v>ｔ－C/GJ</v>
      </c>
      <c r="AQ33" s="4">
        <v>1</v>
      </c>
      <c r="AR33" s="64" t="str">
        <f t="shared" si="16"/>
        <v/>
      </c>
      <c r="AU33" s="19" t="str">
        <f>IF(参照_電気!A33="","",参照_電気!A33)</f>
        <v/>
      </c>
      <c r="AV33" s="19" t="str">
        <f>IF(参照_電気!B33="","",参照_電気!B33)</f>
        <v/>
      </c>
      <c r="AW33" s="19" t="str">
        <f>IF(参照_電気!C33="","",参照_電気!C33)</f>
        <v>メニューB(残差)</v>
      </c>
      <c r="AX33" s="19">
        <f>IF(参照_電気!D33="","",参照_電気!D33)</f>
        <v>3.3300000000000002E-4</v>
      </c>
      <c r="AY33" s="19">
        <f>IF(参照_電気!E33="","",参照_電気!E33)</f>
        <v>3.3300000000000002E-4</v>
      </c>
      <c r="AZ33" s="19" t="str">
        <f>IF(参照_電気!F33="","",参照_電気!F33)</f>
        <v>(株)オプテージ</v>
      </c>
      <c r="BA33" s="19" t="str">
        <f>IF(参照_電気!G33="","",参照_電気!G33)</f>
        <v>(株)オプテージ_メニューB(残差)</v>
      </c>
      <c r="BB33" s="19">
        <f t="shared" si="0"/>
        <v>0.33300000000000002</v>
      </c>
      <c r="BD33" s="19" t="str">
        <f>IF(参照_電気!L33="","",参照_電気!L33)</f>
        <v>(株)JTBコミュニケーションデザイン</v>
      </c>
      <c r="BJ33" s="19" t="str">
        <f>IF(参照_ガス!A33="","",参照_ガス!A33)</f>
        <v>D0035</v>
      </c>
      <c r="BK33" s="19" t="str">
        <f>IF(参照_ガス!B33="","",参照_ガス!B33)</f>
        <v>大多喜ガス株式会社</v>
      </c>
      <c r="BL33" s="19" t="str">
        <f>IF(参照_ガス!C33="","",参照_ガス!C33)</f>
        <v>大多喜ガス株式会社の供給エリア（払出エリアB）</v>
      </c>
      <c r="BM33" s="19" t="str">
        <f>IF(参照_ガス!D33="","",参照_ガス!D33)</f>
        <v/>
      </c>
      <c r="BN33" s="19">
        <f>IF(参照_ガス!E33="","",参照_ガス!E33)</f>
        <v>2.0499999999999998</v>
      </c>
      <c r="BO33" s="19">
        <f>IF(参照_ガス!F33="","",参照_ガス!F33)</f>
        <v>2.0499999999999998</v>
      </c>
      <c r="BP33" s="19" t="str">
        <f>IF(参照_ガス!H33="","",参照_ガス!H33)</f>
        <v>大多喜ガス株式会社_大多喜ガス株式会社の供給エリア（払出エリアB）</v>
      </c>
      <c r="BQ33" s="19" t="str">
        <f>IF(参照_ガス!I33="","",参照_ガス!I33)</f>
        <v>大多喜ガス株式会社_大多喜ガス株式会社の供給エリア（払出エリアB）_</v>
      </c>
      <c r="BR33" s="19">
        <f>IF(参照_ガス!J33="","",参照_ガス!J33)</f>
        <v>2.0499999999999998</v>
      </c>
      <c r="BT33" s="19" t="str">
        <f>IF(参照_ガス!N33="","",参照_ガス!N33)</f>
        <v>武陽ガス株式会社</v>
      </c>
      <c r="BZ33" s="19" t="str">
        <f>IF(参照_熱!A33="","",参照_熱!A33)</f>
        <v>057</v>
      </c>
      <c r="CA33" s="19" t="str">
        <f>IF(参照_熱!B33="","",参照_熱!B33)</f>
        <v>錦糸町熱供給株式会社</v>
      </c>
      <c r="CB33" s="19" t="str">
        <f>IF(参照_熱!C33="","",参照_熱!C33)</f>
        <v/>
      </c>
      <c r="CC33" s="19" t="str">
        <f>IF(参照_熱!D33="","",参照_熱!D33)</f>
        <v/>
      </c>
      <c r="CD33" s="19">
        <f>IF(参照_熱!E33="","",参照_熱!E33)</f>
        <v>0.04</v>
      </c>
      <c r="CE33" s="19">
        <f>IF(参照_熱!F33="","",参照_熱!F33)</f>
        <v>0.04</v>
      </c>
      <c r="CF33" s="19" t="str">
        <f>IF(参照_熱!H33="","",参照_熱!H33)</f>
        <v>錦糸町熱供給株式会社</v>
      </c>
      <c r="CG33" s="19" t="str">
        <f>IF(参照_熱!I33="","",参照_熱!I33)</f>
        <v>錦糸町熱供給株式会社_</v>
      </c>
      <c r="CH33" s="19">
        <f>IF(参照_熱!J33="","",参照_熱!J33)</f>
        <v>0.04</v>
      </c>
      <c r="CJ33" s="19" t="str">
        <f>IF(参照_熱!N33="","",参照_熱!N33)</f>
        <v>株式会社福岡エネルギーサービス_下川端再開発地域</v>
      </c>
    </row>
    <row r="34" spans="1:88" ht="12.75" customHeight="1" thickTop="1" thickBot="1">
      <c r="A34" s="1"/>
      <c r="B34" s="1"/>
      <c r="C34" s="540"/>
      <c r="D34" s="511" t="s">
        <v>47</v>
      </c>
      <c r="E34" s="511"/>
      <c r="F34" s="511"/>
      <c r="G34" s="511"/>
      <c r="H34" s="128" t="s">
        <v>1868</v>
      </c>
      <c r="I34" s="4"/>
      <c r="J34" s="38" t="str">
        <f>IF($I34="","",$I34*係数１!$D$18*0.0258)</f>
        <v/>
      </c>
      <c r="K34" s="38" t="str">
        <f>IF($I34="","",$I34*係数１!$D$18*係数１!$F$18*44/12)</f>
        <v/>
      </c>
      <c r="L34" s="1"/>
      <c r="N34" s="558" t="s">
        <v>58</v>
      </c>
      <c r="O34" s="559"/>
      <c r="P34" s="559"/>
      <c r="Q34" s="559"/>
      <c r="R34" s="560"/>
      <c r="S34" s="83">
        <f>SUM(S32:S33)</f>
        <v>0</v>
      </c>
      <c r="T34" s="44"/>
      <c r="U34" s="82">
        <f>SUM(U32:U33)</f>
        <v>0</v>
      </c>
      <c r="V34" s="82">
        <f>SUM(V32:V33)</f>
        <v>0</v>
      </c>
      <c r="W34" s="46"/>
      <c r="X34" s="46"/>
      <c r="Y34" s="82">
        <f>SUM(Y32:Y33)</f>
        <v>0</v>
      </c>
      <c r="Z34" s="81">
        <f ca="1">SUM(Z32:Z33)</f>
        <v>0</v>
      </c>
      <c r="AA34" s="46"/>
      <c r="AB34" s="46"/>
      <c r="AC34" s="81">
        <f ca="1">SUM(AC32:AC33)</f>
        <v>0</v>
      </c>
      <c r="AD34" s="81">
        <f>SUM(AD32:AD33)</f>
        <v>0</v>
      </c>
      <c r="AE34" s="46"/>
      <c r="AF34" s="45"/>
      <c r="AH34" s="607" t="s">
        <v>364</v>
      </c>
      <c r="AI34" s="99" t="s">
        <v>413</v>
      </c>
      <c r="AJ34" s="98"/>
      <c r="AK34" s="150" t="s">
        <v>1136</v>
      </c>
      <c r="AL34" s="38" t="str">
        <f>IF(AJ34="","",AJ34/1000*AN34*0.0258)</f>
        <v/>
      </c>
      <c r="AM34" s="86" t="str">
        <f>IF(AJ34="","",AJ34*AO34)</f>
        <v/>
      </c>
      <c r="AN34" s="97">
        <f>係数１!D72</f>
        <v>3600</v>
      </c>
      <c r="AO34" s="84">
        <f>係数１!F72</f>
        <v>0</v>
      </c>
      <c r="AP34" s="84" t="str">
        <f>係数１!G72</f>
        <v>ｔ－CO2/千kWh</v>
      </c>
      <c r="AQ34" s="4">
        <v>1</v>
      </c>
      <c r="AR34" s="64" t="str">
        <f t="shared" si="16"/>
        <v/>
      </c>
      <c r="AU34" s="19" t="str">
        <f>IF(参照_電気!A34="","",参照_電気!A34)</f>
        <v/>
      </c>
      <c r="AV34" s="19" t="str">
        <f>IF(参照_電気!B34="","",参照_電気!B34)</f>
        <v/>
      </c>
      <c r="AW34" s="19" t="str">
        <f>IF(参照_電気!C34="","",参照_電気!C34)</f>
        <v>(参考値)事業者全体</v>
      </c>
      <c r="AX34" s="19">
        <f>IF(参照_電気!D34="","",参照_電気!D34)</f>
        <v>3.3300000000000002E-4</v>
      </c>
      <c r="AY34" s="19">
        <f>IF(参照_電気!E34="","",参照_電気!E34)</f>
        <v>3.3300000000000002E-4</v>
      </c>
      <c r="AZ34" s="19" t="str">
        <f>IF(参照_電気!F34="","",参照_電気!F34)</f>
        <v>(株)オプテージ</v>
      </c>
      <c r="BA34" s="19" t="str">
        <f>IF(参照_電気!G34="","",参照_電気!G34)</f>
        <v>(株)オプテージ_(参考値)事業者全体</v>
      </c>
      <c r="BB34" s="19">
        <f t="shared" si="0"/>
        <v>0.33300000000000002</v>
      </c>
      <c r="BD34" s="19" t="str">
        <f>IF(参照_電気!L34="","",参照_電気!L34)</f>
        <v>(株)karch</v>
      </c>
      <c r="BJ34" s="19" t="str">
        <f>IF(参照_ガス!A34="","",参照_ガス!A34)</f>
        <v/>
      </c>
      <c r="BK34" s="19" t="str">
        <f>IF(参照_ガス!B34="","",参照_ガス!B34)</f>
        <v/>
      </c>
      <c r="BL34" s="19" t="str">
        <f>IF(参照_ガス!C34="","",参照_ガス!C34)</f>
        <v>大多喜ガス株式会社の供給エリア（払出エリアC）</v>
      </c>
      <c r="BM34" s="19" t="str">
        <f>IF(参照_ガス!D34="","",参照_ガス!D34)</f>
        <v/>
      </c>
      <c r="BN34" s="19">
        <f>IF(参照_ガス!E34="","",参照_ガス!E34)</f>
        <v>2.0499999999999998</v>
      </c>
      <c r="BO34" s="19">
        <f>IF(参照_ガス!F34="","",参照_ガス!F34)</f>
        <v>2.0499999999999998</v>
      </c>
      <c r="BP34" s="19" t="str">
        <f>IF(参照_ガス!H34="","",参照_ガス!H34)</f>
        <v>大多喜ガス株式会社_大多喜ガス株式会社の供給エリア（払出エリアC）</v>
      </c>
      <c r="BQ34" s="19" t="str">
        <f>IF(参照_ガス!I34="","",参照_ガス!I34)</f>
        <v>大多喜ガス株式会社_大多喜ガス株式会社の供給エリア（払出エリアC）_</v>
      </c>
      <c r="BR34" s="19">
        <f>IF(参照_ガス!J34="","",参照_ガス!J34)</f>
        <v>2.0499999999999998</v>
      </c>
      <c r="BT34" s="19" t="str">
        <f>IF(参照_ガス!N34="","",参照_ガス!N34)</f>
        <v>山口合同ガス株式会社_下関市、山陽小野田市、宇部市、山口市、防府市、周南市、下松市、光市</v>
      </c>
      <c r="BZ34" s="19" t="str">
        <f>IF(参照_熱!A34="","",参照_熱!A34)</f>
        <v>058</v>
      </c>
      <c r="CA34" s="19" t="str">
        <f>IF(参照_熱!B34="","",参照_熱!B34)</f>
        <v>品川熱供給株式会社</v>
      </c>
      <c r="CB34" s="19" t="str">
        <f>IF(参照_熱!C34="","",参照_熱!C34)</f>
        <v>品川東口南地域</v>
      </c>
      <c r="CC34" s="19" t="str">
        <f>IF(参照_熱!D34="","",参照_熱!D34)</f>
        <v/>
      </c>
      <c r="CD34" s="19">
        <f>IF(参照_熱!E34="","",参照_熱!E34)</f>
        <v>4.2299999999999997E-2</v>
      </c>
      <c r="CE34" s="19">
        <f>IF(参照_熱!F34="","",参照_熱!F34)</f>
        <v>4.2299999999999997E-2</v>
      </c>
      <c r="CF34" s="19" t="str">
        <f>IF(参照_熱!H34="","",参照_熱!H34)</f>
        <v>品川熱供給株式会社_品川東口南地域</v>
      </c>
      <c r="CG34" s="19" t="str">
        <f>IF(参照_熱!I34="","",参照_熱!I34)</f>
        <v>品川熱供給株式会社_品川東口南地域_</v>
      </c>
      <c r="CH34" s="19">
        <f>IF(参照_熱!J34="","",参照_熱!J34)</f>
        <v>4.2299999999999997E-2</v>
      </c>
      <c r="CJ34" s="19" t="str">
        <f>IF(参照_熱!N34="","",参照_熱!N34)</f>
        <v>株式会社福岡エネルギーサービス_西鉄福岡駅再開発地域</v>
      </c>
    </row>
    <row r="35" spans="1:88" ht="12.75" customHeight="1">
      <c r="A35" s="1"/>
      <c r="B35" s="1"/>
      <c r="C35" s="540"/>
      <c r="D35" s="511" t="s">
        <v>46</v>
      </c>
      <c r="E35" s="511"/>
      <c r="F35" s="511"/>
      <c r="G35" s="511"/>
      <c r="H35" s="128" t="s">
        <v>1868</v>
      </c>
      <c r="I35" s="4"/>
      <c r="J35" s="38" t="str">
        <f>IF($I35="","",$I35*係数１!$D$20*0.0258)</f>
        <v/>
      </c>
      <c r="K35" s="38" t="str">
        <f>IF($I35="","",$I35*係数１!$D$20*係数１!$F$20*44/12)</f>
        <v/>
      </c>
      <c r="L35" s="1"/>
      <c r="AH35" s="608"/>
      <c r="AI35" s="99" t="s">
        <v>365</v>
      </c>
      <c r="AJ35" s="98"/>
      <c r="AK35" s="150" t="s">
        <v>1136</v>
      </c>
      <c r="AL35" s="38" t="str">
        <f t="shared" ref="AL35:AL36" si="17">IF(AJ35="","",AJ35/1000*AN35*0.0258)</f>
        <v/>
      </c>
      <c r="AM35" s="86" t="str">
        <f>IF(AJ35="","",AJ35*AO35)</f>
        <v/>
      </c>
      <c r="AN35" s="97">
        <f>係数１!D73</f>
        <v>3600</v>
      </c>
      <c r="AO35" s="84">
        <f>係数１!F73</f>
        <v>0</v>
      </c>
      <c r="AP35" s="84" t="str">
        <f>係数１!G73</f>
        <v>ｔ－CO2/千kWh</v>
      </c>
      <c r="AQ35" s="4">
        <v>1</v>
      </c>
      <c r="AR35" s="64" t="str">
        <f t="shared" si="16"/>
        <v/>
      </c>
      <c r="AU35" s="19" t="str">
        <f>IF(参照_電気!A35="","",参照_電気!A35)</f>
        <v>A0014</v>
      </c>
      <c r="AV35" s="19" t="str">
        <f>IF(参照_電気!B35="","",参照_電気!B35)</f>
        <v>エネサーブ(株)</v>
      </c>
      <c r="AW35" s="19" t="str">
        <f>IF(参照_電気!C35="","",参照_電気!C35)</f>
        <v>メニューA</v>
      </c>
      <c r="AX35" s="19">
        <f>IF(参照_電気!D35="","",参照_電気!D35)</f>
        <v>0</v>
      </c>
      <c r="AY35" s="19">
        <f>IF(参照_電気!E35="","",参照_電気!E35)</f>
        <v>0</v>
      </c>
      <c r="AZ35" s="19" t="str">
        <f>IF(参照_電気!F35="","",参照_電気!F35)</f>
        <v>エネサーブ(株)</v>
      </c>
      <c r="BA35" s="19" t="str">
        <f>IF(参照_電気!G35="","",参照_電気!G35)</f>
        <v>エネサーブ(株)_メニューA</v>
      </c>
      <c r="BB35" s="19">
        <f t="shared" si="0"/>
        <v>0</v>
      </c>
      <c r="BD35" s="19" t="str">
        <f>IF(参照_電気!L35="","",参照_電気!L35)</f>
        <v>KBN(株)</v>
      </c>
      <c r="BJ35" s="19" t="str">
        <f>IF(参照_ガス!A35="","",参照_ガス!A35)</f>
        <v>D0046</v>
      </c>
      <c r="BK35" s="19" t="str">
        <f>IF(参照_ガス!B35="","",参照_ガス!B35)</f>
        <v>武陽ガス株式会社</v>
      </c>
      <c r="BL35" s="19" t="str">
        <f>IF(参照_ガス!C35="","",参照_ガス!C35)</f>
        <v/>
      </c>
      <c r="BM35" s="19" t="str">
        <f>IF(参照_ガス!D35="","",参照_ガス!D35)</f>
        <v>メニューA</v>
      </c>
      <c r="BN35" s="19">
        <f>IF(参照_ガス!E35="","",参照_ガス!E35)</f>
        <v>2.0499999999999998</v>
      </c>
      <c r="BO35" s="19">
        <f>IF(参照_ガス!F35="","",参照_ガス!F35)</f>
        <v>0</v>
      </c>
      <c r="BP35" s="19" t="str">
        <f>IF(参照_ガス!H35="","",参照_ガス!H35)</f>
        <v>武陽ガス株式会社</v>
      </c>
      <c r="BQ35" s="19" t="str">
        <f>IF(参照_ガス!I35="","",参照_ガス!I35)</f>
        <v>武陽ガス株式会社_メニューA</v>
      </c>
      <c r="BR35" s="19">
        <f>IF(参照_ガス!J35="","",参照_ガス!J35)</f>
        <v>2.0499999999999998</v>
      </c>
      <c r="BT35" s="19" t="str">
        <f>IF(参照_ガス!N35="","",参照_ガス!N35)</f>
        <v>レモンガス株式会社</v>
      </c>
      <c r="BZ35" s="19" t="str">
        <f>IF(参照_熱!A35="","",参照_熱!A35)</f>
        <v>064</v>
      </c>
      <c r="CA35" s="19" t="str">
        <f>IF(参照_熱!B35="","",参照_熱!B35)</f>
        <v>山王熱供給株式会社</v>
      </c>
      <c r="CB35" s="19" t="str">
        <f>IF(参照_熱!C35="","",参照_熱!C35)</f>
        <v/>
      </c>
      <c r="CC35" s="19" t="str">
        <f>IF(参照_熱!D35="","",参照_熱!D35)</f>
        <v/>
      </c>
      <c r="CD35" s="19">
        <f>IF(参照_熱!E35="","",参照_熱!E35)</f>
        <v>4.36E-2</v>
      </c>
      <c r="CE35" s="19">
        <f>IF(参照_熱!F35="","",参照_熱!F35)</f>
        <v>4.36E-2</v>
      </c>
      <c r="CF35" s="19" t="str">
        <f>IF(参照_熱!H35="","",参照_熱!H35)</f>
        <v>山王熱供給株式会社</v>
      </c>
      <c r="CG35" s="19" t="str">
        <f>IF(参照_熱!I35="","",参照_熱!I35)</f>
        <v>山王熱供給株式会社_</v>
      </c>
      <c r="CH35" s="19">
        <f>IF(参照_熱!J35="","",参照_熱!J35)</f>
        <v>4.36E-2</v>
      </c>
      <c r="CJ35" s="19" t="str">
        <f>IF(参照_熱!N35="","",参照_熱!N35)</f>
        <v>丸の内熱供給株式会社</v>
      </c>
    </row>
    <row r="36" spans="1:88" ht="12.75" customHeight="1" thickBot="1">
      <c r="A36" s="1"/>
      <c r="B36" s="1"/>
      <c r="C36" s="540"/>
      <c r="D36" s="524" t="s">
        <v>45</v>
      </c>
      <c r="E36" s="524"/>
      <c r="F36" s="524"/>
      <c r="G36" s="524"/>
      <c r="H36" s="127" t="s">
        <v>17</v>
      </c>
      <c r="I36" s="5"/>
      <c r="J36" s="38" t="str">
        <f>IF($I36="","",$I36*係数１!$D$30*0.0258)</f>
        <v/>
      </c>
      <c r="K36" s="38" t="str">
        <f>IF($I36="","",$I36*参照_ガス!S4)</f>
        <v/>
      </c>
      <c r="L36" s="1"/>
      <c r="AH36" s="608"/>
      <c r="AI36" s="89" t="s">
        <v>412</v>
      </c>
      <c r="AJ36" s="88"/>
      <c r="AK36" s="150" t="s">
        <v>1136</v>
      </c>
      <c r="AL36" s="87" t="str">
        <f t="shared" si="17"/>
        <v/>
      </c>
      <c r="AM36" s="86" t="str">
        <f>IF(AJ36="","",AJ36*AO36)</f>
        <v/>
      </c>
      <c r="AN36" s="85">
        <f>係数１!D74</f>
        <v>3600</v>
      </c>
      <c r="AO36" s="84">
        <f>係数１!F74</f>
        <v>0</v>
      </c>
      <c r="AP36" s="84" t="str">
        <f>係数１!G74</f>
        <v>ｔ－CO2/千kWh</v>
      </c>
      <c r="AQ36" s="5">
        <v>1</v>
      </c>
      <c r="AR36" s="64" t="str">
        <f t="shared" si="16"/>
        <v/>
      </c>
      <c r="AU36" s="19" t="str">
        <f>IF(参照_電気!A36="","",参照_電気!A36)</f>
        <v/>
      </c>
      <c r="AV36" s="19" t="str">
        <f>IF(参照_電気!B36="","",参照_電気!B36)</f>
        <v/>
      </c>
      <c r="AW36" s="19" t="str">
        <f>IF(参照_電気!C36="","",参照_電気!C36)</f>
        <v>メニューB(残差)</v>
      </c>
      <c r="AX36" s="19">
        <f>IF(参照_電気!D36="","",参照_電気!D36)</f>
        <v>6.6E-4</v>
      </c>
      <c r="AY36" s="19">
        <f>IF(参照_電気!E36="","",参照_電気!E36)</f>
        <v>6.6E-4</v>
      </c>
      <c r="AZ36" s="19" t="str">
        <f>IF(参照_電気!F36="","",参照_電気!F36)</f>
        <v>エネサーブ(株)</v>
      </c>
      <c r="BA36" s="19" t="str">
        <f>IF(参照_電気!G36="","",参照_電気!G36)</f>
        <v>エネサーブ(株)_メニューB(残差)</v>
      </c>
      <c r="BB36" s="19">
        <f t="shared" si="0"/>
        <v>0.66</v>
      </c>
      <c r="BD36" s="19" t="str">
        <f>IF(参照_電気!L36="","",参照_電気!L36)</f>
        <v>KMパワー(株)</v>
      </c>
      <c r="BJ36" s="19" t="str">
        <f>IF(参照_ガス!A36="","",参照_ガス!A36)</f>
        <v/>
      </c>
      <c r="BK36" s="19" t="str">
        <f>IF(参照_ガス!B36="","",参照_ガス!B36)</f>
        <v/>
      </c>
      <c r="BL36" s="19" t="str">
        <f>IF(参照_ガス!C36="","",参照_ガス!C36)</f>
        <v/>
      </c>
      <c r="BM36" s="19" t="str">
        <f>IF(参照_ガス!D36="","",参照_ガス!D36)</f>
        <v>残差</v>
      </c>
      <c r="BN36" s="19">
        <f>IF(参照_ガス!E36="","",参照_ガス!E36)</f>
        <v>2.0499999999999998</v>
      </c>
      <c r="BO36" s="19">
        <f>IF(参照_ガス!F36="","",参照_ガス!F36)</f>
        <v>2.0499999999999998</v>
      </c>
      <c r="BP36" s="19" t="str">
        <f>IF(参照_ガス!H36="","",参照_ガス!H36)</f>
        <v>武陽ガス株式会社</v>
      </c>
      <c r="BQ36" s="19" t="str">
        <f>IF(参照_ガス!I36="","",参照_ガス!I36)</f>
        <v>武陽ガス株式会社_残差</v>
      </c>
      <c r="BR36" s="19">
        <f>IF(参照_ガス!J36="","",参照_ガス!J36)</f>
        <v>2.0499999999999998</v>
      </c>
      <c r="BT36" s="19" t="str">
        <f>IF(参照_ガス!N36="","",参照_ガス!N36)</f>
        <v/>
      </c>
      <c r="BZ36" s="19" t="str">
        <f>IF(参照_熱!A36="","",参照_熱!A36)</f>
        <v>065</v>
      </c>
      <c r="CA36" s="19" t="str">
        <f>IF(参照_熱!B36="","",参照_熱!B36)</f>
        <v>渋谷熱供給株式会社</v>
      </c>
      <c r="CB36" s="19" t="str">
        <f>IF(参照_熱!C36="","",参照_熱!C36)</f>
        <v/>
      </c>
      <c r="CC36" s="19" t="str">
        <f>IF(参照_熱!D36="","",参照_熱!D36)</f>
        <v/>
      </c>
      <c r="CD36" s="19">
        <f>IF(参照_熱!E36="","",参照_熱!E36)</f>
        <v>0.05</v>
      </c>
      <c r="CE36" s="19">
        <f>IF(参照_熱!F36="","",参照_熱!F36)</f>
        <v>0.05</v>
      </c>
      <c r="CF36" s="19" t="str">
        <f>IF(参照_熱!H36="","",参照_熱!H36)</f>
        <v>渋谷熱供給株式会社</v>
      </c>
      <c r="CG36" s="19" t="str">
        <f>IF(参照_熱!I36="","",参照_熱!I36)</f>
        <v>渋谷熱供給株式会社_</v>
      </c>
      <c r="CH36" s="19">
        <f>IF(参照_熱!J36="","",参照_熱!J36)</f>
        <v>0.05</v>
      </c>
      <c r="CJ36" s="19" t="str">
        <f>IF(参照_熱!N36="","",参照_熱!N36)</f>
        <v>みなとみらい二十一熱供給株式会社</v>
      </c>
    </row>
    <row r="37" spans="1:88" ht="16.5" customHeight="1" thickTop="1" thickBot="1">
      <c r="A37" s="1"/>
      <c r="B37" s="1"/>
      <c r="C37" s="540"/>
      <c r="D37" s="515" t="s">
        <v>55</v>
      </c>
      <c r="E37" s="521" t="s">
        <v>1879</v>
      </c>
      <c r="F37" s="515" t="s">
        <v>56</v>
      </c>
      <c r="G37" s="126" t="s">
        <v>107</v>
      </c>
      <c r="H37" s="524" t="s">
        <v>18</v>
      </c>
      <c r="I37" s="484" t="str">
        <f>IF(S47=0,"",S47)</f>
        <v/>
      </c>
      <c r="J37" s="484" t="str">
        <f>IF(U47=0,"",U47)</f>
        <v/>
      </c>
      <c r="K37" s="484">
        <f>Y47</f>
        <v>0</v>
      </c>
      <c r="L37" s="1"/>
      <c r="AH37" s="609" t="s">
        <v>366</v>
      </c>
      <c r="AI37" s="610"/>
      <c r="AJ37" s="610"/>
      <c r="AK37" s="610"/>
      <c r="AL37" s="77">
        <f>SUM(AL17:AL36)</f>
        <v>0</v>
      </c>
      <c r="AM37" s="80">
        <f>SUM(AM17:AM36)</f>
        <v>0</v>
      </c>
      <c r="AN37" s="79"/>
      <c r="AO37" s="78"/>
      <c r="AP37" s="78"/>
      <c r="AQ37" s="78"/>
      <c r="AR37" s="77">
        <f>SUM(AR17:AR36)</f>
        <v>0</v>
      </c>
      <c r="AU37" s="19" t="str">
        <f>IF(参照_電気!A37="","",参照_電気!A37)</f>
        <v/>
      </c>
      <c r="AV37" s="19" t="str">
        <f>IF(参照_電気!B37="","",参照_電気!B37)</f>
        <v/>
      </c>
      <c r="AW37" s="19" t="str">
        <f>IF(参照_電気!C37="","",参照_電気!C37)</f>
        <v>(参考値)事業者全体</v>
      </c>
      <c r="AX37" s="19">
        <f>IF(参照_電気!D37="","",参照_電気!D37)</f>
        <v>2.8400000000000002E-4</v>
      </c>
      <c r="AY37" s="19">
        <f>IF(参照_電気!E37="","",参照_電気!E37)</f>
        <v>2.8400000000000002E-4</v>
      </c>
      <c r="AZ37" s="19" t="str">
        <f>IF(参照_電気!F37="","",参照_電気!F37)</f>
        <v>エネサーブ(株)</v>
      </c>
      <c r="BA37" s="19" t="str">
        <f>IF(参照_電気!G37="","",参照_電気!G37)</f>
        <v>エネサーブ(株)_(参考値)事業者全体</v>
      </c>
      <c r="BB37" s="19">
        <f t="shared" si="0"/>
        <v>0.28400000000000003</v>
      </c>
      <c r="BD37" s="19" t="str">
        <f>IF(参照_電気!L37="","",参照_電気!L37)</f>
        <v>(株)LENETS</v>
      </c>
      <c r="BJ37" s="19" t="str">
        <f>IF(参照_ガス!A37="","",参照_ガス!A37)</f>
        <v>F0002</v>
      </c>
      <c r="BK37" s="19" t="str">
        <f>IF(参照_ガス!B37="","",参照_ガス!B37)</f>
        <v>金沢エナジー株式会社</v>
      </c>
      <c r="BL37" s="19" t="str">
        <f>IF(参照_ガス!C37="","",参照_ガス!C37)</f>
        <v/>
      </c>
      <c r="BM37" s="19" t="str">
        <f>IF(参照_ガス!D37="","",参照_ガス!D37)</f>
        <v>メニューA</v>
      </c>
      <c r="BN37" s="19">
        <f>IF(参照_ガス!E37="","",参照_ガス!E37)</f>
        <v>2.14</v>
      </c>
      <c r="BO37" s="19">
        <f>IF(参照_ガス!F37="","",参照_ガス!F37)</f>
        <v>0</v>
      </c>
      <c r="BP37" s="19" t="str">
        <f>IF(参照_ガス!H37="","",参照_ガス!H37)</f>
        <v>金沢エナジー株式会社</v>
      </c>
      <c r="BQ37" s="19" t="str">
        <f>IF(参照_ガス!I37="","",参照_ガス!I37)</f>
        <v>金沢エナジー株式会社_メニューA</v>
      </c>
      <c r="BR37" s="19">
        <f>IF(参照_ガス!J37="","",参照_ガス!J37)</f>
        <v>2.14</v>
      </c>
      <c r="BT37" s="19" t="str">
        <f>IF(参照_ガス!N37="","",参照_ガス!N37)</f>
        <v/>
      </c>
      <c r="BZ37" s="19" t="str">
        <f>IF(参照_熱!A37="","",参照_熱!A37)</f>
        <v>069</v>
      </c>
      <c r="CA37" s="19" t="str">
        <f>IF(参照_熱!B37="","",参照_熱!B37)</f>
        <v>品川エネルギーサービス株式会社</v>
      </c>
      <c r="CB37" s="19" t="str">
        <f>IF(参照_熱!C37="","",参照_熱!C37)</f>
        <v/>
      </c>
      <c r="CC37" s="19" t="str">
        <f>IF(参照_熱!D37="","",参照_熱!D37)</f>
        <v/>
      </c>
      <c r="CD37" s="19">
        <f>IF(参照_熱!E37="","",参照_熱!E37)</f>
        <v>4.3799999999999999E-2</v>
      </c>
      <c r="CE37" s="19">
        <f>IF(参照_熱!F37="","",参照_熱!F37)</f>
        <v>4.3799999999999999E-2</v>
      </c>
      <c r="CF37" s="19" t="str">
        <f>IF(参照_熱!H37="","",参照_熱!H37)</f>
        <v>品川エネルギーサービス株式会社</v>
      </c>
      <c r="CG37" s="19" t="str">
        <f>IF(参照_熱!I37="","",参照_熱!I37)</f>
        <v>品川エネルギーサービス株式会社_</v>
      </c>
      <c r="CH37" s="19">
        <f>IF(参照_熱!J37="","",参照_熱!J37)</f>
        <v>4.3799999999999999E-2</v>
      </c>
      <c r="CJ37" s="19" t="str">
        <f>IF(参照_熱!N37="","",参照_熱!N37)</f>
        <v/>
      </c>
    </row>
    <row r="38" spans="1:88" ht="16.5" customHeight="1">
      <c r="A38" s="1"/>
      <c r="B38" s="1"/>
      <c r="C38" s="540"/>
      <c r="D38" s="520"/>
      <c r="E38" s="522"/>
      <c r="F38" s="516"/>
      <c r="G38" s="65" t="str">
        <f>IF(COUNTA(O42:O46)=0,"（　　　 　　）",IF(COUNTA(O42:O46)=1,"（"&amp;O42&amp;"）","（複数の電気事業者）"))</f>
        <v>（　　　 　　）</v>
      </c>
      <c r="H38" s="525"/>
      <c r="I38" s="488"/>
      <c r="J38" s="488"/>
      <c r="K38" s="488"/>
      <c r="L38" s="1"/>
      <c r="AU38" s="19" t="str">
        <f>IF(参照_電気!A38="","",参照_電気!A38)</f>
        <v>A0015</v>
      </c>
      <c r="AV38" s="19" t="str">
        <f>IF(参照_電気!B38="","",参照_電気!B38)</f>
        <v>(株)エネワンでんき</v>
      </c>
      <c r="AW38" s="19" t="str">
        <f>IF(参照_電気!C38="","",参照_電気!C38)</f>
        <v>メニューA</v>
      </c>
      <c r="AX38" s="19">
        <f>IF(参照_電気!D38="","",参照_電気!D38)</f>
        <v>4.0299999999999998E-4</v>
      </c>
      <c r="AY38" s="19">
        <f>IF(参照_電気!E38="","",参照_電気!E38)</f>
        <v>4.0299999999999998E-4</v>
      </c>
      <c r="AZ38" s="19" t="str">
        <f>IF(参照_電気!F38="","",参照_電気!F38)</f>
        <v>(株)エネワンでんき</v>
      </c>
      <c r="BA38" s="19" t="str">
        <f>IF(参照_電気!G38="","",参照_電気!G38)</f>
        <v>(株)エネワンでんき_メニューA</v>
      </c>
      <c r="BB38" s="19">
        <f t="shared" si="0"/>
        <v>0.40299999999999997</v>
      </c>
      <c r="BD38" s="19" t="str">
        <f>IF(参照_電気!L38="","",参照_電気!L38)</f>
        <v>(株)Link Life</v>
      </c>
      <c r="BJ38" s="19" t="str">
        <f>IF(参照_ガス!A38="","",参照_ガス!A38)</f>
        <v/>
      </c>
      <c r="BK38" s="19" t="str">
        <f>IF(参照_ガス!B38="","",参照_ガス!B38)</f>
        <v/>
      </c>
      <c r="BL38" s="19" t="str">
        <f>IF(参照_ガス!C38="","",参照_ガス!C38)</f>
        <v/>
      </c>
      <c r="BM38" s="19" t="str">
        <f>IF(参照_ガス!D38="","",参照_ガス!D38)</f>
        <v>残差</v>
      </c>
      <c r="BN38" s="19">
        <f>IF(参照_ガス!E38="","",参照_ガス!E38)</f>
        <v>2.14</v>
      </c>
      <c r="BO38" s="19">
        <f>IF(参照_ガス!F38="","",参照_ガス!F38)</f>
        <v>2.14</v>
      </c>
      <c r="BP38" s="19" t="str">
        <f>IF(参照_ガス!H38="","",参照_ガス!H38)</f>
        <v>金沢エナジー株式会社</v>
      </c>
      <c r="BQ38" s="19" t="str">
        <f>IF(参照_ガス!I38="","",参照_ガス!I38)</f>
        <v>金沢エナジー株式会社_残差</v>
      </c>
      <c r="BR38" s="19">
        <f>IF(参照_ガス!J38="","",参照_ガス!J38)</f>
        <v>2.14</v>
      </c>
      <c r="BT38" s="19" t="str">
        <f>IF(参照_ガス!N38="","",参照_ガス!N38)</f>
        <v/>
      </c>
      <c r="BZ38" s="19" t="str">
        <f>IF(参照_熱!A38="","",参照_熱!A38)</f>
        <v>073</v>
      </c>
      <c r="CA38" s="19" t="str">
        <f>IF(参照_熱!B38="","",参照_熱!B38)</f>
        <v>ＤＨＣ名古屋株式会社</v>
      </c>
      <c r="CB38" s="19" t="str">
        <f>IF(参照_熱!C38="","",参照_熱!C38)</f>
        <v>名駅東地域</v>
      </c>
      <c r="CC38" s="19" t="str">
        <f>IF(参照_熱!D38="","",参照_熱!D38)</f>
        <v/>
      </c>
      <c r="CD38" s="19">
        <f>IF(参照_熱!E38="","",参照_熱!E38)</f>
        <v>3.4799999999999998E-2</v>
      </c>
      <c r="CE38" s="19">
        <f>IF(参照_熱!F38="","",参照_熱!F38)</f>
        <v>3.4799999999999998E-2</v>
      </c>
      <c r="CF38" s="19" t="str">
        <f>IF(参照_熱!H38="","",参照_熱!H38)</f>
        <v>ＤＨＣ名古屋株式会社_名駅東地域</v>
      </c>
      <c r="CG38" s="19" t="str">
        <f>IF(参照_熱!I38="","",参照_熱!I38)</f>
        <v>ＤＨＣ名古屋株式会社_名駅東地域_</v>
      </c>
      <c r="CH38" s="19">
        <f>IF(参照_熱!J38="","",参照_熱!J38)</f>
        <v>3.4799999999999998E-2</v>
      </c>
      <c r="CJ38" s="19" t="str">
        <f>IF(参照_熱!N38="","",参照_熱!N38)</f>
        <v/>
      </c>
    </row>
    <row r="39" spans="1:88" ht="16.5" customHeight="1">
      <c r="A39" s="1"/>
      <c r="B39" s="1"/>
      <c r="C39" s="540"/>
      <c r="D39" s="520"/>
      <c r="E39" s="522"/>
      <c r="F39" s="515" t="s">
        <v>57</v>
      </c>
      <c r="G39" s="126" t="s">
        <v>107</v>
      </c>
      <c r="H39" s="524" t="s">
        <v>18</v>
      </c>
      <c r="I39" s="526"/>
      <c r="J39" s="526"/>
      <c r="K39" s="526"/>
      <c r="L39" s="1"/>
      <c r="N39" s="76" t="s">
        <v>343</v>
      </c>
      <c r="AH39" s="76" t="s">
        <v>343</v>
      </c>
      <c r="AU39" s="19" t="str">
        <f>IF(参照_電気!A39="","",参照_電気!A39)</f>
        <v/>
      </c>
      <c r="AV39" s="19" t="str">
        <f>IF(参照_電気!B39="","",参照_電気!B39)</f>
        <v/>
      </c>
      <c r="AW39" s="19" t="str">
        <f>IF(参照_電気!C39="","",参照_電気!C39)</f>
        <v>メニューB(残差)</v>
      </c>
      <c r="AX39" s="19">
        <f>IF(参照_電気!D39="","",参照_電気!D39)</f>
        <v>3.79E-4</v>
      </c>
      <c r="AY39" s="19">
        <f>IF(参照_電気!E39="","",参照_電気!E39)</f>
        <v>3.79E-4</v>
      </c>
      <c r="AZ39" s="19" t="str">
        <f>IF(参照_電気!F39="","",参照_電気!F39)</f>
        <v>(株)エネワンでんき</v>
      </c>
      <c r="BA39" s="19" t="str">
        <f>IF(参照_電気!G39="","",参照_電気!G39)</f>
        <v>(株)エネワンでんき_メニューB(残差)</v>
      </c>
      <c r="BB39" s="19">
        <f t="shared" si="0"/>
        <v>0.379</v>
      </c>
      <c r="BD39" s="19" t="str">
        <f>IF(参照_電気!L39="","",参照_電気!L39)</f>
        <v>(株)LIXIL TEPCO スマートパートナーズ</v>
      </c>
      <c r="BJ39" s="19" t="str">
        <f>IF(参照_ガス!A39="","",参照_ガス!A39)</f>
        <v>H0001</v>
      </c>
      <c r="BK39" s="19" t="str">
        <f>IF(参照_ガス!B39="","",参照_ガス!B39)</f>
        <v>広島ガス株式会社</v>
      </c>
      <c r="BL39" s="19" t="str">
        <f>IF(参照_ガス!C39="","",参照_ガス!C39)</f>
        <v/>
      </c>
      <c r="BM39" s="19" t="str">
        <f>IF(参照_ガス!D39="","",参照_ガス!D39)</f>
        <v>メニューA</v>
      </c>
      <c r="BN39" s="19">
        <f>IF(参照_ガス!E39="","",参照_ガス!E39)</f>
        <v>2.0499999999999998</v>
      </c>
      <c r="BO39" s="19">
        <f>IF(参照_ガス!F39="","",参照_ガス!F39)</f>
        <v>0</v>
      </c>
      <c r="BP39" s="19" t="str">
        <f>IF(参照_ガス!H39="","",参照_ガス!H39)</f>
        <v>広島ガス株式会社</v>
      </c>
      <c r="BQ39" s="19" t="str">
        <f>IF(参照_ガス!I39="","",参照_ガス!I39)</f>
        <v>広島ガス株式会社_メニューA</v>
      </c>
      <c r="BR39" s="19">
        <f>IF(参照_ガス!J39="","",参照_ガス!J39)</f>
        <v>2.0499999999999998</v>
      </c>
      <c r="BT39" s="19" t="str">
        <f>IF(参照_ガス!N39="","",参照_ガス!N39)</f>
        <v/>
      </c>
      <c r="BZ39" s="19" t="str">
        <f>IF(参照_熱!A39="","",参照_熱!A39)</f>
        <v>079</v>
      </c>
      <c r="CA39" s="19" t="str">
        <f>IF(参照_熱!B39="","",参照_熱!B39)</f>
        <v>虎ノ門エネルギーネットワーク株式会社</v>
      </c>
      <c r="CB39" s="19" t="str">
        <f>IF(参照_熱!C39="","",参照_熱!C39)</f>
        <v>虎ノ門一・二丁目地域</v>
      </c>
      <c r="CC39" s="19" t="str">
        <f>IF(参照_熱!D39="","",参照_熱!D39)</f>
        <v/>
      </c>
      <c r="CD39" s="19">
        <f>IF(参照_熱!E39="","",参照_熱!E39)</f>
        <v>4.3799999999999999E-2</v>
      </c>
      <c r="CE39" s="19">
        <f>IF(参照_熱!F39="","",参照_熱!F39)</f>
        <v>4.3799999999999999E-2</v>
      </c>
      <c r="CF39" s="19" t="str">
        <f>IF(参照_熱!H39="","",参照_熱!H39)</f>
        <v>虎ノ門エネルギーネットワーク株式会社_虎ノ門一・二丁目地域</v>
      </c>
      <c r="CG39" s="19" t="str">
        <f>IF(参照_熱!I39="","",参照_熱!I39)</f>
        <v>虎ノ門エネルギーネットワーク株式会社_虎ノ門一・二丁目地域_</v>
      </c>
      <c r="CH39" s="19">
        <f>IF(参照_熱!J39="","",参照_熱!J39)</f>
        <v>4.3799999999999999E-2</v>
      </c>
      <c r="CJ39" s="19" t="str">
        <f>IF(参照_熱!N39="","",参照_熱!N39)</f>
        <v/>
      </c>
    </row>
    <row r="40" spans="1:88" ht="16.5" customHeight="1" thickBot="1">
      <c r="A40" s="1"/>
      <c r="B40" s="1"/>
      <c r="C40" s="540"/>
      <c r="D40" s="520"/>
      <c r="E40" s="523"/>
      <c r="F40" s="516"/>
      <c r="G40" s="177" t="s">
        <v>1137</v>
      </c>
      <c r="H40" s="525"/>
      <c r="I40" s="527"/>
      <c r="J40" s="527"/>
      <c r="K40" s="527"/>
      <c r="L40" s="1"/>
      <c r="N40" s="36" t="s">
        <v>2291</v>
      </c>
      <c r="AH40" s="36" t="s">
        <v>367</v>
      </c>
      <c r="AJ40" s="36"/>
      <c r="AK40" s="36"/>
      <c r="AL40" s="36"/>
      <c r="AU40" s="19" t="str">
        <f>IF(参照_電気!A40="","",参照_電気!A40)</f>
        <v/>
      </c>
      <c r="AV40" s="19" t="str">
        <f>IF(参照_電気!B40="","",参照_電気!B40)</f>
        <v/>
      </c>
      <c r="AW40" s="19" t="str">
        <f>IF(参照_電気!C40="","",参照_電気!C40)</f>
        <v>(参考値)事業者全体</v>
      </c>
      <c r="AX40" s="19">
        <f>IF(参照_電気!D40="","",参照_電気!D40)</f>
        <v>3.79E-4</v>
      </c>
      <c r="AY40" s="19">
        <f>IF(参照_電気!E40="","",参照_電気!E40)</f>
        <v>3.79E-4</v>
      </c>
      <c r="AZ40" s="19" t="str">
        <f>IF(参照_電気!F40="","",参照_電気!F40)</f>
        <v>(株)エネワンでんき</v>
      </c>
      <c r="BA40" s="19" t="str">
        <f>IF(参照_電気!G40="","",参照_電気!G40)</f>
        <v>(株)エネワンでんき_(参考値)事業者全体</v>
      </c>
      <c r="BB40" s="19">
        <f t="shared" si="0"/>
        <v>0.379</v>
      </c>
      <c r="BD40" s="19" t="str">
        <f>IF(参照_電気!L40="","",参照_電気!L40)</f>
        <v>(株)Looop</v>
      </c>
      <c r="BJ40" s="19" t="str">
        <f>IF(参照_ガス!A40="","",参照_ガス!A40)</f>
        <v/>
      </c>
      <c r="BK40" s="19" t="str">
        <f>IF(参照_ガス!B40="","",参照_ガス!B40)</f>
        <v/>
      </c>
      <c r="BL40" s="19" t="str">
        <f>IF(参照_ガス!C40="","",参照_ガス!C40)</f>
        <v/>
      </c>
      <c r="BM40" s="19" t="str">
        <f>IF(参照_ガス!D40="","",参照_ガス!D40)</f>
        <v>残差</v>
      </c>
      <c r="BN40" s="19">
        <f>IF(参照_ガス!E40="","",参照_ガス!E40)</f>
        <v>2.0499999999999998</v>
      </c>
      <c r="BO40" s="19">
        <f>IF(参照_ガス!F40="","",参照_ガス!F40)</f>
        <v>2.0499999999999998</v>
      </c>
      <c r="BP40" s="19" t="str">
        <f>IF(参照_ガス!H40="","",参照_ガス!H40)</f>
        <v>広島ガス株式会社</v>
      </c>
      <c r="BQ40" s="19" t="str">
        <f>IF(参照_ガス!I40="","",参照_ガス!I40)</f>
        <v>広島ガス株式会社_残差</v>
      </c>
      <c r="BR40" s="19">
        <f>IF(参照_ガス!J40="","",参照_ガス!J40)</f>
        <v>2.0499999999999998</v>
      </c>
      <c r="BT40" s="19" t="str">
        <f>IF(参照_ガス!N40="","",参照_ガス!N40)</f>
        <v/>
      </c>
      <c r="BZ40" s="19" t="str">
        <f>IF(参照_熱!A40="","",参照_熱!A40)</f>
        <v/>
      </c>
      <c r="CA40" s="19" t="str">
        <f>IF(参照_熱!B40="","",参照_熱!B40)</f>
        <v/>
      </c>
      <c r="CB40" s="19" t="str">
        <f>IF(参照_熱!C40="","",参照_熱!C40)</f>
        <v>虎ノ門・麻布台地域</v>
      </c>
      <c r="CC40" s="19" t="str">
        <f>IF(参照_熱!D40="","",参照_熱!D40)</f>
        <v/>
      </c>
      <c r="CD40" s="19">
        <f>IF(参照_熱!E40="","",参照_熱!E40)</f>
        <v>4.2000000000000003E-2</v>
      </c>
      <c r="CE40" s="19">
        <f>IF(参照_熱!F40="","",参照_熱!F40)</f>
        <v>4.2000000000000003E-2</v>
      </c>
      <c r="CF40" s="19" t="str">
        <f>IF(参照_熱!H40="","",参照_熱!H40)</f>
        <v>虎ノ門エネルギーネットワーク株式会社_虎ノ門・麻布台地域</v>
      </c>
      <c r="CG40" s="19" t="str">
        <f>IF(参照_熱!I40="","",参照_熱!I40)</f>
        <v>虎ノ門エネルギーネットワーク株式会社_虎ノ門・麻布台地域_</v>
      </c>
      <c r="CH40" s="19">
        <f>IF(参照_熱!J40="","",参照_熱!J40)</f>
        <v>4.2000000000000003E-2</v>
      </c>
      <c r="CJ40" s="19" t="str">
        <f>IF(参照_熱!N40="","",参照_熱!N40)</f>
        <v/>
      </c>
    </row>
    <row r="41" spans="1:88" ht="16.5" customHeight="1" thickBot="1">
      <c r="A41" s="1"/>
      <c r="B41" s="1"/>
      <c r="C41" s="540"/>
      <c r="D41" s="520"/>
      <c r="E41" s="518" t="s">
        <v>0</v>
      </c>
      <c r="F41" s="519"/>
      <c r="G41" s="126" t="s">
        <v>107</v>
      </c>
      <c r="H41" s="524" t="s">
        <v>18</v>
      </c>
      <c r="I41" s="484" t="str">
        <f>IF(AL47=0,"",AL47)</f>
        <v/>
      </c>
      <c r="J41" s="484" t="str">
        <f>IF(AO42=0,"",AO42)</f>
        <v/>
      </c>
      <c r="K41" s="484">
        <f>AP47</f>
        <v>0</v>
      </c>
      <c r="L41" s="1"/>
      <c r="N41" s="75"/>
      <c r="O41" s="73" t="s">
        <v>66</v>
      </c>
      <c r="P41" s="74" t="s">
        <v>411</v>
      </c>
      <c r="Q41" s="69" t="s">
        <v>410</v>
      </c>
      <c r="R41" s="73" t="s">
        <v>409</v>
      </c>
      <c r="S41" s="34" t="s">
        <v>121</v>
      </c>
      <c r="T41" s="67" t="s">
        <v>396</v>
      </c>
      <c r="U41" s="66" t="s">
        <v>395</v>
      </c>
      <c r="V41" s="66" t="s">
        <v>394</v>
      </c>
      <c r="W41" s="73" t="s">
        <v>408</v>
      </c>
      <c r="X41" s="72" t="s">
        <v>407</v>
      </c>
      <c r="Y41" s="71" t="s">
        <v>406</v>
      </c>
      <c r="Z41" s="71" t="s">
        <v>405</v>
      </c>
      <c r="AA41" s="71" t="s">
        <v>404</v>
      </c>
      <c r="AB41" s="71" t="s">
        <v>403</v>
      </c>
      <c r="AC41" s="71" t="s">
        <v>402</v>
      </c>
      <c r="AD41" s="71" t="s">
        <v>401</v>
      </c>
      <c r="AE41" s="66" t="s">
        <v>400</v>
      </c>
      <c r="AF41" s="34" t="s">
        <v>399</v>
      </c>
      <c r="AH41" s="70"/>
      <c r="AI41" s="69" t="s">
        <v>398</v>
      </c>
      <c r="AJ41" s="585" t="s">
        <v>397</v>
      </c>
      <c r="AK41" s="586"/>
      <c r="AL41" s="68" t="s">
        <v>121</v>
      </c>
      <c r="AN41" s="67" t="s">
        <v>396</v>
      </c>
      <c r="AO41" s="66" t="s">
        <v>395</v>
      </c>
      <c r="AP41" s="34" t="s">
        <v>394</v>
      </c>
      <c r="AU41" s="19" t="str">
        <f>IF(参照_電気!A41="","",参照_電気!A41)</f>
        <v>A0016</v>
      </c>
      <c r="AV41" s="19" t="str">
        <f>IF(参照_電気!B41="","",参照_電気!B41)</f>
        <v>ミツウロコグリーンエネルギー(株)</v>
      </c>
      <c r="AW41" s="19" t="str">
        <f>IF(参照_電気!C41="","",参照_電気!C41)</f>
        <v>メニューA</v>
      </c>
      <c r="AX41" s="19">
        <f>IF(参照_電気!D41="","",参照_電気!D41)</f>
        <v>0</v>
      </c>
      <c r="AY41" s="19">
        <f>IF(参照_電気!E41="","",参照_電気!E41)</f>
        <v>0</v>
      </c>
      <c r="AZ41" s="19" t="str">
        <f>IF(参照_電気!F41="","",参照_電気!F41)</f>
        <v>ミツウロコグリーンエネルギー(株)</v>
      </c>
      <c r="BA41" s="19" t="str">
        <f>IF(参照_電気!G41="","",参照_電気!G41)</f>
        <v>ミツウロコグリーンエネルギー(株)_メニューA</v>
      </c>
      <c r="BB41" s="19">
        <f t="shared" si="0"/>
        <v>0</v>
      </c>
      <c r="BD41" s="19" t="str">
        <f>IF(参照_電気!L41="","",参照_電気!L41)</f>
        <v>MCPD(株)</v>
      </c>
      <c r="BJ41" s="19" t="str">
        <f>IF(参照_ガス!A41="","",参照_ガス!A41)</f>
        <v>H0004</v>
      </c>
      <c r="BK41" s="19" t="str">
        <f>IF(参照_ガス!B41="","",参照_ガス!B41)</f>
        <v>山口合同ガス株式会社</v>
      </c>
      <c r="BL41" s="19" t="str">
        <f>IF(参照_ガス!C41="","",参照_ガス!C41)</f>
        <v>下関市、山陽小野田市、宇部市、山口市、防府市、周南市、下松市、光市</v>
      </c>
      <c r="BM41" s="19" t="str">
        <f>IF(参照_ガス!D41="","",参照_ガス!D41)</f>
        <v/>
      </c>
      <c r="BN41" s="19">
        <f>IF(参照_ガス!E41="","",参照_ガス!E41)</f>
        <v>2.13</v>
      </c>
      <c r="BO41" s="19">
        <f>IF(参照_ガス!F41="","",参照_ガス!F41)</f>
        <v>2.13</v>
      </c>
      <c r="BP41" s="19" t="str">
        <f>IF(参照_ガス!H41="","",参照_ガス!H41)</f>
        <v>山口合同ガス株式会社_下関市、山陽小野田市、宇部市、山口市、防府市、周南市、下松市、光市</v>
      </c>
      <c r="BQ41" s="19" t="str">
        <f>IF(参照_ガス!I41="","",参照_ガス!I41)</f>
        <v>山口合同ガス株式会社_下関市、山陽小野田市、宇部市、山口市、防府市、周南市、下松市、光市_</v>
      </c>
      <c r="BR41" s="19">
        <f>IF(参照_ガス!J41="","",参照_ガス!J41)</f>
        <v>2.13</v>
      </c>
      <c r="BT41" s="19" t="str">
        <f>IF(参照_ガス!N41="","",参照_ガス!N41)</f>
        <v/>
      </c>
      <c r="BZ41" s="19" t="str">
        <f>IF(参照_熱!A41="","",参照_熱!A41)</f>
        <v/>
      </c>
      <c r="CA41" s="19" t="str">
        <f>IF(参照_熱!B41="","",参照_熱!B41)</f>
        <v/>
      </c>
      <c r="CB41" s="19" t="str">
        <f>IF(参照_熱!C41="","",参照_熱!C41)</f>
        <v/>
      </c>
      <c r="CC41" s="19" t="str">
        <f>IF(参照_熱!D41="","",参照_熱!D41)</f>
        <v/>
      </c>
      <c r="CD41" s="19" t="str">
        <f>IF(参照_熱!E41="","",参照_熱!E41)</f>
        <v/>
      </c>
      <c r="CE41" s="19" t="str">
        <f>IF(参照_熱!F41="","",参照_熱!F41)</f>
        <v/>
      </c>
      <c r="CF41" s="19" t="str">
        <f>IF(参照_熱!H41="","",参照_熱!H41)</f>
        <v/>
      </c>
      <c r="CG41" s="19" t="str">
        <f>IF(参照_熱!I41="","",参照_熱!I41)</f>
        <v/>
      </c>
      <c r="CH41" s="19" t="str">
        <f>IF(参照_熱!J41="","",参照_熱!J41)</f>
        <v/>
      </c>
      <c r="CJ41" s="19" t="str">
        <f>IF(参照_熱!N41="","",参照_熱!N41)</f>
        <v/>
      </c>
    </row>
    <row r="42" spans="1:88" ht="16.5" customHeight="1" thickTop="1">
      <c r="A42" s="1"/>
      <c r="B42" s="1"/>
      <c r="C42" s="540"/>
      <c r="D42" s="516"/>
      <c r="E42" s="528"/>
      <c r="F42" s="529"/>
      <c r="G42" s="65" t="str">
        <f>IF(COUNTA(AI42:AI46)=0,"（　　　 　　）",IF(COUNTA(AI42:AI46)=1,"（"&amp;AI42&amp;"）","（複数の電気事業者）"))</f>
        <v>（　　　 　　）</v>
      </c>
      <c r="H42" s="525"/>
      <c r="I42" s="488"/>
      <c r="J42" s="488"/>
      <c r="K42" s="488"/>
      <c r="L42" s="1"/>
      <c r="N42" s="63">
        <v>1</v>
      </c>
      <c r="O42" s="57"/>
      <c r="P42" s="57"/>
      <c r="Q42" s="54" t="str">
        <f>IF(O42="","",_xlfn.IFNA(VLOOKUP(O42&amp;"_"&amp;P42,$BA:$BB,2,FALSE),"該当する排出係数がありません"))</f>
        <v/>
      </c>
      <c r="R42" s="56"/>
      <c r="S42" s="55"/>
      <c r="T42" s="49">
        <f>係数１!D$49</f>
        <v>8640</v>
      </c>
      <c r="U42" s="48" t="str">
        <f>IF(OR(S42="",O42=""),"",S42/1000*T42*0.0258)</f>
        <v/>
      </c>
      <c r="V42" s="48" t="str">
        <f>IF(OR(S42="",O42=""),"",IF(R42="",S42*Q42,S42*R42))</f>
        <v/>
      </c>
      <c r="W42" s="54" t="str">
        <f ca="1">IF(O42="","",IF(ISNUMBER(AA42),INDIRECT($BG$6&amp;AA42),IF(AA42="a",Q42,IF(AA42="b",INDIRECT($BG$6&amp;AB42),IF(AA42="c",R42,"")))))</f>
        <v/>
      </c>
      <c r="X42" s="53"/>
      <c r="Y42" s="48" t="str">
        <f>IF(OR(S42="",O42=""),"",IF(X42="",S42*W42,S42*X42))</f>
        <v/>
      </c>
      <c r="Z42" s="52" t="str">
        <f ca="1">IF(O42="","",IF(COUNTIF(INDIRECT($BG$4&amp;":"&amp;$BG$4),O42),1,0))</f>
        <v/>
      </c>
      <c r="AA42" s="52" t="str">
        <f ca="1">IF(O42="","",IF(OR(AE42="",AF42=""),"c",IFERROR(MATCH("*残差*",INDIRECT($BG$5&amp;AE42&amp;":"&amp;$BG$5&amp;AF42),0)+AE42-1,IF(AF42-AE42&gt;=1,"b","a"))))</f>
        <v/>
      </c>
      <c r="AB42" s="52" t="str">
        <f ca="1">IF(O42="","",IF(OR(AE42="",AF42=""),"-",IFERROR(MATCH("*事業者全体*",INDIRECT($BG$5&amp;AE42&amp;":"&amp;$BG$5&amp;AF42),0)+AE42-1,"-")))</f>
        <v/>
      </c>
      <c r="AC42" s="52">
        <f ca="1">IF(Z42=0,1,IF(R42="",0,1))</f>
        <v>0</v>
      </c>
      <c r="AD42" s="52">
        <f>IF(R42="",0,1)</f>
        <v>0</v>
      </c>
      <c r="AE42" s="52" t="str">
        <f t="shared" ref="AE42:AE46" si="18">_xlfn.IFNA(MATCH(O42,$AZ:$AZ,0),"")</f>
        <v/>
      </c>
      <c r="AF42" s="51" t="str">
        <f t="shared" ref="AF42:AF46" si="19">IFERROR(IF(O42="","",AE42+COUNTIF($AZ:$AZ,O42)-1),"")</f>
        <v/>
      </c>
      <c r="AH42" s="63">
        <v>1</v>
      </c>
      <c r="AI42" s="8"/>
      <c r="AJ42" s="603"/>
      <c r="AK42" s="604"/>
      <c r="AL42" s="9"/>
      <c r="AN42" s="49">
        <f>係数１!D$49</f>
        <v>8640</v>
      </c>
      <c r="AO42" s="92" t="str">
        <f>IF(OR(AL42="",AI42=""),"",AL42/1000*AN42*0.0258)</f>
        <v/>
      </c>
      <c r="AP42" s="146" t="str">
        <f>IF(OR(AL42="",AI42=""),"",AL42*AJ42)</f>
        <v/>
      </c>
      <c r="AU42" s="19" t="str">
        <f>IF(参照_電気!A42="","",参照_電気!A42)</f>
        <v/>
      </c>
      <c r="AV42" s="19" t="str">
        <f>IF(参照_電気!B42="","",参照_電気!B42)</f>
        <v/>
      </c>
      <c r="AW42" s="19" t="str">
        <f>IF(参照_電気!C42="","",参照_電気!C42)</f>
        <v>メニューB</v>
      </c>
      <c r="AX42" s="19">
        <f>IF(参照_電気!D42="","",参照_電気!D42)</f>
        <v>2.0000000000000001E-4</v>
      </c>
      <c r="AY42" s="19">
        <f>IF(参照_電気!E42="","",参照_電気!E42)</f>
        <v>2.0000000000000001E-4</v>
      </c>
      <c r="AZ42" s="19" t="str">
        <f>IF(参照_電気!F42="","",参照_電気!F42)</f>
        <v>ミツウロコグリーンエネルギー(株)</v>
      </c>
      <c r="BA42" s="19" t="str">
        <f>IF(参照_電気!G42="","",参照_電気!G42)</f>
        <v>ミツウロコグリーンエネルギー(株)_メニューB</v>
      </c>
      <c r="BB42" s="19">
        <f t="shared" si="0"/>
        <v>0.2</v>
      </c>
      <c r="BD42" s="19" t="str">
        <f>IF(参照_電気!L42="","",参照_電気!L42)</f>
        <v>MCリテールエナジー(株)</v>
      </c>
      <c r="BJ42" s="19" t="str">
        <f>IF(参照_ガス!A42="","",参照_ガス!A42)</f>
        <v>-</v>
      </c>
      <c r="BK42" s="19" t="str">
        <f>IF(参照_ガス!B42="","",参照_ガス!B42)</f>
        <v>長田野ガスセンター</v>
      </c>
      <c r="BL42" s="19" t="str">
        <f>IF(参照_ガス!C42="","",参照_ガス!C42)</f>
        <v/>
      </c>
      <c r="BM42" s="19" t="str">
        <f>IF(参照_ガス!D42="","",参照_ガス!D42)</f>
        <v/>
      </c>
      <c r="BN42" s="19">
        <f>IF(参照_ガス!E42="","",参照_ガス!E42)</f>
        <v>2.0499999999999998</v>
      </c>
      <c r="BO42" s="19" t="str">
        <f>IF(参照_ガス!F42="","",参照_ガス!F42)</f>
        <v/>
      </c>
      <c r="BP42" s="19" t="str">
        <f>IF(参照_ガス!H42="","",参照_ガス!H42)</f>
        <v>長田野ガスセンター</v>
      </c>
      <c r="BQ42" s="19" t="str">
        <f>IF(参照_ガス!I42="","",参照_ガス!I42)</f>
        <v>長田野ガスセンター_</v>
      </c>
      <c r="BR42" s="19">
        <f>IF(参照_ガス!J42="","",参照_ガス!J42)</f>
        <v>2.0499999999999998</v>
      </c>
      <c r="BT42" s="19" t="str">
        <f>IF(参照_ガス!N42="","",参照_ガス!N42)</f>
        <v/>
      </c>
      <c r="BZ42" s="19" t="str">
        <f>IF(参照_熱!A42="","",参照_熱!A42)</f>
        <v/>
      </c>
      <c r="CA42" s="19" t="str">
        <f>IF(参照_熱!B42="","",参照_熱!B42)</f>
        <v/>
      </c>
      <c r="CB42" s="19" t="str">
        <f>IF(参照_熱!C42="","",参照_熱!C42)</f>
        <v/>
      </c>
      <c r="CC42" s="19" t="str">
        <f>IF(参照_熱!D42="","",参照_熱!D42)</f>
        <v/>
      </c>
      <c r="CD42" s="19" t="str">
        <f>IF(参照_熱!E42="","",参照_熱!E42)</f>
        <v/>
      </c>
      <c r="CE42" s="19" t="str">
        <f>IF(参照_熱!F42="","",参照_熱!F42)</f>
        <v/>
      </c>
      <c r="CF42" s="19" t="str">
        <f>IF(参照_熱!H42="","",参照_熱!H42)</f>
        <v/>
      </c>
      <c r="CG42" s="19" t="str">
        <f>IF(参照_熱!I42="","",参照_熱!I42)</f>
        <v/>
      </c>
      <c r="CH42" s="19" t="str">
        <f>IF(参照_熱!J42="","",参照_熱!J42)</f>
        <v/>
      </c>
      <c r="CJ42" s="19" t="str">
        <f>IF(参照_熱!N42="","",参照_熱!N42)</f>
        <v/>
      </c>
    </row>
    <row r="43" spans="1:88" ht="12.75" customHeight="1">
      <c r="A43" s="1"/>
      <c r="B43" s="1"/>
      <c r="C43" s="540"/>
      <c r="D43" s="598" t="s">
        <v>23</v>
      </c>
      <c r="E43" s="599"/>
      <c r="F43" s="599"/>
      <c r="G43" s="600"/>
      <c r="H43" s="124" t="s">
        <v>14</v>
      </c>
      <c r="I43" s="124" t="s">
        <v>14</v>
      </c>
      <c r="J43" s="64" t="str">
        <f>IF(SUM(J32:J42)=0,"",SUM(J32:J42))</f>
        <v/>
      </c>
      <c r="K43" s="64">
        <f>SUM(K32:K42)</f>
        <v>0</v>
      </c>
      <c r="L43" s="1"/>
      <c r="N43" s="59">
        <v>2</v>
      </c>
      <c r="O43" s="57"/>
      <c r="P43" s="57"/>
      <c r="Q43" s="54" t="str">
        <f>IF(O43="","",_xlfn.IFNA(VLOOKUP(O43&amp;"_"&amp;P43,$BA:$BB,2,FALSE),"該当する排出係数がありません"))</f>
        <v/>
      </c>
      <c r="R43" s="60"/>
      <c r="S43" s="14"/>
      <c r="T43" s="49">
        <f>係数１!D$49</f>
        <v>8640</v>
      </c>
      <c r="U43" s="48" t="str">
        <f t="shared" ref="U43:U46" si="20">IF(OR(S43="",O43=""),"",S43/1000*T43*0.0258)</f>
        <v/>
      </c>
      <c r="V43" s="48" t="str">
        <f t="shared" ref="V43:V46" si="21">IF(OR(S43="",O43=""),"",IF(R43="",S43*Q43,S43*R43))</f>
        <v/>
      </c>
      <c r="W43" s="54" t="str">
        <f t="array" aca="1" ref="W43" ca="1">IF(O43="","",IF(ISNUMBER(AA43),INDIRECT($BG$6&amp;AA43),IF(AA43="a",Q43,IF(AA43="b",INDIRECT($BG$6&amp;AB43),IF(AA43="c",R43,"")))))</f>
        <v/>
      </c>
      <c r="X43" s="53"/>
      <c r="Y43" s="48" t="str">
        <f>IF(OR(S43="",O43=""),"",IF(X43="",S43*W43,S43*X43))</f>
        <v/>
      </c>
      <c r="Z43" s="52" t="str">
        <f t="shared" ref="Z43:Z46" ca="1" si="22">IF(O43="","",IF(COUNTIF(INDIRECT($BG$4&amp;":"&amp;$BG$4),O43),1,0))</f>
        <v/>
      </c>
      <c r="AA43" s="52" t="str">
        <f ca="1">IF(O43="","",IF(OR(AE43="",AF43=""),"c",IFERROR(MATCH("*残差*",INDIRECT($BG$5&amp;AE43&amp;":"&amp;$BG$5&amp;AF43),0)+AE43-1,IF(AF43-AE43&gt;=1,"b","a"))))</f>
        <v/>
      </c>
      <c r="AB43" s="52" t="str">
        <f ca="1">IF(O43="","",IF(OR(AE43="",AF43=""),"-",IFERROR(MATCH("*事業者全体*",INDIRECT($BG$5&amp;AE43&amp;":"&amp;$BG$5&amp;AF43),0)+AE43-1,"-")))</f>
        <v/>
      </c>
      <c r="AC43" s="52">
        <f ca="1">IF(Z43=0,1,IF(R43="",0,1))</f>
        <v>0</v>
      </c>
      <c r="AD43" s="52">
        <f t="shared" ref="AD43:AD46" si="23">IF(R43="",0,1)</f>
        <v>0</v>
      </c>
      <c r="AE43" s="52" t="str">
        <f t="shared" si="18"/>
        <v/>
      </c>
      <c r="AF43" s="51" t="str">
        <f t="shared" si="19"/>
        <v/>
      </c>
      <c r="AH43" s="59">
        <v>2</v>
      </c>
      <c r="AI43" s="10"/>
      <c r="AJ43" s="605"/>
      <c r="AK43" s="606"/>
      <c r="AL43" s="11"/>
      <c r="AN43" s="49">
        <f>係数１!D$49</f>
        <v>8640</v>
      </c>
      <c r="AO43" s="92" t="str">
        <f>IF(OR(AL43="",AI43=""),"",AL43/1000*AN43*0.0258)</f>
        <v/>
      </c>
      <c r="AP43" s="146" t="str">
        <f>IF(OR(AL43="",AI43=""),"",AL43*AJ43)</f>
        <v/>
      </c>
      <c r="AU43" s="19" t="str">
        <f>IF(参照_電気!A43="","",参照_電気!A43)</f>
        <v/>
      </c>
      <c r="AV43" s="19" t="str">
        <f>IF(参照_電気!B43="","",参照_電気!B43)</f>
        <v/>
      </c>
      <c r="AW43" s="19" t="str">
        <f>IF(参照_電気!C43="","",参照_電気!C43)</f>
        <v>メニューC</v>
      </c>
      <c r="AX43" s="19">
        <f>IF(参照_電気!D43="","",参照_電気!D43)</f>
        <v>0</v>
      </c>
      <c r="AY43" s="19">
        <f>IF(参照_電気!E43="","",参照_電気!E43)</f>
        <v>0</v>
      </c>
      <c r="AZ43" s="19" t="str">
        <f>IF(参照_電気!F43="","",参照_電気!F43)</f>
        <v>ミツウロコグリーンエネルギー(株)</v>
      </c>
      <c r="BA43" s="19" t="str">
        <f>IF(参照_電気!G43="","",参照_電気!G43)</f>
        <v>ミツウロコグリーンエネルギー(株)_メニューC</v>
      </c>
      <c r="BB43" s="19">
        <f t="shared" si="0"/>
        <v>0</v>
      </c>
      <c r="BD43" s="19" t="str">
        <f>IF(参照_電気!L43="","",参照_電気!L43)</f>
        <v>(株)Meisin</v>
      </c>
      <c r="BJ43" s="19" t="str">
        <f>IF(参照_ガス!A43="","",参照_ガス!A43)</f>
        <v>-</v>
      </c>
      <c r="BK43" s="19" t="str">
        <f>IF(参照_ガス!B43="","",参照_ガス!B43)</f>
        <v>丹後ガス株式会社</v>
      </c>
      <c r="BL43" s="19" t="str">
        <f>IF(参照_ガス!C43="","",参照_ガス!C43)</f>
        <v/>
      </c>
      <c r="BM43" s="19" t="str">
        <f>IF(参照_ガス!D43="","",参照_ガス!D43)</f>
        <v/>
      </c>
      <c r="BN43" s="19">
        <f>IF(参照_ガス!E43="","",参照_ガス!E43)</f>
        <v>2.0499999999999998</v>
      </c>
      <c r="BO43" s="19" t="str">
        <f>IF(参照_ガス!F43="","",参照_ガス!F43)</f>
        <v/>
      </c>
      <c r="BP43" s="19" t="str">
        <f>IF(参照_ガス!H43="","",参照_ガス!H43)</f>
        <v>丹後ガス株式会社</v>
      </c>
      <c r="BQ43" s="19" t="str">
        <f>IF(参照_ガス!I43="","",参照_ガス!I43)</f>
        <v>丹後ガス株式会社_</v>
      </c>
      <c r="BR43" s="19">
        <f>IF(参照_ガス!J43="","",参照_ガス!J43)</f>
        <v>2.0499999999999998</v>
      </c>
      <c r="BT43" s="19" t="str">
        <f>IF(参照_ガス!N43="","",参照_ガス!N43)</f>
        <v/>
      </c>
      <c r="BZ43" s="19" t="str">
        <f>IF(参照_熱!A43="","",参照_熱!A43)</f>
        <v/>
      </c>
      <c r="CA43" s="19" t="str">
        <f>IF(参照_熱!B43="","",参照_熱!B43)</f>
        <v/>
      </c>
      <c r="CB43" s="19" t="str">
        <f>IF(参照_熱!C43="","",参照_熱!C43)</f>
        <v/>
      </c>
      <c r="CC43" s="19" t="str">
        <f>IF(参照_熱!D43="","",参照_熱!D43)</f>
        <v/>
      </c>
      <c r="CD43" s="19" t="str">
        <f>IF(参照_熱!E43="","",参照_熱!E43)</f>
        <v/>
      </c>
      <c r="CE43" s="19" t="str">
        <f>IF(参照_熱!F43="","",参照_熱!F43)</f>
        <v/>
      </c>
      <c r="CF43" s="19" t="str">
        <f>IF(参照_熱!H43="","",参照_熱!H43)</f>
        <v/>
      </c>
      <c r="CG43" s="19" t="str">
        <f>IF(参照_熱!I43="","",参照_熱!I43)</f>
        <v/>
      </c>
      <c r="CH43" s="19" t="str">
        <f>IF(参照_熱!J43="","",参照_熱!J43)</f>
        <v/>
      </c>
      <c r="CJ43" s="19" t="str">
        <f>IF(参照_熱!N43="","",参照_熱!N43)</f>
        <v/>
      </c>
    </row>
    <row r="44" spans="1:88" ht="12.75" customHeight="1">
      <c r="A44" s="1"/>
      <c r="B44" s="1"/>
      <c r="C44" s="540"/>
      <c r="D44" s="511" t="s">
        <v>44</v>
      </c>
      <c r="E44" s="511"/>
      <c r="F44" s="511"/>
      <c r="G44" s="511"/>
      <c r="H44" s="123" t="s">
        <v>28</v>
      </c>
      <c r="I44" s="123" t="s">
        <v>29</v>
      </c>
      <c r="J44" s="123" t="s">
        <v>30</v>
      </c>
      <c r="K44" s="123" t="s">
        <v>11</v>
      </c>
      <c r="L44" s="1"/>
      <c r="N44" s="63">
        <v>3</v>
      </c>
      <c r="O44" s="57"/>
      <c r="P44" s="57"/>
      <c r="Q44" s="54" t="str">
        <f>IF(O44="","",_xlfn.IFNA(VLOOKUP(O44&amp;"_"&amp;P44,$BA:$BB,2,FALSE),"該当する排出係数がありません"))</f>
        <v/>
      </c>
      <c r="R44" s="56"/>
      <c r="S44" s="55"/>
      <c r="T44" s="49">
        <f>係数１!D$49</f>
        <v>8640</v>
      </c>
      <c r="U44" s="48" t="str">
        <f t="shared" si="20"/>
        <v/>
      </c>
      <c r="V44" s="48" t="str">
        <f t="shared" si="21"/>
        <v/>
      </c>
      <c r="W44" s="54" t="str">
        <f t="array" aca="1" ref="W44" ca="1">IF(O44="","",IF(ISNUMBER(AA44),INDIRECT($BG$6&amp;AA44),IF(AA44="a",Q44,IF(AA44="b",INDIRECT($BG$6&amp;AB44),IF(AA44="c",R44,"")))))</f>
        <v/>
      </c>
      <c r="X44" s="53"/>
      <c r="Y44" s="48" t="str">
        <f t="shared" ref="Y44:Y46" si="24">IF(OR(S44="",O44=""),"",IF(X44="",S44*W44,S44*X44))</f>
        <v/>
      </c>
      <c r="Z44" s="52" t="str">
        <f t="shared" ca="1" si="22"/>
        <v/>
      </c>
      <c r="AA44" s="52" t="str">
        <f t="shared" ref="AA44:AA46" ca="1" si="25">IF(O44="","",IF(OR(AE44="",AF44=""),"c",IFERROR(MATCH("*残差*",INDIRECT($BG$5&amp;AE44&amp;":"&amp;$BG$5&amp;AF44),0)+AE44-1,IF(AF44-AE44&gt;=1,"b","a"))))</f>
        <v/>
      </c>
      <c r="AB44" s="52" t="str">
        <f t="shared" ref="AB44:AB46" ca="1" si="26">IF(O44="","",IF(OR(AE44="",AF44=""),"-",IFERROR(MATCH("*事業者全体*",INDIRECT($BG$5&amp;AE44&amp;":"&amp;$BG$5&amp;AF44),0)+AE44-1,"-")))</f>
        <v/>
      </c>
      <c r="AC44" s="52">
        <f t="shared" ref="AC44:AC46" ca="1" si="27">IF(Z44=0,1,IF(R44="",0,1))</f>
        <v>0</v>
      </c>
      <c r="AD44" s="52">
        <f t="shared" si="23"/>
        <v>0</v>
      </c>
      <c r="AE44" s="52" t="str">
        <f t="shared" si="18"/>
        <v/>
      </c>
      <c r="AF44" s="51" t="str">
        <f t="shared" si="19"/>
        <v/>
      </c>
      <c r="AH44" s="59">
        <v>3</v>
      </c>
      <c r="AI44" s="10"/>
      <c r="AJ44" s="605"/>
      <c r="AK44" s="606"/>
      <c r="AL44" s="11"/>
      <c r="AN44" s="49">
        <f>係数１!D$49</f>
        <v>8640</v>
      </c>
      <c r="AO44" s="92" t="str">
        <f t="shared" ref="AO44:AO46" si="28">IF(OR(AL44="",AI44=""),"",AL44/1000*AN44*0.0258)</f>
        <v/>
      </c>
      <c r="AP44" s="146" t="str">
        <f t="shared" ref="AP44:AP46" si="29">IF(OR(AL44="",AI44=""),"",AL44*AJ44)</f>
        <v/>
      </c>
      <c r="AU44" s="19" t="str">
        <f>IF(参照_電気!A44="","",参照_電気!A44)</f>
        <v/>
      </c>
      <c r="AV44" s="19" t="str">
        <f>IF(参照_電気!B44="","",参照_電気!B44)</f>
        <v/>
      </c>
      <c r="AW44" s="19" t="str">
        <f>IF(参照_電気!C44="","",参照_電気!C44)</f>
        <v>メニューD</v>
      </c>
      <c r="AX44" s="19">
        <f>IF(参照_電気!D44="","",参照_電気!D44)</f>
        <v>0</v>
      </c>
      <c r="AY44" s="19">
        <f>IF(参照_電気!E44="","",参照_電気!E44)</f>
        <v>0</v>
      </c>
      <c r="AZ44" s="19" t="str">
        <f>IF(参照_電気!F44="","",参照_電気!F44)</f>
        <v>ミツウロコグリーンエネルギー(株)</v>
      </c>
      <c r="BA44" s="19" t="str">
        <f>IF(参照_電気!G44="","",参照_電気!G44)</f>
        <v>ミツウロコグリーンエネルギー(株)_メニューD</v>
      </c>
      <c r="BB44" s="19">
        <f t="shared" si="0"/>
        <v>0</v>
      </c>
      <c r="BD44" s="19" t="str">
        <f>IF(参照_電気!L44="","",参照_電気!L44)</f>
        <v>MGCエネルギー(株)</v>
      </c>
      <c r="BJ44" s="19" t="str">
        <f>IF(参照_ガス!A44="","",参照_ガス!A44)</f>
        <v>-</v>
      </c>
      <c r="BK44" s="19" t="str">
        <f>IF(参照_ガス!B44="","",参照_ガス!B44)</f>
        <v>福知山都市ガス株式会社</v>
      </c>
      <c r="BL44" s="19" t="str">
        <f>IF(参照_ガス!C44="","",参照_ガス!C44)</f>
        <v/>
      </c>
      <c r="BM44" s="19" t="str">
        <f>IF(参照_ガス!D44="","",参照_ガス!D44)</f>
        <v/>
      </c>
      <c r="BN44" s="19">
        <f>IF(参照_ガス!E44="","",参照_ガス!E44)</f>
        <v>2.0499999999999998</v>
      </c>
      <c r="BO44" s="19" t="str">
        <f>IF(参照_ガス!F44="","",参照_ガス!F44)</f>
        <v/>
      </c>
      <c r="BP44" s="19" t="str">
        <f>IF(参照_ガス!H44="","",参照_ガス!H44)</f>
        <v>福知山都市ガス株式会社</v>
      </c>
      <c r="BQ44" s="19" t="str">
        <f>IF(参照_ガス!I44="","",参照_ガス!I44)</f>
        <v>福知山都市ガス株式会社_</v>
      </c>
      <c r="BR44" s="19">
        <f>IF(参照_ガス!J44="","",参照_ガス!J44)</f>
        <v>2.0499999999999998</v>
      </c>
      <c r="BT44" s="19" t="str">
        <f>IF(参照_ガス!N44="","",参照_ガス!N44)</f>
        <v/>
      </c>
      <c r="BZ44" s="19" t="str">
        <f>IF(参照_熱!A44="","",参照_熱!A44)</f>
        <v/>
      </c>
      <c r="CA44" s="19" t="str">
        <f>IF(参照_熱!B44="","",参照_熱!B44)</f>
        <v/>
      </c>
      <c r="CB44" s="19" t="str">
        <f>IF(参照_熱!C44="","",参照_熱!C44)</f>
        <v/>
      </c>
      <c r="CC44" s="19" t="str">
        <f>IF(参照_熱!D44="","",参照_熱!D44)</f>
        <v/>
      </c>
      <c r="CD44" s="19" t="str">
        <f>IF(参照_熱!E44="","",参照_熱!E44)</f>
        <v/>
      </c>
      <c r="CE44" s="19" t="str">
        <f>IF(参照_熱!F44="","",参照_熱!F44)</f>
        <v/>
      </c>
      <c r="CF44" s="19" t="str">
        <f>IF(参照_熱!H44="","",参照_熱!H44)</f>
        <v/>
      </c>
      <c r="CG44" s="19" t="str">
        <f>IF(参照_熱!I44="","",参照_熱!I44)</f>
        <v/>
      </c>
      <c r="CH44" s="19" t="str">
        <f>IF(参照_熱!J44="","",参照_熱!J44)</f>
        <v/>
      </c>
      <c r="CJ44" s="19" t="str">
        <f>IF(参照_熱!N44="","",参照_熱!N44)</f>
        <v/>
      </c>
    </row>
    <row r="45" spans="1:88" ht="12.75" customHeight="1">
      <c r="A45" s="1"/>
      <c r="B45" s="1"/>
      <c r="C45" s="540"/>
      <c r="D45" s="511"/>
      <c r="E45" s="511"/>
      <c r="F45" s="511"/>
      <c r="G45" s="511"/>
      <c r="H45" s="62"/>
      <c r="I45" s="62"/>
      <c r="J45" s="62"/>
      <c r="K45" s="61"/>
      <c r="L45" s="1"/>
      <c r="N45" s="59">
        <v>4</v>
      </c>
      <c r="O45" s="57"/>
      <c r="P45" s="57"/>
      <c r="Q45" s="54" t="str">
        <f>IF(O45="","",_xlfn.IFNA(VLOOKUP(O45&amp;"_"&amp;P45,$BA:$BB,2,FALSE),"該当する排出係数がありません"))</f>
        <v/>
      </c>
      <c r="R45" s="60"/>
      <c r="S45" s="14"/>
      <c r="T45" s="49">
        <f>係数１!D$49</f>
        <v>8640</v>
      </c>
      <c r="U45" s="48" t="str">
        <f t="shared" si="20"/>
        <v/>
      </c>
      <c r="V45" s="48" t="str">
        <f t="shared" si="21"/>
        <v/>
      </c>
      <c r="W45" s="54" t="str">
        <f t="array" aca="1" ref="W45" ca="1">IF(O45="","",IF(ISNUMBER(AA45),INDIRECT($BG$6&amp;AA45),IF(AA45="a",Q45,IF(AA45="b",INDIRECT($BG$6&amp;AB45),IF(AA45="c",R45,"")))))</f>
        <v/>
      </c>
      <c r="X45" s="53"/>
      <c r="Y45" s="48" t="str">
        <f t="shared" si="24"/>
        <v/>
      </c>
      <c r="Z45" s="52" t="str">
        <f t="shared" ca="1" si="22"/>
        <v/>
      </c>
      <c r="AA45" s="52" t="str">
        <f t="shared" ca="1" si="25"/>
        <v/>
      </c>
      <c r="AB45" s="52" t="str">
        <f t="shared" ca="1" si="26"/>
        <v/>
      </c>
      <c r="AC45" s="52">
        <f t="shared" ca="1" si="27"/>
        <v>0</v>
      </c>
      <c r="AD45" s="52">
        <f t="shared" si="23"/>
        <v>0</v>
      </c>
      <c r="AE45" s="52" t="str">
        <f t="shared" si="18"/>
        <v/>
      </c>
      <c r="AF45" s="51" t="str">
        <f t="shared" si="19"/>
        <v/>
      </c>
      <c r="AH45" s="59">
        <v>4</v>
      </c>
      <c r="AI45" s="10"/>
      <c r="AJ45" s="605"/>
      <c r="AK45" s="606"/>
      <c r="AL45" s="11"/>
      <c r="AN45" s="49">
        <f>係数１!D$49</f>
        <v>8640</v>
      </c>
      <c r="AO45" s="92" t="str">
        <f t="shared" si="28"/>
        <v/>
      </c>
      <c r="AP45" s="146" t="str">
        <f t="shared" si="29"/>
        <v/>
      </c>
      <c r="AU45" s="19" t="str">
        <f>IF(参照_電気!A45="","",参照_電気!A45)</f>
        <v/>
      </c>
      <c r="AV45" s="19" t="str">
        <f>IF(参照_電気!B45="","",参照_電気!B45)</f>
        <v/>
      </c>
      <c r="AW45" s="19" t="str">
        <f>IF(参照_電気!C45="","",参照_電気!C45)</f>
        <v>メニューE</v>
      </c>
      <c r="AX45" s="19">
        <f>IF(参照_電気!D45="","",参照_電気!D45)</f>
        <v>2.5799999999999998E-4</v>
      </c>
      <c r="AY45" s="19">
        <f>IF(参照_電気!E45="","",参照_電気!E45)</f>
        <v>2.5799999999999998E-4</v>
      </c>
      <c r="AZ45" s="19" t="str">
        <f>IF(参照_電気!F45="","",参照_電気!F45)</f>
        <v>ミツウロコグリーンエネルギー(株)</v>
      </c>
      <c r="BA45" s="19" t="str">
        <f>IF(参照_電気!G45="","",参照_電気!G45)</f>
        <v>ミツウロコグリーンエネルギー(株)_メニューE</v>
      </c>
      <c r="BB45" s="19">
        <f t="shared" si="0"/>
        <v>0.25800000000000001</v>
      </c>
      <c r="BD45" s="19" t="str">
        <f>IF(参照_電気!L45="","",参照_電気!L45)</f>
        <v>Miraiつのエナジー(株)</v>
      </c>
      <c r="BJ45" s="19" t="str">
        <f>IF(参照_ガス!A45="","",参照_ガス!A45)</f>
        <v/>
      </c>
      <c r="BK45" s="19" t="str">
        <f>IF(参照_ガス!B45="","",参照_ガス!B45)</f>
        <v/>
      </c>
      <c r="BL45" s="19" t="str">
        <f>IF(参照_ガス!C45="","",参照_ガス!C45)</f>
        <v/>
      </c>
      <c r="BM45" s="19" t="str">
        <f>IF(参照_ガス!D45="","",参照_ガス!D45)</f>
        <v/>
      </c>
      <c r="BN45" s="19" t="str">
        <f>IF(参照_ガス!E45="","",参照_ガス!E45)</f>
        <v/>
      </c>
      <c r="BO45" s="19" t="str">
        <f>IF(参照_ガス!F45="","",参照_ガス!F45)</f>
        <v/>
      </c>
      <c r="BP45" s="19" t="str">
        <f>IF(参照_ガス!H45="","",参照_ガス!H45)</f>
        <v/>
      </c>
      <c r="BQ45" s="19" t="str">
        <f>IF(参照_ガス!I45="","",参照_ガス!I45)</f>
        <v/>
      </c>
      <c r="BR45" s="19" t="str">
        <f>IF(参照_ガス!J45="","",参照_ガス!J45)</f>
        <v/>
      </c>
      <c r="BT45" s="19" t="str">
        <f>IF(参照_ガス!N45="","",参照_ガス!N45)</f>
        <v/>
      </c>
      <c r="BZ45" s="19" t="str">
        <f>IF(参照_熱!A45="","",参照_熱!A45)</f>
        <v/>
      </c>
      <c r="CA45" s="19" t="str">
        <f>IF(参照_熱!B45="","",参照_熱!B45)</f>
        <v/>
      </c>
      <c r="CB45" s="19" t="str">
        <f>IF(参照_熱!C45="","",参照_熱!C45)</f>
        <v/>
      </c>
      <c r="CC45" s="19" t="str">
        <f>IF(参照_熱!D45="","",参照_熱!D45)</f>
        <v/>
      </c>
      <c r="CD45" s="19" t="str">
        <f>IF(参照_熱!E45="","",参照_熱!E45)</f>
        <v/>
      </c>
      <c r="CE45" s="19" t="str">
        <f>IF(参照_熱!F45="","",参照_熱!F45)</f>
        <v/>
      </c>
      <c r="CF45" s="19" t="str">
        <f>IF(参照_熱!H45="","",参照_熱!H45)</f>
        <v/>
      </c>
      <c r="CG45" s="19" t="str">
        <f>IF(参照_熱!I45="","",参照_熱!I45)</f>
        <v/>
      </c>
      <c r="CH45" s="19" t="str">
        <f>IF(参照_熱!J45="","",参照_熱!J45)</f>
        <v/>
      </c>
      <c r="CJ45" s="19" t="str">
        <f>IF(参照_熱!N45="","",参照_熱!N45)</f>
        <v/>
      </c>
    </row>
    <row r="46" spans="1:88" ht="12.75" customHeight="1" thickBot="1">
      <c r="A46" s="1"/>
      <c r="B46" s="1"/>
      <c r="C46" s="540"/>
      <c r="D46" s="557" t="s">
        <v>1865</v>
      </c>
      <c r="E46" s="557"/>
      <c r="F46" s="557"/>
      <c r="G46" s="557"/>
      <c r="H46" s="511" t="s">
        <v>54</v>
      </c>
      <c r="I46" s="511"/>
      <c r="J46" s="511" t="s">
        <v>1864</v>
      </c>
      <c r="K46" s="511"/>
      <c r="L46" s="1"/>
      <c r="N46" s="58">
        <v>5</v>
      </c>
      <c r="O46" s="57"/>
      <c r="P46" s="57"/>
      <c r="Q46" s="54" t="str">
        <f>IF(O46="","",_xlfn.IFNA(VLOOKUP(O46&amp;"_"&amp;P46,$BA:$BB,2,FALSE),"該当する排出係数がありません"))</f>
        <v/>
      </c>
      <c r="R46" s="56"/>
      <c r="S46" s="55"/>
      <c r="T46" s="49">
        <f>係数１!D$49</f>
        <v>8640</v>
      </c>
      <c r="U46" s="48" t="str">
        <f t="shared" si="20"/>
        <v/>
      </c>
      <c r="V46" s="48" t="str">
        <f t="shared" si="21"/>
        <v/>
      </c>
      <c r="W46" s="54" t="str">
        <f t="array" aca="1" ref="W46" ca="1">IF(O46="","",IF(ISNUMBER(AA46),INDIRECT($BG$6&amp;AA46),IF(AA46="a",Q46,IF(AA46="b",INDIRECT($BG$6&amp;AB46),IF(AA46="c",R46,"")))))</f>
        <v/>
      </c>
      <c r="X46" s="53"/>
      <c r="Y46" s="48" t="str">
        <f t="shared" si="24"/>
        <v/>
      </c>
      <c r="Z46" s="52" t="str">
        <f t="shared" ca="1" si="22"/>
        <v/>
      </c>
      <c r="AA46" s="52" t="str">
        <f t="shared" ca="1" si="25"/>
        <v/>
      </c>
      <c r="AB46" s="52" t="str">
        <f t="shared" ca="1" si="26"/>
        <v/>
      </c>
      <c r="AC46" s="52">
        <f t="shared" ca="1" si="27"/>
        <v>0</v>
      </c>
      <c r="AD46" s="52">
        <f t="shared" si="23"/>
        <v>0</v>
      </c>
      <c r="AE46" s="52" t="str">
        <f t="shared" si="18"/>
        <v/>
      </c>
      <c r="AF46" s="51" t="str">
        <f t="shared" si="19"/>
        <v/>
      </c>
      <c r="AH46" s="50">
        <v>5</v>
      </c>
      <c r="AI46" s="12"/>
      <c r="AJ46" s="601"/>
      <c r="AK46" s="602"/>
      <c r="AL46" s="13"/>
      <c r="AN46" s="49">
        <f>係数１!D$49</f>
        <v>8640</v>
      </c>
      <c r="AO46" s="92" t="str">
        <f t="shared" si="28"/>
        <v/>
      </c>
      <c r="AP46" s="146" t="str">
        <f t="shared" si="29"/>
        <v/>
      </c>
      <c r="AU46" s="19" t="str">
        <f>IF(参照_電気!A46="","",参照_電気!A46)</f>
        <v/>
      </c>
      <c r="AV46" s="19" t="str">
        <f>IF(参照_電気!B46="","",参照_電気!B46)</f>
        <v/>
      </c>
      <c r="AW46" s="19" t="str">
        <f>IF(参照_電気!C46="","",参照_電気!C46)</f>
        <v>メニューF</v>
      </c>
      <c r="AX46" s="19">
        <f>IF(参照_電気!D46="","",参照_電気!D46)</f>
        <v>0</v>
      </c>
      <c r="AY46" s="19">
        <f>IF(参照_電気!E46="","",参照_電気!E46)</f>
        <v>0</v>
      </c>
      <c r="AZ46" s="19" t="str">
        <f>IF(参照_電気!F46="","",参照_電気!F46)</f>
        <v>ミツウロコグリーンエネルギー(株)</v>
      </c>
      <c r="BA46" s="19" t="str">
        <f>IF(参照_電気!G46="","",参照_電気!G46)</f>
        <v>ミツウロコグリーンエネルギー(株)_メニューF</v>
      </c>
      <c r="BB46" s="19">
        <f t="shared" si="0"/>
        <v>0</v>
      </c>
      <c r="BD46" s="19" t="str">
        <f>IF(参照_電気!L46="","",参照_電気!L46)</f>
        <v>(株)Misumi</v>
      </c>
      <c r="BJ46" s="19" t="str">
        <f>IF(参照_ガス!A46="","",参照_ガス!A46)</f>
        <v/>
      </c>
      <c r="BK46" s="19" t="str">
        <f>IF(参照_ガス!B46="","",参照_ガス!B46)</f>
        <v/>
      </c>
      <c r="BL46" s="19" t="str">
        <f>IF(参照_ガス!C46="","",参照_ガス!C46)</f>
        <v/>
      </c>
      <c r="BM46" s="19" t="str">
        <f>IF(参照_ガス!D46="","",参照_ガス!D46)</f>
        <v/>
      </c>
      <c r="BN46" s="19" t="str">
        <f>IF(参照_ガス!E46="","",参照_ガス!E46)</f>
        <v/>
      </c>
      <c r="BO46" s="19" t="str">
        <f>IF(参照_ガス!F46="","",参照_ガス!F46)</f>
        <v/>
      </c>
      <c r="BP46" s="19" t="str">
        <f>IF(参照_ガス!H46="","",参照_ガス!H46)</f>
        <v/>
      </c>
      <c r="BQ46" s="19" t="str">
        <f>IF(参照_ガス!I46="","",参照_ガス!I46)</f>
        <v/>
      </c>
      <c r="BR46" s="19" t="str">
        <f>IF(参照_ガス!J46="","",参照_ガス!J46)</f>
        <v/>
      </c>
      <c r="BT46" s="19" t="str">
        <f>IF(参照_ガス!N46="","",参照_ガス!N46)</f>
        <v/>
      </c>
      <c r="BZ46" s="19" t="str">
        <f>IF(参照_熱!A46="","",参照_熱!A46)</f>
        <v/>
      </c>
      <c r="CA46" s="19" t="str">
        <f>IF(参照_熱!B46="","",参照_熱!B46)</f>
        <v/>
      </c>
      <c r="CB46" s="19" t="str">
        <f>IF(参照_熱!C46="","",参照_熱!C46)</f>
        <v/>
      </c>
      <c r="CC46" s="19" t="str">
        <f>IF(参照_熱!D46="","",参照_熱!D46)</f>
        <v/>
      </c>
      <c r="CD46" s="19" t="str">
        <f>IF(参照_熱!E46="","",参照_熱!E46)</f>
        <v/>
      </c>
      <c r="CE46" s="19" t="str">
        <f>IF(参照_熱!F46="","",参照_熱!F46)</f>
        <v/>
      </c>
      <c r="CF46" s="19" t="str">
        <f>IF(参照_熱!H46="","",参照_熱!H46)</f>
        <v/>
      </c>
      <c r="CG46" s="19" t="str">
        <f>IF(参照_熱!I46="","",参照_熱!I46)</f>
        <v/>
      </c>
      <c r="CH46" s="19" t="str">
        <f>IF(参照_熱!J46="","",参照_熱!J46)</f>
        <v/>
      </c>
      <c r="CJ46" s="19" t="str">
        <f>IF(参照_熱!N46="","",参照_熱!N46)</f>
        <v/>
      </c>
    </row>
    <row r="47" spans="1:88" ht="12.75" customHeight="1" thickTop="1" thickBot="1">
      <c r="A47" s="1"/>
      <c r="B47" s="1"/>
      <c r="C47" s="540"/>
      <c r="D47" s="557"/>
      <c r="E47" s="557"/>
      <c r="F47" s="557"/>
      <c r="G47" s="557"/>
      <c r="H47" s="538"/>
      <c r="I47" s="538"/>
      <c r="J47" s="538"/>
      <c r="K47" s="538"/>
      <c r="L47" s="1"/>
      <c r="N47" s="558" t="s">
        <v>58</v>
      </c>
      <c r="O47" s="559"/>
      <c r="P47" s="559"/>
      <c r="Q47" s="559"/>
      <c r="R47" s="560"/>
      <c r="S47" s="29">
        <f>SUM(S42:S46)</f>
        <v>0</v>
      </c>
      <c r="T47" s="44"/>
      <c r="U47" s="43">
        <f>SUM(U42:U46)</f>
        <v>0</v>
      </c>
      <c r="V47" s="43">
        <f>SUM(V42:V46)</f>
        <v>0</v>
      </c>
      <c r="W47" s="46"/>
      <c r="X47" s="46"/>
      <c r="Y47" s="43">
        <f>SUM(Y42:Y46)</f>
        <v>0</v>
      </c>
      <c r="Z47" s="47">
        <f t="shared" ref="Z47:AD47" ca="1" si="30">SUM(Z42:Z46)</f>
        <v>0</v>
      </c>
      <c r="AA47" s="46"/>
      <c r="AB47" s="46"/>
      <c r="AC47" s="47">
        <f t="shared" ca="1" si="30"/>
        <v>0</v>
      </c>
      <c r="AD47" s="47">
        <f t="shared" si="30"/>
        <v>0</v>
      </c>
      <c r="AE47" s="46"/>
      <c r="AF47" s="45"/>
      <c r="AH47" s="558" t="s">
        <v>58</v>
      </c>
      <c r="AI47" s="559"/>
      <c r="AJ47" s="559"/>
      <c r="AK47" s="559"/>
      <c r="AL47" s="29">
        <f>SUM(AL42:AL46)</f>
        <v>0</v>
      </c>
      <c r="AN47" s="44"/>
      <c r="AO47" s="43">
        <f>SUM(AO42:AO46)</f>
        <v>0</v>
      </c>
      <c r="AP47" s="29">
        <f>SUM(AP42:AP46)</f>
        <v>0</v>
      </c>
      <c r="AU47" s="19" t="str">
        <f>IF(参照_電気!A47="","",参照_電気!A47)</f>
        <v/>
      </c>
      <c r="AV47" s="19" t="str">
        <f>IF(参照_電気!B47="","",参照_電気!B47)</f>
        <v/>
      </c>
      <c r="AW47" s="19" t="str">
        <f>IF(参照_電気!C47="","",参照_電気!C47)</f>
        <v>メニューG</v>
      </c>
      <c r="AX47" s="19">
        <f>IF(参照_電気!D47="","",参照_電気!D47)</f>
        <v>0</v>
      </c>
      <c r="AY47" s="19">
        <f>IF(参照_電気!E47="","",参照_電気!E47)</f>
        <v>0</v>
      </c>
      <c r="AZ47" s="19" t="str">
        <f>IF(参照_電気!F47="","",参照_電気!F47)</f>
        <v>ミツウロコグリーンエネルギー(株)</v>
      </c>
      <c r="BA47" s="19" t="str">
        <f>IF(参照_電気!G47="","",参照_電気!G47)</f>
        <v>ミツウロコグリーンエネルギー(株)_メニューG</v>
      </c>
      <c r="BB47" s="19">
        <f t="shared" si="0"/>
        <v>0</v>
      </c>
      <c r="BD47" s="19" t="str">
        <f>IF(参照_電気!L47="","",参照_電気!L47)</f>
        <v>(株)MKエネルギー</v>
      </c>
      <c r="BJ47" s="19" t="str">
        <f>IF(参照_ガス!A47="","",参照_ガス!A47)</f>
        <v/>
      </c>
      <c r="BK47" s="19" t="str">
        <f>IF(参照_ガス!B47="","",参照_ガス!B47)</f>
        <v/>
      </c>
      <c r="BL47" s="19" t="str">
        <f>IF(参照_ガス!C47="","",参照_ガス!C47)</f>
        <v/>
      </c>
      <c r="BM47" s="19" t="str">
        <f>IF(参照_ガス!D47="","",参照_ガス!D47)</f>
        <v/>
      </c>
      <c r="BN47" s="19" t="str">
        <f>IF(参照_ガス!E47="","",参照_ガス!E47)</f>
        <v/>
      </c>
      <c r="BO47" s="19" t="str">
        <f>IF(参照_ガス!F47="","",参照_ガス!F47)</f>
        <v/>
      </c>
      <c r="BP47" s="19" t="str">
        <f>IF(参照_ガス!H47="","",参照_ガス!H47)</f>
        <v/>
      </c>
      <c r="BQ47" s="19" t="str">
        <f>IF(参照_ガス!I47="","",参照_ガス!I47)</f>
        <v/>
      </c>
      <c r="BR47" s="19" t="str">
        <f>IF(参照_ガス!J47="","",参照_ガス!J47)</f>
        <v/>
      </c>
      <c r="BT47" s="19" t="str">
        <f>IF(参照_ガス!N47="","",参照_ガス!N47)</f>
        <v/>
      </c>
      <c r="BZ47" s="19" t="str">
        <f>IF(参照_熱!A47="","",参照_熱!A47)</f>
        <v/>
      </c>
      <c r="CA47" s="19" t="str">
        <f>IF(参照_熱!B47="","",参照_熱!B47)</f>
        <v/>
      </c>
      <c r="CB47" s="19" t="str">
        <f>IF(参照_熱!C47="","",参照_熱!C47)</f>
        <v/>
      </c>
      <c r="CC47" s="19" t="str">
        <f>IF(参照_熱!D47="","",参照_熱!D47)</f>
        <v/>
      </c>
      <c r="CD47" s="19" t="str">
        <f>IF(参照_熱!E47="","",参照_熱!E47)</f>
        <v/>
      </c>
      <c r="CE47" s="19" t="str">
        <f>IF(参照_熱!F47="","",参照_熱!F47)</f>
        <v/>
      </c>
      <c r="CF47" s="19" t="str">
        <f>IF(参照_熱!H47="","",参照_熱!H47)</f>
        <v/>
      </c>
      <c r="CG47" s="19" t="str">
        <f>IF(参照_熱!I47="","",参照_熱!I47)</f>
        <v/>
      </c>
      <c r="CH47" s="19" t="str">
        <f>IF(参照_熱!J47="","",参照_熱!J47)</f>
        <v/>
      </c>
      <c r="CJ47" s="19" t="str">
        <f>IF(参照_熱!N47="","",参照_熱!N47)</f>
        <v/>
      </c>
    </row>
    <row r="48" spans="1:88" ht="12.75" customHeight="1" thickBot="1">
      <c r="A48" s="1"/>
      <c r="B48" s="1"/>
      <c r="C48" s="542"/>
      <c r="D48" s="537" t="s">
        <v>12</v>
      </c>
      <c r="E48" s="537"/>
      <c r="F48" s="537"/>
      <c r="G48" s="537"/>
      <c r="H48" s="125" t="s">
        <v>18</v>
      </c>
      <c r="I48" s="6"/>
      <c r="J48" s="125" t="s">
        <v>14</v>
      </c>
      <c r="K48" s="125" t="s">
        <v>14</v>
      </c>
      <c r="L48" s="1"/>
      <c r="AU48" s="19" t="str">
        <f>IF(参照_電気!A48="","",参照_電気!A48)</f>
        <v/>
      </c>
      <c r="AV48" s="19" t="str">
        <f>IF(参照_電気!B48="","",参照_電気!B48)</f>
        <v/>
      </c>
      <c r="AW48" s="19" t="str">
        <f>IF(参照_電気!C48="","",参照_電気!C48)</f>
        <v>メニューH</v>
      </c>
      <c r="AX48" s="19">
        <f>IF(参照_電気!D48="","",参照_電気!D48)</f>
        <v>0</v>
      </c>
      <c r="AY48" s="19">
        <f>IF(参照_電気!E48="","",参照_電気!E48)</f>
        <v>0</v>
      </c>
      <c r="AZ48" s="19" t="str">
        <f>IF(参照_電気!F48="","",参照_電気!F48)</f>
        <v>ミツウロコグリーンエネルギー(株)</v>
      </c>
      <c r="BA48" s="19" t="str">
        <f>IF(参照_電気!G48="","",参照_電気!G48)</f>
        <v>ミツウロコグリーンエネルギー(株)_メニューH</v>
      </c>
      <c r="BB48" s="19">
        <f t="shared" si="0"/>
        <v>0</v>
      </c>
      <c r="BD48" s="19" t="str">
        <f>IF(参照_電気!L48="","",参照_電気!L48)</f>
        <v>MKステーションズ(株)</v>
      </c>
      <c r="BJ48" s="19" t="str">
        <f>IF(参照_ガス!A48="","",参照_ガス!A48)</f>
        <v/>
      </c>
      <c r="BK48" s="19" t="str">
        <f>IF(参照_ガス!B48="","",参照_ガス!B48)</f>
        <v/>
      </c>
      <c r="BL48" s="19" t="str">
        <f>IF(参照_ガス!C48="","",参照_ガス!C48)</f>
        <v/>
      </c>
      <c r="BM48" s="19" t="str">
        <f>IF(参照_ガス!D48="","",参照_ガス!D48)</f>
        <v/>
      </c>
      <c r="BN48" s="19" t="str">
        <f>IF(参照_ガス!E48="","",参照_ガス!E48)</f>
        <v/>
      </c>
      <c r="BO48" s="19" t="str">
        <f>IF(参照_ガス!F48="","",参照_ガス!F48)</f>
        <v/>
      </c>
      <c r="BP48" s="19" t="str">
        <f>IF(参照_ガス!H48="","",参照_ガス!H48)</f>
        <v/>
      </c>
      <c r="BQ48" s="19" t="str">
        <f>IF(参照_ガス!I48="","",参照_ガス!I48)</f>
        <v/>
      </c>
      <c r="BR48" s="19" t="str">
        <f>IF(参照_ガス!J48="","",参照_ガス!J48)</f>
        <v/>
      </c>
      <c r="BT48" s="19" t="str">
        <f>IF(参照_ガス!N48="","",参照_ガス!N48)</f>
        <v/>
      </c>
      <c r="BZ48" s="19" t="str">
        <f>IF(参照_熱!A48="","",参照_熱!A48)</f>
        <v/>
      </c>
      <c r="CA48" s="19" t="str">
        <f>IF(参照_熱!B48="","",参照_熱!B48)</f>
        <v/>
      </c>
      <c r="CB48" s="19" t="str">
        <f>IF(参照_熱!C48="","",参照_熱!C48)</f>
        <v/>
      </c>
      <c r="CC48" s="19" t="str">
        <f>IF(参照_熱!D48="","",参照_熱!D48)</f>
        <v/>
      </c>
      <c r="CD48" s="19" t="str">
        <f>IF(参照_熱!E48="","",参照_熱!E48)</f>
        <v/>
      </c>
      <c r="CE48" s="19" t="str">
        <f>IF(参照_熱!F48="","",参照_熱!F48)</f>
        <v/>
      </c>
      <c r="CF48" s="19" t="str">
        <f>IF(参照_熱!H48="","",参照_熱!H48)</f>
        <v/>
      </c>
      <c r="CG48" s="19" t="str">
        <f>IF(参照_熱!I48="","",参照_熱!I48)</f>
        <v/>
      </c>
      <c r="CH48" s="19" t="str">
        <f>IF(参照_熱!J48="","",参照_熱!J48)</f>
        <v/>
      </c>
      <c r="CJ48" s="19" t="str">
        <f>IF(参照_熱!N48="","",参照_熱!N48)</f>
        <v/>
      </c>
    </row>
    <row r="49" spans="1:88" ht="34.5" customHeight="1" thickTop="1">
      <c r="A49" s="1"/>
      <c r="B49" s="1"/>
      <c r="C49" s="539" t="s">
        <v>31</v>
      </c>
      <c r="D49" s="525" t="s">
        <v>19</v>
      </c>
      <c r="E49" s="525"/>
      <c r="F49" s="525"/>
      <c r="G49" s="525"/>
      <c r="H49" s="124" t="s">
        <v>6</v>
      </c>
      <c r="I49" s="124" t="s">
        <v>20</v>
      </c>
      <c r="J49" s="543" t="s">
        <v>1867</v>
      </c>
      <c r="K49" s="543"/>
      <c r="L49" s="1"/>
      <c r="AU49" s="19" t="str">
        <f>IF(参照_電気!A49="","",参照_電気!A49)</f>
        <v/>
      </c>
      <c r="AV49" s="19" t="str">
        <f>IF(参照_電気!B49="","",参照_電気!B49)</f>
        <v/>
      </c>
      <c r="AW49" s="19" t="str">
        <f>IF(参照_電気!C49="","",参照_電気!C49)</f>
        <v>メニューI</v>
      </c>
      <c r="AX49" s="19">
        <f>IF(参照_電気!D49="","",参照_電気!D49)</f>
        <v>2.5799999999999998E-4</v>
      </c>
      <c r="AY49" s="19">
        <f>IF(参照_電気!E49="","",参照_電気!E49)</f>
        <v>2.5799999999999998E-4</v>
      </c>
      <c r="AZ49" s="19" t="str">
        <f>IF(参照_電気!F49="","",参照_電気!F49)</f>
        <v>ミツウロコグリーンエネルギー(株)</v>
      </c>
      <c r="BA49" s="19" t="str">
        <f>IF(参照_電気!G49="","",参照_電気!G49)</f>
        <v>ミツウロコグリーンエネルギー(株)_メニューI</v>
      </c>
      <c r="BB49" s="19">
        <f t="shared" si="0"/>
        <v>0.25800000000000001</v>
      </c>
      <c r="BD49" s="19" t="str">
        <f>IF(参照_電気!L49="","",参照_電気!L49)</f>
        <v>(株)MTエナジー</v>
      </c>
      <c r="BJ49" s="19" t="str">
        <f>IF(参照_ガス!A49="","",参照_ガス!A49)</f>
        <v/>
      </c>
      <c r="BK49" s="19" t="str">
        <f>IF(参照_ガス!B49="","",参照_ガス!B49)</f>
        <v/>
      </c>
      <c r="BL49" s="19" t="str">
        <f>IF(参照_ガス!C49="","",参照_ガス!C49)</f>
        <v/>
      </c>
      <c r="BM49" s="19" t="str">
        <f>IF(参照_ガス!D49="","",参照_ガス!D49)</f>
        <v/>
      </c>
      <c r="BN49" s="19" t="str">
        <f>IF(参照_ガス!E49="","",参照_ガス!E49)</f>
        <v/>
      </c>
      <c r="BO49" s="19" t="str">
        <f>IF(参照_ガス!F49="","",参照_ガス!F49)</f>
        <v/>
      </c>
      <c r="BP49" s="19" t="str">
        <f>IF(参照_ガス!H49="","",参照_ガス!H49)</f>
        <v/>
      </c>
      <c r="BQ49" s="19" t="str">
        <f>IF(参照_ガス!I49="","",参照_ガス!I49)</f>
        <v/>
      </c>
      <c r="BR49" s="19" t="str">
        <f>IF(参照_ガス!J49="","",参照_ガス!J49)</f>
        <v/>
      </c>
      <c r="BT49" s="19" t="str">
        <f>IF(参照_ガス!N49="","",参照_ガス!N49)</f>
        <v/>
      </c>
      <c r="BZ49" s="19" t="str">
        <f>IF(参照_熱!A49="","",参照_熱!A49)</f>
        <v/>
      </c>
      <c r="CA49" s="19" t="str">
        <f>IF(参照_熱!B49="","",参照_熱!B49)</f>
        <v/>
      </c>
      <c r="CB49" s="19" t="str">
        <f>IF(参照_熱!C49="","",参照_熱!C49)</f>
        <v/>
      </c>
      <c r="CC49" s="19" t="str">
        <f>IF(参照_熱!D49="","",参照_熱!D49)</f>
        <v/>
      </c>
      <c r="CD49" s="19" t="str">
        <f>IF(参照_熱!E49="","",参照_熱!E49)</f>
        <v/>
      </c>
      <c r="CE49" s="19" t="str">
        <f>IF(参照_熱!F49="","",参照_熱!F49)</f>
        <v/>
      </c>
      <c r="CF49" s="19" t="str">
        <f>IF(参照_熱!H49="","",参照_熱!H49)</f>
        <v/>
      </c>
      <c r="CG49" s="19" t="str">
        <f>IF(参照_熱!I49="","",参照_熱!I49)</f>
        <v/>
      </c>
      <c r="CH49" s="19" t="str">
        <f>IF(参照_熱!J49="","",参照_熱!J49)</f>
        <v/>
      </c>
      <c r="CJ49" s="19" t="str">
        <f>IF(参照_熱!N49="","",参照_熱!N49)</f>
        <v/>
      </c>
    </row>
    <row r="50" spans="1:88" ht="34.5" customHeight="1">
      <c r="A50" s="1"/>
      <c r="B50" s="1"/>
      <c r="C50" s="540"/>
      <c r="D50" s="511" t="s">
        <v>42</v>
      </c>
      <c r="E50" s="511"/>
      <c r="F50" s="511"/>
      <c r="G50" s="511"/>
      <c r="H50" s="123" t="s">
        <v>32</v>
      </c>
      <c r="I50" s="4"/>
      <c r="J50" s="544" t="str">
        <f>IF($I50="","",$I50*係数１!G80)</f>
        <v/>
      </c>
      <c r="K50" s="544"/>
      <c r="L50" s="1"/>
      <c r="T50" s="42"/>
      <c r="U50" s="42"/>
      <c r="V50" s="42"/>
      <c r="W50" s="42"/>
      <c r="X50" s="42"/>
      <c r="Y50" s="42"/>
      <c r="Z50" s="42"/>
      <c r="AA50" s="42"/>
      <c r="AB50" s="42"/>
      <c r="AC50" s="42"/>
      <c r="AD50" s="42"/>
      <c r="AF50" s="42"/>
      <c r="AJ50" s="36"/>
      <c r="AK50" s="36"/>
      <c r="AN50" s="41" t="s">
        <v>392</v>
      </c>
      <c r="AO50" s="7" t="s">
        <v>391</v>
      </c>
      <c r="AU50" s="19" t="str">
        <f>IF(参照_電気!A50="","",参照_電気!A50)</f>
        <v/>
      </c>
      <c r="AV50" s="19" t="str">
        <f>IF(参照_電気!B50="","",参照_電気!B50)</f>
        <v/>
      </c>
      <c r="AW50" s="19" t="str">
        <f>IF(参照_電気!C50="","",参照_電気!C50)</f>
        <v>メニューJ</v>
      </c>
      <c r="AX50" s="19">
        <f>IF(参照_電気!D50="","",参照_電気!D50)</f>
        <v>1.73E-4</v>
      </c>
      <c r="AY50" s="19">
        <f>IF(参照_電気!E50="","",参照_電気!E50)</f>
        <v>1.73E-4</v>
      </c>
      <c r="AZ50" s="19" t="str">
        <f>IF(参照_電気!F50="","",参照_電気!F50)</f>
        <v>ミツウロコグリーンエネルギー(株)</v>
      </c>
      <c r="BA50" s="19" t="str">
        <f>IF(参照_電気!G50="","",参照_電気!G50)</f>
        <v>ミツウロコグリーンエネルギー(株)_メニューJ</v>
      </c>
      <c r="BB50" s="19">
        <f t="shared" si="0"/>
        <v>0.17300000000000001</v>
      </c>
      <c r="BD50" s="19" t="str">
        <f>IF(参照_電気!L50="","",参照_電気!L50)</f>
        <v>(株)NEXT ONE</v>
      </c>
      <c r="BJ50" s="19" t="str">
        <f>IF(参照_ガス!A50="","",参照_ガス!A50)</f>
        <v/>
      </c>
      <c r="BK50" s="19" t="str">
        <f>IF(参照_ガス!B50="","",参照_ガス!B50)</f>
        <v/>
      </c>
      <c r="BL50" s="19" t="str">
        <f>IF(参照_ガス!C50="","",参照_ガス!C50)</f>
        <v/>
      </c>
      <c r="BM50" s="19" t="str">
        <f>IF(参照_ガス!D50="","",参照_ガス!D50)</f>
        <v/>
      </c>
      <c r="BN50" s="19" t="str">
        <f>IF(参照_ガス!E50="","",参照_ガス!E50)</f>
        <v/>
      </c>
      <c r="BO50" s="19" t="str">
        <f>IF(参照_ガス!F50="","",参照_ガス!F50)</f>
        <v/>
      </c>
      <c r="BP50" s="19" t="str">
        <f>IF(参照_ガス!H50="","",参照_ガス!H50)</f>
        <v/>
      </c>
      <c r="BQ50" s="19" t="str">
        <f>IF(参照_ガス!I50="","",参照_ガス!I50)</f>
        <v/>
      </c>
      <c r="BR50" s="19" t="str">
        <f>IF(参照_ガス!J50="","",参照_ガス!J50)</f>
        <v/>
      </c>
      <c r="BT50" s="19" t="str">
        <f>IF(参照_ガス!N50="","",参照_ガス!N50)</f>
        <v/>
      </c>
      <c r="BZ50" s="19" t="str">
        <f>IF(参照_熱!A50="","",参照_熱!A50)</f>
        <v/>
      </c>
      <c r="CA50" s="19" t="str">
        <f>IF(参照_熱!B50="","",参照_熱!B50)</f>
        <v/>
      </c>
      <c r="CB50" s="19" t="str">
        <f>IF(参照_熱!C50="","",参照_熱!C50)</f>
        <v/>
      </c>
      <c r="CC50" s="19" t="str">
        <f>IF(参照_熱!D50="","",参照_熱!D50)</f>
        <v/>
      </c>
      <c r="CD50" s="19" t="str">
        <f>IF(参照_熱!E50="","",参照_熱!E50)</f>
        <v/>
      </c>
      <c r="CE50" s="19" t="str">
        <f>IF(参照_熱!F50="","",参照_熱!F50)</f>
        <v/>
      </c>
      <c r="CF50" s="19" t="str">
        <f>IF(参照_熱!H50="","",参照_熱!H50)</f>
        <v/>
      </c>
      <c r="CG50" s="19" t="str">
        <f>IF(参照_熱!I50="","",参照_熱!I50)</f>
        <v/>
      </c>
      <c r="CH50" s="19" t="str">
        <f>IF(参照_熱!J50="","",参照_熱!J50)</f>
        <v/>
      </c>
      <c r="CJ50" s="19" t="str">
        <f>IF(参照_熱!N50="","",参照_熱!N50)</f>
        <v/>
      </c>
    </row>
    <row r="51" spans="1:88" ht="34.5" hidden="1" customHeight="1" thickBot="1">
      <c r="A51" s="1"/>
      <c r="B51" s="1"/>
      <c r="C51" s="540"/>
      <c r="D51" s="511" t="s">
        <v>43</v>
      </c>
      <c r="E51" s="511"/>
      <c r="F51" s="511"/>
      <c r="G51" s="511"/>
      <c r="H51" s="123" t="s">
        <v>32</v>
      </c>
      <c r="I51" s="4"/>
      <c r="J51" s="544" t="str">
        <f>IF($I51="","",$I51*係数１!G81)</f>
        <v/>
      </c>
      <c r="K51" s="544"/>
      <c r="L51" s="1"/>
      <c r="T51" s="621" t="s">
        <v>101</v>
      </c>
      <c r="U51" s="622"/>
      <c r="V51" s="34" t="s">
        <v>389</v>
      </c>
      <c r="W51" s="28"/>
      <c r="X51" s="28"/>
      <c r="Y51" s="28"/>
      <c r="Z51" s="28"/>
      <c r="AA51" s="28"/>
      <c r="AB51" s="28"/>
      <c r="AC51" s="28"/>
      <c r="AD51" s="28"/>
      <c r="AJ51" s="40"/>
      <c r="AK51" s="40"/>
      <c r="AN51" s="7" t="s">
        <v>59</v>
      </c>
      <c r="AO51" s="7" t="s">
        <v>109</v>
      </c>
      <c r="AU51" s="19" t="str">
        <f>IF(参照_電気!A51="","",参照_電気!A51)</f>
        <v/>
      </c>
      <c r="AV51" s="19" t="str">
        <f>IF(参照_電気!B51="","",参照_電気!B51)</f>
        <v/>
      </c>
      <c r="AW51" s="19" t="str">
        <f>IF(参照_電気!C51="","",参照_電気!C51)</f>
        <v>メニューK(残差)</v>
      </c>
      <c r="AX51" s="19">
        <f>IF(参照_電気!D51="","",参照_電気!D51)</f>
        <v>4.3600000000000003E-4</v>
      </c>
      <c r="AY51" s="19">
        <f>IF(参照_電気!E51="","",参照_電気!E51)</f>
        <v>4.3600000000000003E-4</v>
      </c>
      <c r="AZ51" s="19" t="str">
        <f>IF(参照_電気!F51="","",参照_電気!F51)</f>
        <v>ミツウロコグリーンエネルギー(株)</v>
      </c>
      <c r="BA51" s="19" t="str">
        <f>IF(参照_電気!G51="","",参照_電気!G51)</f>
        <v>ミツウロコグリーンエネルギー(株)_メニューK(残差)</v>
      </c>
      <c r="BB51" s="19">
        <f t="shared" si="0"/>
        <v>0.43600000000000005</v>
      </c>
      <c r="BD51" s="19" t="str">
        <f>IF(参照_電気!L51="","",参照_電気!L51)</f>
        <v>Next Power(株)</v>
      </c>
    </row>
    <row r="52" spans="1:88" ht="34.5" hidden="1" customHeight="1" thickTop="1">
      <c r="A52" s="1"/>
      <c r="B52" s="1"/>
      <c r="C52" s="540"/>
      <c r="D52" s="511" t="s">
        <v>41</v>
      </c>
      <c r="E52" s="511"/>
      <c r="F52" s="511"/>
      <c r="G52" s="511"/>
      <c r="H52" s="123" t="s">
        <v>32</v>
      </c>
      <c r="I52" s="4"/>
      <c r="J52" s="544" t="str">
        <f>IF($I52="","",$I52*係数１!G82)</f>
        <v/>
      </c>
      <c r="K52" s="544"/>
      <c r="L52" s="1"/>
      <c r="T52" s="623" t="str">
        <f>IF(O52="","",VLOOKUP(O52,係数１!$F:$G,2,0))</f>
        <v/>
      </c>
      <c r="U52" s="624"/>
      <c r="V52" s="39" t="str">
        <f>IF(OR(S52="",O52=""),"",S52*T52)</f>
        <v/>
      </c>
      <c r="W52" s="28"/>
      <c r="X52" s="28"/>
      <c r="Y52" s="28"/>
      <c r="Z52" s="28"/>
      <c r="AA52" s="28"/>
      <c r="AB52" s="28"/>
      <c r="AC52" s="28"/>
      <c r="AD52" s="28"/>
      <c r="AJ52" s="37"/>
      <c r="AK52" s="37"/>
      <c r="AN52" s="7" t="s">
        <v>60</v>
      </c>
      <c r="AO52" s="7" t="s">
        <v>110</v>
      </c>
      <c r="AU52" s="19" t="str">
        <f>IF(参照_電気!A52="","",参照_電気!A52)</f>
        <v/>
      </c>
      <c r="AV52" s="19" t="str">
        <f>IF(参照_電気!B52="","",参照_電気!B52)</f>
        <v/>
      </c>
      <c r="AW52" s="19" t="str">
        <f>IF(参照_電気!C52="","",参照_電気!C52)</f>
        <v>(参考値)事業者全体</v>
      </c>
      <c r="AX52" s="19">
        <f>IF(参照_電気!D52="","",参照_電気!D52)</f>
        <v>3.8699999999999997E-4</v>
      </c>
      <c r="AY52" s="19">
        <f>IF(参照_電気!E52="","",参照_電気!E52)</f>
        <v>3.8699999999999997E-4</v>
      </c>
      <c r="AZ52" s="19" t="str">
        <f>IF(参照_電気!F52="","",参照_電気!F52)</f>
        <v>ミツウロコグリーンエネルギー(株)</v>
      </c>
      <c r="BA52" s="19" t="str">
        <f>IF(参照_電気!G52="","",参照_電気!G52)</f>
        <v>ミツウロコグリーンエネルギー(株)_(参考値)事業者全体</v>
      </c>
      <c r="BB52" s="19">
        <f t="shared" si="0"/>
        <v>0.38699999999999996</v>
      </c>
      <c r="BD52" s="19" t="str">
        <f>IF(参照_電気!L52="","",参照_電気!L52)</f>
        <v>NFパワーサービス(株)</v>
      </c>
    </row>
    <row r="53" spans="1:88" ht="34.5" hidden="1" customHeight="1">
      <c r="A53" s="1"/>
      <c r="B53" s="1"/>
      <c r="C53" s="540"/>
      <c r="D53" s="545" t="s">
        <v>40</v>
      </c>
      <c r="E53" s="545"/>
      <c r="F53" s="545"/>
      <c r="G53" s="545"/>
      <c r="H53" s="123" t="s">
        <v>32</v>
      </c>
      <c r="I53" s="38" t="str">
        <f>IF(S55=0,"",S55)</f>
        <v/>
      </c>
      <c r="J53" s="544" t="str">
        <f>IF(V55=0,"",V55)</f>
        <v/>
      </c>
      <c r="K53" s="544"/>
      <c r="L53" s="1"/>
      <c r="T53" s="617" t="str">
        <f>IF(O53="","",VLOOKUP(O53,係数１!$F:$G,2,0))</f>
        <v/>
      </c>
      <c r="U53" s="618"/>
      <c r="V53" s="32" t="str">
        <f>IF(OR(S53="",O53=""),"",S53*T53)</f>
        <v/>
      </c>
      <c r="W53" s="28"/>
      <c r="X53" s="28"/>
      <c r="Y53" s="28"/>
      <c r="Z53" s="28"/>
      <c r="AA53" s="28"/>
      <c r="AB53" s="28"/>
      <c r="AC53" s="28"/>
      <c r="AD53" s="28"/>
      <c r="AJ53" s="37"/>
      <c r="AK53" s="37"/>
      <c r="AN53" s="7" t="s">
        <v>61</v>
      </c>
      <c r="AO53" s="7" t="s">
        <v>111</v>
      </c>
      <c r="AU53" s="19" t="str">
        <f>IF(参照_電気!A53="","",参照_電気!A53)</f>
        <v>A0017</v>
      </c>
      <c r="AV53" s="19" t="str">
        <f>IF(参照_電気!B53="","",参照_電気!B53)</f>
        <v>(株)リエネ</v>
      </c>
      <c r="AW53" s="19" t="str">
        <f>IF(参照_電気!C53="","",参照_電気!C53)</f>
        <v>メニューA</v>
      </c>
      <c r="AX53" s="19">
        <f>IF(参照_電気!D53="","",参照_電気!D53)</f>
        <v>0</v>
      </c>
      <c r="AY53" s="19">
        <f>IF(参照_電気!E53="","",参照_電気!E53)</f>
        <v>0</v>
      </c>
      <c r="AZ53" s="19" t="str">
        <f>IF(参照_電気!F53="","",参照_電気!F53)</f>
        <v>(株)リエネ</v>
      </c>
      <c r="BA53" s="19" t="str">
        <f>IF(参照_電気!G53="","",参照_電気!G53)</f>
        <v>(株)リエネ_メニューA</v>
      </c>
      <c r="BB53" s="19">
        <f t="shared" si="0"/>
        <v>0</v>
      </c>
      <c r="BD53" s="19" t="str">
        <f>IF(参照_電気!L53="","",参照_電気!L53)</f>
        <v>NTTアノードエナジー(株)</v>
      </c>
    </row>
    <row r="54" spans="1:88" ht="34.5" hidden="1" customHeight="1" thickBot="1">
      <c r="A54" s="1"/>
      <c r="B54" s="1"/>
      <c r="C54" s="540"/>
      <c r="D54" s="545" t="s">
        <v>106</v>
      </c>
      <c r="E54" s="545"/>
      <c r="F54" s="545"/>
      <c r="G54" s="545"/>
      <c r="H54" s="123" t="s">
        <v>32</v>
      </c>
      <c r="I54" s="38" t="str">
        <f>IF(S62=0,"",S62)</f>
        <v/>
      </c>
      <c r="J54" s="544" t="str">
        <f>IF(V62=0,"",V62)</f>
        <v/>
      </c>
      <c r="K54" s="544"/>
      <c r="L54" s="1"/>
      <c r="T54" s="619" t="str">
        <f>IF(O54="","",VLOOKUP(O54,係数１!$F:$G,2,0))</f>
        <v/>
      </c>
      <c r="U54" s="620"/>
      <c r="V54" s="30" t="str">
        <f>IF(OR(S54="",O54=""),"",S54*T54)</f>
        <v/>
      </c>
      <c r="W54" s="28"/>
      <c r="X54" s="28"/>
      <c r="Y54" s="28"/>
      <c r="Z54" s="28"/>
      <c r="AA54" s="28"/>
      <c r="AB54" s="28"/>
      <c r="AC54" s="28"/>
      <c r="AD54" s="28"/>
      <c r="AJ54" s="37"/>
      <c r="AK54" s="37"/>
      <c r="AN54" s="7" t="s">
        <v>390</v>
      </c>
      <c r="AO54" s="7" t="s">
        <v>112</v>
      </c>
      <c r="AU54" s="19" t="str">
        <f>IF(参照_電気!A54="","",参照_電気!A54)</f>
        <v/>
      </c>
      <c r="AV54" s="19" t="str">
        <f>IF(参照_電気!B54="","",参照_電気!B54)</f>
        <v/>
      </c>
      <c r="AW54" s="19" t="str">
        <f>IF(参照_電気!C54="","",参照_電気!C54)</f>
        <v>メニューB</v>
      </c>
      <c r="AX54" s="19">
        <f>IF(参照_電気!D54="","",参照_電気!D54)</f>
        <v>0</v>
      </c>
      <c r="AY54" s="19">
        <f>IF(参照_電気!E54="","",参照_電気!E54)</f>
        <v>0</v>
      </c>
      <c r="AZ54" s="19" t="str">
        <f>IF(参照_電気!F54="","",参照_電気!F54)</f>
        <v>(株)リエネ</v>
      </c>
      <c r="BA54" s="19" t="str">
        <f>IF(参照_電気!G54="","",参照_電気!G54)</f>
        <v>(株)リエネ_メニューB</v>
      </c>
      <c r="BB54" s="19">
        <f t="shared" si="0"/>
        <v>0</v>
      </c>
      <c r="BD54" s="19" t="str">
        <f>IF(参照_電気!L54="","",参照_電気!L54)</f>
        <v>(株)Okazaki</v>
      </c>
    </row>
    <row r="55" spans="1:88" ht="34.5" hidden="1" customHeight="1" thickTop="1" thickBot="1">
      <c r="A55" s="1"/>
      <c r="B55" s="1"/>
      <c r="C55" s="540"/>
      <c r="D55" s="511" t="s">
        <v>39</v>
      </c>
      <c r="E55" s="511"/>
      <c r="F55" s="511"/>
      <c r="G55" s="511"/>
      <c r="H55" s="123" t="s">
        <v>32</v>
      </c>
      <c r="I55" s="4"/>
      <c r="J55" s="544" t="str">
        <f>IF($I55="","",$I55*係数１!G113)</f>
        <v/>
      </c>
      <c r="K55" s="544"/>
      <c r="L55" s="1"/>
      <c r="T55" s="625"/>
      <c r="U55" s="626"/>
      <c r="V55" s="29">
        <f>SUM(V52:V54)</f>
        <v>0</v>
      </c>
      <c r="W55" s="28"/>
      <c r="X55" s="28"/>
      <c r="Y55" s="28"/>
      <c r="Z55" s="28"/>
      <c r="AA55" s="28"/>
      <c r="AB55" s="28"/>
      <c r="AC55" s="28"/>
      <c r="AD55" s="28"/>
      <c r="AJ55" s="37"/>
      <c r="AK55" s="37"/>
      <c r="AN55" s="7" t="s">
        <v>62</v>
      </c>
      <c r="AO55" s="7" t="s">
        <v>113</v>
      </c>
      <c r="AU55" s="19" t="str">
        <f>IF(参照_電気!A55="","",参照_電気!A55)</f>
        <v/>
      </c>
      <c r="AV55" s="19" t="str">
        <f>IF(参照_電気!B55="","",参照_電気!B55)</f>
        <v/>
      </c>
      <c r="AW55" s="19" t="str">
        <f>IF(参照_電気!C55="","",参照_電気!C55)</f>
        <v>メニューC(残差)</v>
      </c>
      <c r="AX55" s="19">
        <f>IF(参照_電気!D55="","",参照_電気!D55)</f>
        <v>5.9199999999999997E-4</v>
      </c>
      <c r="AY55" s="19">
        <f>IF(参照_電気!E55="","",参照_電気!E55)</f>
        <v>5.9199999999999997E-4</v>
      </c>
      <c r="AZ55" s="19" t="str">
        <f>IF(参照_電気!F55="","",参照_電気!F55)</f>
        <v>(株)リエネ</v>
      </c>
      <c r="BA55" s="19" t="str">
        <f>IF(参照_電気!G55="","",参照_電気!G55)</f>
        <v>(株)リエネ_メニューC(残差)</v>
      </c>
      <c r="BB55" s="19">
        <f t="shared" si="0"/>
        <v>0.59199999999999997</v>
      </c>
      <c r="BD55" s="19" t="str">
        <f>IF(参照_電気!L55="","",参照_電気!L55)</f>
        <v>(株)PinT</v>
      </c>
    </row>
    <row r="56" spans="1:88" ht="34.5" hidden="1" customHeight="1">
      <c r="A56" s="1"/>
      <c r="B56" s="1"/>
      <c r="C56" s="540"/>
      <c r="D56" s="511" t="s">
        <v>53</v>
      </c>
      <c r="E56" s="511"/>
      <c r="F56" s="511"/>
      <c r="G56" s="511"/>
      <c r="H56" s="123" t="s">
        <v>32</v>
      </c>
      <c r="I56" s="4"/>
      <c r="J56" s="544" t="str">
        <f>IF($I56="","",$I56*係数１!G114)</f>
        <v/>
      </c>
      <c r="K56" s="544"/>
      <c r="L56" s="1"/>
      <c r="W56" s="28"/>
      <c r="X56" s="28"/>
      <c r="Y56" s="28"/>
      <c r="Z56" s="28"/>
      <c r="AA56" s="28"/>
      <c r="AB56" s="28"/>
      <c r="AC56" s="28"/>
      <c r="AD56" s="28"/>
      <c r="AN56" s="7" t="s">
        <v>63</v>
      </c>
      <c r="AO56" s="7" t="s">
        <v>114</v>
      </c>
      <c r="AU56" s="19" t="str">
        <f>IF(参照_電気!A56="","",参照_電気!A56)</f>
        <v/>
      </c>
      <c r="AV56" s="19" t="str">
        <f>IF(参照_電気!B56="","",参照_電気!B56)</f>
        <v/>
      </c>
      <c r="AW56" s="19" t="str">
        <f>IF(参照_電気!C56="","",参照_電気!C56)</f>
        <v>(参考値)事業者全体</v>
      </c>
      <c r="AX56" s="19">
        <f>IF(参照_電気!D56="","",参照_電気!D56)</f>
        <v>2.8499999999999999E-4</v>
      </c>
      <c r="AY56" s="19">
        <f>IF(参照_電気!E56="","",参照_電気!E56)</f>
        <v>2.8499999999999999E-4</v>
      </c>
      <c r="AZ56" s="19" t="str">
        <f>IF(参照_電気!F56="","",参照_電気!F56)</f>
        <v>(株)リエネ</v>
      </c>
      <c r="BA56" s="19" t="str">
        <f>IF(参照_電気!G56="","",参照_電気!G56)</f>
        <v>(株)リエネ_(参考値)事業者全体</v>
      </c>
      <c r="BB56" s="19">
        <f t="shared" si="0"/>
        <v>0.28499999999999998</v>
      </c>
      <c r="BD56" s="19" t="str">
        <f>IF(参照_電気!L56="","",参照_電気!L56)</f>
        <v>Q.ENESTでんき(株)</v>
      </c>
    </row>
    <row r="57" spans="1:88" ht="34.5" customHeight="1" thickBot="1">
      <c r="A57" s="1"/>
      <c r="B57" s="1"/>
      <c r="C57" s="540"/>
      <c r="D57" s="511" t="s">
        <v>23</v>
      </c>
      <c r="E57" s="511"/>
      <c r="F57" s="511"/>
      <c r="G57" s="511"/>
      <c r="H57" s="123" t="s">
        <v>14</v>
      </c>
      <c r="I57" s="123" t="s">
        <v>14</v>
      </c>
      <c r="J57" s="544">
        <f>SUM(J50:J56)</f>
        <v>0</v>
      </c>
      <c r="K57" s="544"/>
      <c r="L57" s="1"/>
      <c r="AN57" s="7" t="s">
        <v>64</v>
      </c>
      <c r="AO57" s="7" t="s">
        <v>115</v>
      </c>
      <c r="AU57" s="19" t="str">
        <f>IF(参照_電気!A57="","",参照_電気!A57)</f>
        <v>A0018</v>
      </c>
      <c r="AV57" s="19" t="str">
        <f>IF(参照_電気!B57="","",参照_電気!B57)</f>
        <v>ネクストパワーやまと(株)</v>
      </c>
      <c r="AW57" s="19" t="str">
        <f>IF(参照_電気!C57="","",参照_電気!C57)</f>
        <v>メニューA</v>
      </c>
      <c r="AX57" s="19">
        <f>IF(参照_電気!D57="","",参照_電気!D57)</f>
        <v>0</v>
      </c>
      <c r="AY57" s="19">
        <f>IF(参照_電気!E57="","",参照_電気!E57)</f>
        <v>0</v>
      </c>
      <c r="AZ57" s="19" t="str">
        <f>IF(参照_電気!F57="","",参照_電気!F57)</f>
        <v>ネクストパワーやまと(株)</v>
      </c>
      <c r="BA57" s="19" t="str">
        <f>IF(参照_電気!G57="","",参照_電気!G57)</f>
        <v>ネクストパワーやまと(株)_メニューA</v>
      </c>
      <c r="BB57" s="19">
        <f t="shared" si="0"/>
        <v>0</v>
      </c>
      <c r="BD57" s="19" t="str">
        <f>IF(参照_電気!L57="","",参照_電気!L57)</f>
        <v>(株)Qvou</v>
      </c>
    </row>
    <row r="58" spans="1:88" ht="15.75" customHeight="1" thickBot="1">
      <c r="A58" s="1"/>
      <c r="B58" s="1"/>
      <c r="C58" s="540"/>
      <c r="D58" s="511" t="s">
        <v>33</v>
      </c>
      <c r="E58" s="511"/>
      <c r="F58" s="511"/>
      <c r="G58" s="511"/>
      <c r="H58" s="611"/>
      <c r="I58" s="612"/>
      <c r="J58" s="612"/>
      <c r="K58" s="613"/>
      <c r="L58" s="1"/>
      <c r="T58" s="621" t="s">
        <v>101</v>
      </c>
      <c r="U58" s="622"/>
      <c r="V58" s="34" t="s">
        <v>389</v>
      </c>
      <c r="W58" s="28"/>
      <c r="X58" s="28"/>
      <c r="Y58" s="28"/>
      <c r="Z58" s="28"/>
      <c r="AA58" s="28"/>
      <c r="AB58" s="28"/>
      <c r="AC58" s="28"/>
      <c r="AD58" s="28"/>
      <c r="AN58" s="7" t="s">
        <v>65</v>
      </c>
      <c r="AO58" s="7" t="s">
        <v>116</v>
      </c>
      <c r="AU58" s="19" t="str">
        <f>IF(参照_電気!A58="","",参照_電気!A58)</f>
        <v/>
      </c>
      <c r="AV58" s="19" t="str">
        <f>IF(参照_電気!B58="","",参照_電気!B58)</f>
        <v/>
      </c>
      <c r="AW58" s="19" t="str">
        <f>IF(参照_電気!C58="","",参照_電気!C58)</f>
        <v>メニューB</v>
      </c>
      <c r="AX58" s="19">
        <f>IF(参照_電気!D58="","",参照_電気!D58)</f>
        <v>2.4499999999999999E-4</v>
      </c>
      <c r="AY58" s="19">
        <f>IF(参照_電気!E58="","",参照_電気!E58)</f>
        <v>2.4499999999999999E-4</v>
      </c>
      <c r="AZ58" s="19" t="str">
        <f>IF(参照_電気!F58="","",参照_電気!F58)</f>
        <v>ネクストパワーやまと(株)</v>
      </c>
      <c r="BA58" s="19" t="str">
        <f>IF(参照_電気!G58="","",参照_電気!G58)</f>
        <v>ネクストパワーやまと(株)_メニューB</v>
      </c>
      <c r="BB58" s="19">
        <f t="shared" si="0"/>
        <v>0.245</v>
      </c>
      <c r="BD58" s="19" t="str">
        <f>IF(参照_電気!L58="","",参照_電気!L58)</f>
        <v>RE100電力(株)</v>
      </c>
    </row>
    <row r="59" spans="1:88" ht="15.75" customHeight="1" thickTop="1">
      <c r="A59" s="1"/>
      <c r="B59" s="1"/>
      <c r="C59" s="540"/>
      <c r="D59" s="511"/>
      <c r="E59" s="511"/>
      <c r="F59" s="511"/>
      <c r="G59" s="511"/>
      <c r="H59" s="614"/>
      <c r="I59" s="615"/>
      <c r="J59" s="615"/>
      <c r="K59" s="616"/>
      <c r="L59" s="1"/>
      <c r="T59" s="623" t="str">
        <f>IF(O59="","",VLOOKUP(O59,係数１!$F:$G,2,0))</f>
        <v/>
      </c>
      <c r="U59" s="624"/>
      <c r="V59" s="33" t="str">
        <f>IF(OR(S59="",O59=""),"",S59*T59)</f>
        <v/>
      </c>
      <c r="W59" s="28"/>
      <c r="X59" s="28"/>
      <c r="Y59" s="28"/>
      <c r="Z59" s="28"/>
      <c r="AA59" s="28"/>
      <c r="AB59" s="28"/>
      <c r="AC59" s="28"/>
      <c r="AD59" s="28"/>
      <c r="AN59" s="7" t="s">
        <v>388</v>
      </c>
      <c r="AO59" s="7" t="s">
        <v>387</v>
      </c>
      <c r="AU59" s="19" t="str">
        <f>IF(参照_電気!A59="","",参照_電気!A59)</f>
        <v/>
      </c>
      <c r="AV59" s="19" t="str">
        <f>IF(参照_電気!B59="","",参照_電気!B59)</f>
        <v/>
      </c>
      <c r="AW59" s="19" t="str">
        <f>IF(参照_電気!C59="","",参照_電気!C59)</f>
        <v>メニューC(残差)</v>
      </c>
      <c r="AX59" s="19">
        <f>IF(参照_電気!D59="","",参照_電気!D59)</f>
        <v>4.7800000000000002E-4</v>
      </c>
      <c r="AY59" s="19">
        <f>IF(参照_電気!E59="","",参照_電気!E59)</f>
        <v>4.7800000000000002E-4</v>
      </c>
      <c r="AZ59" s="19" t="str">
        <f>IF(参照_電気!F59="","",参照_電気!F59)</f>
        <v>ネクストパワーやまと(株)</v>
      </c>
      <c r="BA59" s="19" t="str">
        <f>IF(参照_電気!G59="","",参照_電気!G59)</f>
        <v>ネクストパワーやまと(株)_メニューC(残差)</v>
      </c>
      <c r="BB59" s="19">
        <f t="shared" si="0"/>
        <v>0.47800000000000004</v>
      </c>
      <c r="BD59" s="19" t="str">
        <f>IF(参照_電気!L59="","",参照_電気!L59)</f>
        <v>(株)RenoLabo</v>
      </c>
    </row>
    <row r="60" spans="1:88" ht="12.5">
      <c r="A60" s="1"/>
      <c r="B60" s="1"/>
      <c r="C60" s="1"/>
      <c r="D60" s="1"/>
      <c r="E60" s="1"/>
      <c r="F60" s="1"/>
      <c r="G60" s="1"/>
      <c r="H60" s="1"/>
      <c r="I60" s="1"/>
      <c r="J60" s="1"/>
      <c r="K60" s="1"/>
      <c r="L60" s="1"/>
      <c r="T60" s="617" t="str">
        <f>IF(O60="","",VLOOKUP(O60,係数１!$F:$G,2,0))</f>
        <v/>
      </c>
      <c r="U60" s="627"/>
      <c r="V60" s="32" t="str">
        <f>IF(OR(S60="",O60=""),"",S60*T60)</f>
        <v/>
      </c>
      <c r="W60" s="28"/>
      <c r="X60" s="28"/>
      <c r="Y60" s="28"/>
      <c r="Z60" s="28"/>
      <c r="AA60" s="28"/>
      <c r="AB60" s="28"/>
      <c r="AC60" s="28"/>
      <c r="AD60" s="28"/>
      <c r="AO60" s="7" t="s">
        <v>117</v>
      </c>
      <c r="AU60" s="19" t="str">
        <f>IF(参照_電気!A60="","",参照_電気!A60)</f>
        <v/>
      </c>
      <c r="AV60" s="19" t="str">
        <f>IF(参照_電気!B60="","",参照_電気!B60)</f>
        <v/>
      </c>
      <c r="AW60" s="19" t="str">
        <f>IF(参照_電気!C60="","",参照_電気!C60)</f>
        <v>(参考値)事業者全体</v>
      </c>
      <c r="AX60" s="19">
        <f>IF(参照_電気!D60="","",参照_電気!D60)</f>
        <v>4.75E-4</v>
      </c>
      <c r="AY60" s="19">
        <f>IF(参照_電気!E60="","",参照_電気!E60)</f>
        <v>4.75E-4</v>
      </c>
      <c r="AZ60" s="19" t="str">
        <f>IF(参照_電気!F60="","",参照_電気!F60)</f>
        <v>ネクストパワーやまと(株)</v>
      </c>
      <c r="BA60" s="19" t="str">
        <f>IF(参照_電気!G60="","",参照_電気!G60)</f>
        <v>ネクストパワーやまと(株)_(参考値)事業者全体</v>
      </c>
      <c r="BB60" s="19">
        <f t="shared" si="0"/>
        <v>0.47499999999999998</v>
      </c>
      <c r="BD60" s="19" t="str">
        <f>IF(参照_電気!L60="","",参照_電気!L60)</f>
        <v>SBパワー(株)</v>
      </c>
    </row>
    <row r="61" spans="1:88" ht="13.5" customHeight="1" thickBot="1">
      <c r="A61" s="1"/>
      <c r="B61" s="1"/>
      <c r="C61" s="31" t="s">
        <v>13</v>
      </c>
      <c r="D61" s="552" t="s">
        <v>1869</v>
      </c>
      <c r="E61" s="552"/>
      <c r="F61" s="552"/>
      <c r="G61" s="552"/>
      <c r="H61" s="552"/>
      <c r="I61" s="552"/>
      <c r="J61" s="552"/>
      <c r="K61" s="552"/>
      <c r="L61" s="27"/>
      <c r="M61" s="26"/>
      <c r="T61" s="619" t="str">
        <f>IF(O61="","",VLOOKUP(O61,係数１!$F:$G,2,0))</f>
        <v/>
      </c>
      <c r="U61" s="628"/>
      <c r="V61" s="30" t="str">
        <f>IF(OR(S61="",O61=""),"",S61*T61)</f>
        <v/>
      </c>
      <c r="W61" s="28"/>
      <c r="X61" s="28"/>
      <c r="Y61" s="28"/>
      <c r="Z61" s="28"/>
      <c r="AA61" s="28"/>
      <c r="AB61" s="28"/>
      <c r="AC61" s="28"/>
      <c r="AD61" s="28"/>
      <c r="AO61" s="7" t="s">
        <v>386</v>
      </c>
      <c r="AU61" s="19" t="str">
        <f>IF(参照_電気!A61="","",参照_電気!A61)</f>
        <v>A0019</v>
      </c>
      <c r="AV61" s="19" t="str">
        <f>IF(参照_電気!B61="","",参照_電気!B61)</f>
        <v>日本テクノ(株)</v>
      </c>
      <c r="AW61" s="19" t="str">
        <f>IF(参照_電気!C61="","",参照_電気!C61)</f>
        <v>メニューA</v>
      </c>
      <c r="AX61" s="19">
        <f>IF(参照_電気!D61="","",参照_電気!D61)</f>
        <v>0</v>
      </c>
      <c r="AY61" s="19">
        <f>IF(参照_電気!E61="","",参照_電気!E61)</f>
        <v>0</v>
      </c>
      <c r="AZ61" s="19" t="str">
        <f>IF(参照_電気!F61="","",参照_電気!F61)</f>
        <v>日本テクノ(株)</v>
      </c>
      <c r="BA61" s="19" t="str">
        <f>IF(参照_電気!G61="","",参照_電気!G61)</f>
        <v>日本テクノ(株)_メニューA</v>
      </c>
      <c r="BB61" s="19">
        <f t="shared" si="0"/>
        <v>0</v>
      </c>
      <c r="BD61" s="19" t="str">
        <f>IF(参照_電気!L61="","",参照_電気!L61)</f>
        <v>(株)SEウイングズ</v>
      </c>
    </row>
    <row r="62" spans="1:88" ht="23.25" customHeight="1" thickTop="1" thickBot="1">
      <c r="A62" s="1"/>
      <c r="B62" s="1"/>
      <c r="C62" s="22" t="s">
        <v>34</v>
      </c>
      <c r="D62" s="552" t="s">
        <v>1870</v>
      </c>
      <c r="E62" s="552"/>
      <c r="F62" s="552"/>
      <c r="G62" s="552"/>
      <c r="H62" s="552"/>
      <c r="I62" s="552"/>
      <c r="J62" s="552"/>
      <c r="K62" s="552"/>
      <c r="L62" s="27"/>
      <c r="M62" s="26"/>
      <c r="T62" s="625"/>
      <c r="U62" s="626"/>
      <c r="V62" s="29">
        <f>SUM(V59:V61)</f>
        <v>0</v>
      </c>
      <c r="W62" s="28"/>
      <c r="X62" s="28"/>
      <c r="Y62" s="28"/>
      <c r="Z62" s="28"/>
      <c r="AA62" s="28"/>
      <c r="AB62" s="28"/>
      <c r="AC62" s="28"/>
      <c r="AD62" s="28"/>
      <c r="AO62" s="7" t="s">
        <v>118</v>
      </c>
      <c r="AU62" s="19" t="str">
        <f>IF(参照_電気!A62="","",参照_電気!A62)</f>
        <v/>
      </c>
      <c r="AV62" s="19" t="str">
        <f>IF(参照_電気!B62="","",参照_電気!B62)</f>
        <v/>
      </c>
      <c r="AW62" s="19" t="str">
        <f>IF(参照_電気!C62="","",参照_電気!C62)</f>
        <v>メニューB(残差)</v>
      </c>
      <c r="AX62" s="19">
        <f>IF(参照_電気!D62="","",参照_電気!D62)</f>
        <v>4.2000000000000002E-4</v>
      </c>
      <c r="AY62" s="19">
        <f>IF(参照_電気!E62="","",参照_電気!E62)</f>
        <v>4.2000000000000002E-4</v>
      </c>
      <c r="AZ62" s="19" t="str">
        <f>IF(参照_電気!F62="","",参照_電気!F62)</f>
        <v>日本テクノ(株)</v>
      </c>
      <c r="BA62" s="19" t="str">
        <f>IF(参照_電気!G62="","",参照_電気!G62)</f>
        <v>日本テクノ(株)_メニューB(残差)</v>
      </c>
      <c r="BB62" s="19">
        <f t="shared" si="0"/>
        <v>0.42000000000000004</v>
      </c>
      <c r="BD62" s="19" t="str">
        <f>IF(参照_電気!L62="","",参照_電気!L62)</f>
        <v>(株)stc</v>
      </c>
    </row>
    <row r="63" spans="1:88" ht="42.75" customHeight="1">
      <c r="A63" s="1"/>
      <c r="B63" s="1"/>
      <c r="C63" s="22" t="s">
        <v>35</v>
      </c>
      <c r="D63" s="552" t="s">
        <v>1871</v>
      </c>
      <c r="E63" s="552"/>
      <c r="F63" s="552"/>
      <c r="G63" s="552"/>
      <c r="H63" s="552"/>
      <c r="I63" s="552"/>
      <c r="J63" s="552"/>
      <c r="K63" s="552"/>
      <c r="L63" s="27"/>
      <c r="M63" s="26"/>
      <c r="O63" s="153" t="s">
        <v>372</v>
      </c>
      <c r="W63" s="28"/>
      <c r="X63" s="28"/>
      <c r="Y63" s="28"/>
      <c r="Z63" s="28"/>
      <c r="AA63" s="28"/>
      <c r="AB63" s="28"/>
      <c r="AC63" s="28"/>
      <c r="AD63" s="28"/>
      <c r="AO63" s="7" t="s">
        <v>385</v>
      </c>
      <c r="AU63" s="19" t="str">
        <f>IF(参照_電気!A63="","",参照_電気!A63)</f>
        <v/>
      </c>
      <c r="AV63" s="19" t="str">
        <f>IF(参照_電気!B63="","",参照_電気!B63)</f>
        <v/>
      </c>
      <c r="AW63" s="19" t="str">
        <f>IF(参照_電気!C63="","",参照_電気!C63)</f>
        <v>(参考値)事業者全体</v>
      </c>
      <c r="AX63" s="19">
        <f>IF(参照_電気!D63="","",参照_電気!D63)</f>
        <v>2.4000000000000001E-4</v>
      </c>
      <c r="AY63" s="19">
        <f>IF(参照_電気!E63="","",参照_電気!E63)</f>
        <v>2.4000000000000001E-4</v>
      </c>
      <c r="AZ63" s="19" t="str">
        <f>IF(参照_電気!F63="","",参照_電気!F63)</f>
        <v>日本テクノ(株)</v>
      </c>
      <c r="BA63" s="19" t="str">
        <f>IF(参照_電気!G63="","",参照_電気!G63)</f>
        <v>日本テクノ(株)_(参考値)事業者全体</v>
      </c>
      <c r="BB63" s="19">
        <f t="shared" si="0"/>
        <v>0.24000000000000002</v>
      </c>
      <c r="BD63" s="19" t="str">
        <f>IF(参照_電気!L63="","",参照_電気!L63)</f>
        <v>SustainableEnergy(株)</v>
      </c>
    </row>
    <row r="64" spans="1:88">
      <c r="A64" s="1"/>
      <c r="B64" s="1"/>
      <c r="C64" s="22" t="s">
        <v>36</v>
      </c>
      <c r="D64" s="556" t="s">
        <v>1872</v>
      </c>
      <c r="E64" s="556"/>
      <c r="F64" s="556"/>
      <c r="G64" s="556"/>
      <c r="H64" s="556"/>
      <c r="I64" s="556"/>
      <c r="J64" s="556"/>
      <c r="K64" s="556"/>
      <c r="L64" s="27"/>
      <c r="M64" s="26"/>
      <c r="O64" s="15" t="s">
        <v>1139</v>
      </c>
      <c r="P64" s="15" t="s">
        <v>1142</v>
      </c>
      <c r="Q64" s="15" t="s">
        <v>1138</v>
      </c>
      <c r="AO64" s="7" t="s">
        <v>384</v>
      </c>
      <c r="AU64" s="19" t="str">
        <f>IF(参照_電気!A64="","",参照_電気!A64)</f>
        <v>A0020</v>
      </c>
      <c r="AV64" s="19" t="str">
        <f>IF(参照_電気!B64="","",参照_電気!B64)</f>
        <v>中央電力エナジー(株)</v>
      </c>
      <c r="AW64" s="19" t="str">
        <f>IF(参照_電気!C64="","",参照_電気!C64)</f>
        <v>メニューA</v>
      </c>
      <c r="AX64" s="19">
        <f>IF(参照_電気!D64="","",参照_電気!D64)</f>
        <v>0</v>
      </c>
      <c r="AY64" s="19">
        <f>IF(参照_電気!E64="","",参照_電気!E64)</f>
        <v>0</v>
      </c>
      <c r="AZ64" s="19" t="str">
        <f>IF(参照_電気!F64="","",参照_電気!F64)</f>
        <v>中央電力エナジー(株)</v>
      </c>
      <c r="BA64" s="19" t="str">
        <f>IF(参照_電気!G64="","",参照_電気!G64)</f>
        <v>中央電力エナジー(株)_メニューA</v>
      </c>
      <c r="BB64" s="19">
        <f t="shared" si="0"/>
        <v>0</v>
      </c>
      <c r="BD64" s="19" t="str">
        <f>IF(参照_電気!L64="","",参照_電気!L64)</f>
        <v>T＆Tエナジー(株)</v>
      </c>
    </row>
    <row r="65" spans="1:56" ht="10.5" customHeight="1">
      <c r="A65" s="1"/>
      <c r="B65" s="1"/>
      <c r="C65" s="22" t="s">
        <v>37</v>
      </c>
      <c r="D65" s="552" t="s">
        <v>1873</v>
      </c>
      <c r="E65" s="552"/>
      <c r="F65" s="552"/>
      <c r="G65" s="552"/>
      <c r="H65" s="552"/>
      <c r="I65" s="552"/>
      <c r="J65" s="552"/>
      <c r="K65" s="552"/>
      <c r="L65" s="25"/>
      <c r="M65" s="24"/>
      <c r="O65" s="15" t="s">
        <v>369</v>
      </c>
      <c r="P65" s="160" t="str">
        <f>IF(J28=0,"",J28)</f>
        <v/>
      </c>
      <c r="Q65" s="160" t="str">
        <f>IF(K28=0,"",K28)</f>
        <v/>
      </c>
      <c r="AO65" s="7" t="s">
        <v>383</v>
      </c>
      <c r="AU65" s="19" t="str">
        <f>IF(参照_電気!A65="","",参照_電気!A65)</f>
        <v/>
      </c>
      <c r="AV65" s="19" t="str">
        <f>IF(参照_電気!B65="","",参照_電気!B65)</f>
        <v/>
      </c>
      <c r="AW65" s="19" t="str">
        <f>IF(参照_電気!C65="","",参照_電気!C65)</f>
        <v>メニューB</v>
      </c>
      <c r="AX65" s="19">
        <f>IF(参照_電気!D65="","",参照_電気!D65)</f>
        <v>0</v>
      </c>
      <c r="AY65" s="19">
        <f>IF(参照_電気!E65="","",参照_電気!E65)</f>
        <v>0</v>
      </c>
      <c r="AZ65" s="19" t="str">
        <f>IF(参照_電気!F65="","",参照_電気!F65)</f>
        <v>中央電力エナジー(株)</v>
      </c>
      <c r="BA65" s="19" t="str">
        <f>IF(参照_電気!G65="","",参照_電気!G65)</f>
        <v>中央電力エナジー(株)_メニューB</v>
      </c>
      <c r="BB65" s="19">
        <f t="shared" si="0"/>
        <v>0</v>
      </c>
      <c r="BD65" s="19" t="str">
        <f>IF(参照_電気!L65="","",参照_電気!L65)</f>
        <v>TERA Energy(株)</v>
      </c>
    </row>
    <row r="66" spans="1:56">
      <c r="A66" s="1"/>
      <c r="B66" s="1"/>
      <c r="C66" s="22" t="s">
        <v>38</v>
      </c>
      <c r="D66" s="552" t="s">
        <v>1874</v>
      </c>
      <c r="E66" s="552"/>
      <c r="F66" s="552"/>
      <c r="G66" s="552"/>
      <c r="H66" s="552"/>
      <c r="I66" s="552"/>
      <c r="J66" s="552"/>
      <c r="K66" s="552"/>
      <c r="L66" s="21"/>
      <c r="M66" s="20"/>
      <c r="O66" s="15" t="s">
        <v>370</v>
      </c>
      <c r="P66" s="160" t="str">
        <f>IF(J43=0,"",J43)</f>
        <v/>
      </c>
      <c r="Q66" s="160" t="str">
        <f>IF(K43=0,"",K43)</f>
        <v/>
      </c>
      <c r="AO66" s="7" t="s">
        <v>119</v>
      </c>
      <c r="AU66" s="19" t="str">
        <f>IF(参照_電気!A66="","",参照_電気!A66)</f>
        <v/>
      </c>
      <c r="AV66" s="19" t="str">
        <f>IF(参照_電気!B66="","",参照_電気!B66)</f>
        <v/>
      </c>
      <c r="AW66" s="19" t="str">
        <f>IF(参照_電気!C66="","",参照_電気!C66)</f>
        <v>メニューC</v>
      </c>
      <c r="AX66" s="19">
        <f>IF(参照_電気!D66="","",参照_電気!D66)</f>
        <v>0</v>
      </c>
      <c r="AY66" s="19">
        <f>IF(参照_電気!E66="","",参照_電気!E66)</f>
        <v>0</v>
      </c>
      <c r="AZ66" s="19" t="str">
        <f>IF(参照_電気!F66="","",参照_電気!F66)</f>
        <v>中央電力エナジー(株)</v>
      </c>
      <c r="BA66" s="19" t="str">
        <f>IF(参照_電気!G66="","",参照_電気!G66)</f>
        <v>中央電力エナジー(株)_メニューC</v>
      </c>
      <c r="BB66" s="19">
        <f t="shared" si="0"/>
        <v>0</v>
      </c>
      <c r="BD66" s="19" t="str">
        <f>IF(参照_電気!L66="","",参照_電気!L66)</f>
        <v>TGオクトパスエナジー(株)</v>
      </c>
    </row>
    <row r="67" spans="1:56">
      <c r="A67" s="1"/>
      <c r="B67" s="1"/>
      <c r="C67" s="22" t="s">
        <v>122</v>
      </c>
      <c r="D67" s="552" t="s">
        <v>1877</v>
      </c>
      <c r="E67" s="552"/>
      <c r="F67" s="552"/>
      <c r="G67" s="552"/>
      <c r="H67" s="552"/>
      <c r="I67" s="552"/>
      <c r="J67" s="552"/>
      <c r="K67" s="552"/>
      <c r="L67" s="21"/>
      <c r="M67" s="20"/>
      <c r="O67" s="15" t="s">
        <v>371</v>
      </c>
      <c r="P67" s="160" t="str">
        <f>IF(J57=0,"",J57)</f>
        <v/>
      </c>
      <c r="Q67" s="160" t="str">
        <f>IF(J57=0,"",J57)</f>
        <v/>
      </c>
      <c r="AO67" s="7" t="s">
        <v>382</v>
      </c>
      <c r="AU67" s="19" t="str">
        <f>IF(参照_電気!A67="","",参照_電気!A67)</f>
        <v/>
      </c>
      <c r="AV67" s="19" t="str">
        <f>IF(参照_電気!B67="","",参照_電気!B67)</f>
        <v/>
      </c>
      <c r="AW67" s="19" t="str">
        <f>IF(参照_電気!C67="","",参照_電気!C67)</f>
        <v>メニューD(残差)</v>
      </c>
      <c r="AX67" s="19">
        <f>IF(参照_電気!D67="","",参照_電気!D67)</f>
        <v>6.5099999999999999E-4</v>
      </c>
      <c r="AY67" s="19">
        <f>IF(参照_電気!E67="","",参照_電気!E67)</f>
        <v>6.5099999999999999E-4</v>
      </c>
      <c r="AZ67" s="19" t="str">
        <f>IF(参照_電気!F67="","",参照_電気!F67)</f>
        <v>中央電力エナジー(株)</v>
      </c>
      <c r="BA67" s="19" t="str">
        <f>IF(参照_電気!G67="","",参照_電気!G67)</f>
        <v>中央電力エナジー(株)_メニューD(残差)</v>
      </c>
      <c r="BB67" s="19">
        <f t="shared" si="0"/>
        <v>0.65100000000000002</v>
      </c>
      <c r="BD67" s="19" t="str">
        <f>IF(参照_電気!L67="","",参照_電気!L67)</f>
        <v>TOPPANホールディングス(株)</v>
      </c>
    </row>
    <row r="68" spans="1:56" ht="21" customHeight="1">
      <c r="A68" s="1"/>
      <c r="B68" s="1"/>
      <c r="C68" s="22" t="s">
        <v>123</v>
      </c>
      <c r="D68" s="552" t="s">
        <v>1875</v>
      </c>
      <c r="E68" s="552"/>
      <c r="F68" s="552"/>
      <c r="G68" s="552"/>
      <c r="H68" s="552"/>
      <c r="I68" s="552"/>
      <c r="J68" s="552"/>
      <c r="K68" s="552"/>
      <c r="L68" s="21"/>
      <c r="M68" s="20"/>
      <c r="N68" s="23"/>
      <c r="O68" s="15" t="s">
        <v>58</v>
      </c>
      <c r="P68" s="160" t="str">
        <f>IF(SUM(P65:P67)=0,"",SUM(P65:P67))</f>
        <v/>
      </c>
      <c r="Q68" s="160" t="str">
        <f>IF(SUM(Q65:Q67)=0,"",SUM(Q65:Q67))</f>
        <v/>
      </c>
      <c r="AO68" s="7" t="s">
        <v>381</v>
      </c>
      <c r="AU68" s="19" t="str">
        <f>IF(参照_電気!A68="","",参照_電気!A68)</f>
        <v/>
      </c>
      <c r="AV68" s="19" t="str">
        <f>IF(参照_電気!B68="","",参照_電気!B68)</f>
        <v/>
      </c>
      <c r="AW68" s="19" t="str">
        <f>IF(参照_電気!C68="","",参照_電気!C68)</f>
        <v>(参考値)事業者全体</v>
      </c>
      <c r="AX68" s="19">
        <f>IF(参照_電気!D68="","",参照_電気!D68)</f>
        <v>2.9799999999999998E-4</v>
      </c>
      <c r="AY68" s="19">
        <f>IF(参照_電気!E68="","",参照_電気!E68)</f>
        <v>2.9799999999999998E-4</v>
      </c>
      <c r="AZ68" s="19" t="str">
        <f>IF(参照_電気!F68="","",参照_電気!F68)</f>
        <v>中央電力エナジー(株)</v>
      </c>
      <c r="BA68" s="19" t="str">
        <f>IF(参照_電気!G68="","",参照_電気!G68)</f>
        <v>中央電力エナジー(株)_(参考値)事業者全体</v>
      </c>
      <c r="BB68" s="19">
        <f t="shared" si="0"/>
        <v>0.29799999999999999</v>
      </c>
      <c r="BD68" s="19" t="str">
        <f>IF(参照_電気!L68="","",参照_電気!L68)</f>
        <v>(株)TTSパワー</v>
      </c>
    </row>
    <row r="69" spans="1:56">
      <c r="A69" s="1"/>
      <c r="B69" s="1"/>
      <c r="C69" s="22" t="s">
        <v>124</v>
      </c>
      <c r="D69" s="552" t="s">
        <v>1876</v>
      </c>
      <c r="E69" s="552"/>
      <c r="F69" s="552"/>
      <c r="G69" s="552"/>
      <c r="H69" s="552"/>
      <c r="I69" s="552"/>
      <c r="J69" s="552"/>
      <c r="K69" s="552"/>
      <c r="L69" s="21"/>
      <c r="M69" s="20"/>
      <c r="AO69" s="7" t="s">
        <v>120</v>
      </c>
      <c r="AU69" s="19" t="str">
        <f>IF(参照_電気!A69="","",参照_電気!A69)</f>
        <v>A0021</v>
      </c>
      <c r="AV69" s="19" t="str">
        <f>IF(参照_電気!B69="","",参照_電気!B69)</f>
        <v>(株)Looop</v>
      </c>
      <c r="AW69" s="19" t="str">
        <f>IF(参照_電気!C69="","",参照_電気!C69)</f>
        <v>メニューA</v>
      </c>
      <c r="AX69" s="19">
        <f>IF(参照_電気!D69="","",参照_電気!D69)</f>
        <v>0</v>
      </c>
      <c r="AY69" s="19">
        <f>IF(参照_電気!E69="","",参照_電気!E69)</f>
        <v>0</v>
      </c>
      <c r="AZ69" s="19" t="str">
        <f>IF(参照_電気!F69="","",参照_電気!F69)</f>
        <v>(株)Looop</v>
      </c>
      <c r="BA69" s="19" t="str">
        <f>IF(参照_電気!G69="","",参照_電気!G69)</f>
        <v>(株)Looop_メニューA</v>
      </c>
      <c r="BB69" s="19">
        <f t="shared" ref="BB69:BB132" si="31">AX69*1000</f>
        <v>0</v>
      </c>
      <c r="BD69" s="19" t="str">
        <f>IF(参照_電気!L69="","",参照_電気!L69)</f>
        <v>UNIVERGY(株)</v>
      </c>
    </row>
    <row r="70" spans="1:56">
      <c r="A70" s="1"/>
      <c r="B70" s="1"/>
      <c r="C70" s="1"/>
      <c r="D70" s="1"/>
      <c r="E70" s="1"/>
      <c r="F70" s="1"/>
      <c r="G70" s="1"/>
      <c r="H70" s="1"/>
      <c r="I70" s="1"/>
      <c r="J70" s="1"/>
      <c r="K70" s="1"/>
      <c r="L70" s="1"/>
      <c r="AU70" s="19" t="str">
        <f>IF(参照_電気!A70="","",参照_電気!A70)</f>
        <v/>
      </c>
      <c r="AV70" s="19" t="str">
        <f>IF(参照_電気!B70="","",参照_電気!B70)</f>
        <v/>
      </c>
      <c r="AW70" s="19" t="str">
        <f>IF(参照_電気!C70="","",参照_電気!C70)</f>
        <v>メニューB</v>
      </c>
      <c r="AX70" s="19">
        <f>IF(参照_電気!D70="","",参照_電気!D70)</f>
        <v>1.73E-4</v>
      </c>
      <c r="AY70" s="19">
        <f>IF(参照_電気!E70="","",参照_電気!E70)</f>
        <v>1.73E-4</v>
      </c>
      <c r="AZ70" s="19" t="str">
        <f>IF(参照_電気!F70="","",参照_電気!F70)</f>
        <v>(株)Looop</v>
      </c>
      <c r="BA70" s="19" t="str">
        <f>IF(参照_電気!G70="","",参照_電気!G70)</f>
        <v>(株)Looop_メニューB</v>
      </c>
      <c r="BB70" s="19">
        <f t="shared" si="31"/>
        <v>0.17300000000000001</v>
      </c>
      <c r="BD70" s="19" t="str">
        <f>IF(参照_電気!L70="","",参照_電気!L70)</f>
        <v>(株)UPDATER</v>
      </c>
    </row>
    <row r="71" spans="1:56" ht="12" hidden="1">
      <c r="N71" s="36" t="s">
        <v>2307</v>
      </c>
      <c r="AU71" s="19" t="str">
        <f>IF(参照_電気!A71="","",参照_電気!A71)</f>
        <v/>
      </c>
      <c r="AV71" s="19" t="str">
        <f>IF(参照_電気!B71="","",参照_電気!B71)</f>
        <v/>
      </c>
      <c r="AW71" s="19" t="str">
        <f>IF(参照_電気!C71="","",参照_電気!C71)</f>
        <v>メニューC(残差)</v>
      </c>
      <c r="AX71" s="19">
        <f>IF(参照_電気!D71="","",参照_電気!D71)</f>
        <v>5.9599999999999996E-4</v>
      </c>
      <c r="AY71" s="19">
        <f>IF(参照_電気!E71="","",参照_電気!E71)</f>
        <v>5.9599999999999996E-4</v>
      </c>
      <c r="AZ71" s="19" t="str">
        <f>IF(参照_電気!F71="","",参照_電気!F71)</f>
        <v>(株)Looop</v>
      </c>
      <c r="BA71" s="19" t="str">
        <f>IF(参照_電気!G71="","",参照_電気!G71)</f>
        <v>(株)Looop_メニューC(残差)</v>
      </c>
      <c r="BB71" s="19">
        <f t="shared" si="31"/>
        <v>0.59599999999999997</v>
      </c>
      <c r="BD71" s="19" t="str">
        <f>IF(参照_電気!L71="","",参照_電気!L71)</f>
        <v>(株)UPX</v>
      </c>
    </row>
    <row r="72" spans="1:56" ht="12.5" hidden="1" thickBot="1">
      <c r="N72" s="117" t="s">
        <v>2291</v>
      </c>
      <c r="AU72" s="19" t="str">
        <f>IF(参照_電気!A72="","",参照_電気!A72)</f>
        <v/>
      </c>
      <c r="AV72" s="19" t="str">
        <f>IF(参照_電気!B72="","",参照_電気!B72)</f>
        <v/>
      </c>
      <c r="AW72" s="19" t="str">
        <f>IF(参照_電気!C72="","",参照_電気!C72)</f>
        <v>(参考値)事業者全体</v>
      </c>
      <c r="AX72" s="19">
        <f>IF(参照_電気!D72="","",参照_電気!D72)</f>
        <v>5.8699999999999996E-4</v>
      </c>
      <c r="AY72" s="19">
        <f>IF(参照_電気!E72="","",参照_電気!E72)</f>
        <v>5.8699999999999996E-4</v>
      </c>
      <c r="AZ72" s="19" t="str">
        <f>IF(参照_電気!F72="","",参照_電気!F72)</f>
        <v>(株)Looop</v>
      </c>
      <c r="BA72" s="19" t="str">
        <f>IF(参照_電気!G72="","",参照_電気!G72)</f>
        <v>(株)Looop_(参考値)事業者全体</v>
      </c>
      <c r="BB72" s="19">
        <f t="shared" si="31"/>
        <v>0.58699999999999997</v>
      </c>
      <c r="BD72" s="19" t="str">
        <f>IF(参照_電気!L72="","",参照_電気!L72)</f>
        <v>(株)UーPOWER</v>
      </c>
    </row>
    <row r="73" spans="1:56" ht="12.5" hidden="1" thickBot="1">
      <c r="N73" s="75"/>
      <c r="O73" s="73" t="s">
        <v>66</v>
      </c>
      <c r="P73" s="74" t="s">
        <v>344</v>
      </c>
      <c r="Q73" s="69" t="s">
        <v>410</v>
      </c>
      <c r="R73" s="73" t="s">
        <v>409</v>
      </c>
      <c r="S73" s="34" t="s">
        <v>121</v>
      </c>
      <c r="T73" s="67" t="s">
        <v>396</v>
      </c>
      <c r="U73" s="66" t="s">
        <v>395</v>
      </c>
      <c r="V73" s="66" t="s">
        <v>394</v>
      </c>
      <c r="W73" s="73" t="s">
        <v>408</v>
      </c>
      <c r="X73" s="72" t="s">
        <v>407</v>
      </c>
      <c r="Y73" s="71" t="s">
        <v>406</v>
      </c>
      <c r="Z73" s="71" t="s">
        <v>405</v>
      </c>
      <c r="AA73" s="71" t="s">
        <v>404</v>
      </c>
      <c r="AB73" s="71" t="s">
        <v>403</v>
      </c>
      <c r="AC73" s="71" t="s">
        <v>402</v>
      </c>
      <c r="AD73" s="71" t="s">
        <v>401</v>
      </c>
      <c r="AE73" s="66" t="s">
        <v>400</v>
      </c>
      <c r="AF73" s="34" t="s">
        <v>399</v>
      </c>
      <c r="AU73" s="19" t="str">
        <f>IF(参照_電気!A73="","",参照_電気!A73)</f>
        <v>A0023</v>
      </c>
      <c r="AV73" s="19" t="str">
        <f>IF(参照_電気!B73="","",参照_電気!B73)</f>
        <v>(株)ナンワ(旧：(株)ナンワエナジー)</v>
      </c>
      <c r="AW73" s="19" t="str">
        <f>IF(参照_電気!C73="","",参照_電気!C73)</f>
        <v/>
      </c>
      <c r="AX73" s="19">
        <f>IF(参照_電気!D73="","",参照_電気!D73)</f>
        <v>6.5300000000000004E-4</v>
      </c>
      <c r="AY73" s="19">
        <f>IF(参照_電気!E73="","",参照_電気!E73)</f>
        <v>6.5300000000000004E-4</v>
      </c>
      <c r="AZ73" s="19" t="str">
        <f>IF(参照_電気!F73="","",参照_電気!F73)</f>
        <v>(株)ナンワ(旧：(株)ナンワエナジー)</v>
      </c>
      <c r="BA73" s="19" t="str">
        <f>IF(参照_電気!G73="","",参照_電気!G73)</f>
        <v>(株)ナンワ(旧：(株)ナンワエナジー)_</v>
      </c>
      <c r="BB73" s="19">
        <f t="shared" si="31"/>
        <v>0.65300000000000002</v>
      </c>
      <c r="BD73" s="19" t="str">
        <f>IF(参照_電気!L73="","",参照_電気!L73)</f>
        <v>Valhall合同会社</v>
      </c>
    </row>
    <row r="74" spans="1:56" ht="10" hidden="1" thickTop="1">
      <c r="N74" s="59">
        <v>16</v>
      </c>
      <c r="O74" s="57"/>
      <c r="P74" s="57"/>
      <c r="Q74" s="54" t="str">
        <f t="shared" ref="Q74:Q88" si="32">IF(O74="","",_xlfn.IFNA(VLOOKUP(O74&amp;"_"&amp;P74,$BA:$BB,2,FALSE),"該当する排出係数がありません"))</f>
        <v/>
      </c>
      <c r="R74" s="60"/>
      <c r="S74" s="100"/>
      <c r="T74" s="49">
        <f>係数１!D$49</f>
        <v>8640</v>
      </c>
      <c r="U74" s="92" t="str">
        <f t="shared" ref="U74:U88" si="33">IF(OR(S74="",O74=""),"",S74/1000*T74*0.0258)</f>
        <v/>
      </c>
      <c r="V74" s="92" t="str">
        <f t="shared" ref="V74:V88" si="34">IF(OR(S74="",O74=""),"",IF(R74="",S74*Q74,S74*R74))</f>
        <v/>
      </c>
      <c r="W74" s="94" t="str">
        <f t="array" aca="1" ref="W74" ca="1">IF(O74="","",IF(ISNUMBER(AA74),INDIRECT($BG$6&amp;AA74),IF(AA74="a",Q74,IF(AA74="b",INDIRECT($BG$6&amp;AB74),IF(AA74="c",R74,"")))))</f>
        <v/>
      </c>
      <c r="X74" s="93"/>
      <c r="Y74" s="92" t="str">
        <f t="shared" ref="Y74:Y88" si="35">IF(OR(S74="",O74=""),"",IF(X74="",S74*W74,S74*X74))</f>
        <v/>
      </c>
      <c r="Z74" s="91" t="str">
        <f t="shared" ref="Z74:Z88" ca="1" si="36">IF(O74="","",IF(COUNTIF(INDIRECT($BG$4&amp;":"&amp;$BG$4),O74),1,0))</f>
        <v/>
      </c>
      <c r="AA74" s="91" t="str">
        <f t="shared" ref="AA74:AA88" ca="1" si="37">IF(O74="","",IF(OR(AE74="",AF74=""),"c",IFERROR(MATCH("*残差*",INDIRECT($BG$5&amp;AE74&amp;":"&amp;$BG$5&amp;AF74),0)+AE74-1,IF(AF74-AE74&gt;=1,"b","a"))))</f>
        <v/>
      </c>
      <c r="AB74" s="91" t="str">
        <f t="shared" ref="AB74:AB88" ca="1" si="38">IF(O74="","",IF(OR(AE74="",AF74=""),"-",IFERROR(MATCH("*事業者全体*",INDIRECT($BG$5&amp;AE74&amp;":"&amp;$BG$5&amp;AF74),0)+AE74-1,"-")))</f>
        <v/>
      </c>
      <c r="AC74" s="91">
        <f t="shared" ref="AC74:AC88" ca="1" si="39">IF(Z74=0,1,IF(R74="",0,1))</f>
        <v>0</v>
      </c>
      <c r="AD74" s="91">
        <f t="shared" ref="AD74:AD88" si="40">IF(R74="",0,1)</f>
        <v>0</v>
      </c>
      <c r="AE74" s="91" t="str">
        <f t="shared" ref="AE74:AE88" si="41">_xlfn.IFNA(MATCH(O74,$AZ:$AZ,0),"")</f>
        <v/>
      </c>
      <c r="AF74" s="90" t="str">
        <f t="shared" ref="AF74:AF88" si="42">IFERROR(IF(O74="","",AE74+COUNTIF($AZ:$AZ,O74)-1),"")</f>
        <v/>
      </c>
      <c r="AU74" s="19" t="str">
        <f>IF(参照_電気!A74="","",参照_電気!A74)</f>
        <v>A0024</v>
      </c>
      <c r="AV74" s="19" t="str">
        <f>IF(参照_電気!B74="","",参照_電気!B74)</f>
        <v>静岡ガス＆パワー(株)</v>
      </c>
      <c r="AW74" s="19" t="str">
        <f>IF(参照_電気!C74="","",参照_電気!C74)</f>
        <v>メニューA</v>
      </c>
      <c r="AX74" s="19">
        <f>IF(参照_電気!D74="","",参照_電気!D74)</f>
        <v>3.1399999999999999E-4</v>
      </c>
      <c r="AY74" s="19">
        <f>IF(参照_電気!E74="","",参照_電気!E74)</f>
        <v>3.1399999999999999E-4</v>
      </c>
      <c r="AZ74" s="19" t="str">
        <f>IF(参照_電気!F74="","",参照_電気!F74)</f>
        <v>静岡ガス＆パワー(株)</v>
      </c>
      <c r="BA74" s="19" t="str">
        <f>IF(参照_電気!G74="","",参照_電気!G74)</f>
        <v>静岡ガス＆パワー(株)_メニューA</v>
      </c>
      <c r="BB74" s="19">
        <f t="shared" si="31"/>
        <v>0.314</v>
      </c>
      <c r="BD74" s="19" t="str">
        <f>IF(参照_電気!L74="","",参照_電気!L74)</f>
        <v>(株)VーPower</v>
      </c>
    </row>
    <row r="75" spans="1:56" hidden="1">
      <c r="N75" s="59">
        <v>17</v>
      </c>
      <c r="O75" s="57"/>
      <c r="P75" s="57"/>
      <c r="Q75" s="54" t="str">
        <f t="shared" si="32"/>
        <v/>
      </c>
      <c r="R75" s="60"/>
      <c r="S75" s="100"/>
      <c r="T75" s="49">
        <f>係数１!D$49</f>
        <v>8640</v>
      </c>
      <c r="U75" s="92" t="str">
        <f t="shared" si="33"/>
        <v/>
      </c>
      <c r="V75" s="92" t="str">
        <f t="shared" si="34"/>
        <v/>
      </c>
      <c r="W75" s="94" t="str">
        <f t="array" aca="1" ref="W75" ca="1">IF(O75="","",IF(ISNUMBER(AA75),INDIRECT($BG$6&amp;AA75),IF(AA75="a",Q75,IF(AA75="b",INDIRECT($BG$6&amp;AB75),IF(AA75="c",R75,"")))))</f>
        <v/>
      </c>
      <c r="X75" s="93"/>
      <c r="Y75" s="92" t="str">
        <f t="shared" si="35"/>
        <v/>
      </c>
      <c r="Z75" s="91" t="str">
        <f t="shared" ca="1" si="36"/>
        <v/>
      </c>
      <c r="AA75" s="91" t="str">
        <f t="shared" ca="1" si="37"/>
        <v/>
      </c>
      <c r="AB75" s="91" t="str">
        <f t="shared" ca="1" si="38"/>
        <v/>
      </c>
      <c r="AC75" s="91">
        <f t="shared" ca="1" si="39"/>
        <v>0</v>
      </c>
      <c r="AD75" s="91">
        <f t="shared" si="40"/>
        <v>0</v>
      </c>
      <c r="AE75" s="91" t="str">
        <f t="shared" si="41"/>
        <v/>
      </c>
      <c r="AF75" s="90" t="str">
        <f t="shared" si="42"/>
        <v/>
      </c>
      <c r="AU75" s="19" t="str">
        <f>IF(参照_電気!A75="","",参照_電気!A75)</f>
        <v/>
      </c>
      <c r="AV75" s="19" t="str">
        <f>IF(参照_電気!B75="","",参照_電気!B75)</f>
        <v/>
      </c>
      <c r="AW75" s="19" t="str">
        <f>IF(参照_電気!C75="","",参照_電気!C75)</f>
        <v>メニューB</v>
      </c>
      <c r="AX75" s="19">
        <f>IF(参照_電気!D75="","",参照_電気!D75)</f>
        <v>0</v>
      </c>
      <c r="AY75" s="19">
        <f>IF(参照_電気!E75="","",参照_電気!E75)</f>
        <v>0</v>
      </c>
      <c r="AZ75" s="19" t="str">
        <f>IF(参照_電気!F75="","",参照_電気!F75)</f>
        <v>静岡ガス＆パワー(株)</v>
      </c>
      <c r="BA75" s="19" t="str">
        <f>IF(参照_電気!G75="","",参照_電気!G75)</f>
        <v>静岡ガス＆パワー(株)_メニューB</v>
      </c>
      <c r="BB75" s="19">
        <f t="shared" si="31"/>
        <v>0</v>
      </c>
      <c r="BD75" s="19" t="str">
        <f>IF(参照_電気!L75="","",参照_電気!L75)</f>
        <v>WSエナジー(株)</v>
      </c>
    </row>
    <row r="76" spans="1:56" hidden="1">
      <c r="N76" s="59">
        <v>18</v>
      </c>
      <c r="O76" s="57"/>
      <c r="P76" s="57"/>
      <c r="Q76" s="54" t="str">
        <f t="shared" si="32"/>
        <v/>
      </c>
      <c r="R76" s="60"/>
      <c r="S76" s="100"/>
      <c r="T76" s="49">
        <f>係数１!D$49</f>
        <v>8640</v>
      </c>
      <c r="U76" s="92" t="str">
        <f t="shared" si="33"/>
        <v/>
      </c>
      <c r="V76" s="92" t="str">
        <f t="shared" si="34"/>
        <v/>
      </c>
      <c r="W76" s="94" t="str">
        <f t="array" aca="1" ref="W76" ca="1">IF(O76="","",IF(ISNUMBER(AA76),INDIRECT($BG$6&amp;AA76),IF(AA76="a",Q76,IF(AA76="b",INDIRECT($BG$6&amp;AB76),IF(AA76="c",R76,"")))))</f>
        <v/>
      </c>
      <c r="X76" s="93"/>
      <c r="Y76" s="92" t="str">
        <f t="shared" si="35"/>
        <v/>
      </c>
      <c r="Z76" s="91" t="str">
        <f t="shared" ca="1" si="36"/>
        <v/>
      </c>
      <c r="AA76" s="91" t="str">
        <f t="shared" ca="1" si="37"/>
        <v/>
      </c>
      <c r="AB76" s="91" t="str">
        <f t="shared" ca="1" si="38"/>
        <v/>
      </c>
      <c r="AC76" s="91">
        <f t="shared" ca="1" si="39"/>
        <v>0</v>
      </c>
      <c r="AD76" s="91">
        <f t="shared" si="40"/>
        <v>0</v>
      </c>
      <c r="AE76" s="91" t="str">
        <f t="shared" si="41"/>
        <v/>
      </c>
      <c r="AF76" s="90" t="str">
        <f t="shared" si="42"/>
        <v/>
      </c>
      <c r="AU76" s="19" t="str">
        <f>IF(参照_電気!A76="","",参照_電気!A76)</f>
        <v/>
      </c>
      <c r="AV76" s="19" t="str">
        <f>IF(参照_電気!B76="","",参照_電気!B76)</f>
        <v/>
      </c>
      <c r="AW76" s="19" t="str">
        <f>IF(参照_電気!C76="","",参照_電気!C76)</f>
        <v>メニューC</v>
      </c>
      <c r="AX76" s="19">
        <f>IF(参照_電気!D76="","",参照_電気!D76)</f>
        <v>3.5500000000000001E-4</v>
      </c>
      <c r="AY76" s="19">
        <f>IF(参照_電気!E76="","",参照_電気!E76)</f>
        <v>3.5500000000000001E-4</v>
      </c>
      <c r="AZ76" s="19" t="str">
        <f>IF(参照_電気!F76="","",参照_電気!F76)</f>
        <v>静岡ガス＆パワー(株)</v>
      </c>
      <c r="BA76" s="19" t="str">
        <f>IF(参照_電気!G76="","",参照_電気!G76)</f>
        <v>静岡ガス＆パワー(株)_メニューC</v>
      </c>
      <c r="BB76" s="19">
        <f t="shared" si="31"/>
        <v>0.35499999999999998</v>
      </c>
      <c r="BD76" s="19" t="str">
        <f>IF(参照_電気!L76="","",参照_電気!L76)</f>
        <v>Y.W.C.(株)</v>
      </c>
    </row>
    <row r="77" spans="1:56" hidden="1">
      <c r="N77" s="59">
        <v>19</v>
      </c>
      <c r="O77" s="57"/>
      <c r="P77" s="57"/>
      <c r="Q77" s="54" t="str">
        <f t="shared" si="32"/>
        <v/>
      </c>
      <c r="R77" s="60"/>
      <c r="S77" s="100"/>
      <c r="T77" s="49">
        <f>係数１!D$49</f>
        <v>8640</v>
      </c>
      <c r="U77" s="92" t="str">
        <f t="shared" si="33"/>
        <v/>
      </c>
      <c r="V77" s="92" t="str">
        <f t="shared" si="34"/>
        <v/>
      </c>
      <c r="W77" s="94" t="str">
        <f t="array" aca="1" ref="W77" ca="1">IF(O77="","",IF(ISNUMBER(AA77),INDIRECT($BG$6&amp;AA77),IF(AA77="a",Q77,IF(AA77="b",INDIRECT($BG$6&amp;AB77),IF(AA77="c",R77,"")))))</f>
        <v/>
      </c>
      <c r="X77" s="93"/>
      <c r="Y77" s="92" t="str">
        <f t="shared" si="35"/>
        <v/>
      </c>
      <c r="Z77" s="91" t="str">
        <f t="shared" ca="1" si="36"/>
        <v/>
      </c>
      <c r="AA77" s="91" t="str">
        <f t="shared" ca="1" si="37"/>
        <v/>
      </c>
      <c r="AB77" s="91" t="str">
        <f t="shared" ca="1" si="38"/>
        <v/>
      </c>
      <c r="AC77" s="91">
        <f t="shared" ca="1" si="39"/>
        <v>0</v>
      </c>
      <c r="AD77" s="91">
        <f t="shared" si="40"/>
        <v>0</v>
      </c>
      <c r="AE77" s="91" t="str">
        <f t="shared" si="41"/>
        <v/>
      </c>
      <c r="AF77" s="90" t="str">
        <f t="shared" si="42"/>
        <v/>
      </c>
      <c r="AU77" s="19" t="str">
        <f>IF(参照_電気!A77="","",参照_電気!A77)</f>
        <v/>
      </c>
      <c r="AV77" s="19" t="str">
        <f>IF(参照_電気!B77="","",参照_電気!B77)</f>
        <v/>
      </c>
      <c r="AW77" s="19" t="str">
        <f>IF(参照_電気!C77="","",参照_電気!C77)</f>
        <v>メニューD</v>
      </c>
      <c r="AX77" s="19">
        <f>IF(参照_電気!D77="","",参照_電気!D77)</f>
        <v>0</v>
      </c>
      <c r="AY77" s="19">
        <f>IF(参照_電気!E77="","",参照_電気!E77)</f>
        <v>0</v>
      </c>
      <c r="AZ77" s="19" t="str">
        <f>IF(参照_電気!F77="","",参照_電気!F77)</f>
        <v>静岡ガス＆パワー(株)</v>
      </c>
      <c r="BA77" s="19" t="str">
        <f>IF(参照_電気!G77="","",参照_電気!G77)</f>
        <v>静岡ガス＆パワー(株)_メニューD</v>
      </c>
      <c r="BB77" s="19">
        <f t="shared" si="31"/>
        <v>0</v>
      </c>
      <c r="BD77" s="19" t="str">
        <f>IF(参照_電気!L77="","",参照_電気!L77)</f>
        <v>アークエルテクノロジーズ(株)</v>
      </c>
    </row>
    <row r="78" spans="1:56" hidden="1">
      <c r="N78" s="59">
        <v>20</v>
      </c>
      <c r="O78" s="57"/>
      <c r="P78" s="57"/>
      <c r="Q78" s="54" t="str">
        <f t="shared" si="32"/>
        <v/>
      </c>
      <c r="R78" s="60"/>
      <c r="S78" s="100"/>
      <c r="T78" s="49">
        <f>係数１!D$49</f>
        <v>8640</v>
      </c>
      <c r="U78" s="92" t="str">
        <f t="shared" si="33"/>
        <v/>
      </c>
      <c r="V78" s="92" t="str">
        <f t="shared" si="34"/>
        <v/>
      </c>
      <c r="W78" s="94" t="str">
        <f t="array" aca="1" ref="W78" ca="1">IF(O78="","",IF(ISNUMBER(AA78),INDIRECT($BG$6&amp;AA78),IF(AA78="a",Q78,IF(AA78="b",INDIRECT($BG$6&amp;AB78),IF(AA78="c",R78,"")))))</f>
        <v/>
      </c>
      <c r="X78" s="93"/>
      <c r="Y78" s="92" t="str">
        <f t="shared" si="35"/>
        <v/>
      </c>
      <c r="Z78" s="91" t="str">
        <f t="shared" ca="1" si="36"/>
        <v/>
      </c>
      <c r="AA78" s="91" t="str">
        <f t="shared" ca="1" si="37"/>
        <v/>
      </c>
      <c r="AB78" s="91" t="str">
        <f t="shared" ca="1" si="38"/>
        <v/>
      </c>
      <c r="AC78" s="91">
        <f t="shared" ca="1" si="39"/>
        <v>0</v>
      </c>
      <c r="AD78" s="91">
        <f t="shared" si="40"/>
        <v>0</v>
      </c>
      <c r="AE78" s="91" t="str">
        <f t="shared" si="41"/>
        <v/>
      </c>
      <c r="AF78" s="90" t="str">
        <f t="shared" si="42"/>
        <v/>
      </c>
      <c r="AU78" s="19" t="str">
        <f>IF(参照_電気!A78="","",参照_電気!A78)</f>
        <v/>
      </c>
      <c r="AV78" s="19" t="str">
        <f>IF(参照_電気!B78="","",参照_電気!B78)</f>
        <v/>
      </c>
      <c r="AW78" s="19" t="str">
        <f>IF(参照_電気!C78="","",参照_電気!C78)</f>
        <v>メニューE</v>
      </c>
      <c r="AX78" s="19">
        <f>IF(参照_電気!D78="","",参照_電気!D78)</f>
        <v>3.3199999999999999E-4</v>
      </c>
      <c r="AY78" s="19">
        <f>IF(参照_電気!E78="","",参照_電気!E78)</f>
        <v>3.3199999999999999E-4</v>
      </c>
      <c r="AZ78" s="19" t="str">
        <f>IF(参照_電気!F78="","",参照_電気!F78)</f>
        <v>静岡ガス＆パワー(株)</v>
      </c>
      <c r="BA78" s="19" t="str">
        <f>IF(参照_電気!G78="","",参照_電気!G78)</f>
        <v>静岡ガス＆パワー(株)_メニューE</v>
      </c>
      <c r="BB78" s="19">
        <f t="shared" si="31"/>
        <v>0.33200000000000002</v>
      </c>
      <c r="BD78" s="19" t="str">
        <f>IF(参照_電気!L78="","",参照_電気!L78)</f>
        <v>(株)アースインフィニティ</v>
      </c>
    </row>
    <row r="79" spans="1:56" hidden="1">
      <c r="N79" s="59">
        <v>21</v>
      </c>
      <c r="O79" s="57"/>
      <c r="P79" s="57"/>
      <c r="Q79" s="54" t="str">
        <f t="shared" si="32"/>
        <v/>
      </c>
      <c r="R79" s="60"/>
      <c r="S79" s="100"/>
      <c r="T79" s="49">
        <f>係数１!D$49</f>
        <v>8640</v>
      </c>
      <c r="U79" s="92" t="str">
        <f t="shared" si="33"/>
        <v/>
      </c>
      <c r="V79" s="92" t="str">
        <f t="shared" si="34"/>
        <v/>
      </c>
      <c r="W79" s="94" t="str">
        <f t="array" aca="1" ref="W79" ca="1">IF(O79="","",IF(ISNUMBER(AA79),INDIRECT($BG$6&amp;AA79),IF(AA79="a",Q79,IF(AA79="b",INDIRECT($BG$6&amp;AB79),IF(AA79="c",R79,"")))))</f>
        <v/>
      </c>
      <c r="X79" s="93"/>
      <c r="Y79" s="92" t="str">
        <f t="shared" si="35"/>
        <v/>
      </c>
      <c r="Z79" s="91" t="str">
        <f t="shared" ca="1" si="36"/>
        <v/>
      </c>
      <c r="AA79" s="91" t="str">
        <f t="shared" ca="1" si="37"/>
        <v/>
      </c>
      <c r="AB79" s="91" t="str">
        <f t="shared" ca="1" si="38"/>
        <v/>
      </c>
      <c r="AC79" s="91">
        <f t="shared" ca="1" si="39"/>
        <v>0</v>
      </c>
      <c r="AD79" s="91">
        <f t="shared" si="40"/>
        <v>0</v>
      </c>
      <c r="AE79" s="91" t="str">
        <f t="shared" si="41"/>
        <v/>
      </c>
      <c r="AF79" s="90" t="str">
        <f t="shared" si="42"/>
        <v/>
      </c>
      <c r="AU79" s="19" t="str">
        <f>IF(参照_電気!A79="","",参照_電気!A79)</f>
        <v/>
      </c>
      <c r="AV79" s="19" t="str">
        <f>IF(参照_電気!B79="","",参照_電気!B79)</f>
        <v/>
      </c>
      <c r="AW79" s="19" t="str">
        <f>IF(参照_電気!C79="","",参照_電気!C79)</f>
        <v>メニューF(残差)</v>
      </c>
      <c r="AX79" s="19">
        <f>IF(参照_電気!D79="","",参照_電気!D79)</f>
        <v>4.8899999999999996E-4</v>
      </c>
      <c r="AY79" s="19">
        <f>IF(参照_電気!E79="","",参照_電気!E79)</f>
        <v>4.8899999999999996E-4</v>
      </c>
      <c r="AZ79" s="19" t="str">
        <f>IF(参照_電気!F79="","",参照_電気!F79)</f>
        <v>静岡ガス＆パワー(株)</v>
      </c>
      <c r="BA79" s="19" t="str">
        <f>IF(参照_電気!G79="","",参照_電気!G79)</f>
        <v>静岡ガス＆パワー(株)_メニューF(残差)</v>
      </c>
      <c r="BB79" s="19">
        <f t="shared" si="31"/>
        <v>0.48899999999999993</v>
      </c>
      <c r="BD79" s="19" t="str">
        <f>IF(参照_電気!L79="","",参照_電気!L79)</f>
        <v>アースシグナルソリューションズ(株)</v>
      </c>
    </row>
    <row r="80" spans="1:56" hidden="1">
      <c r="N80" s="59">
        <v>22</v>
      </c>
      <c r="O80" s="57"/>
      <c r="P80" s="57"/>
      <c r="Q80" s="54" t="str">
        <f t="shared" si="32"/>
        <v/>
      </c>
      <c r="R80" s="60"/>
      <c r="S80" s="100"/>
      <c r="T80" s="49">
        <f>係数１!D$49</f>
        <v>8640</v>
      </c>
      <c r="U80" s="92" t="str">
        <f t="shared" si="33"/>
        <v/>
      </c>
      <c r="V80" s="92" t="str">
        <f t="shared" si="34"/>
        <v/>
      </c>
      <c r="W80" s="94" t="str">
        <f t="array" aca="1" ref="W80" ca="1">IF(O80="","",IF(ISNUMBER(AA80),INDIRECT($BG$6&amp;AA80),IF(AA80="a",Q80,IF(AA80="b",INDIRECT($BG$6&amp;AB80),IF(AA80="c",R80,"")))))</f>
        <v/>
      </c>
      <c r="X80" s="93"/>
      <c r="Y80" s="92" t="str">
        <f t="shared" si="35"/>
        <v/>
      </c>
      <c r="Z80" s="91" t="str">
        <f t="shared" ca="1" si="36"/>
        <v/>
      </c>
      <c r="AA80" s="91" t="str">
        <f t="shared" ca="1" si="37"/>
        <v/>
      </c>
      <c r="AB80" s="91" t="str">
        <f t="shared" ca="1" si="38"/>
        <v/>
      </c>
      <c r="AC80" s="91">
        <f t="shared" ca="1" si="39"/>
        <v>0</v>
      </c>
      <c r="AD80" s="91">
        <f t="shared" si="40"/>
        <v>0</v>
      </c>
      <c r="AE80" s="91" t="str">
        <f t="shared" si="41"/>
        <v/>
      </c>
      <c r="AF80" s="90" t="str">
        <f t="shared" si="42"/>
        <v/>
      </c>
      <c r="AU80" s="19" t="str">
        <f>IF(参照_電気!A80="","",参照_電気!A80)</f>
        <v/>
      </c>
      <c r="AV80" s="19" t="str">
        <f>IF(参照_電気!B80="","",参照_電気!B80)</f>
        <v/>
      </c>
      <c r="AW80" s="19" t="str">
        <f>IF(参照_電気!C80="","",参照_電気!C80)</f>
        <v>(参考値)事業者全体</v>
      </c>
      <c r="AX80" s="19">
        <f>IF(参照_電気!D80="","",参照_電気!D80)</f>
        <v>4.5899999999999999E-4</v>
      </c>
      <c r="AY80" s="19">
        <f>IF(参照_電気!E80="","",参照_電気!E80)</f>
        <v>4.5899999999999999E-4</v>
      </c>
      <c r="AZ80" s="19" t="str">
        <f>IF(参照_電気!F80="","",参照_電気!F80)</f>
        <v>静岡ガス＆パワー(株)</v>
      </c>
      <c r="BA80" s="19" t="str">
        <f>IF(参照_電気!G80="","",参照_電気!G80)</f>
        <v>静岡ガス＆パワー(株)_(参考値)事業者全体</v>
      </c>
      <c r="BB80" s="19">
        <f t="shared" si="31"/>
        <v>0.45899999999999996</v>
      </c>
      <c r="BD80" s="19" t="str">
        <f>IF(参照_電気!L80="","",参照_電気!L80)</f>
        <v>アーバンエナジー(株)</v>
      </c>
    </row>
    <row r="81" spans="14:56" hidden="1">
      <c r="N81" s="59">
        <v>23</v>
      </c>
      <c r="O81" s="57"/>
      <c r="P81" s="57"/>
      <c r="Q81" s="54" t="str">
        <f t="shared" si="32"/>
        <v/>
      </c>
      <c r="R81" s="60"/>
      <c r="S81" s="100"/>
      <c r="T81" s="49">
        <f>係数１!D$49</f>
        <v>8640</v>
      </c>
      <c r="U81" s="92" t="str">
        <f t="shared" si="33"/>
        <v/>
      </c>
      <c r="V81" s="92" t="str">
        <f t="shared" si="34"/>
        <v/>
      </c>
      <c r="W81" s="94" t="str">
        <f t="array" aca="1" ref="W81" ca="1">IF(O81="","",IF(ISNUMBER(AA81),INDIRECT($BG$6&amp;AA81),IF(AA81="a",Q81,IF(AA81="b",INDIRECT($BG$6&amp;AB81),IF(AA81="c",R81,"")))))</f>
        <v/>
      </c>
      <c r="X81" s="93"/>
      <c r="Y81" s="92" t="str">
        <f t="shared" si="35"/>
        <v/>
      </c>
      <c r="Z81" s="91" t="str">
        <f t="shared" ca="1" si="36"/>
        <v/>
      </c>
      <c r="AA81" s="91" t="str">
        <f t="shared" ca="1" si="37"/>
        <v/>
      </c>
      <c r="AB81" s="91" t="str">
        <f t="shared" ca="1" si="38"/>
        <v/>
      </c>
      <c r="AC81" s="91">
        <f t="shared" ca="1" si="39"/>
        <v>0</v>
      </c>
      <c r="AD81" s="91">
        <f t="shared" si="40"/>
        <v>0</v>
      </c>
      <c r="AE81" s="91" t="str">
        <f t="shared" si="41"/>
        <v/>
      </c>
      <c r="AF81" s="90" t="str">
        <f t="shared" si="42"/>
        <v/>
      </c>
      <c r="AU81" s="19" t="str">
        <f>IF(参照_電気!A81="","",参照_電気!A81)</f>
        <v>A0025</v>
      </c>
      <c r="AV81" s="19" t="str">
        <f>IF(参照_電気!B81="","",参照_電気!B81)</f>
        <v>荏原環境プラント(株)</v>
      </c>
      <c r="AW81" s="19" t="str">
        <f>IF(参照_電気!C81="","",参照_電気!C81)</f>
        <v>メニューA</v>
      </c>
      <c r="AX81" s="19">
        <f>IF(参照_電気!D81="","",参照_電気!D81)</f>
        <v>0</v>
      </c>
      <c r="AY81" s="19">
        <f>IF(参照_電気!E81="","",参照_電気!E81)</f>
        <v>0</v>
      </c>
      <c r="AZ81" s="19" t="str">
        <f>IF(参照_電気!F81="","",参照_電気!F81)</f>
        <v>荏原環境プラント(株)</v>
      </c>
      <c r="BA81" s="19" t="str">
        <f>IF(参照_電気!G81="","",参照_電気!G81)</f>
        <v>荏原環境プラント(株)_メニューA</v>
      </c>
      <c r="BB81" s="19">
        <f t="shared" si="31"/>
        <v>0</v>
      </c>
      <c r="BD81" s="19" t="str">
        <f>IF(参照_電気!L81="","",参照_電気!L81)</f>
        <v>アイエスジー(株)</v>
      </c>
    </row>
    <row r="82" spans="14:56" hidden="1">
      <c r="N82" s="59">
        <v>24</v>
      </c>
      <c r="O82" s="57"/>
      <c r="P82" s="57"/>
      <c r="Q82" s="54" t="str">
        <f t="shared" si="32"/>
        <v/>
      </c>
      <c r="R82" s="60"/>
      <c r="S82" s="100"/>
      <c r="T82" s="49">
        <f>係数１!D$49</f>
        <v>8640</v>
      </c>
      <c r="U82" s="92" t="str">
        <f t="shared" si="33"/>
        <v/>
      </c>
      <c r="V82" s="92" t="str">
        <f t="shared" si="34"/>
        <v/>
      </c>
      <c r="W82" s="94" t="str">
        <f t="array" aca="1" ref="W82" ca="1">IF(O82="","",IF(ISNUMBER(AA82),INDIRECT($BG$6&amp;AA82),IF(AA82="a",Q82,IF(AA82="b",INDIRECT($BG$6&amp;AB82),IF(AA82="c",R82,"")))))</f>
        <v/>
      </c>
      <c r="X82" s="93"/>
      <c r="Y82" s="92" t="str">
        <f t="shared" si="35"/>
        <v/>
      </c>
      <c r="Z82" s="91" t="str">
        <f t="shared" ca="1" si="36"/>
        <v/>
      </c>
      <c r="AA82" s="91" t="str">
        <f t="shared" ca="1" si="37"/>
        <v/>
      </c>
      <c r="AB82" s="91" t="str">
        <f t="shared" ca="1" si="38"/>
        <v/>
      </c>
      <c r="AC82" s="91">
        <f t="shared" ca="1" si="39"/>
        <v>0</v>
      </c>
      <c r="AD82" s="91">
        <f t="shared" si="40"/>
        <v>0</v>
      </c>
      <c r="AE82" s="91" t="str">
        <f t="shared" si="41"/>
        <v/>
      </c>
      <c r="AF82" s="90" t="str">
        <f t="shared" si="42"/>
        <v/>
      </c>
      <c r="AU82" s="19" t="str">
        <f>IF(参照_電気!A82="","",参照_電気!A82)</f>
        <v/>
      </c>
      <c r="AV82" s="19" t="str">
        <f>IF(参照_電気!B82="","",参照_電気!B82)</f>
        <v/>
      </c>
      <c r="AW82" s="19" t="str">
        <f>IF(参照_電気!C82="","",参照_電気!C82)</f>
        <v>メニューB</v>
      </c>
      <c r="AX82" s="19">
        <f>IF(参照_電気!D82="","",参照_電気!D82)</f>
        <v>0</v>
      </c>
      <c r="AY82" s="19">
        <f>IF(参照_電気!E82="","",参照_電気!E82)</f>
        <v>0</v>
      </c>
      <c r="AZ82" s="19" t="str">
        <f>IF(参照_電気!F82="","",参照_電気!F82)</f>
        <v>荏原環境プラント(株)</v>
      </c>
      <c r="BA82" s="19" t="str">
        <f>IF(参照_電気!G82="","",参照_電気!G82)</f>
        <v>荏原環境プラント(株)_メニューB</v>
      </c>
      <c r="BB82" s="19">
        <f t="shared" si="31"/>
        <v>0</v>
      </c>
      <c r="BD82" s="19" t="str">
        <f>IF(参照_電気!L82="","",参照_電気!L82)</f>
        <v>(株)アイ・グリッド・ソリューションズ</v>
      </c>
    </row>
    <row r="83" spans="14:56" hidden="1">
      <c r="N83" s="59">
        <v>25</v>
      </c>
      <c r="O83" s="57"/>
      <c r="P83" s="57"/>
      <c r="Q83" s="54" t="str">
        <f t="shared" si="32"/>
        <v/>
      </c>
      <c r="R83" s="60"/>
      <c r="S83" s="100"/>
      <c r="T83" s="49">
        <f>係数１!D$49</f>
        <v>8640</v>
      </c>
      <c r="U83" s="92" t="str">
        <f t="shared" si="33"/>
        <v/>
      </c>
      <c r="V83" s="92" t="str">
        <f t="shared" si="34"/>
        <v/>
      </c>
      <c r="W83" s="94" t="str">
        <f t="array" aca="1" ref="W83" ca="1">IF(O83="","",IF(ISNUMBER(AA83),INDIRECT($BG$6&amp;AA83),IF(AA83="a",Q83,IF(AA83="b",INDIRECT($BG$6&amp;AB83),IF(AA83="c",R83,"")))))</f>
        <v/>
      </c>
      <c r="X83" s="93"/>
      <c r="Y83" s="92" t="str">
        <f t="shared" si="35"/>
        <v/>
      </c>
      <c r="Z83" s="91" t="str">
        <f t="shared" ca="1" si="36"/>
        <v/>
      </c>
      <c r="AA83" s="91" t="str">
        <f t="shared" ca="1" si="37"/>
        <v/>
      </c>
      <c r="AB83" s="91" t="str">
        <f t="shared" ca="1" si="38"/>
        <v/>
      </c>
      <c r="AC83" s="91">
        <f t="shared" ca="1" si="39"/>
        <v>0</v>
      </c>
      <c r="AD83" s="91">
        <f t="shared" si="40"/>
        <v>0</v>
      </c>
      <c r="AE83" s="91" t="str">
        <f t="shared" si="41"/>
        <v/>
      </c>
      <c r="AF83" s="90" t="str">
        <f t="shared" si="42"/>
        <v/>
      </c>
      <c r="AU83" s="19" t="str">
        <f>IF(参照_電気!A83="","",参照_電気!A83)</f>
        <v/>
      </c>
      <c r="AV83" s="19" t="str">
        <f>IF(参照_電気!B83="","",参照_電気!B83)</f>
        <v/>
      </c>
      <c r="AW83" s="19" t="str">
        <f>IF(参照_電気!C83="","",参照_電気!C83)</f>
        <v>メニューC</v>
      </c>
      <c r="AX83" s="19">
        <f>IF(参照_電気!D83="","",参照_電気!D83)</f>
        <v>1.36E-4</v>
      </c>
      <c r="AY83" s="19">
        <f>IF(参照_電気!E83="","",参照_電気!E83)</f>
        <v>1.36E-4</v>
      </c>
      <c r="AZ83" s="19" t="str">
        <f>IF(参照_電気!F83="","",参照_電気!F83)</f>
        <v>荏原環境プラント(株)</v>
      </c>
      <c r="BA83" s="19" t="str">
        <f>IF(参照_電気!G83="","",参照_電気!G83)</f>
        <v>荏原環境プラント(株)_メニューC</v>
      </c>
      <c r="BB83" s="19">
        <f t="shared" si="31"/>
        <v>0.13600000000000001</v>
      </c>
      <c r="BD83" s="19" t="str">
        <f>IF(参照_電気!L83="","",参照_電気!L83)</f>
        <v>会津エナジー(株)</v>
      </c>
    </row>
    <row r="84" spans="14:56" hidden="1">
      <c r="N84" s="59">
        <v>26</v>
      </c>
      <c r="O84" s="57"/>
      <c r="P84" s="57"/>
      <c r="Q84" s="54" t="str">
        <f t="shared" si="32"/>
        <v/>
      </c>
      <c r="R84" s="60"/>
      <c r="S84" s="100"/>
      <c r="T84" s="49">
        <f>係数１!D$49</f>
        <v>8640</v>
      </c>
      <c r="U84" s="92" t="str">
        <f t="shared" si="33"/>
        <v/>
      </c>
      <c r="V84" s="92" t="str">
        <f t="shared" si="34"/>
        <v/>
      </c>
      <c r="W84" s="94" t="str">
        <f t="array" aca="1" ref="W84" ca="1">IF(O84="","",IF(ISNUMBER(AA84),INDIRECT($BG$6&amp;AA84),IF(AA84="a",Q84,IF(AA84="b",INDIRECT($BG$6&amp;AB84),IF(AA84="c",R84,"")))))</f>
        <v/>
      </c>
      <c r="X84" s="93"/>
      <c r="Y84" s="92" t="str">
        <f t="shared" si="35"/>
        <v/>
      </c>
      <c r="Z84" s="91" t="str">
        <f t="shared" ca="1" si="36"/>
        <v/>
      </c>
      <c r="AA84" s="91" t="str">
        <f t="shared" ca="1" si="37"/>
        <v/>
      </c>
      <c r="AB84" s="91" t="str">
        <f t="shared" ca="1" si="38"/>
        <v/>
      </c>
      <c r="AC84" s="91">
        <f t="shared" ca="1" si="39"/>
        <v>0</v>
      </c>
      <c r="AD84" s="91">
        <f t="shared" si="40"/>
        <v>0</v>
      </c>
      <c r="AE84" s="91" t="str">
        <f t="shared" si="41"/>
        <v/>
      </c>
      <c r="AF84" s="90" t="str">
        <f t="shared" si="42"/>
        <v/>
      </c>
      <c r="AU84" s="19" t="str">
        <f>IF(参照_電気!A84="","",参照_電気!A84)</f>
        <v/>
      </c>
      <c r="AV84" s="19" t="str">
        <f>IF(参照_電気!B84="","",参照_電気!B84)</f>
        <v/>
      </c>
      <c r="AW84" s="19" t="str">
        <f>IF(参照_電気!C84="","",参照_電気!C84)</f>
        <v>メニューD</v>
      </c>
      <c r="AX84" s="19">
        <f>IF(参照_電気!D84="","",参照_電気!D84)</f>
        <v>2.7599999999999999E-4</v>
      </c>
      <c r="AY84" s="19">
        <f>IF(参照_電気!E84="","",参照_電気!E84)</f>
        <v>2.7599999999999999E-4</v>
      </c>
      <c r="AZ84" s="19" t="str">
        <f>IF(参照_電気!F84="","",参照_電気!F84)</f>
        <v>荏原環境プラント(株)</v>
      </c>
      <c r="BA84" s="19" t="str">
        <f>IF(参照_電気!G84="","",参照_電気!G84)</f>
        <v>荏原環境プラント(株)_メニューD</v>
      </c>
      <c r="BB84" s="19">
        <f t="shared" si="31"/>
        <v>0.27599999999999997</v>
      </c>
      <c r="BD84" s="19" t="str">
        <f>IF(参照_電気!L84="","",参照_電気!L84)</f>
        <v>(株)アイモバイル</v>
      </c>
    </row>
    <row r="85" spans="14:56" hidden="1">
      <c r="N85" s="59">
        <v>27</v>
      </c>
      <c r="O85" s="57"/>
      <c r="P85" s="57"/>
      <c r="Q85" s="54" t="str">
        <f t="shared" si="32"/>
        <v/>
      </c>
      <c r="R85" s="60"/>
      <c r="S85" s="100"/>
      <c r="T85" s="49">
        <f>係数１!D$49</f>
        <v>8640</v>
      </c>
      <c r="U85" s="92" t="str">
        <f t="shared" si="33"/>
        <v/>
      </c>
      <c r="V85" s="92" t="str">
        <f t="shared" si="34"/>
        <v/>
      </c>
      <c r="W85" s="94" t="str">
        <f t="array" aca="1" ref="W85" ca="1">IF(O85="","",IF(ISNUMBER(AA85),INDIRECT($BG$6&amp;AA85),IF(AA85="a",Q85,IF(AA85="b",INDIRECT($BG$6&amp;AB85),IF(AA85="c",R85,"")))))</f>
        <v/>
      </c>
      <c r="X85" s="93"/>
      <c r="Y85" s="92" t="str">
        <f t="shared" si="35"/>
        <v/>
      </c>
      <c r="Z85" s="91" t="str">
        <f t="shared" ca="1" si="36"/>
        <v/>
      </c>
      <c r="AA85" s="91" t="str">
        <f t="shared" ca="1" si="37"/>
        <v/>
      </c>
      <c r="AB85" s="91" t="str">
        <f t="shared" ca="1" si="38"/>
        <v/>
      </c>
      <c r="AC85" s="91">
        <f t="shared" ca="1" si="39"/>
        <v>0</v>
      </c>
      <c r="AD85" s="91">
        <f t="shared" si="40"/>
        <v>0</v>
      </c>
      <c r="AE85" s="91" t="str">
        <f t="shared" si="41"/>
        <v/>
      </c>
      <c r="AF85" s="90" t="str">
        <f t="shared" si="42"/>
        <v/>
      </c>
      <c r="AU85" s="19" t="str">
        <f>IF(参照_電気!A85="","",参照_電気!A85)</f>
        <v/>
      </c>
      <c r="AV85" s="19" t="str">
        <f>IF(参照_電気!B85="","",参照_電気!B85)</f>
        <v/>
      </c>
      <c r="AW85" s="19" t="str">
        <f>IF(参照_電気!C85="","",参照_電気!C85)</f>
        <v>メニューE</v>
      </c>
      <c r="AX85" s="19">
        <f>IF(参照_電気!D85="","",参照_電気!D85)</f>
        <v>2.0599999999999999E-4</v>
      </c>
      <c r="AY85" s="19">
        <f>IF(参照_電気!E85="","",参照_電気!E85)</f>
        <v>2.0599999999999999E-4</v>
      </c>
      <c r="AZ85" s="19" t="str">
        <f>IF(参照_電気!F85="","",参照_電気!F85)</f>
        <v>荏原環境プラント(株)</v>
      </c>
      <c r="BA85" s="19" t="str">
        <f>IF(参照_電気!G85="","",参照_電気!G85)</f>
        <v>荏原環境プラント(株)_メニューE</v>
      </c>
      <c r="BB85" s="19">
        <f t="shared" si="31"/>
        <v>0.20599999999999999</v>
      </c>
      <c r="BD85" s="19" t="str">
        <f>IF(参照_電気!L85="","",参照_電気!L85)</f>
        <v>青森県民エナジー(株)</v>
      </c>
    </row>
    <row r="86" spans="14:56" hidden="1">
      <c r="N86" s="59">
        <v>28</v>
      </c>
      <c r="O86" s="57"/>
      <c r="P86" s="57"/>
      <c r="Q86" s="54" t="str">
        <f t="shared" si="32"/>
        <v/>
      </c>
      <c r="R86" s="60"/>
      <c r="S86" s="100"/>
      <c r="T86" s="49">
        <f>係数１!D$49</f>
        <v>8640</v>
      </c>
      <c r="U86" s="92" t="str">
        <f t="shared" si="33"/>
        <v/>
      </c>
      <c r="V86" s="92" t="str">
        <f t="shared" si="34"/>
        <v/>
      </c>
      <c r="W86" s="94" t="str">
        <f t="array" aca="1" ref="W86" ca="1">IF(O86="","",IF(ISNUMBER(AA86),INDIRECT($BG$6&amp;AA86),IF(AA86="a",Q86,IF(AA86="b",INDIRECT($BG$6&amp;AB86),IF(AA86="c",R86,"")))))</f>
        <v/>
      </c>
      <c r="X86" s="93"/>
      <c r="Y86" s="92" t="str">
        <f t="shared" si="35"/>
        <v/>
      </c>
      <c r="Z86" s="91" t="str">
        <f t="shared" ca="1" si="36"/>
        <v/>
      </c>
      <c r="AA86" s="91" t="str">
        <f t="shared" ca="1" si="37"/>
        <v/>
      </c>
      <c r="AB86" s="91" t="str">
        <f t="shared" ca="1" si="38"/>
        <v/>
      </c>
      <c r="AC86" s="91">
        <f t="shared" ca="1" si="39"/>
        <v>0</v>
      </c>
      <c r="AD86" s="91">
        <f t="shared" si="40"/>
        <v>0</v>
      </c>
      <c r="AE86" s="91" t="str">
        <f t="shared" si="41"/>
        <v/>
      </c>
      <c r="AF86" s="90" t="str">
        <f t="shared" si="42"/>
        <v/>
      </c>
      <c r="AU86" s="19" t="str">
        <f>IF(参照_電気!A86="","",参照_電気!A86)</f>
        <v/>
      </c>
      <c r="AV86" s="19" t="str">
        <f>IF(参照_電気!B86="","",参照_電気!B86)</f>
        <v/>
      </c>
      <c r="AW86" s="19" t="str">
        <f>IF(参照_電気!C86="","",参照_電気!C86)</f>
        <v>メニューF</v>
      </c>
      <c r="AX86" s="19">
        <f>IF(参照_電気!D86="","",参照_電気!D86)</f>
        <v>2.7599999999999999E-4</v>
      </c>
      <c r="AY86" s="19">
        <f>IF(参照_電気!E86="","",参照_電気!E86)</f>
        <v>2.7599999999999999E-4</v>
      </c>
      <c r="AZ86" s="19" t="str">
        <f>IF(参照_電気!F86="","",参照_電気!F86)</f>
        <v>荏原環境プラント(株)</v>
      </c>
      <c r="BA86" s="19" t="str">
        <f>IF(参照_電気!G86="","",参照_電気!G86)</f>
        <v>荏原環境プラント(株)_メニューF</v>
      </c>
      <c r="BB86" s="19">
        <f t="shared" si="31"/>
        <v>0.27599999999999997</v>
      </c>
      <c r="BD86" s="19" t="str">
        <f>IF(参照_電気!L86="","",参照_電気!L86)</f>
        <v>朝日ガスエナジー(株)</v>
      </c>
    </row>
    <row r="87" spans="14:56" hidden="1">
      <c r="N87" s="59">
        <v>29</v>
      </c>
      <c r="O87" s="57"/>
      <c r="P87" s="57"/>
      <c r="Q87" s="54" t="str">
        <f t="shared" si="32"/>
        <v/>
      </c>
      <c r="R87" s="60"/>
      <c r="S87" s="100"/>
      <c r="T87" s="49">
        <f>係数１!D$49</f>
        <v>8640</v>
      </c>
      <c r="U87" s="92" t="str">
        <f t="shared" si="33"/>
        <v/>
      </c>
      <c r="V87" s="92" t="str">
        <f t="shared" si="34"/>
        <v/>
      </c>
      <c r="W87" s="94" t="str">
        <f t="array" aca="1" ref="W87" ca="1">IF(O87="","",IF(ISNUMBER(AA87),INDIRECT($BG$6&amp;AA87),IF(AA87="a",Q87,IF(AA87="b",INDIRECT($BG$6&amp;AB87),IF(AA87="c",R87,"")))))</f>
        <v/>
      </c>
      <c r="X87" s="93"/>
      <c r="Y87" s="92" t="str">
        <f t="shared" si="35"/>
        <v/>
      </c>
      <c r="Z87" s="91" t="str">
        <f t="shared" ca="1" si="36"/>
        <v/>
      </c>
      <c r="AA87" s="91" t="str">
        <f t="shared" ca="1" si="37"/>
        <v/>
      </c>
      <c r="AB87" s="91" t="str">
        <f t="shared" ca="1" si="38"/>
        <v/>
      </c>
      <c r="AC87" s="91">
        <f t="shared" ca="1" si="39"/>
        <v>0</v>
      </c>
      <c r="AD87" s="91">
        <f t="shared" si="40"/>
        <v>0</v>
      </c>
      <c r="AE87" s="91" t="str">
        <f t="shared" si="41"/>
        <v/>
      </c>
      <c r="AF87" s="90" t="str">
        <f t="shared" si="42"/>
        <v/>
      </c>
      <c r="AU87" s="19" t="str">
        <f>IF(参照_電気!A87="","",参照_電気!A87)</f>
        <v/>
      </c>
      <c r="AV87" s="19" t="str">
        <f>IF(参照_電気!B87="","",参照_電気!B87)</f>
        <v/>
      </c>
      <c r="AW87" s="19" t="str">
        <f>IF(参照_電気!C87="","",参照_電気!C87)</f>
        <v>メニューG</v>
      </c>
      <c r="AX87" s="19">
        <f>IF(参照_電気!D87="","",参照_電気!D87)</f>
        <v>3.4699999999999998E-4</v>
      </c>
      <c r="AY87" s="19">
        <f>IF(参照_電気!E87="","",参照_電気!E87)</f>
        <v>3.4699999999999998E-4</v>
      </c>
      <c r="AZ87" s="19" t="str">
        <f>IF(参照_電気!F87="","",参照_電気!F87)</f>
        <v>荏原環境プラント(株)</v>
      </c>
      <c r="BA87" s="19" t="str">
        <f>IF(参照_電気!G87="","",参照_電気!G87)</f>
        <v>荏原環境プラント(株)_メニューG</v>
      </c>
      <c r="BB87" s="19">
        <f t="shared" si="31"/>
        <v>0.34699999999999998</v>
      </c>
      <c r="BD87" s="19" t="str">
        <f>IF(参照_電気!L87="","",参照_電気!L87)</f>
        <v>旭化成(株)</v>
      </c>
    </row>
    <row r="88" spans="14:56" ht="10" hidden="1" thickBot="1">
      <c r="N88" s="50">
        <v>30</v>
      </c>
      <c r="O88" s="57"/>
      <c r="P88" s="57"/>
      <c r="Q88" s="54" t="str">
        <f t="shared" si="32"/>
        <v/>
      </c>
      <c r="R88" s="96"/>
      <c r="S88" s="95"/>
      <c r="T88" s="49">
        <f>係数１!D$49</f>
        <v>8640</v>
      </c>
      <c r="U88" s="92" t="str">
        <f t="shared" si="33"/>
        <v/>
      </c>
      <c r="V88" s="92" t="str">
        <f t="shared" si="34"/>
        <v/>
      </c>
      <c r="W88" s="94" t="str">
        <f t="array" aca="1" ref="W88" ca="1">IF(O88="","",IF(ISNUMBER(AA88),INDIRECT($BG$6&amp;AA88),IF(AA88="a",Q88,IF(AA88="b",INDIRECT($BG$6&amp;AB88),IF(AA88="c",R88,"")))))</f>
        <v/>
      </c>
      <c r="X88" s="93"/>
      <c r="Y88" s="92" t="str">
        <f t="shared" si="35"/>
        <v/>
      </c>
      <c r="Z88" s="91" t="str">
        <f t="shared" ca="1" si="36"/>
        <v/>
      </c>
      <c r="AA88" s="91" t="str">
        <f t="shared" ca="1" si="37"/>
        <v/>
      </c>
      <c r="AB88" s="91" t="str">
        <f t="shared" ca="1" si="38"/>
        <v/>
      </c>
      <c r="AC88" s="91">
        <f t="shared" ca="1" si="39"/>
        <v>0</v>
      </c>
      <c r="AD88" s="91">
        <f t="shared" si="40"/>
        <v>0</v>
      </c>
      <c r="AE88" s="91" t="str">
        <f t="shared" si="41"/>
        <v/>
      </c>
      <c r="AF88" s="90" t="str">
        <f t="shared" si="42"/>
        <v/>
      </c>
      <c r="AU88" s="19" t="str">
        <f>IF(参照_電気!A88="","",参照_電気!A88)</f>
        <v/>
      </c>
      <c r="AV88" s="19" t="str">
        <f>IF(参照_電気!B88="","",参照_電気!B88)</f>
        <v/>
      </c>
      <c r="AW88" s="19" t="str">
        <f>IF(参照_電気!C88="","",参照_電気!C88)</f>
        <v>メニューH</v>
      </c>
      <c r="AX88" s="19">
        <f>IF(参照_電気!D88="","",参照_電気!D88)</f>
        <v>3.6499999999999998E-4</v>
      </c>
      <c r="AY88" s="19">
        <f>IF(参照_電気!E88="","",参照_電気!E88)</f>
        <v>3.6499999999999998E-4</v>
      </c>
      <c r="AZ88" s="19" t="str">
        <f>IF(参照_電気!F88="","",参照_電気!F88)</f>
        <v>荏原環境プラント(株)</v>
      </c>
      <c r="BA88" s="19" t="str">
        <f>IF(参照_電気!G88="","",参照_電気!G88)</f>
        <v>荏原環境プラント(株)_メニューH</v>
      </c>
      <c r="BB88" s="19">
        <f t="shared" si="31"/>
        <v>0.36499999999999999</v>
      </c>
      <c r="BD88" s="19" t="str">
        <f>IF(参照_電気!L88="","",参照_電気!L88)</f>
        <v>旭マルヰ(株)(旧：旭マルヰガス(株))</v>
      </c>
    </row>
    <row r="89" spans="14:56" ht="10.5" hidden="1" thickTop="1" thickBot="1">
      <c r="N89" s="558" t="s">
        <v>58</v>
      </c>
      <c r="O89" s="559"/>
      <c r="P89" s="559"/>
      <c r="Q89" s="559"/>
      <c r="R89" s="560"/>
      <c r="S89" s="83">
        <f>SUM(S74:S88)</f>
        <v>0</v>
      </c>
      <c r="T89" s="44"/>
      <c r="U89" s="82">
        <f>SUM(U74:U88)</f>
        <v>0</v>
      </c>
      <c r="V89" s="82">
        <f>SUM(V74:V88)</f>
        <v>0</v>
      </c>
      <c r="W89" s="46"/>
      <c r="X89" s="46"/>
      <c r="Y89" s="82">
        <f>SUM(Y74:Y88)</f>
        <v>0</v>
      </c>
      <c r="Z89" s="81">
        <f ca="1">SUM(Z74:Z88)</f>
        <v>0</v>
      </c>
      <c r="AA89" s="46"/>
      <c r="AB89" s="46"/>
      <c r="AC89" s="81">
        <f ca="1">SUM(AC74:AC88)</f>
        <v>0</v>
      </c>
      <c r="AD89" s="81">
        <f>SUM(AD74:AD88)</f>
        <v>0</v>
      </c>
      <c r="AE89" s="46"/>
      <c r="AF89" s="45"/>
      <c r="AU89" s="19" t="str">
        <f>IF(参照_電気!A89="","",参照_電気!A89)</f>
        <v/>
      </c>
      <c r="AV89" s="19" t="str">
        <f>IF(参照_電気!B89="","",参照_電気!B89)</f>
        <v/>
      </c>
      <c r="AW89" s="19" t="str">
        <f>IF(参照_電気!C89="","",参照_電気!C89)</f>
        <v>メニューI</v>
      </c>
      <c r="AX89" s="19">
        <f>IF(参照_電気!D89="","",参照_電気!D89)</f>
        <v>2.5000000000000001E-4</v>
      </c>
      <c r="AY89" s="19">
        <f>IF(参照_電気!E89="","",参照_電気!E89)</f>
        <v>2.5000000000000001E-4</v>
      </c>
      <c r="AZ89" s="19" t="str">
        <f>IF(参照_電気!F89="","",参照_電気!F89)</f>
        <v>荏原環境プラント(株)</v>
      </c>
      <c r="BA89" s="19" t="str">
        <f>IF(参照_電気!G89="","",参照_電気!G89)</f>
        <v>荏原環境プラント(株)_メニューI</v>
      </c>
      <c r="BB89" s="19">
        <f t="shared" si="31"/>
        <v>0.25</v>
      </c>
      <c r="BD89" s="19" t="str">
        <f>IF(参照_電気!L89="","",参照_電気!L89)</f>
        <v>足利ガス(株)</v>
      </c>
    </row>
    <row r="90" spans="14:56">
      <c r="AU90" s="19" t="str">
        <f>IF(参照_電気!A90="","",参照_電気!A90)</f>
        <v/>
      </c>
      <c r="AV90" s="19" t="str">
        <f>IF(参照_電気!B90="","",参照_電気!B90)</f>
        <v/>
      </c>
      <c r="AW90" s="19" t="str">
        <f>IF(参照_電気!C90="","",参照_電気!C90)</f>
        <v>メニューJ</v>
      </c>
      <c r="AX90" s="19">
        <f>IF(参照_電気!D90="","",参照_電気!D90)</f>
        <v>2.9999999999999997E-4</v>
      </c>
      <c r="AY90" s="19">
        <f>IF(参照_電気!E90="","",参照_電気!E90)</f>
        <v>2.9999999999999997E-4</v>
      </c>
      <c r="AZ90" s="19" t="str">
        <f>IF(参照_電気!F90="","",参照_電気!F90)</f>
        <v>荏原環境プラント(株)</v>
      </c>
      <c r="BA90" s="19" t="str">
        <f>IF(参照_電気!G90="","",参照_電気!G90)</f>
        <v>荏原環境プラント(株)_メニューJ</v>
      </c>
      <c r="BB90" s="19">
        <f t="shared" si="31"/>
        <v>0.3</v>
      </c>
      <c r="BD90" s="19" t="str">
        <f>IF(参照_電気!L90="","",参照_電気!L90)</f>
        <v>(株)アシストワンエナジー</v>
      </c>
    </row>
    <row r="91" spans="14:56">
      <c r="AU91" s="19" t="str">
        <f>IF(参照_電気!A91="","",参照_電気!A91)</f>
        <v/>
      </c>
      <c r="AV91" s="19" t="str">
        <f>IF(参照_電気!B91="","",参照_電気!B91)</f>
        <v/>
      </c>
      <c r="AW91" s="19" t="str">
        <f>IF(参照_電気!C91="","",参照_電気!C91)</f>
        <v>メニューK</v>
      </c>
      <c r="AX91" s="19">
        <f>IF(参照_電気!D91="","",参照_電気!D91)</f>
        <v>1.6200000000000001E-4</v>
      </c>
      <c r="AY91" s="19">
        <f>IF(参照_電気!E91="","",参照_電気!E91)</f>
        <v>1.6200000000000001E-4</v>
      </c>
      <c r="AZ91" s="19" t="str">
        <f>IF(参照_電気!F91="","",参照_電気!F91)</f>
        <v>荏原環境プラント(株)</v>
      </c>
      <c r="BA91" s="19" t="str">
        <f>IF(参照_電気!G91="","",参照_電気!G91)</f>
        <v>荏原環境プラント(株)_メニューK</v>
      </c>
      <c r="BB91" s="19">
        <f t="shared" si="31"/>
        <v>0.16200000000000001</v>
      </c>
      <c r="BD91" s="19" t="str">
        <f>IF(参照_電気!L91="","",参照_電気!L91)</f>
        <v>アストマックス(株)</v>
      </c>
    </row>
    <row r="92" spans="14:56">
      <c r="AU92" s="19" t="str">
        <f>IF(参照_電気!A92="","",参照_電気!A92)</f>
        <v/>
      </c>
      <c r="AV92" s="19" t="str">
        <f>IF(参照_電気!B92="","",参照_電気!B92)</f>
        <v/>
      </c>
      <c r="AW92" s="19" t="str">
        <f>IF(参照_電気!C92="","",参照_電気!C92)</f>
        <v>メニューL</v>
      </c>
      <c r="AX92" s="19">
        <f>IF(参照_電気!D92="","",参照_電気!D92)</f>
        <v>4.2200000000000001E-4</v>
      </c>
      <c r="AY92" s="19">
        <f>IF(参照_電気!E92="","",参照_電気!E92)</f>
        <v>4.2200000000000001E-4</v>
      </c>
      <c r="AZ92" s="19" t="str">
        <f>IF(参照_電気!F92="","",参照_電気!F92)</f>
        <v>荏原環境プラント(株)</v>
      </c>
      <c r="BA92" s="19" t="str">
        <f>IF(参照_電気!G92="","",参照_電気!G92)</f>
        <v>荏原環境プラント(株)_メニューL</v>
      </c>
      <c r="BB92" s="19">
        <f t="shared" si="31"/>
        <v>0.42199999999999999</v>
      </c>
      <c r="BD92" s="19" t="str">
        <f>IF(参照_電気!L92="","",参照_電気!L92)</f>
        <v>アストマックス・エネルギー(株)</v>
      </c>
    </row>
    <row r="93" spans="14:56">
      <c r="AU93" s="19" t="str">
        <f>IF(参照_電気!A93="","",参照_電気!A93)</f>
        <v/>
      </c>
      <c r="AV93" s="19" t="str">
        <f>IF(参照_電気!B93="","",参照_電気!B93)</f>
        <v/>
      </c>
      <c r="AW93" s="19" t="str">
        <f>IF(参照_電気!C93="","",参照_電気!C93)</f>
        <v>メニューM</v>
      </c>
      <c r="AX93" s="19">
        <f>IF(参照_電気!D93="","",参照_電気!D93)</f>
        <v>3.6499999999999998E-4</v>
      </c>
      <c r="AY93" s="19">
        <f>IF(参照_電気!E93="","",参照_電気!E93)</f>
        <v>3.6499999999999998E-4</v>
      </c>
      <c r="AZ93" s="19" t="str">
        <f>IF(参照_電気!F93="","",参照_電気!F93)</f>
        <v>荏原環境プラント(株)</v>
      </c>
      <c r="BA93" s="19" t="str">
        <f>IF(参照_電気!G93="","",参照_電気!G93)</f>
        <v>荏原環境プラント(株)_メニューM</v>
      </c>
      <c r="BB93" s="19">
        <f t="shared" si="31"/>
        <v>0.36499999999999999</v>
      </c>
      <c r="BD93" s="19" t="str">
        <f>IF(参照_電気!L93="","",参照_電気!L93)</f>
        <v>アストモスエネルギー(株)</v>
      </c>
    </row>
    <row r="94" spans="14:56">
      <c r="AU94" s="19" t="str">
        <f>IF(参照_電気!A94="","",参照_電気!A94)</f>
        <v/>
      </c>
      <c r="AV94" s="19" t="str">
        <f>IF(参照_電気!B94="","",参照_電気!B94)</f>
        <v/>
      </c>
      <c r="AW94" s="19" t="str">
        <f>IF(参照_電気!C94="","",参照_電気!C94)</f>
        <v>メニューN</v>
      </c>
      <c r="AX94" s="19">
        <f>IF(参照_電気!D94="","",参照_電気!D94)</f>
        <v>4.6999999999999997E-5</v>
      </c>
      <c r="AY94" s="19">
        <f>IF(参照_電気!E94="","",参照_電気!E94)</f>
        <v>4.6999999999999997E-5</v>
      </c>
      <c r="AZ94" s="19" t="str">
        <f>IF(参照_電気!F94="","",参照_電気!F94)</f>
        <v>荏原環境プラント(株)</v>
      </c>
      <c r="BA94" s="19" t="str">
        <f>IF(参照_電気!G94="","",参照_電気!G94)</f>
        <v>荏原環境プラント(株)_メニューN</v>
      </c>
      <c r="BB94" s="19">
        <f t="shared" si="31"/>
        <v>4.7E-2</v>
      </c>
      <c r="BD94" s="19" t="str">
        <f>IF(参照_電気!L94="","",参照_電気!L94)</f>
        <v>厚木瓦斯(株)</v>
      </c>
    </row>
    <row r="95" spans="14:56">
      <c r="AU95" s="19" t="str">
        <f>IF(参照_電気!A95="","",参照_電気!A95)</f>
        <v/>
      </c>
      <c r="AV95" s="19" t="str">
        <f>IF(参照_電気!B95="","",参照_電気!B95)</f>
        <v/>
      </c>
      <c r="AW95" s="19" t="str">
        <f>IF(参照_電気!C95="","",参照_電気!C95)</f>
        <v>メニューO</v>
      </c>
      <c r="AX95" s="19">
        <f>IF(参照_電気!D95="","",参照_電気!D95)</f>
        <v>1.9000000000000001E-4</v>
      </c>
      <c r="AY95" s="19">
        <f>IF(参照_電気!E95="","",参照_電気!E95)</f>
        <v>1.9000000000000001E-4</v>
      </c>
      <c r="AZ95" s="19" t="str">
        <f>IF(参照_電気!F95="","",参照_電気!F95)</f>
        <v>荏原環境プラント(株)</v>
      </c>
      <c r="BA95" s="19" t="str">
        <f>IF(参照_電気!G95="","",参照_電気!G95)</f>
        <v>荏原環境プラント(株)_メニューO</v>
      </c>
      <c r="BB95" s="19">
        <f t="shared" si="31"/>
        <v>0.19</v>
      </c>
      <c r="BD95" s="19" t="str">
        <f>IF(参照_電気!L95="","",参照_電気!L95)</f>
        <v>(株)アット東京</v>
      </c>
    </row>
    <row r="96" spans="14:56">
      <c r="AU96" s="19" t="str">
        <f>IF(参照_電気!A96="","",参照_電気!A96)</f>
        <v/>
      </c>
      <c r="AV96" s="19" t="str">
        <f>IF(参照_電気!B96="","",参照_電気!B96)</f>
        <v/>
      </c>
      <c r="AW96" s="19" t="str">
        <f>IF(参照_電気!C96="","",参照_電気!C96)</f>
        <v>メニューP</v>
      </c>
      <c r="AX96" s="19">
        <f>IF(参照_電気!D96="","",参照_電気!D96)</f>
        <v>2.04E-4</v>
      </c>
      <c r="AY96" s="19">
        <f>IF(参照_電気!E96="","",参照_電気!E96)</f>
        <v>2.04E-4</v>
      </c>
      <c r="AZ96" s="19" t="str">
        <f>IF(参照_電気!F96="","",参照_電気!F96)</f>
        <v>荏原環境プラント(株)</v>
      </c>
      <c r="BA96" s="19" t="str">
        <f>IF(参照_電気!G96="","",参照_電気!G96)</f>
        <v>荏原環境プラント(株)_メニューP</v>
      </c>
      <c r="BB96" s="19">
        <f t="shared" si="31"/>
        <v>0.20399999999999999</v>
      </c>
      <c r="BD96" s="19" t="str">
        <f>IF(参照_電気!L96="","",参照_電気!L96)</f>
        <v>(株)アドバンテック</v>
      </c>
    </row>
    <row r="97" spans="47:56">
      <c r="AU97" s="19" t="str">
        <f>IF(参照_電気!A97="","",参照_電気!A97)</f>
        <v/>
      </c>
      <c r="AV97" s="19" t="str">
        <f>IF(参照_電気!B97="","",参照_電気!B97)</f>
        <v/>
      </c>
      <c r="AW97" s="19" t="str">
        <f>IF(参照_電気!C97="","",参照_電気!C97)</f>
        <v>メニューQ</v>
      </c>
      <c r="AX97" s="19">
        <f>IF(参照_電気!D97="","",参照_電気!D97)</f>
        <v>0</v>
      </c>
      <c r="AY97" s="19">
        <f>IF(参照_電気!E97="","",参照_電気!E97)</f>
        <v>0</v>
      </c>
      <c r="AZ97" s="19" t="str">
        <f>IF(参照_電気!F97="","",参照_電気!F97)</f>
        <v>荏原環境プラント(株)</v>
      </c>
      <c r="BA97" s="19" t="str">
        <f>IF(参照_電気!G97="","",参照_電気!G97)</f>
        <v>荏原環境プラント(株)_メニューQ</v>
      </c>
      <c r="BB97" s="19">
        <f t="shared" si="31"/>
        <v>0</v>
      </c>
      <c r="BD97" s="19" t="str">
        <f>IF(参照_電気!L97="","",参照_電気!L97)</f>
        <v>(株)アメニティ電力</v>
      </c>
    </row>
    <row r="98" spans="47:56">
      <c r="AU98" s="19" t="str">
        <f>IF(参照_電気!A98="","",参照_電気!A98)</f>
        <v/>
      </c>
      <c r="AV98" s="19" t="str">
        <f>IF(参照_電気!B98="","",参照_電気!B98)</f>
        <v/>
      </c>
      <c r="AW98" s="19" t="str">
        <f>IF(参照_電気!C98="","",参照_電気!C98)</f>
        <v>メニューR(残差)</v>
      </c>
      <c r="AX98" s="19">
        <f>IF(参照_電気!D98="","",参照_電気!D98)</f>
        <v>2.6200000000000003E-4</v>
      </c>
      <c r="AY98" s="19">
        <f>IF(参照_電気!E98="","",参照_電気!E98)</f>
        <v>2.6200000000000003E-4</v>
      </c>
      <c r="AZ98" s="19" t="str">
        <f>IF(参照_電気!F98="","",参照_電気!F98)</f>
        <v>荏原環境プラント(株)</v>
      </c>
      <c r="BA98" s="19" t="str">
        <f>IF(参照_電気!G98="","",参照_電気!G98)</f>
        <v>荏原環境プラント(株)_メニューR(残差)</v>
      </c>
      <c r="BB98" s="19">
        <f t="shared" si="31"/>
        <v>0.26200000000000001</v>
      </c>
      <c r="BD98" s="19" t="str">
        <f>IF(参照_電気!L98="","",参照_電気!L98)</f>
        <v>有明エナジー(株)</v>
      </c>
    </row>
    <row r="99" spans="47:56">
      <c r="AU99" s="19" t="str">
        <f>IF(参照_電気!A99="","",参照_電気!A99)</f>
        <v/>
      </c>
      <c r="AV99" s="19" t="str">
        <f>IF(参照_電気!B99="","",参照_電気!B99)</f>
        <v/>
      </c>
      <c r="AW99" s="19" t="str">
        <f>IF(参照_電気!C99="","",参照_電気!C99)</f>
        <v>(参考値)事業者全体</v>
      </c>
      <c r="AX99" s="19">
        <f>IF(参照_電気!D99="","",参照_電気!D99)</f>
        <v>2.4899999999999998E-4</v>
      </c>
      <c r="AY99" s="19">
        <f>IF(参照_電気!E99="","",参照_電気!E99)</f>
        <v>2.4899999999999998E-4</v>
      </c>
      <c r="AZ99" s="19" t="str">
        <f>IF(参照_電気!F99="","",参照_電気!F99)</f>
        <v>荏原環境プラント(株)</v>
      </c>
      <c r="BA99" s="19" t="str">
        <f>IF(参照_電気!G99="","",参照_電気!G99)</f>
        <v>荏原環境プラント(株)_(参考値)事業者全体</v>
      </c>
      <c r="BB99" s="19">
        <f t="shared" si="31"/>
        <v>0.24899999999999997</v>
      </c>
      <c r="BD99" s="19" t="str">
        <f>IF(参照_電気!L99="","",参照_電気!L99)</f>
        <v>アルカナエナジー(株)</v>
      </c>
    </row>
    <row r="100" spans="47:56">
      <c r="AU100" s="19" t="str">
        <f>IF(参照_電気!A100="","",参照_電気!A100)</f>
        <v>A0026</v>
      </c>
      <c r="AV100" s="19" t="str">
        <f>IF(参照_電気!B100="","",参照_電気!B100)</f>
        <v>東京エコサービス(株)</v>
      </c>
      <c r="AW100" s="19" t="str">
        <f>IF(参照_電気!C100="","",参照_電気!C100)</f>
        <v>メニューA</v>
      </c>
      <c r="AX100" s="19">
        <f>IF(参照_電気!D100="","",参照_電気!D100)</f>
        <v>0</v>
      </c>
      <c r="AY100" s="19">
        <f>IF(参照_電気!E100="","",参照_電気!E100)</f>
        <v>0</v>
      </c>
      <c r="AZ100" s="19" t="str">
        <f>IF(参照_電気!F100="","",参照_電気!F100)</f>
        <v>東京エコサービス(株)</v>
      </c>
      <c r="BA100" s="19" t="str">
        <f>IF(参照_電気!G100="","",参照_電気!G100)</f>
        <v>東京エコサービス(株)_メニューA</v>
      </c>
      <c r="BB100" s="19">
        <f t="shared" si="31"/>
        <v>0</v>
      </c>
      <c r="BD100" s="19" t="str">
        <f>IF(参照_電気!L100="","",参照_電気!L100)</f>
        <v>(株)イーセル</v>
      </c>
    </row>
    <row r="101" spans="47:56">
      <c r="AU101" s="19" t="str">
        <f>IF(参照_電気!A101="","",参照_電気!A101)</f>
        <v/>
      </c>
      <c r="AV101" s="19" t="str">
        <f>IF(参照_電気!B101="","",参照_電気!B101)</f>
        <v/>
      </c>
      <c r="AW101" s="19" t="str">
        <f>IF(参照_電気!C101="","",参照_電気!C101)</f>
        <v>メニューB(残差)</v>
      </c>
      <c r="AX101" s="19">
        <f>IF(参照_電気!D101="","",参照_電気!D101)</f>
        <v>5.8E-5</v>
      </c>
      <c r="AY101" s="19">
        <f>IF(参照_電気!E101="","",参照_電気!E101)</f>
        <v>5.8E-5</v>
      </c>
      <c r="AZ101" s="19" t="str">
        <f>IF(参照_電気!F101="","",参照_電気!F101)</f>
        <v>東京エコサービス(株)</v>
      </c>
      <c r="BA101" s="19" t="str">
        <f>IF(参照_電気!G101="","",参照_電気!G101)</f>
        <v>東京エコサービス(株)_メニューB(残差)</v>
      </c>
      <c r="BB101" s="19">
        <f t="shared" si="31"/>
        <v>5.8000000000000003E-2</v>
      </c>
      <c r="BD101" s="19" t="str">
        <f>IF(参照_電気!L101="","",参照_電気!L101)</f>
        <v>飯田まちづくり電力(株)</v>
      </c>
    </row>
    <row r="102" spans="47:56">
      <c r="AU102" s="19" t="str">
        <f>IF(参照_電気!A102="","",参照_電気!A102)</f>
        <v/>
      </c>
      <c r="AV102" s="19" t="str">
        <f>IF(参照_電気!B102="","",参照_電気!B102)</f>
        <v/>
      </c>
      <c r="AW102" s="19" t="str">
        <f>IF(参照_電気!C102="","",参照_電気!C102)</f>
        <v>(参考値)事業者全体</v>
      </c>
      <c r="AX102" s="19">
        <f>IF(参照_電気!D102="","",参照_電気!D102)</f>
        <v>4.8999999999999998E-5</v>
      </c>
      <c r="AY102" s="19">
        <f>IF(参照_電気!E102="","",参照_電気!E102)</f>
        <v>4.8999999999999998E-5</v>
      </c>
      <c r="AZ102" s="19" t="str">
        <f>IF(参照_電気!F102="","",参照_電気!F102)</f>
        <v>東京エコサービス(株)</v>
      </c>
      <c r="BA102" s="19" t="str">
        <f>IF(参照_電気!G102="","",参照_電気!G102)</f>
        <v>東京エコサービス(株)_(参考値)事業者全体</v>
      </c>
      <c r="BB102" s="19">
        <f t="shared" si="31"/>
        <v>4.9000000000000002E-2</v>
      </c>
      <c r="BD102" s="19" t="str">
        <f>IF(参照_電気!L102="","",参照_電気!L102)</f>
        <v>(株)イーネットワーク</v>
      </c>
    </row>
    <row r="103" spans="47:56">
      <c r="AU103" s="19" t="str">
        <f>IF(参照_電気!A103="","",参照_電気!A103)</f>
        <v>A0027</v>
      </c>
      <c r="AV103" s="19" t="str">
        <f>IF(参照_電気!B103="","",参照_電気!B103)</f>
        <v>ダイヤモンドパワー(株)</v>
      </c>
      <c r="AW103" s="19" t="str">
        <f>IF(参照_電気!C103="","",参照_電気!C103)</f>
        <v>メニューA</v>
      </c>
      <c r="AX103" s="19">
        <f>IF(参照_電気!D103="","",参照_電気!D103)</f>
        <v>0</v>
      </c>
      <c r="AY103" s="19">
        <f>IF(参照_電気!E103="","",参照_電気!E103)</f>
        <v>0</v>
      </c>
      <c r="AZ103" s="19" t="str">
        <f>IF(参照_電気!F103="","",参照_電気!F103)</f>
        <v>ダイヤモンドパワー(株)</v>
      </c>
      <c r="BA103" s="19" t="str">
        <f>IF(参照_電気!G103="","",参照_電気!G103)</f>
        <v>ダイヤモンドパワー(株)_メニューA</v>
      </c>
      <c r="BB103" s="19">
        <f t="shared" si="31"/>
        <v>0</v>
      </c>
      <c r="BD103" s="19" t="str">
        <f>IF(参照_電気!L103="","",参照_電気!L103)</f>
        <v>(株)イーネットワークシステムズ</v>
      </c>
    </row>
    <row r="104" spans="47:56">
      <c r="AU104" s="19" t="str">
        <f>IF(参照_電気!A104="","",参照_電気!A104)</f>
        <v/>
      </c>
      <c r="AV104" s="19" t="str">
        <f>IF(参照_電気!B104="","",参照_電気!B104)</f>
        <v/>
      </c>
      <c r="AW104" s="19" t="str">
        <f>IF(参照_電気!C104="","",参照_電気!C104)</f>
        <v>メニューB</v>
      </c>
      <c r="AX104" s="19">
        <f>IF(参照_電気!D104="","",参照_電気!D104)</f>
        <v>1.18E-4</v>
      </c>
      <c r="AY104" s="19">
        <f>IF(参照_電気!E104="","",参照_電気!E104)</f>
        <v>1.18E-4</v>
      </c>
      <c r="AZ104" s="19" t="str">
        <f>IF(参照_電気!F104="","",参照_電気!F104)</f>
        <v>ダイヤモンドパワー(株)</v>
      </c>
      <c r="BA104" s="19" t="str">
        <f>IF(参照_電気!G104="","",参照_電気!G104)</f>
        <v>ダイヤモンドパワー(株)_メニューB</v>
      </c>
      <c r="BB104" s="19">
        <f t="shared" si="31"/>
        <v>0.11799999999999999</v>
      </c>
      <c r="BD104" s="19" t="str">
        <f>IF(参照_電気!L104="","",参照_電気!L104)</f>
        <v>イーレックス(株)</v>
      </c>
    </row>
    <row r="105" spans="47:56">
      <c r="AU105" s="19" t="str">
        <f>IF(参照_電気!A105="","",参照_電気!A105)</f>
        <v/>
      </c>
      <c r="AV105" s="19" t="str">
        <f>IF(参照_電気!B105="","",参照_電気!B105)</f>
        <v/>
      </c>
      <c r="AW105" s="19" t="str">
        <f>IF(参照_電気!C105="","",参照_電気!C105)</f>
        <v>メニューC</v>
      </c>
      <c r="AX105" s="19">
        <f>IF(参照_電気!D105="","",参照_電気!D105)</f>
        <v>2.6899999999999998E-4</v>
      </c>
      <c r="AY105" s="19">
        <f>IF(参照_電気!E105="","",参照_電気!E105)</f>
        <v>2.6899999999999998E-4</v>
      </c>
      <c r="AZ105" s="19" t="str">
        <f>IF(参照_電気!F105="","",参照_電気!F105)</f>
        <v>ダイヤモンドパワー(株)</v>
      </c>
      <c r="BA105" s="19" t="str">
        <f>IF(参照_電気!G105="","",参照_電気!G105)</f>
        <v>ダイヤモンドパワー(株)_メニューC</v>
      </c>
      <c r="BB105" s="19">
        <f t="shared" si="31"/>
        <v>0.26899999999999996</v>
      </c>
      <c r="BD105" s="19" t="str">
        <f>IF(参照_電気!L105="","",参照_電気!L105)</f>
        <v>(株)池見石油店</v>
      </c>
    </row>
    <row r="106" spans="47:56">
      <c r="AU106" s="19" t="str">
        <f>IF(参照_電気!A106="","",参照_電気!A106)</f>
        <v/>
      </c>
      <c r="AV106" s="19" t="str">
        <f>IF(参照_電気!B106="","",参照_電気!B106)</f>
        <v/>
      </c>
      <c r="AW106" s="19" t="str">
        <f>IF(参照_電気!C106="","",参照_電気!C106)</f>
        <v>メニューD</v>
      </c>
      <c r="AX106" s="19">
        <f>IF(参照_電気!D106="","",参照_電気!D106)</f>
        <v>3.8400000000000001E-4</v>
      </c>
      <c r="AY106" s="19">
        <f>IF(参照_電気!E106="","",参照_電気!E106)</f>
        <v>3.8400000000000001E-4</v>
      </c>
      <c r="AZ106" s="19" t="str">
        <f>IF(参照_電気!F106="","",参照_電気!F106)</f>
        <v>ダイヤモンドパワー(株)</v>
      </c>
      <c r="BA106" s="19" t="str">
        <f>IF(参照_電気!G106="","",参照_電気!G106)</f>
        <v>ダイヤモンドパワー(株)_メニューD</v>
      </c>
      <c r="BB106" s="19">
        <f t="shared" si="31"/>
        <v>0.38400000000000001</v>
      </c>
      <c r="BD106" s="19" t="str">
        <f>IF(参照_電気!L106="","",参照_電気!L106)</f>
        <v>いこま市民パワー(株)</v>
      </c>
    </row>
    <row r="107" spans="47:56">
      <c r="AU107" s="19" t="str">
        <f>IF(参照_電気!A107="","",参照_電気!A107)</f>
        <v/>
      </c>
      <c r="AV107" s="19" t="str">
        <f>IF(参照_電気!B107="","",参照_電気!B107)</f>
        <v/>
      </c>
      <c r="AW107" s="19" t="str">
        <f>IF(参照_電気!C107="","",参照_電気!C107)</f>
        <v>(参考値)事業者全体</v>
      </c>
      <c r="AX107" s="19">
        <f>IF(参照_電気!D107="","",参照_電気!D107)</f>
        <v>1.0059999999999999E-3</v>
      </c>
      <c r="AY107" s="19">
        <f>IF(参照_電気!E107="","",参照_電気!E107)</f>
        <v>1.0059999999999999E-3</v>
      </c>
      <c r="AZ107" s="19" t="str">
        <f>IF(参照_電気!F107="","",参照_電気!F107)</f>
        <v>ダイヤモンドパワー(株)</v>
      </c>
      <c r="BA107" s="19" t="str">
        <f>IF(参照_電気!G107="","",参照_電気!G107)</f>
        <v>ダイヤモンドパワー(株)_(参考値)事業者全体</v>
      </c>
      <c r="BB107" s="19">
        <f t="shared" si="31"/>
        <v>1.006</v>
      </c>
      <c r="BD107" s="19" t="str">
        <f>IF(参照_電気!L107="","",参照_電気!L107)</f>
        <v>(株)イシオ</v>
      </c>
    </row>
    <row r="108" spans="47:56">
      <c r="AU108" s="19" t="str">
        <f>IF(参照_電気!A108="","",参照_電気!A108)</f>
        <v>A0031</v>
      </c>
      <c r="AV108" s="19" t="str">
        <f>IF(参照_電気!B108="","",参照_電気!B108)</f>
        <v>(株)新出光</v>
      </c>
      <c r="AW108" s="19" t="str">
        <f>IF(参照_電気!C108="","",参照_電気!C108)</f>
        <v>メニューA</v>
      </c>
      <c r="AX108" s="19">
        <f>IF(参照_電気!D108="","",参照_電気!D108)</f>
        <v>0</v>
      </c>
      <c r="AY108" s="19">
        <f>IF(参照_電気!E108="","",参照_電気!E108)</f>
        <v>0</v>
      </c>
      <c r="AZ108" s="19" t="str">
        <f>IF(参照_電気!F108="","",参照_電気!F108)</f>
        <v>(株)新出光</v>
      </c>
      <c r="BA108" s="19" t="str">
        <f>IF(参照_電気!G108="","",参照_電気!G108)</f>
        <v>(株)新出光_メニューA</v>
      </c>
      <c r="BB108" s="19">
        <f t="shared" si="31"/>
        <v>0</v>
      </c>
      <c r="BD108" s="19" t="str">
        <f>IF(参照_電気!L108="","",参照_電気!L108)</f>
        <v>一般財団法人泉佐野電力</v>
      </c>
    </row>
    <row r="109" spans="47:56">
      <c r="AU109" s="19" t="str">
        <f>IF(参照_電気!A109="","",参照_電気!A109)</f>
        <v/>
      </c>
      <c r="AV109" s="19" t="str">
        <f>IF(参照_電気!B109="","",参照_電気!B109)</f>
        <v/>
      </c>
      <c r="AW109" s="19" t="str">
        <f>IF(参照_電気!C109="","",参照_電気!C109)</f>
        <v>メニューB</v>
      </c>
      <c r="AX109" s="19">
        <f>IF(参照_電気!D109="","",参照_電気!D109)</f>
        <v>0</v>
      </c>
      <c r="AY109" s="19">
        <f>IF(参照_電気!E109="","",参照_電気!E109)</f>
        <v>0</v>
      </c>
      <c r="AZ109" s="19" t="str">
        <f>IF(参照_電気!F109="","",参照_電気!F109)</f>
        <v>(株)新出光</v>
      </c>
      <c r="BA109" s="19" t="str">
        <f>IF(参照_電気!G109="","",参照_電気!G109)</f>
        <v>(株)新出光_メニューB</v>
      </c>
      <c r="BB109" s="19">
        <f t="shared" si="31"/>
        <v>0</v>
      </c>
      <c r="BD109" s="19" t="str">
        <f>IF(参照_電気!L109="","",参照_電気!L109)</f>
        <v>(株)いずみみらい</v>
      </c>
    </row>
    <row r="110" spans="47:56">
      <c r="AU110" s="19" t="str">
        <f>IF(参照_電気!A110="","",参照_電気!A110)</f>
        <v/>
      </c>
      <c r="AV110" s="19" t="str">
        <f>IF(参照_電気!B110="","",参照_電気!B110)</f>
        <v/>
      </c>
      <c r="AW110" s="19" t="str">
        <f>IF(参照_電気!C110="","",参照_電気!C110)</f>
        <v>メニューC</v>
      </c>
      <c r="AX110" s="19">
        <f>IF(参照_電気!D110="","",参照_電気!D110)</f>
        <v>0</v>
      </c>
      <c r="AY110" s="19">
        <f>IF(参照_電気!E110="","",参照_電気!E110)</f>
        <v>0</v>
      </c>
      <c r="AZ110" s="19" t="str">
        <f>IF(参照_電気!F110="","",参照_電気!F110)</f>
        <v>(株)新出光</v>
      </c>
      <c r="BA110" s="19" t="str">
        <f>IF(参照_電気!G110="","",参照_電気!G110)</f>
        <v>(株)新出光_メニューC</v>
      </c>
      <c r="BB110" s="19">
        <f t="shared" si="31"/>
        <v>0</v>
      </c>
      <c r="BD110" s="19" t="str">
        <f>IF(参照_電気!L110="","",参照_電気!L110)</f>
        <v>いずも縁結び電力(株)</v>
      </c>
    </row>
    <row r="111" spans="47:56">
      <c r="AU111" s="19" t="str">
        <f>IF(参照_電気!A111="","",参照_電気!A111)</f>
        <v/>
      </c>
      <c r="AV111" s="19" t="str">
        <f>IF(参照_電気!B111="","",参照_電気!B111)</f>
        <v/>
      </c>
      <c r="AW111" s="19" t="str">
        <f>IF(参照_電気!C111="","",参照_電気!C111)</f>
        <v>メニューD</v>
      </c>
      <c r="AX111" s="19">
        <f>IF(参照_電気!D111="","",参照_電気!D111)</f>
        <v>3.1399999999999999E-4</v>
      </c>
      <c r="AY111" s="19">
        <f>IF(参照_電気!E111="","",参照_電気!E111)</f>
        <v>3.1399999999999999E-4</v>
      </c>
      <c r="AZ111" s="19" t="str">
        <f>IF(参照_電気!F111="","",参照_電気!F111)</f>
        <v>(株)新出光</v>
      </c>
      <c r="BA111" s="19" t="str">
        <f>IF(参照_電気!G111="","",参照_電気!G111)</f>
        <v>(株)新出光_メニューD</v>
      </c>
      <c r="BB111" s="19">
        <f t="shared" si="31"/>
        <v>0.314</v>
      </c>
      <c r="BD111" s="19" t="str">
        <f>IF(参照_電気!L111="","",参照_電気!L111)</f>
        <v>出雲ガス(株)</v>
      </c>
    </row>
    <row r="112" spans="47:56">
      <c r="AU112" s="19" t="str">
        <f>IF(参照_電気!A112="","",参照_電気!A112)</f>
        <v/>
      </c>
      <c r="AV112" s="19" t="str">
        <f>IF(参照_電気!B112="","",参照_電気!B112)</f>
        <v/>
      </c>
      <c r="AW112" s="19" t="str">
        <f>IF(参照_電気!C112="","",参照_電気!C112)</f>
        <v>メニューE</v>
      </c>
      <c r="AX112" s="19">
        <f>IF(参照_電気!D112="","",参照_電気!D112)</f>
        <v>2.5900000000000001E-4</v>
      </c>
      <c r="AY112" s="19">
        <f>IF(参照_電気!E112="","",参照_電気!E112)</f>
        <v>2.5900000000000001E-4</v>
      </c>
      <c r="AZ112" s="19" t="str">
        <f>IF(参照_電気!F112="","",参照_電気!F112)</f>
        <v>(株)新出光</v>
      </c>
      <c r="BA112" s="19" t="str">
        <f>IF(参照_電気!G112="","",参照_電気!G112)</f>
        <v>(株)新出光_メニューE</v>
      </c>
      <c r="BB112" s="19">
        <f t="shared" si="31"/>
        <v>0.25900000000000001</v>
      </c>
      <c r="BD112" s="19" t="str">
        <f>IF(参照_電気!L112="","",参照_電気!L112)</f>
        <v>出雲ケーブルビジョン(株)</v>
      </c>
    </row>
    <row r="113" spans="47:56">
      <c r="AU113" s="19" t="str">
        <f>IF(参照_電気!A113="","",参照_電気!A113)</f>
        <v/>
      </c>
      <c r="AV113" s="19" t="str">
        <f>IF(参照_電気!B113="","",参照_電気!B113)</f>
        <v/>
      </c>
      <c r="AW113" s="19" t="str">
        <f>IF(参照_電気!C113="","",参照_電気!C113)</f>
        <v>メニューF</v>
      </c>
      <c r="AX113" s="19">
        <f>IF(参照_電気!D113="","",参照_電気!D113)</f>
        <v>0</v>
      </c>
      <c r="AY113" s="19">
        <f>IF(参照_電気!E113="","",参照_電気!E113)</f>
        <v>0</v>
      </c>
      <c r="AZ113" s="19" t="str">
        <f>IF(参照_電気!F113="","",参照_電気!F113)</f>
        <v>(株)新出光</v>
      </c>
      <c r="BA113" s="19" t="str">
        <f>IF(参照_電気!G113="","",参照_電気!G113)</f>
        <v>(株)新出光_メニューF</v>
      </c>
      <c r="BB113" s="19">
        <f t="shared" si="31"/>
        <v>0</v>
      </c>
      <c r="BD113" s="19" t="str">
        <f>IF(参照_電気!L113="","",参照_電気!L113)</f>
        <v>伊勢崎ガス(株)</v>
      </c>
    </row>
    <row r="114" spans="47:56">
      <c r="AU114" s="19" t="str">
        <f>IF(参照_電気!A114="","",参照_電気!A114)</f>
        <v/>
      </c>
      <c r="AV114" s="19" t="str">
        <f>IF(参照_電気!B114="","",参照_電気!B114)</f>
        <v/>
      </c>
      <c r="AW114" s="19" t="str">
        <f>IF(参照_電気!C114="","",参照_電気!C114)</f>
        <v>メニューG</v>
      </c>
      <c r="AX114" s="19">
        <f>IF(参照_電気!D114="","",参照_電気!D114)</f>
        <v>0</v>
      </c>
      <c r="AY114" s="19">
        <f>IF(参照_電気!E114="","",参照_電気!E114)</f>
        <v>0</v>
      </c>
      <c r="AZ114" s="19" t="str">
        <f>IF(参照_電気!F114="","",参照_電気!F114)</f>
        <v>(株)新出光</v>
      </c>
      <c r="BA114" s="19" t="str">
        <f>IF(参照_電気!G114="","",参照_電気!G114)</f>
        <v>(株)新出光_メニューG</v>
      </c>
      <c r="BB114" s="19">
        <f t="shared" si="31"/>
        <v>0</v>
      </c>
      <c r="BD114" s="19" t="str">
        <f>IF(参照_電気!L114="","",参照_電気!L114)</f>
        <v>(株)いちき串木野電力</v>
      </c>
    </row>
    <row r="115" spans="47:56">
      <c r="AU115" s="19" t="str">
        <f>IF(参照_電気!A115="","",参照_電気!A115)</f>
        <v/>
      </c>
      <c r="AV115" s="19" t="str">
        <f>IF(参照_電気!B115="","",参照_電気!B115)</f>
        <v/>
      </c>
      <c r="AW115" s="19" t="str">
        <f>IF(参照_電気!C115="","",参照_電気!C115)</f>
        <v>メニューH</v>
      </c>
      <c r="AX115" s="19">
        <f>IF(参照_電気!D115="","",参照_電気!D115)</f>
        <v>0</v>
      </c>
      <c r="AY115" s="19">
        <f>IF(参照_電気!E115="","",参照_電気!E115)</f>
        <v>0</v>
      </c>
      <c r="AZ115" s="19" t="str">
        <f>IF(参照_電気!F115="","",参照_電気!F115)</f>
        <v>(株)新出光</v>
      </c>
      <c r="BA115" s="19" t="str">
        <f>IF(参照_電気!G115="","",参照_電気!G115)</f>
        <v>(株)新出光_メニューH</v>
      </c>
      <c r="BB115" s="19">
        <f t="shared" si="31"/>
        <v>0</v>
      </c>
      <c r="BD115" s="19" t="str">
        <f>IF(参照_電気!L115="","",参照_電気!L115)</f>
        <v>いちのみや未来エネルギー(株)</v>
      </c>
    </row>
    <row r="116" spans="47:56">
      <c r="AU116" s="19" t="str">
        <f>IF(参照_電気!A116="","",参照_電気!A116)</f>
        <v/>
      </c>
      <c r="AV116" s="19" t="str">
        <f>IF(参照_電気!B116="","",参照_電気!B116)</f>
        <v/>
      </c>
      <c r="AW116" s="19" t="str">
        <f>IF(参照_電気!C116="","",参照_電気!C116)</f>
        <v>メニューI</v>
      </c>
      <c r="AX116" s="19">
        <f>IF(参照_電気!D116="","",参照_電気!D116)</f>
        <v>0</v>
      </c>
      <c r="AY116" s="19">
        <f>IF(参照_電気!E116="","",参照_電気!E116)</f>
        <v>0</v>
      </c>
      <c r="AZ116" s="19" t="str">
        <f>IF(参照_電気!F116="","",参照_電気!F116)</f>
        <v>(株)新出光</v>
      </c>
      <c r="BA116" s="19" t="str">
        <f>IF(参照_電気!G116="","",参照_電気!G116)</f>
        <v>(株)新出光_メニューI</v>
      </c>
      <c r="BB116" s="19">
        <f t="shared" si="31"/>
        <v>0</v>
      </c>
      <c r="BD116" s="19" t="str">
        <f>IF(参照_電気!L116="","",参照_電気!L116)</f>
        <v>出光興産(株)</v>
      </c>
    </row>
    <row r="117" spans="47:56">
      <c r="AU117" s="19" t="str">
        <f>IF(参照_電気!A117="","",参照_電気!A117)</f>
        <v/>
      </c>
      <c r="AV117" s="19" t="str">
        <f>IF(参照_電気!B117="","",参照_電気!B117)</f>
        <v/>
      </c>
      <c r="AW117" s="19" t="str">
        <f>IF(参照_電気!C117="","",参照_電気!C117)</f>
        <v>メニューJ</v>
      </c>
      <c r="AX117" s="19">
        <f>IF(参照_電気!D117="","",参照_電気!D117)</f>
        <v>0</v>
      </c>
      <c r="AY117" s="19">
        <f>IF(参照_電気!E117="","",参照_電気!E117)</f>
        <v>0</v>
      </c>
      <c r="AZ117" s="19" t="str">
        <f>IF(参照_電気!F117="","",参照_電気!F117)</f>
        <v>(株)新出光</v>
      </c>
      <c r="BA117" s="19" t="str">
        <f>IF(参照_電気!G117="","",参照_電気!G117)</f>
        <v>(株)新出光_メニューJ</v>
      </c>
      <c r="BB117" s="19">
        <f t="shared" si="31"/>
        <v>0</v>
      </c>
      <c r="BD117" s="19" t="str">
        <f>IF(参照_電気!L117="","",参照_電気!L117)</f>
        <v>伊藤忠エネクス(株)</v>
      </c>
    </row>
    <row r="118" spans="47:56">
      <c r="AU118" s="19" t="str">
        <f>IF(参照_電気!A118="","",参照_電気!A118)</f>
        <v/>
      </c>
      <c r="AV118" s="19" t="str">
        <f>IF(参照_電気!B118="","",参照_電気!B118)</f>
        <v/>
      </c>
      <c r="AW118" s="19" t="str">
        <f>IF(参照_電気!C118="","",参照_電気!C118)</f>
        <v>メニューK(残差)</v>
      </c>
      <c r="AX118" s="19">
        <f>IF(参照_電気!D118="","",参照_電気!D118)</f>
        <v>5.1999999999999995E-4</v>
      </c>
      <c r="AY118" s="19">
        <f>IF(参照_電気!E118="","",参照_電気!E118)</f>
        <v>5.1999999999999995E-4</v>
      </c>
      <c r="AZ118" s="19" t="str">
        <f>IF(参照_電気!F118="","",参照_電気!F118)</f>
        <v>(株)新出光</v>
      </c>
      <c r="BA118" s="19" t="str">
        <f>IF(参照_電気!G118="","",参照_電気!G118)</f>
        <v>(株)新出光_メニューK(残差)</v>
      </c>
      <c r="BB118" s="19">
        <f t="shared" si="31"/>
        <v>0.51999999999999991</v>
      </c>
      <c r="BD118" s="19" t="str">
        <f>IF(参照_電気!L118="","",参照_電気!L118)</f>
        <v>伊藤忠商事(株)</v>
      </c>
    </row>
    <row r="119" spans="47:56">
      <c r="AU119" s="19" t="str">
        <f>IF(参照_電気!A119="","",参照_電気!A119)</f>
        <v/>
      </c>
      <c r="AV119" s="19" t="str">
        <f>IF(参照_電気!B119="","",参照_電気!B119)</f>
        <v/>
      </c>
      <c r="AW119" s="19" t="str">
        <f>IF(参照_電気!C119="","",参照_電気!C119)</f>
        <v>(参考値)事業者全体</v>
      </c>
      <c r="AX119" s="19">
        <f>IF(参照_電気!D119="","",参照_電気!D119)</f>
        <v>4.3300000000000001E-4</v>
      </c>
      <c r="AY119" s="19">
        <f>IF(参照_電気!E119="","",参照_電気!E119)</f>
        <v>4.3300000000000001E-4</v>
      </c>
      <c r="AZ119" s="19" t="str">
        <f>IF(参照_電気!F119="","",参照_電気!F119)</f>
        <v>(株)新出光</v>
      </c>
      <c r="BA119" s="19" t="str">
        <f>IF(参照_電気!G119="","",参照_電気!G119)</f>
        <v>(株)新出光_(参考値)事業者全体</v>
      </c>
      <c r="BB119" s="19">
        <f t="shared" si="31"/>
        <v>0.433</v>
      </c>
      <c r="BD119" s="19" t="str">
        <f>IF(参照_電気!L119="","",参照_電気!L119)</f>
        <v>伊藤忠プランテック(株)</v>
      </c>
    </row>
    <row r="120" spans="47:56">
      <c r="AU120" s="19" t="str">
        <f>IF(参照_電気!A120="","",参照_電気!A120)</f>
        <v>A0032</v>
      </c>
      <c r="AV120" s="19" t="str">
        <f>IF(参照_電気!B120="","",参照_電気!B120)</f>
        <v>セントラル石油瓦斯(株)</v>
      </c>
      <c r="AW120" s="19" t="str">
        <f>IF(参照_電気!C120="","",参照_電気!C120)</f>
        <v/>
      </c>
      <c r="AX120" s="19">
        <f>IF(参照_電気!D120="","",参照_電気!D120)</f>
        <v>3.4900000000000003E-4</v>
      </c>
      <c r="AY120" s="19">
        <f>IF(参照_電気!E120="","",参照_電気!E120)</f>
        <v>3.4900000000000003E-4</v>
      </c>
      <c r="AZ120" s="19" t="str">
        <f>IF(参照_電気!F120="","",参照_電気!F120)</f>
        <v>セントラル石油瓦斯(株)</v>
      </c>
      <c r="BA120" s="19" t="str">
        <f>IF(参照_電気!G120="","",参照_電気!G120)</f>
        <v>セントラル石油瓦斯(株)_</v>
      </c>
      <c r="BB120" s="19">
        <f t="shared" si="31"/>
        <v>0.34900000000000003</v>
      </c>
      <c r="BD120" s="19" t="str">
        <f>IF(参照_電気!L120="","",参照_電気!L120)</f>
        <v>(株)いなしきエナジー</v>
      </c>
    </row>
    <row r="121" spans="47:56">
      <c r="AU121" s="19" t="str">
        <f>IF(参照_電気!A121="","",参照_電気!A121)</f>
        <v>A0034</v>
      </c>
      <c r="AV121" s="19" t="str">
        <f>IF(参照_電気!B121="","",参照_電気!B121)</f>
        <v>一般財団法人泉佐野電力</v>
      </c>
      <c r="AW121" s="19" t="str">
        <f>IF(参照_電気!C121="","",参照_電気!C121)</f>
        <v/>
      </c>
      <c r="AX121" s="19">
        <f>IF(参照_電気!D121="","",参照_電気!D121)</f>
        <v>4.64E-4</v>
      </c>
      <c r="AY121" s="19">
        <f>IF(参照_電気!E121="","",参照_電気!E121)</f>
        <v>4.64E-4</v>
      </c>
      <c r="AZ121" s="19" t="str">
        <f>IF(参照_電気!F121="","",参照_電気!F121)</f>
        <v>一般財団法人泉佐野電力</v>
      </c>
      <c r="BA121" s="19" t="str">
        <f>IF(参照_電気!G121="","",参照_電気!G121)</f>
        <v>一般財団法人泉佐野電力_</v>
      </c>
      <c r="BB121" s="19">
        <f t="shared" si="31"/>
        <v>0.46400000000000002</v>
      </c>
      <c r="BD121" s="19" t="str">
        <f>IF(参照_電気!L121="","",参照_電気!L121)</f>
        <v>入間ガス(株)</v>
      </c>
    </row>
    <row r="122" spans="47:56">
      <c r="AU122" s="19" t="str">
        <f>IF(参照_電気!A122="","",参照_電気!A122)</f>
        <v>A0035</v>
      </c>
      <c r="AV122" s="19" t="str">
        <f>IF(参照_電気!B122="","",参照_電気!B122)</f>
        <v>コスモエネルギーソリューションズ(株)</v>
      </c>
      <c r="AW122" s="19" t="str">
        <f>IF(参照_電気!C122="","",参照_電気!C122)</f>
        <v>メニューA</v>
      </c>
      <c r="AX122" s="19">
        <f>IF(参照_電気!D122="","",参照_電気!D122)</f>
        <v>0</v>
      </c>
      <c r="AY122" s="19">
        <f>IF(参照_電気!E122="","",参照_電気!E122)</f>
        <v>0</v>
      </c>
      <c r="AZ122" s="19" t="str">
        <f>IF(参照_電気!F122="","",参照_電気!F122)</f>
        <v>コスモエネルギーソリューションズ(株)</v>
      </c>
      <c r="BA122" s="19" t="str">
        <f>IF(参照_電気!G122="","",参照_電気!G122)</f>
        <v>コスモエネルギーソリューションズ(株)_メニューA</v>
      </c>
      <c r="BB122" s="19">
        <f t="shared" si="31"/>
        <v>0</v>
      </c>
      <c r="BD122" s="19" t="str">
        <f>IF(参照_電気!L122="","",参照_電気!L122)</f>
        <v>イワタニ関東(株)</v>
      </c>
    </row>
    <row r="123" spans="47:56">
      <c r="AU123" s="19" t="str">
        <f>IF(参照_電気!A123="","",参照_電気!A123)</f>
        <v/>
      </c>
      <c r="AV123" s="19" t="str">
        <f>IF(参照_電気!B123="","",参照_電気!B123)</f>
        <v/>
      </c>
      <c r="AW123" s="19" t="str">
        <f>IF(参照_電気!C123="","",参照_電気!C123)</f>
        <v>メニューB</v>
      </c>
      <c r="AX123" s="19">
        <f>IF(参照_電気!D123="","",参照_電気!D123)</f>
        <v>3.9999999999999998E-6</v>
      </c>
      <c r="AY123" s="19">
        <f>IF(参照_電気!E123="","",参照_電気!E123)</f>
        <v>3.9999999999999998E-6</v>
      </c>
      <c r="AZ123" s="19" t="str">
        <f>IF(参照_電気!F123="","",参照_電気!F123)</f>
        <v>コスモエネルギーソリューションズ(株)</v>
      </c>
      <c r="BA123" s="19" t="str">
        <f>IF(参照_電気!G123="","",参照_電気!G123)</f>
        <v>コスモエネルギーソリューションズ(株)_メニューB</v>
      </c>
      <c r="BB123" s="19">
        <f t="shared" si="31"/>
        <v>4.0000000000000001E-3</v>
      </c>
      <c r="BD123" s="19" t="str">
        <f>IF(参照_電気!L123="","",参照_電気!L123)</f>
        <v>イワタニ首都圏(株)</v>
      </c>
    </row>
    <row r="124" spans="47:56">
      <c r="AU124" s="19" t="str">
        <f>IF(参照_電気!A124="","",参照_電気!A124)</f>
        <v/>
      </c>
      <c r="AV124" s="19" t="str">
        <f>IF(参照_電気!B124="","",参照_電気!B124)</f>
        <v/>
      </c>
      <c r="AW124" s="19" t="str">
        <f>IF(参照_電気!C124="","",参照_電気!C124)</f>
        <v>メニューC</v>
      </c>
      <c r="AX124" s="19">
        <f>IF(参照_電気!D124="","",参照_電気!D124)</f>
        <v>9.1000000000000003E-5</v>
      </c>
      <c r="AY124" s="19">
        <f>IF(参照_電気!E124="","",参照_電気!E124)</f>
        <v>9.1000000000000003E-5</v>
      </c>
      <c r="AZ124" s="19" t="str">
        <f>IF(参照_電気!F124="","",参照_電気!F124)</f>
        <v>コスモエネルギーソリューションズ(株)</v>
      </c>
      <c r="BA124" s="19" t="str">
        <f>IF(参照_電気!G124="","",参照_電気!G124)</f>
        <v>コスモエネルギーソリューションズ(株)_メニューC</v>
      </c>
      <c r="BB124" s="19">
        <f t="shared" si="31"/>
        <v>9.0999999999999998E-2</v>
      </c>
      <c r="BD124" s="19" t="str">
        <f>IF(参照_電気!L124="","",参照_電気!L124)</f>
        <v>イワタニセントラル北海道(株)</v>
      </c>
    </row>
    <row r="125" spans="47:56">
      <c r="AU125" s="19" t="str">
        <f>IF(参照_電気!A125="","",参照_電気!A125)</f>
        <v/>
      </c>
      <c r="AV125" s="19" t="str">
        <f>IF(参照_電気!B125="","",参照_電気!B125)</f>
        <v/>
      </c>
      <c r="AW125" s="19" t="str">
        <f>IF(参照_電気!C125="","",参照_電気!C125)</f>
        <v>メニューD</v>
      </c>
      <c r="AX125" s="19">
        <f>IF(参照_電気!D125="","",参照_電気!D125)</f>
        <v>1.12E-4</v>
      </c>
      <c r="AY125" s="19">
        <f>IF(参照_電気!E125="","",参照_電気!E125)</f>
        <v>1.12E-4</v>
      </c>
      <c r="AZ125" s="19" t="str">
        <f>IF(参照_電気!F125="","",参照_電気!F125)</f>
        <v>コスモエネルギーソリューションズ(株)</v>
      </c>
      <c r="BA125" s="19" t="str">
        <f>IF(参照_電気!G125="","",参照_電気!G125)</f>
        <v>コスモエネルギーソリューションズ(株)_メニューD</v>
      </c>
      <c r="BB125" s="19">
        <f t="shared" si="31"/>
        <v>0.112</v>
      </c>
      <c r="BD125" s="19" t="str">
        <f>IF(参照_電気!L125="","",参照_電気!L125)</f>
        <v>イワタニ東海(株)</v>
      </c>
    </row>
    <row r="126" spans="47:56">
      <c r="AU126" s="19" t="str">
        <f>IF(参照_電気!A126="","",参照_電気!A126)</f>
        <v/>
      </c>
      <c r="AV126" s="19" t="str">
        <f>IF(参照_電気!B126="","",参照_電気!B126)</f>
        <v/>
      </c>
      <c r="AW126" s="19" t="str">
        <f>IF(参照_電気!C126="","",参照_電気!C126)</f>
        <v>メニューE(残差)</v>
      </c>
      <c r="AX126" s="19">
        <f>IF(参照_電気!D126="","",参照_電気!D126)</f>
        <v>9.2500000000000004E-4</v>
      </c>
      <c r="AY126" s="19">
        <f>IF(参照_電気!E126="","",参照_電気!E126)</f>
        <v>9.2500000000000004E-4</v>
      </c>
      <c r="AZ126" s="19" t="str">
        <f>IF(参照_電気!F126="","",参照_電気!F126)</f>
        <v>コスモエネルギーソリューションズ(株)</v>
      </c>
      <c r="BA126" s="19" t="str">
        <f>IF(参照_電気!G126="","",参照_電気!G126)</f>
        <v>コスモエネルギーソリューションズ(株)_メニューE(残差)</v>
      </c>
      <c r="BB126" s="19">
        <f t="shared" si="31"/>
        <v>0.92500000000000004</v>
      </c>
      <c r="BD126" s="19" t="str">
        <f>IF(参照_電気!L126="","",参照_電気!L126)</f>
        <v>イワタニ長野(株)</v>
      </c>
    </row>
    <row r="127" spans="47:56">
      <c r="AU127" s="19" t="str">
        <f>IF(参照_電気!A127="","",参照_電気!A127)</f>
        <v/>
      </c>
      <c r="AV127" s="19" t="str">
        <f>IF(参照_電気!B127="","",参照_電気!B127)</f>
        <v/>
      </c>
      <c r="AW127" s="19" t="str">
        <f>IF(参照_電気!C127="","",参照_電気!C127)</f>
        <v>(参考値)事業者全体</v>
      </c>
      <c r="AX127" s="19">
        <f>IF(参照_電気!D127="","",参照_電気!D127)</f>
        <v>3.4900000000000003E-4</v>
      </c>
      <c r="AY127" s="19">
        <f>IF(参照_電気!E127="","",参照_電気!E127)</f>
        <v>3.4900000000000003E-4</v>
      </c>
      <c r="AZ127" s="19" t="str">
        <f>IF(参照_電気!F127="","",参照_電気!F127)</f>
        <v>コスモエネルギーソリューションズ(株)</v>
      </c>
      <c r="BA127" s="19" t="str">
        <f>IF(参照_電気!G127="","",参照_電気!G127)</f>
        <v>コスモエネルギーソリューションズ(株)_(参考値)事業者全体</v>
      </c>
      <c r="BB127" s="19">
        <f t="shared" si="31"/>
        <v>0.34900000000000003</v>
      </c>
      <c r="BD127" s="19" t="str">
        <f>IF(参照_電気!L127="","",参照_電気!L127)</f>
        <v>イワタニ三重(株)</v>
      </c>
    </row>
    <row r="128" spans="47:56">
      <c r="AU128" s="19" t="str">
        <f>IF(参照_電気!A128="","",参照_電気!A128)</f>
        <v>A0036</v>
      </c>
      <c r="AV128" s="19" t="str">
        <f>IF(参照_電気!B128="","",参照_電気!B128)</f>
        <v>(株)グリーンサークル</v>
      </c>
      <c r="AW128" s="19" t="str">
        <f>IF(参照_電気!C128="","",参照_電気!C128)</f>
        <v>メニューA</v>
      </c>
      <c r="AX128" s="19">
        <f>IF(参照_電気!D128="","",参照_電気!D128)</f>
        <v>0</v>
      </c>
      <c r="AY128" s="19">
        <f>IF(参照_電気!E128="","",参照_電気!E128)</f>
        <v>0</v>
      </c>
      <c r="AZ128" s="19" t="str">
        <f>IF(参照_電気!F128="","",参照_電気!F128)</f>
        <v>(株)グリーンサークル</v>
      </c>
      <c r="BA128" s="19" t="str">
        <f>IF(参照_電気!G128="","",参照_電気!G128)</f>
        <v>(株)グリーンサークル_メニューA</v>
      </c>
      <c r="BB128" s="19">
        <f t="shared" si="31"/>
        <v>0</v>
      </c>
      <c r="BD128" s="19" t="str">
        <f>IF(参照_電気!L128="","",参照_電気!L128)</f>
        <v>(株)岩手ウッドパワー</v>
      </c>
    </row>
    <row r="129" spans="47:56">
      <c r="AU129" s="19" t="str">
        <f>IF(参照_電気!A129="","",参照_電気!A129)</f>
        <v/>
      </c>
      <c r="AV129" s="19" t="str">
        <f>IF(参照_電気!B129="","",参照_電気!B129)</f>
        <v/>
      </c>
      <c r="AW129" s="19" t="str">
        <f>IF(参照_電気!C129="","",参照_電気!C129)</f>
        <v>メニューB(残差)</v>
      </c>
      <c r="AX129" s="19">
        <f>IF(参照_電気!D129="","",参照_電気!D129)</f>
        <v>4.3600000000000003E-4</v>
      </c>
      <c r="AY129" s="19">
        <f>IF(参照_電気!E129="","",参照_電気!E129)</f>
        <v>4.3600000000000003E-4</v>
      </c>
      <c r="AZ129" s="19" t="str">
        <f>IF(参照_電気!F129="","",参照_電気!F129)</f>
        <v>(株)グリーンサークル</v>
      </c>
      <c r="BA129" s="19" t="str">
        <f>IF(参照_電気!G129="","",参照_電気!G129)</f>
        <v>(株)グリーンサークル_メニューB(残差)</v>
      </c>
      <c r="BB129" s="19">
        <f t="shared" si="31"/>
        <v>0.43600000000000005</v>
      </c>
      <c r="BD129" s="19" t="str">
        <f>IF(参照_電気!L129="","",参照_電気!L129)</f>
        <v>ヴィジョナリーパワー(株)</v>
      </c>
    </row>
    <row r="130" spans="47:56">
      <c r="AU130" s="19" t="str">
        <f>IF(参照_電気!A130="","",参照_電気!A130)</f>
        <v/>
      </c>
      <c r="AV130" s="19" t="str">
        <f>IF(参照_電気!B130="","",参照_電気!B130)</f>
        <v/>
      </c>
      <c r="AW130" s="19" t="str">
        <f>IF(参照_電気!C130="","",参照_電気!C130)</f>
        <v>(参考値)事業者全体</v>
      </c>
      <c r="AX130" s="19">
        <f>IF(参照_電気!D130="","",参照_電気!D130)</f>
        <v>2.8600000000000001E-4</v>
      </c>
      <c r="AY130" s="19">
        <f>IF(参照_電気!E130="","",参照_電気!E130)</f>
        <v>2.8600000000000001E-4</v>
      </c>
      <c r="AZ130" s="19" t="str">
        <f>IF(参照_電気!F130="","",参照_電気!F130)</f>
        <v>(株)グリーンサークル</v>
      </c>
      <c r="BA130" s="19" t="str">
        <f>IF(参照_電気!G130="","",参照_電気!G130)</f>
        <v>(株)グリーンサークル_(参考値)事業者全体</v>
      </c>
      <c r="BB130" s="19">
        <f t="shared" si="31"/>
        <v>0.28600000000000003</v>
      </c>
      <c r="BD130" s="19" t="str">
        <f>IF(参照_電気!L130="","",参照_電気!L130)</f>
        <v>上田ガス(株)</v>
      </c>
    </row>
    <row r="131" spans="47:56">
      <c r="AU131" s="19" t="str">
        <f>IF(参照_電気!A131="","",参照_電気!A131)</f>
        <v>A0039</v>
      </c>
      <c r="AV131" s="19" t="str">
        <f>IF(参照_電気!B131="","",参照_電気!B131)</f>
        <v>北海道瓦斯(株)</v>
      </c>
      <c r="AW131" s="19" t="str">
        <f>IF(参照_電気!C131="","",参照_電気!C131)</f>
        <v>メニューA</v>
      </c>
      <c r="AX131" s="19">
        <f>IF(参照_電気!D131="","",参照_電気!D131)</f>
        <v>0</v>
      </c>
      <c r="AY131" s="19">
        <f>IF(参照_電気!E131="","",参照_電気!E131)</f>
        <v>0</v>
      </c>
      <c r="AZ131" s="19" t="str">
        <f>IF(参照_電気!F131="","",参照_電気!F131)</f>
        <v>北海道瓦斯(株)</v>
      </c>
      <c r="BA131" s="19" t="str">
        <f>IF(参照_電気!G131="","",参照_電気!G131)</f>
        <v>北海道瓦斯(株)_メニューA</v>
      </c>
      <c r="BB131" s="19">
        <f t="shared" si="31"/>
        <v>0</v>
      </c>
      <c r="BD131" s="19" t="str">
        <f>IF(参照_電気!L131="","",参照_電気!L131)</f>
        <v>日本瓦斯(株)</v>
      </c>
    </row>
    <row r="132" spans="47:56">
      <c r="AU132" s="19" t="str">
        <f>IF(参照_電気!A132="","",参照_電気!A132)</f>
        <v/>
      </c>
      <c r="AV132" s="19" t="str">
        <f>IF(参照_電気!B132="","",参照_電気!B132)</f>
        <v/>
      </c>
      <c r="AW132" s="19" t="str">
        <f>IF(参照_電気!C132="","",参照_電気!C132)</f>
        <v>メニューB(残差)</v>
      </c>
      <c r="AX132" s="19">
        <f>IF(参照_電気!D132="","",参照_電気!D132)</f>
        <v>5.6999999999999998E-4</v>
      </c>
      <c r="AY132" s="19">
        <f>IF(参照_電気!E132="","",参照_電気!E132)</f>
        <v>5.6999999999999998E-4</v>
      </c>
      <c r="AZ132" s="19" t="str">
        <f>IF(参照_電気!F132="","",参照_電気!F132)</f>
        <v>北海道瓦斯(株)</v>
      </c>
      <c r="BA132" s="19" t="str">
        <f>IF(参照_電気!G132="","",参照_電気!G132)</f>
        <v>北海道瓦斯(株)_メニューB(残差)</v>
      </c>
      <c r="BB132" s="19">
        <f t="shared" si="31"/>
        <v>0.56999999999999995</v>
      </c>
      <c r="BD132" s="19" t="str">
        <f>IF(参照_電気!L132="","",参照_電気!L132)</f>
        <v>うすきエネルギー(株)</v>
      </c>
    </row>
    <row r="133" spans="47:56">
      <c r="AU133" s="19" t="str">
        <f>IF(参照_電気!A133="","",参照_電気!A133)</f>
        <v/>
      </c>
      <c r="AV133" s="19" t="str">
        <f>IF(参照_電気!B133="","",参照_電気!B133)</f>
        <v/>
      </c>
      <c r="AW133" s="19" t="str">
        <f>IF(参照_電気!C133="","",参照_電気!C133)</f>
        <v>(参考値)事業者全体</v>
      </c>
      <c r="AX133" s="19">
        <f>IF(参照_電気!D133="","",参照_電気!D133)</f>
        <v>4.7699999999999999E-4</v>
      </c>
      <c r="AY133" s="19">
        <f>IF(参照_電気!E133="","",参照_電気!E133)</f>
        <v>4.7699999999999999E-4</v>
      </c>
      <c r="AZ133" s="19" t="str">
        <f>IF(参照_電気!F133="","",参照_電気!F133)</f>
        <v>北海道瓦斯(株)</v>
      </c>
      <c r="BA133" s="19" t="str">
        <f>IF(参照_電気!G133="","",参照_電気!G133)</f>
        <v>北海道瓦斯(株)_(参考値)事業者全体</v>
      </c>
      <c r="BB133" s="19">
        <f t="shared" ref="BB133:BB196" si="43">AX133*1000</f>
        <v>0.47699999999999998</v>
      </c>
      <c r="BD133" s="19" t="str">
        <f>IF(参照_電気!L133="","",参照_電気!L133)</f>
        <v>宇都宮ライトパワー(株)</v>
      </c>
    </row>
    <row r="134" spans="47:56">
      <c r="AU134" s="19" t="str">
        <f>IF(参照_電気!A134="","",参照_電気!A134)</f>
        <v>A0040</v>
      </c>
      <c r="AV134" s="19" t="str">
        <f>IF(参照_電気!B134="","",参照_電気!B134)</f>
        <v>アルカナエナジー(株)</v>
      </c>
      <c r="AW134" s="19" t="str">
        <f>IF(参照_電気!C134="","",参照_電気!C134)</f>
        <v/>
      </c>
      <c r="AX134" s="19">
        <f>IF(参照_電気!D134="","",参照_電気!D134)</f>
        <v>4.95E-4</v>
      </c>
      <c r="AY134" s="19">
        <f>IF(参照_電気!E134="","",参照_電気!E134)</f>
        <v>4.95E-4</v>
      </c>
      <c r="AZ134" s="19" t="str">
        <f>IF(参照_電気!F134="","",参照_電気!F134)</f>
        <v>アルカナエナジー(株)</v>
      </c>
      <c r="BA134" s="19" t="str">
        <f>IF(参照_電気!G134="","",参照_電気!G134)</f>
        <v>アルカナエナジー(株)_</v>
      </c>
      <c r="BB134" s="19">
        <f t="shared" si="43"/>
        <v>0.495</v>
      </c>
      <c r="BD134" s="19" t="str">
        <f>IF(参照_電気!L134="","",参照_電気!L134)</f>
        <v>うべ未来エネルギー(株)</v>
      </c>
    </row>
    <row r="135" spans="47:56">
      <c r="AU135" s="19" t="str">
        <f>IF(参照_電気!A135="","",参照_電気!A135)</f>
        <v>A0042</v>
      </c>
      <c r="AV135" s="19" t="str">
        <f>IF(参照_電気!B135="","",参照_電気!B135)</f>
        <v>新エネルギー開発(株)</v>
      </c>
      <c r="AW135" s="19" t="str">
        <f>IF(参照_電気!C135="","",参照_電気!C135)</f>
        <v>メニューA</v>
      </c>
      <c r="AX135" s="19">
        <f>IF(参照_電気!D135="","",参照_電気!D135)</f>
        <v>5.5699999999999999E-4</v>
      </c>
      <c r="AY135" s="19">
        <f>IF(参照_電気!E135="","",参照_電気!E135)</f>
        <v>5.5699999999999999E-4</v>
      </c>
      <c r="AZ135" s="19" t="str">
        <f>IF(参照_電気!F135="","",参照_電気!F135)</f>
        <v>新エネルギー開発(株)</v>
      </c>
      <c r="BA135" s="19" t="str">
        <f>IF(参照_電気!G135="","",参照_電気!G135)</f>
        <v>新エネルギー開発(株)_メニューA</v>
      </c>
      <c r="BB135" s="19">
        <f t="shared" si="43"/>
        <v>0.55699999999999994</v>
      </c>
      <c r="BD135" s="19" t="str">
        <f>IF(参照_電気!L135="","",参照_電気!L135)</f>
        <v>エア・ウォーター・ライフソリューション(株)</v>
      </c>
    </row>
    <row r="136" spans="47:56">
      <c r="AU136" s="19" t="str">
        <f>IF(参照_電気!A136="","",参照_電気!A136)</f>
        <v/>
      </c>
      <c r="AV136" s="19" t="str">
        <f>IF(参照_電気!B136="","",参照_電気!B136)</f>
        <v/>
      </c>
      <c r="AW136" s="19" t="str">
        <f>IF(参照_電気!C136="","",参照_電気!C136)</f>
        <v>メニューB</v>
      </c>
      <c r="AX136" s="19">
        <f>IF(参照_電気!D136="","",参照_電気!D136)</f>
        <v>0</v>
      </c>
      <c r="AY136" s="19">
        <f>IF(参照_電気!E136="","",参照_電気!E136)</f>
        <v>0</v>
      </c>
      <c r="AZ136" s="19" t="str">
        <f>IF(参照_電気!F136="","",参照_電気!F136)</f>
        <v>新エネルギー開発(株)</v>
      </c>
      <c r="BA136" s="19" t="str">
        <f>IF(参照_電気!G136="","",参照_電気!G136)</f>
        <v>新エネルギー開発(株)_メニューB</v>
      </c>
      <c r="BB136" s="19">
        <f t="shared" si="43"/>
        <v>0</v>
      </c>
      <c r="BD136" s="19" t="str">
        <f>IF(参照_電気!L136="","",参照_電気!L136)</f>
        <v>(株)エーコープサービス</v>
      </c>
    </row>
    <row r="137" spans="47:56">
      <c r="AU137" s="19" t="str">
        <f>IF(参照_電気!A137="","",参照_電気!A137)</f>
        <v/>
      </c>
      <c r="AV137" s="19" t="str">
        <f>IF(参照_電気!B137="","",参照_電気!B137)</f>
        <v/>
      </c>
      <c r="AW137" s="19" t="str">
        <f>IF(参照_電気!C137="","",参照_電気!C137)</f>
        <v>(参考値)事業者全体</v>
      </c>
      <c r="AX137" s="19">
        <f>IF(参照_電気!D137="","",参照_電気!D137)</f>
        <v>5.4900000000000001E-4</v>
      </c>
      <c r="AY137" s="19">
        <f>IF(参照_電気!E137="","",参照_電気!E137)</f>
        <v>5.4900000000000001E-4</v>
      </c>
      <c r="AZ137" s="19" t="str">
        <f>IF(参照_電気!F137="","",参照_電気!F137)</f>
        <v>新エネルギー開発(株)</v>
      </c>
      <c r="BA137" s="19" t="str">
        <f>IF(参照_電気!G137="","",参照_電気!G137)</f>
        <v>新エネルギー開発(株)_(参考値)事業者全体</v>
      </c>
      <c r="BB137" s="19">
        <f t="shared" si="43"/>
        <v>0.54900000000000004</v>
      </c>
      <c r="BD137" s="19" t="str">
        <f>IF(参照_電気!L137="","",参照_電気!L137)</f>
        <v>(株)エクスゲート(旧：(株)イーエムアイ)</v>
      </c>
    </row>
    <row r="138" spans="47:56">
      <c r="AU138" s="19" t="str">
        <f>IF(参照_電気!A138="","",参照_電気!A138)</f>
        <v>A0043</v>
      </c>
      <c r="AV138" s="19" t="str">
        <f>IF(参照_電気!B138="","",参照_電気!B138)</f>
        <v>伊藤忠エネクス(株)</v>
      </c>
      <c r="AW138" s="19" t="str">
        <f>IF(参照_電気!C138="","",参照_電気!C138)</f>
        <v>メニューA</v>
      </c>
      <c r="AX138" s="19">
        <f>IF(参照_電気!D138="","",参照_電気!D138)</f>
        <v>2.5300000000000002E-4</v>
      </c>
      <c r="AY138" s="19">
        <f>IF(参照_電気!E138="","",参照_電気!E138)</f>
        <v>2.5300000000000002E-4</v>
      </c>
      <c r="AZ138" s="19" t="str">
        <f>IF(参照_電気!F138="","",参照_電気!F138)</f>
        <v>伊藤忠エネクス(株)</v>
      </c>
      <c r="BA138" s="19" t="str">
        <f>IF(参照_電気!G138="","",参照_電気!G138)</f>
        <v>伊藤忠エネクス(株)_メニューA</v>
      </c>
      <c r="BB138" s="19">
        <f t="shared" si="43"/>
        <v>0.253</v>
      </c>
      <c r="BD138" s="19" t="str">
        <f>IF(参照_電気!L138="","",参照_電気!L138)</f>
        <v>(株)エコスタイル</v>
      </c>
    </row>
    <row r="139" spans="47:56">
      <c r="AU139" s="19" t="str">
        <f>IF(参照_電気!A139="","",参照_電気!A139)</f>
        <v/>
      </c>
      <c r="AV139" s="19" t="str">
        <f>IF(参照_電気!B139="","",参照_電気!B139)</f>
        <v/>
      </c>
      <c r="AW139" s="19" t="str">
        <f>IF(参照_電気!C139="","",参照_電気!C139)</f>
        <v>メニューB(残差)</v>
      </c>
      <c r="AX139" s="19">
        <f>IF(参照_電気!D139="","",参照_電気!D139)</f>
        <v>4.2200000000000001E-4</v>
      </c>
      <c r="AY139" s="19">
        <f>IF(参照_電気!E139="","",参照_電気!E139)</f>
        <v>4.2200000000000001E-4</v>
      </c>
      <c r="AZ139" s="19" t="str">
        <f>IF(参照_電気!F139="","",参照_電気!F139)</f>
        <v>伊藤忠エネクス(株)</v>
      </c>
      <c r="BA139" s="19" t="str">
        <f>IF(参照_電気!G139="","",参照_電気!G139)</f>
        <v>伊藤忠エネクス(株)_メニューB(残差)</v>
      </c>
      <c r="BB139" s="19">
        <f t="shared" si="43"/>
        <v>0.42199999999999999</v>
      </c>
      <c r="BD139" s="19" t="str">
        <f>IF(参照_電気!L139="","",参照_電気!L139)</f>
        <v>(株)エコログ</v>
      </c>
    </row>
    <row r="140" spans="47:56">
      <c r="AU140" s="19" t="str">
        <f>IF(参照_電気!A140="","",参照_電気!A140)</f>
        <v/>
      </c>
      <c r="AV140" s="19" t="str">
        <f>IF(参照_電気!B140="","",参照_電気!B140)</f>
        <v/>
      </c>
      <c r="AW140" s="19" t="str">
        <f>IF(参照_電気!C140="","",参照_電気!C140)</f>
        <v>(参考値)事業者全体</v>
      </c>
      <c r="AX140" s="19">
        <f>IF(参照_電気!D140="","",参照_電気!D140)</f>
        <v>4.2200000000000001E-4</v>
      </c>
      <c r="AY140" s="19">
        <f>IF(参照_電気!E140="","",参照_電気!E140)</f>
        <v>4.2200000000000001E-4</v>
      </c>
      <c r="AZ140" s="19" t="str">
        <f>IF(参照_電気!F140="","",参照_電気!F140)</f>
        <v>伊藤忠エネクス(株)</v>
      </c>
      <c r="BA140" s="19" t="str">
        <f>IF(参照_電気!G140="","",参照_電気!G140)</f>
        <v>伊藤忠エネクス(株)_(参考値)事業者全体</v>
      </c>
      <c r="BB140" s="19">
        <f t="shared" si="43"/>
        <v>0.42199999999999999</v>
      </c>
      <c r="BD140" s="19" t="str">
        <f>IF(参照_電気!L140="","",参照_電気!L140)</f>
        <v>(株)エスエナジー</v>
      </c>
    </row>
    <row r="141" spans="47:56">
      <c r="AU141" s="19" t="str">
        <f>IF(参照_電気!A141="","",参照_電気!A141)</f>
        <v>A0045</v>
      </c>
      <c r="AV141" s="19" t="str">
        <f>IF(参照_電気!B141="","",参照_電気!B141)</f>
        <v>(株)VーPower</v>
      </c>
      <c r="AW141" s="19" t="str">
        <f>IF(参照_電気!C141="","",参照_電気!C141)</f>
        <v>メニューA</v>
      </c>
      <c r="AX141" s="19">
        <f>IF(参照_電気!D141="","",参照_電気!D141)</f>
        <v>0</v>
      </c>
      <c r="AY141" s="19">
        <f>IF(参照_電気!E141="","",参照_電気!E141)</f>
        <v>0</v>
      </c>
      <c r="AZ141" s="19" t="str">
        <f>IF(参照_電気!F141="","",参照_電気!F141)</f>
        <v>(株)VーPower</v>
      </c>
      <c r="BA141" s="19" t="str">
        <f>IF(参照_電気!G141="","",参照_電気!G141)</f>
        <v>(株)VーPower_メニューA</v>
      </c>
      <c r="BB141" s="19">
        <f t="shared" si="43"/>
        <v>0</v>
      </c>
      <c r="BD141" s="19" t="str">
        <f>IF(参照_電気!L141="","",参照_電気!L141)</f>
        <v>(株)エスコ</v>
      </c>
    </row>
    <row r="142" spans="47:56">
      <c r="AU142" s="19" t="str">
        <f>IF(参照_電気!A142="","",参照_電気!A142)</f>
        <v/>
      </c>
      <c r="AV142" s="19" t="str">
        <f>IF(参照_電気!B142="","",参照_電気!B142)</f>
        <v/>
      </c>
      <c r="AW142" s="19" t="str">
        <f>IF(参照_電気!C142="","",参照_電気!C142)</f>
        <v>メニューB</v>
      </c>
      <c r="AX142" s="19">
        <f>IF(参照_電気!D142="","",参照_電気!D142)</f>
        <v>0</v>
      </c>
      <c r="AY142" s="19">
        <f>IF(参照_電気!E142="","",参照_電気!E142)</f>
        <v>0</v>
      </c>
      <c r="AZ142" s="19" t="str">
        <f>IF(参照_電気!F142="","",参照_電気!F142)</f>
        <v>(株)VーPower</v>
      </c>
      <c r="BA142" s="19" t="str">
        <f>IF(参照_電気!G142="","",参照_電気!G142)</f>
        <v>(株)VーPower_メニューB</v>
      </c>
      <c r="BB142" s="19">
        <f t="shared" si="43"/>
        <v>0</v>
      </c>
      <c r="BD142" s="19" t="str">
        <f>IF(参照_電気!L142="","",参照_電気!L142)</f>
        <v>越後天然ガス(株)</v>
      </c>
    </row>
    <row r="143" spans="47:56">
      <c r="AU143" s="19" t="str">
        <f>IF(参照_電気!A143="","",参照_電気!A143)</f>
        <v/>
      </c>
      <c r="AV143" s="19" t="str">
        <f>IF(参照_電気!B143="","",参照_電気!B143)</f>
        <v/>
      </c>
      <c r="AW143" s="19" t="str">
        <f>IF(参照_電気!C143="","",参照_電気!C143)</f>
        <v>メニューC</v>
      </c>
      <c r="AX143" s="19">
        <f>IF(参照_電気!D143="","",参照_電気!D143)</f>
        <v>0</v>
      </c>
      <c r="AY143" s="19">
        <f>IF(参照_電気!E143="","",参照_電気!E143)</f>
        <v>0</v>
      </c>
      <c r="AZ143" s="19" t="str">
        <f>IF(参照_電気!F143="","",参照_電気!F143)</f>
        <v>(株)VーPower</v>
      </c>
      <c r="BA143" s="19" t="str">
        <f>IF(参照_電気!G143="","",参照_電気!G143)</f>
        <v>(株)VーPower_メニューC</v>
      </c>
      <c r="BB143" s="19">
        <f t="shared" si="43"/>
        <v>0</v>
      </c>
      <c r="BD143" s="19" t="str">
        <f>IF(参照_電気!L143="","",参照_電気!L143)</f>
        <v>エッセンシャルエナジー(株)</v>
      </c>
    </row>
    <row r="144" spans="47:56">
      <c r="AU144" s="19" t="str">
        <f>IF(参照_電気!A144="","",参照_電気!A144)</f>
        <v/>
      </c>
      <c r="AV144" s="19" t="str">
        <f>IF(参照_電気!B144="","",参照_電気!B144)</f>
        <v/>
      </c>
      <c r="AW144" s="19" t="str">
        <f>IF(参照_電気!C144="","",参照_電気!C144)</f>
        <v>メニューD(残差)</v>
      </c>
      <c r="AX144" s="19">
        <f>IF(参照_電気!D144="","",参照_電気!D144)</f>
        <v>5.3799999999999996E-4</v>
      </c>
      <c r="AY144" s="19">
        <f>IF(参照_電気!E144="","",参照_電気!E144)</f>
        <v>4.8200000000000001E-4</v>
      </c>
      <c r="AZ144" s="19" t="str">
        <f>IF(参照_電気!F144="","",参照_電気!F144)</f>
        <v>(株)VーPower</v>
      </c>
      <c r="BA144" s="19" t="str">
        <f>IF(参照_電気!G144="","",参照_電気!G144)</f>
        <v>(株)VーPower_メニューD(残差)</v>
      </c>
      <c r="BB144" s="19">
        <f t="shared" si="43"/>
        <v>0.53799999999999992</v>
      </c>
      <c r="BD144" s="19" t="str">
        <f>IF(参照_電気!L144="","",参照_電気!L144)</f>
        <v>恵那電力(株)</v>
      </c>
    </row>
    <row r="145" spans="47:56">
      <c r="AU145" s="19" t="str">
        <f>IF(参照_電気!A145="","",参照_電気!A145)</f>
        <v/>
      </c>
      <c r="AV145" s="19" t="str">
        <f>IF(参照_電気!B145="","",参照_電気!B145)</f>
        <v/>
      </c>
      <c r="AW145" s="19" t="str">
        <f>IF(参照_電気!C145="","",参照_電気!C145)</f>
        <v>(参考値)事業者全体</v>
      </c>
      <c r="AX145" s="19">
        <f>IF(参照_電気!D145="","",参照_電気!D145)</f>
        <v>4.9899999999999999E-4</v>
      </c>
      <c r="AY145" s="19">
        <f>IF(参照_電気!E145="","",参照_電気!E145)</f>
        <v>4.4700000000000002E-4</v>
      </c>
      <c r="AZ145" s="19" t="str">
        <f>IF(参照_電気!F145="","",参照_電気!F145)</f>
        <v>(株)VーPower</v>
      </c>
      <c r="BA145" s="19" t="str">
        <f>IF(参照_電気!G145="","",参照_電気!G145)</f>
        <v>(株)VーPower_(参考値)事業者全体</v>
      </c>
      <c r="BB145" s="19">
        <f t="shared" si="43"/>
        <v>0.499</v>
      </c>
      <c r="BD145" s="19" t="str">
        <f>IF(参照_電気!L145="","",参照_電気!L145)</f>
        <v>(株)エナリス・パワー・マーケティング</v>
      </c>
    </row>
    <row r="146" spans="47:56">
      <c r="AU146" s="19" t="str">
        <f>IF(参照_電気!A146="","",参照_電気!A146)</f>
        <v>A0046</v>
      </c>
      <c r="AV146" s="19" t="str">
        <f>IF(参照_電気!B146="","",参照_電気!B146)</f>
        <v>大和エネルギー(株)</v>
      </c>
      <c r="AW146" s="19" t="str">
        <f>IF(参照_電気!C146="","",参照_電気!C146)</f>
        <v/>
      </c>
      <c r="AX146" s="19">
        <f>IF(参照_電気!D146="","",参照_電気!D146)</f>
        <v>4.5800000000000002E-4</v>
      </c>
      <c r="AY146" s="19">
        <f>IF(参照_電気!E146="","",参照_電気!E146)</f>
        <v>4.5800000000000002E-4</v>
      </c>
      <c r="AZ146" s="19" t="str">
        <f>IF(参照_電気!F146="","",参照_電気!F146)</f>
        <v>大和エネルギー(株)</v>
      </c>
      <c r="BA146" s="19" t="str">
        <f>IF(参照_電気!G146="","",参照_電気!G146)</f>
        <v>大和エネルギー(株)_</v>
      </c>
      <c r="BB146" s="19">
        <f t="shared" si="43"/>
        <v>0.45800000000000002</v>
      </c>
      <c r="BD146" s="19" t="str">
        <f>IF(参照_電気!L146="","",参照_電気!L146)</f>
        <v>(株)エネアーク関西</v>
      </c>
    </row>
    <row r="147" spans="47:56">
      <c r="AU147" s="19" t="str">
        <f>IF(参照_電気!A147="","",参照_電気!A147)</f>
        <v>A0048</v>
      </c>
      <c r="AV147" s="19" t="str">
        <f>IF(参照_電気!B147="","",参照_電気!B147)</f>
        <v>大阪瓦斯(株)</v>
      </c>
      <c r="AW147" s="19" t="str">
        <f>IF(参照_電気!C147="","",参照_電気!C147)</f>
        <v>メニューA</v>
      </c>
      <c r="AX147" s="19">
        <f>IF(参照_電気!D147="","",参照_電気!D147)</f>
        <v>0</v>
      </c>
      <c r="AY147" s="19">
        <f>IF(参照_電気!E147="","",参照_電気!E147)</f>
        <v>0</v>
      </c>
      <c r="AZ147" s="19" t="str">
        <f>IF(参照_電気!F147="","",参照_電気!F147)</f>
        <v>大阪瓦斯(株)</v>
      </c>
      <c r="BA147" s="19" t="str">
        <f>IF(参照_電気!G147="","",参照_電気!G147)</f>
        <v>大阪瓦斯(株)_メニューA</v>
      </c>
      <c r="BB147" s="19">
        <f t="shared" si="43"/>
        <v>0</v>
      </c>
      <c r="BD147" s="19" t="str">
        <f>IF(参照_電気!L147="","",参照_電気!L147)</f>
        <v>(株)エネアーク関東</v>
      </c>
    </row>
    <row r="148" spans="47:56">
      <c r="AU148" s="19" t="str">
        <f>IF(参照_電気!A148="","",参照_電気!A148)</f>
        <v/>
      </c>
      <c r="AV148" s="19" t="str">
        <f>IF(参照_電気!B148="","",参照_電気!B148)</f>
        <v/>
      </c>
      <c r="AW148" s="19" t="str">
        <f>IF(参照_電気!C148="","",参照_電気!C148)</f>
        <v>メニューB</v>
      </c>
      <c r="AX148" s="19">
        <f>IF(参照_電気!D148="","",参照_電気!D148)</f>
        <v>0</v>
      </c>
      <c r="AY148" s="19">
        <f>IF(参照_電気!E148="","",参照_電気!E148)</f>
        <v>0</v>
      </c>
      <c r="AZ148" s="19" t="str">
        <f>IF(参照_電気!F148="","",参照_電気!F148)</f>
        <v>大阪瓦斯(株)</v>
      </c>
      <c r="BA148" s="19" t="str">
        <f>IF(参照_電気!G148="","",参照_電気!G148)</f>
        <v>大阪瓦斯(株)_メニューB</v>
      </c>
      <c r="BB148" s="19">
        <f t="shared" si="43"/>
        <v>0</v>
      </c>
      <c r="BD148" s="19" t="str">
        <f>IF(参照_電気!L148="","",参照_電気!L148)</f>
        <v>(株)エネウィル</v>
      </c>
    </row>
    <row r="149" spans="47:56">
      <c r="AU149" s="19" t="str">
        <f>IF(参照_電気!A149="","",参照_電気!A149)</f>
        <v/>
      </c>
      <c r="AV149" s="19" t="str">
        <f>IF(参照_電気!B149="","",参照_電気!B149)</f>
        <v/>
      </c>
      <c r="AW149" s="19" t="str">
        <f>IF(参照_電気!C149="","",参照_電気!C149)</f>
        <v>メニューC</v>
      </c>
      <c r="AX149" s="19">
        <f>IF(参照_電気!D149="","",参照_電気!D149)</f>
        <v>3.48E-4</v>
      </c>
      <c r="AY149" s="19">
        <f>IF(参照_電気!E149="","",参照_電気!E149)</f>
        <v>3.48E-4</v>
      </c>
      <c r="AZ149" s="19" t="str">
        <f>IF(参照_電気!F149="","",参照_電気!F149)</f>
        <v>大阪瓦斯(株)</v>
      </c>
      <c r="BA149" s="19" t="str">
        <f>IF(参照_電気!G149="","",参照_電気!G149)</f>
        <v>大阪瓦斯(株)_メニューC</v>
      </c>
      <c r="BB149" s="19">
        <f t="shared" si="43"/>
        <v>0.34799999999999998</v>
      </c>
      <c r="BD149" s="19" t="str">
        <f>IF(参照_電気!L149="","",参照_電気!L149)</f>
        <v>(株)エネクスライフサービス</v>
      </c>
    </row>
    <row r="150" spans="47:56">
      <c r="AU150" s="19" t="str">
        <f>IF(参照_電気!A150="","",参照_電気!A150)</f>
        <v/>
      </c>
      <c r="AV150" s="19" t="str">
        <f>IF(参照_電気!B150="","",参照_電気!B150)</f>
        <v/>
      </c>
      <c r="AW150" s="19" t="str">
        <f>IF(参照_電気!C150="","",参照_電気!C150)</f>
        <v>メニューD</v>
      </c>
      <c r="AX150" s="19">
        <f>IF(参照_電気!D150="","",参照_電気!D150)</f>
        <v>3.4900000000000003E-4</v>
      </c>
      <c r="AY150" s="19">
        <f>IF(参照_電気!E150="","",参照_電気!E150)</f>
        <v>3.4900000000000003E-4</v>
      </c>
      <c r="AZ150" s="19" t="str">
        <f>IF(参照_電気!F150="","",参照_電気!F150)</f>
        <v>大阪瓦斯(株)</v>
      </c>
      <c r="BA150" s="19" t="str">
        <f>IF(参照_電気!G150="","",参照_電気!G150)</f>
        <v>大阪瓦斯(株)_メニューD</v>
      </c>
      <c r="BB150" s="19">
        <f t="shared" si="43"/>
        <v>0.34900000000000003</v>
      </c>
      <c r="BD150" s="19" t="str">
        <f>IF(参照_電気!L150="","",参照_電気!L150)</f>
        <v>(株)エネクル</v>
      </c>
    </row>
    <row r="151" spans="47:56">
      <c r="AU151" s="19" t="str">
        <f>IF(参照_電気!A151="","",参照_電気!A151)</f>
        <v/>
      </c>
      <c r="AV151" s="19" t="str">
        <f>IF(参照_電気!B151="","",参照_電気!B151)</f>
        <v/>
      </c>
      <c r="AW151" s="19" t="str">
        <f>IF(参照_電気!C151="","",参照_電気!C151)</f>
        <v>メニューE</v>
      </c>
      <c r="AX151" s="19">
        <f>IF(参照_電気!D151="","",参照_電気!D151)</f>
        <v>2.9500000000000001E-4</v>
      </c>
      <c r="AY151" s="19">
        <f>IF(参照_電気!E151="","",参照_電気!E151)</f>
        <v>2.9500000000000001E-4</v>
      </c>
      <c r="AZ151" s="19" t="str">
        <f>IF(参照_電気!F151="","",参照_電気!F151)</f>
        <v>大阪瓦斯(株)</v>
      </c>
      <c r="BA151" s="19" t="str">
        <f>IF(参照_電気!G151="","",参照_電気!G151)</f>
        <v>大阪瓦斯(株)_メニューE</v>
      </c>
      <c r="BB151" s="19">
        <f t="shared" si="43"/>
        <v>0.29500000000000004</v>
      </c>
      <c r="BD151" s="19" t="str">
        <f>IF(参照_電気!L151="","",参照_電気!L151)</f>
        <v>エネサーブ(株)</v>
      </c>
    </row>
    <row r="152" spans="47:56">
      <c r="AU152" s="19" t="str">
        <f>IF(参照_電気!A152="","",参照_電気!A152)</f>
        <v/>
      </c>
      <c r="AV152" s="19" t="str">
        <f>IF(参照_電気!B152="","",参照_電気!B152)</f>
        <v/>
      </c>
      <c r="AW152" s="19" t="str">
        <f>IF(参照_電気!C152="","",参照_電気!C152)</f>
        <v>メニューF</v>
      </c>
      <c r="AX152" s="19">
        <f>IF(参照_電気!D152="","",参照_電気!D152)</f>
        <v>0</v>
      </c>
      <c r="AY152" s="19">
        <f>IF(参照_電気!E152="","",参照_電気!E152)</f>
        <v>0</v>
      </c>
      <c r="AZ152" s="19" t="str">
        <f>IF(参照_電気!F152="","",参照_電気!F152)</f>
        <v>大阪瓦斯(株)</v>
      </c>
      <c r="BA152" s="19" t="str">
        <f>IF(参照_電気!G152="","",参照_電気!G152)</f>
        <v>大阪瓦斯(株)_メニューF</v>
      </c>
      <c r="BB152" s="19">
        <f t="shared" si="43"/>
        <v>0</v>
      </c>
      <c r="BD152" s="19" t="str">
        <f>IF(参照_電気!L152="","",参照_電気!L152)</f>
        <v>(株)エネサンス関東</v>
      </c>
    </row>
    <row r="153" spans="47:56">
      <c r="AU153" s="19" t="str">
        <f>IF(参照_電気!A153="","",参照_電気!A153)</f>
        <v/>
      </c>
      <c r="AV153" s="19" t="str">
        <f>IF(参照_電気!B153="","",参照_電気!B153)</f>
        <v/>
      </c>
      <c r="AW153" s="19" t="str">
        <f>IF(参照_電気!C153="","",参照_電気!C153)</f>
        <v>メニューG(残差)</v>
      </c>
      <c r="AX153" s="19">
        <f>IF(参照_電気!D153="","",参照_電気!D153)</f>
        <v>5.0100000000000003E-4</v>
      </c>
      <c r="AY153" s="19">
        <f>IF(参照_電気!E153="","",参照_電気!E153)</f>
        <v>5.0100000000000003E-4</v>
      </c>
      <c r="AZ153" s="19" t="str">
        <f>IF(参照_電気!F153="","",参照_電気!F153)</f>
        <v>大阪瓦斯(株)</v>
      </c>
      <c r="BA153" s="19" t="str">
        <f>IF(参照_電気!G153="","",参照_電気!G153)</f>
        <v>大阪瓦斯(株)_メニューG(残差)</v>
      </c>
      <c r="BB153" s="19">
        <f t="shared" si="43"/>
        <v>0.501</v>
      </c>
      <c r="BD153" s="19" t="str">
        <f>IF(参照_電気!L153="","",参照_電気!L153)</f>
        <v>エネックス(株)</v>
      </c>
    </row>
    <row r="154" spans="47:56">
      <c r="AU154" s="19" t="str">
        <f>IF(参照_電気!A154="","",参照_電気!A154)</f>
        <v/>
      </c>
      <c r="AV154" s="19" t="str">
        <f>IF(参照_電気!B154="","",参照_電気!B154)</f>
        <v/>
      </c>
      <c r="AW154" s="19" t="str">
        <f>IF(参照_電気!C154="","",参照_電気!C154)</f>
        <v>(参考値)事業者全体</v>
      </c>
      <c r="AX154" s="19">
        <f>IF(参照_電気!D154="","",参照_電気!D154)</f>
        <v>4.6500000000000003E-4</v>
      </c>
      <c r="AY154" s="19">
        <f>IF(参照_電気!E154="","",参照_電気!E154)</f>
        <v>4.6500000000000003E-4</v>
      </c>
      <c r="AZ154" s="19" t="str">
        <f>IF(参照_電気!F154="","",参照_電気!F154)</f>
        <v>大阪瓦斯(株)</v>
      </c>
      <c r="BA154" s="19" t="str">
        <f>IF(参照_電気!G154="","",参照_電気!G154)</f>
        <v>大阪瓦斯(株)_(参考値)事業者全体</v>
      </c>
      <c r="BB154" s="19">
        <f t="shared" si="43"/>
        <v>0.46500000000000002</v>
      </c>
      <c r="BD154" s="19" t="str">
        <f>IF(参照_電気!L154="","",参照_電気!L154)</f>
        <v>(株)エネット</v>
      </c>
    </row>
    <row r="155" spans="47:56">
      <c r="AU155" s="19" t="str">
        <f>IF(参照_電気!A155="","",参照_電気!A155)</f>
        <v>A0049</v>
      </c>
      <c r="AV155" s="19" t="str">
        <f>IF(参照_電気!B155="","",参照_電気!B155)</f>
        <v>エフビットコミュニケーションズ(株)　</v>
      </c>
      <c r="AW155" s="19" t="str">
        <f>IF(参照_電気!C155="","",参照_電気!C155)</f>
        <v>メニューA</v>
      </c>
      <c r="AX155" s="19">
        <f>IF(参照_電気!D155="","",参照_電気!D155)</f>
        <v>1E-4</v>
      </c>
      <c r="AY155" s="19">
        <f>IF(参照_電気!E155="","",参照_電気!E155)</f>
        <v>1E-4</v>
      </c>
      <c r="AZ155" s="19" t="str">
        <f>IF(参照_電気!F155="","",参照_電気!F155)</f>
        <v>エフビットコミュニケーションズ(株)　</v>
      </c>
      <c r="BA155" s="19" t="str">
        <f>IF(参照_電気!G155="","",参照_電気!G155)</f>
        <v>エフビットコミュニケーションズ(株)　_メニューA</v>
      </c>
      <c r="BB155" s="19">
        <f t="shared" si="43"/>
        <v>0.1</v>
      </c>
      <c r="BD155" s="19" t="str">
        <f>IF(参照_電気!L155="","",参照_電気!L155)</f>
        <v>エネトレード(株)</v>
      </c>
    </row>
    <row r="156" spans="47:56">
      <c r="AU156" s="19" t="str">
        <f>IF(参照_電気!A156="","",参照_電気!A156)</f>
        <v/>
      </c>
      <c r="AV156" s="19" t="str">
        <f>IF(参照_電気!B156="","",参照_電気!B156)</f>
        <v/>
      </c>
      <c r="AW156" s="19" t="str">
        <f>IF(参照_電気!C156="","",参照_電気!C156)</f>
        <v>メニューB</v>
      </c>
      <c r="AX156" s="19">
        <f>IF(参照_電気!D156="","",参照_電気!D156)</f>
        <v>0</v>
      </c>
      <c r="AY156" s="19">
        <f>IF(参照_電気!E156="","",参照_電気!E156)</f>
        <v>0</v>
      </c>
      <c r="AZ156" s="19" t="str">
        <f>IF(参照_電気!F156="","",参照_電気!F156)</f>
        <v>エフビットコミュニケーションズ(株)　</v>
      </c>
      <c r="BA156" s="19" t="str">
        <f>IF(参照_電気!G156="","",参照_電気!G156)</f>
        <v>エフビットコミュニケーションズ(株)　_メニューB</v>
      </c>
      <c r="BB156" s="19">
        <f t="shared" si="43"/>
        <v>0</v>
      </c>
      <c r="BD156" s="19" t="str">
        <f>IF(参照_電気!L156="","",参照_電気!L156)</f>
        <v>(株)エネ・ビジョン</v>
      </c>
    </row>
    <row r="157" spans="47:56">
      <c r="AU157" s="19" t="str">
        <f>IF(参照_電気!A157="","",参照_電気!A157)</f>
        <v/>
      </c>
      <c r="AV157" s="19" t="str">
        <f>IF(参照_電気!B157="","",参照_電気!B157)</f>
        <v/>
      </c>
      <c r="AW157" s="19" t="str">
        <f>IF(参照_電気!C157="","",参照_電気!C157)</f>
        <v>メニューC(残差)</v>
      </c>
      <c r="AX157" s="19">
        <f>IF(参照_電気!D157="","",参照_電気!D157)</f>
        <v>2.13E-4</v>
      </c>
      <c r="AY157" s="19">
        <f>IF(参照_電気!E157="","",参照_電気!E157)</f>
        <v>2.13E-4</v>
      </c>
      <c r="AZ157" s="19" t="str">
        <f>IF(参照_電気!F157="","",参照_電気!F157)</f>
        <v>エフビットコミュニケーションズ(株)　</v>
      </c>
      <c r="BA157" s="19" t="str">
        <f>IF(参照_電気!G157="","",参照_電気!G157)</f>
        <v>エフビットコミュニケーションズ(株)　_メニューC(残差)</v>
      </c>
      <c r="BB157" s="19">
        <f t="shared" si="43"/>
        <v>0.21299999999999999</v>
      </c>
      <c r="BD157" s="19" t="str">
        <f>IF(参照_電気!L157="","",参照_電気!L157)</f>
        <v>(株)エネファント</v>
      </c>
    </row>
    <row r="158" spans="47:56">
      <c r="AU158" s="19" t="str">
        <f>IF(参照_電気!A158="","",参照_電気!A158)</f>
        <v/>
      </c>
      <c r="AV158" s="19" t="str">
        <f>IF(参照_電気!B158="","",参照_電気!B158)</f>
        <v/>
      </c>
      <c r="AW158" s="19" t="str">
        <f>IF(参照_電気!C158="","",参照_電気!C158)</f>
        <v>(参考値)事業者全体</v>
      </c>
      <c r="AX158" s="19">
        <f>IF(参照_電気!D158="","",参照_電気!D158)</f>
        <v>2.1100000000000001E-4</v>
      </c>
      <c r="AY158" s="19">
        <f>IF(参照_電気!E158="","",参照_電気!E158)</f>
        <v>2.1100000000000001E-4</v>
      </c>
      <c r="AZ158" s="19" t="str">
        <f>IF(参照_電気!F158="","",参照_電気!F158)</f>
        <v>エフビットコミュニケーションズ(株)　</v>
      </c>
      <c r="BA158" s="19" t="str">
        <f>IF(参照_電気!G158="","",参照_電気!G158)</f>
        <v>エフビットコミュニケーションズ(株)　_(参考値)事業者全体</v>
      </c>
      <c r="BB158" s="19">
        <f t="shared" si="43"/>
        <v>0.21099999999999999</v>
      </c>
      <c r="BD158" s="19" t="str">
        <f>IF(参照_電気!L158="","",参照_電気!L158)</f>
        <v>エネラボ(株)</v>
      </c>
    </row>
    <row r="159" spans="47:56">
      <c r="AU159" s="19" t="str">
        <f>IF(参照_電気!A159="","",参照_電気!A159)</f>
        <v>A0050</v>
      </c>
      <c r="AV159" s="19" t="str">
        <f>IF(参照_電気!B159="","",参照_電気!B159)</f>
        <v>ENEOS Power(株)（旧:ENEOS(株)）</v>
      </c>
      <c r="AW159" s="19" t="str">
        <f>IF(参照_電気!C159="","",参照_電気!C159)</f>
        <v>メニューA</v>
      </c>
      <c r="AX159" s="19">
        <f>IF(参照_電気!D159="","",参照_電気!D159)</f>
        <v>0</v>
      </c>
      <c r="AY159" s="19">
        <f>IF(参照_電気!E159="","",参照_電気!E159)</f>
        <v>0</v>
      </c>
      <c r="AZ159" s="19" t="str">
        <f>IF(参照_電気!F159="","",参照_電気!F159)</f>
        <v>ENEOS Power(株)（旧:ENEOS(株)）</v>
      </c>
      <c r="BA159" s="19" t="str">
        <f>IF(参照_電気!G159="","",参照_電気!G159)</f>
        <v>ENEOS Power(株)（旧:ENEOS(株)）_メニューA</v>
      </c>
      <c r="BB159" s="19">
        <f t="shared" si="43"/>
        <v>0</v>
      </c>
      <c r="BD159" s="19" t="str">
        <f>IF(参照_電気!L159="","",参照_電気!L159)</f>
        <v>(株)エネルギア・ソリューション・アンド・サービス</v>
      </c>
    </row>
    <row r="160" spans="47:56">
      <c r="AU160" s="19" t="str">
        <f>IF(参照_電気!A160="","",参照_電気!A160)</f>
        <v/>
      </c>
      <c r="AV160" s="19" t="str">
        <f>IF(参照_電気!B160="","",参照_電気!B160)</f>
        <v/>
      </c>
      <c r="AW160" s="19" t="str">
        <f>IF(参照_電気!C160="","",参照_電気!C160)</f>
        <v>メニューB</v>
      </c>
      <c r="AX160" s="19">
        <f>IF(参照_電気!D160="","",参照_電気!D160)</f>
        <v>0</v>
      </c>
      <c r="AY160" s="19">
        <f>IF(参照_電気!E160="","",参照_電気!E160)</f>
        <v>0</v>
      </c>
      <c r="AZ160" s="19" t="str">
        <f>IF(参照_電気!F160="","",参照_電気!F160)</f>
        <v>ENEOS Power(株)（旧:ENEOS(株)）</v>
      </c>
      <c r="BA160" s="19" t="str">
        <f>IF(参照_電気!G160="","",参照_電気!G160)</f>
        <v>ENEOS Power(株)（旧:ENEOS(株)）_メニューB</v>
      </c>
      <c r="BB160" s="19">
        <f t="shared" si="43"/>
        <v>0</v>
      </c>
      <c r="BD160" s="19" t="str">
        <f>IF(参照_電気!L160="","",参照_電気!L160)</f>
        <v>エネルギーパワー(株)</v>
      </c>
    </row>
    <row r="161" spans="47:56">
      <c r="AU161" s="19" t="str">
        <f>IF(参照_電気!A161="","",参照_電気!A161)</f>
        <v/>
      </c>
      <c r="AV161" s="19" t="str">
        <f>IF(参照_電気!B161="","",参照_電気!B161)</f>
        <v/>
      </c>
      <c r="AW161" s="19" t="str">
        <f>IF(参照_電気!C161="","",参照_電気!C161)</f>
        <v>メニューC</v>
      </c>
      <c r="AX161" s="19">
        <f>IF(参照_電気!D161="","",参照_電気!D161)</f>
        <v>0</v>
      </c>
      <c r="AY161" s="19">
        <f>IF(参照_電気!E161="","",参照_電気!E161)</f>
        <v>0</v>
      </c>
      <c r="AZ161" s="19" t="str">
        <f>IF(参照_電気!F161="","",参照_電気!F161)</f>
        <v>ENEOS Power(株)（旧:ENEOS(株)）</v>
      </c>
      <c r="BA161" s="19" t="str">
        <f>IF(参照_電気!G161="","",参照_電気!G161)</f>
        <v>ENEOS Power(株)（旧:ENEOS(株)）_メニューC</v>
      </c>
      <c r="BB161" s="19">
        <f t="shared" si="43"/>
        <v>0</v>
      </c>
      <c r="BD161" s="19" t="str">
        <f>IF(参照_電気!L161="","",参照_電気!L161)</f>
        <v>(株)エネワンでんき</v>
      </c>
    </row>
    <row r="162" spans="47:56">
      <c r="AU162" s="19" t="str">
        <f>IF(参照_電気!A162="","",参照_電気!A162)</f>
        <v/>
      </c>
      <c r="AV162" s="19" t="str">
        <f>IF(参照_電気!B162="","",参照_電気!B162)</f>
        <v/>
      </c>
      <c r="AW162" s="19" t="str">
        <f>IF(参照_電気!C162="","",参照_電気!C162)</f>
        <v>メニューD</v>
      </c>
      <c r="AX162" s="19">
        <f>IF(参照_電気!D162="","",参照_電気!D162)</f>
        <v>0</v>
      </c>
      <c r="AY162" s="19">
        <f>IF(参照_電気!E162="","",参照_電気!E162)</f>
        <v>0</v>
      </c>
      <c r="AZ162" s="19" t="str">
        <f>IF(参照_電気!F162="","",参照_電気!F162)</f>
        <v>ENEOS Power(株)（旧:ENEOS(株)）</v>
      </c>
      <c r="BA162" s="19" t="str">
        <f>IF(参照_電気!G162="","",参照_電気!G162)</f>
        <v>ENEOS Power(株)（旧:ENEOS(株)）_メニューD</v>
      </c>
      <c r="BB162" s="19">
        <f t="shared" si="43"/>
        <v>0</v>
      </c>
      <c r="BD162" s="19" t="str">
        <f>IF(参照_電気!L162="","",参照_電気!L162)</f>
        <v>エバーグリーン・マーケティング(株)</v>
      </c>
    </row>
    <row r="163" spans="47:56">
      <c r="AU163" s="19" t="str">
        <f>IF(参照_電気!A163="","",参照_電気!A163)</f>
        <v/>
      </c>
      <c r="AV163" s="19" t="str">
        <f>IF(参照_電気!B163="","",参照_電気!B163)</f>
        <v/>
      </c>
      <c r="AW163" s="19" t="str">
        <f>IF(参照_電気!C163="","",参照_電気!C163)</f>
        <v>メニューE</v>
      </c>
      <c r="AX163" s="19">
        <f>IF(参照_電気!D163="","",参照_電気!D163)</f>
        <v>0</v>
      </c>
      <c r="AY163" s="19">
        <f>IF(参照_電気!E163="","",参照_電気!E163)</f>
        <v>0</v>
      </c>
      <c r="AZ163" s="19" t="str">
        <f>IF(参照_電気!F163="","",参照_電気!F163)</f>
        <v>ENEOS Power(株)（旧:ENEOS(株)）</v>
      </c>
      <c r="BA163" s="19" t="str">
        <f>IF(参照_電気!G163="","",参照_電気!G163)</f>
        <v>ENEOS Power(株)（旧:ENEOS(株)）_メニューE</v>
      </c>
      <c r="BB163" s="19">
        <f t="shared" si="43"/>
        <v>0</v>
      </c>
      <c r="BD163" s="19" t="str">
        <f>IF(参照_電気!L163="","",参照_電気!L163)</f>
        <v>エバーグリーン・リテイリング(株)</v>
      </c>
    </row>
    <row r="164" spans="47:56">
      <c r="AU164" s="19" t="str">
        <f>IF(参照_電気!A164="","",参照_電気!A164)</f>
        <v/>
      </c>
      <c r="AV164" s="19" t="str">
        <f>IF(参照_電気!B164="","",参照_電気!B164)</f>
        <v/>
      </c>
      <c r="AW164" s="19" t="str">
        <f>IF(参照_電気!C164="","",参照_電気!C164)</f>
        <v>メニューF(残差)</v>
      </c>
      <c r="AX164" s="19">
        <f>IF(参照_電気!D164="","",参照_電気!D164)</f>
        <v>5.0799999999999999E-4</v>
      </c>
      <c r="AY164" s="19">
        <f>IF(参照_電気!E164="","",参照_電気!E164)</f>
        <v>5.0799999999999999E-4</v>
      </c>
      <c r="AZ164" s="19" t="str">
        <f>IF(参照_電気!F164="","",参照_電気!F164)</f>
        <v>ENEOS Power(株)（旧:ENEOS(株)）</v>
      </c>
      <c r="BA164" s="19" t="str">
        <f>IF(参照_電気!G164="","",参照_電気!G164)</f>
        <v>ENEOS Power(株)（旧:ENEOS(株)）_メニューF(残差)</v>
      </c>
      <c r="BB164" s="19">
        <f t="shared" si="43"/>
        <v>0.50800000000000001</v>
      </c>
      <c r="BD164" s="19" t="str">
        <f>IF(参照_電気!L164="","",参照_電気!L164)</f>
        <v>荏原環境プラント(株)</v>
      </c>
    </row>
    <row r="165" spans="47:56">
      <c r="AU165" s="19" t="str">
        <f>IF(参照_電気!A165="","",参照_電気!A165)</f>
        <v/>
      </c>
      <c r="AV165" s="19" t="str">
        <f>IF(参照_電気!B165="","",参照_電気!B165)</f>
        <v/>
      </c>
      <c r="AW165" s="19" t="str">
        <f>IF(参照_電気!C165="","",参照_電気!C165)</f>
        <v>(参考値)事業者全体</v>
      </c>
      <c r="AX165" s="19">
        <f>IF(参照_電気!D165="","",参照_電気!D165)</f>
        <v>4.8200000000000001E-4</v>
      </c>
      <c r="AY165" s="19">
        <f>IF(参照_電気!E165="","",参照_電気!E165)</f>
        <v>4.8200000000000001E-4</v>
      </c>
      <c r="AZ165" s="19" t="str">
        <f>IF(参照_電気!F165="","",参照_電気!F165)</f>
        <v>ENEOS Power(株)（旧:ENEOS(株)）</v>
      </c>
      <c r="BA165" s="19" t="str">
        <f>IF(参照_電気!G165="","",参照_電気!G165)</f>
        <v>ENEOS Power(株)（旧:ENEOS(株)）_(参考値)事業者全体</v>
      </c>
      <c r="BB165" s="19">
        <f t="shared" si="43"/>
        <v>0.48199999999999998</v>
      </c>
      <c r="BD165" s="19" t="str">
        <f>IF(参照_電気!L165="","",参照_電気!L165)</f>
        <v>エフィシエント(株)</v>
      </c>
    </row>
    <row r="166" spans="47:56">
      <c r="AU166" s="19" t="str">
        <f>IF(参照_電気!A166="","",参照_電気!A166)</f>
        <v>A0051</v>
      </c>
      <c r="AV166" s="19" t="str">
        <f>IF(参照_電気!B166="","",参照_電気!B166)</f>
        <v>真庭バイオエネルギー(株)</v>
      </c>
      <c r="AW166" s="19" t="str">
        <f>IF(参照_電気!C166="","",参照_電気!C166)</f>
        <v/>
      </c>
      <c r="AX166" s="19">
        <f>IF(参照_電気!D166="","",参照_電気!D166)</f>
        <v>3.9800000000000002E-4</v>
      </c>
      <c r="AY166" s="19">
        <f>IF(参照_電気!E166="","",参照_電気!E166)</f>
        <v>3.9800000000000002E-4</v>
      </c>
      <c r="AZ166" s="19" t="str">
        <f>IF(参照_電気!F166="","",参照_電気!F166)</f>
        <v>真庭バイオエネルギー(株)</v>
      </c>
      <c r="BA166" s="19" t="str">
        <f>IF(参照_電気!G166="","",参照_電気!G166)</f>
        <v>真庭バイオエネルギー(株)_</v>
      </c>
      <c r="BB166" s="19">
        <f t="shared" si="43"/>
        <v>0.39800000000000002</v>
      </c>
      <c r="BD166" s="19" t="str">
        <f>IF(参照_電気!L166="","",参照_電気!L166)</f>
        <v>(株)エフエネ</v>
      </c>
    </row>
    <row r="167" spans="47:56">
      <c r="AU167" s="19" t="str">
        <f>IF(参照_電気!A167="","",参照_電気!A167)</f>
        <v>A0052</v>
      </c>
      <c r="AV167" s="19" t="str">
        <f>IF(参照_電気!B167="","",参照_電気!B167)</f>
        <v>三井物産(株)</v>
      </c>
      <c r="AW167" s="19" t="str">
        <f>IF(参照_電気!C167="","",参照_電気!C167)</f>
        <v>メニューA</v>
      </c>
      <c r="AX167" s="19">
        <f>IF(参照_電気!D167="","",参照_電気!D167)</f>
        <v>0</v>
      </c>
      <c r="AY167" s="19">
        <f>IF(参照_電気!E167="","",参照_電気!E167)</f>
        <v>0</v>
      </c>
      <c r="AZ167" s="19" t="str">
        <f>IF(参照_電気!F167="","",参照_電気!F167)</f>
        <v>三井物産(株)</v>
      </c>
      <c r="BA167" s="19" t="str">
        <f>IF(参照_電気!G167="","",参照_電気!G167)</f>
        <v>三井物産(株)_メニューA</v>
      </c>
      <c r="BB167" s="19">
        <f t="shared" si="43"/>
        <v>0</v>
      </c>
      <c r="BD167" s="19" t="str">
        <f>IF(参照_電気!L167="","",参照_電気!L167)</f>
        <v>(株)エフオン</v>
      </c>
    </row>
    <row r="168" spans="47:56">
      <c r="AU168" s="19" t="str">
        <f>IF(参照_電気!A168="","",参照_電気!A168)</f>
        <v/>
      </c>
      <c r="AV168" s="19" t="str">
        <f>IF(参照_電気!B168="","",参照_電気!B168)</f>
        <v/>
      </c>
      <c r="AW168" s="19" t="str">
        <f>IF(参照_電気!C168="","",参照_電気!C168)</f>
        <v>メニューB</v>
      </c>
      <c r="AX168" s="19">
        <f>IF(参照_電気!D168="","",参照_電気!D168)</f>
        <v>0</v>
      </c>
      <c r="AY168" s="19">
        <f>IF(参照_電気!E168="","",参照_電気!E168)</f>
        <v>0</v>
      </c>
      <c r="AZ168" s="19" t="str">
        <f>IF(参照_電気!F168="","",参照_電気!F168)</f>
        <v>三井物産(株)</v>
      </c>
      <c r="BA168" s="19" t="str">
        <f>IF(参照_電気!G168="","",参照_電気!G168)</f>
        <v>三井物産(株)_メニューB</v>
      </c>
      <c r="BB168" s="19">
        <f t="shared" si="43"/>
        <v>0</v>
      </c>
      <c r="BD168" s="19" t="str">
        <f>IF(参照_電気!L168="","",参照_電気!L168)</f>
        <v>エフビットコミュニケーションズ(株)　</v>
      </c>
    </row>
    <row r="169" spans="47:56">
      <c r="AU169" s="19" t="str">
        <f>IF(参照_電気!A169="","",参照_電気!A169)</f>
        <v/>
      </c>
      <c r="AV169" s="19" t="str">
        <f>IF(参照_電気!B169="","",参照_電気!B169)</f>
        <v/>
      </c>
      <c r="AW169" s="19" t="str">
        <f>IF(参照_電気!C169="","",参照_電気!C169)</f>
        <v>メニューC</v>
      </c>
      <c r="AX169" s="19">
        <f>IF(参照_電気!D169="","",参照_電気!D169)</f>
        <v>4.2400000000000001E-4</v>
      </c>
      <c r="AY169" s="19">
        <f>IF(参照_電気!E169="","",参照_電気!E169)</f>
        <v>4.2400000000000001E-4</v>
      </c>
      <c r="AZ169" s="19" t="str">
        <f>IF(参照_電気!F169="","",参照_電気!F169)</f>
        <v>三井物産(株)</v>
      </c>
      <c r="BA169" s="19" t="str">
        <f>IF(参照_電気!G169="","",参照_電気!G169)</f>
        <v>三井物産(株)_メニューC</v>
      </c>
      <c r="BB169" s="19">
        <f t="shared" si="43"/>
        <v>0.42399999999999999</v>
      </c>
      <c r="BD169" s="19" t="str">
        <f>IF(参照_電気!L169="","",参照_電気!L169)</f>
        <v>(株)エルピオ</v>
      </c>
    </row>
    <row r="170" spans="47:56">
      <c r="AU170" s="19" t="str">
        <f>IF(参照_電気!A170="","",参照_電気!A170)</f>
        <v/>
      </c>
      <c r="AV170" s="19" t="str">
        <f>IF(参照_電気!B170="","",参照_電気!B170)</f>
        <v/>
      </c>
      <c r="AW170" s="19" t="str">
        <f>IF(参照_電気!C170="","",参照_電気!C170)</f>
        <v>メニューD(残差)</v>
      </c>
      <c r="AX170" s="19">
        <f>IF(参照_電気!D170="","",参照_電気!D170)</f>
        <v>1.2589999999999999E-3</v>
      </c>
      <c r="AY170" s="19">
        <f>IF(参照_電気!E170="","",参照_電気!E170)</f>
        <v>1.2589999999999999E-3</v>
      </c>
      <c r="AZ170" s="19" t="str">
        <f>IF(参照_電気!F170="","",参照_電気!F170)</f>
        <v>三井物産(株)</v>
      </c>
      <c r="BA170" s="19" t="str">
        <f>IF(参照_電気!G170="","",参照_電気!G170)</f>
        <v>三井物産(株)_メニューD(残差)</v>
      </c>
      <c r="BB170" s="19">
        <f t="shared" si="43"/>
        <v>1.2589999999999999</v>
      </c>
      <c r="BD170" s="19" t="str">
        <f>IF(参照_電気!L170="","",参照_電気!L170)</f>
        <v>エルメック(株)</v>
      </c>
    </row>
    <row r="171" spans="47:56">
      <c r="AU171" s="19" t="str">
        <f>IF(参照_電気!A171="","",参照_電気!A171)</f>
        <v/>
      </c>
      <c r="AV171" s="19" t="str">
        <f>IF(参照_電気!B171="","",参照_電気!B171)</f>
        <v/>
      </c>
      <c r="AW171" s="19" t="str">
        <f>IF(参照_電気!C171="","",参照_電気!C171)</f>
        <v>(参考値)事業者全体</v>
      </c>
      <c r="AX171" s="19">
        <f>IF(参照_電気!D171="","",参照_電気!D171)</f>
        <v>8.2200000000000003E-4</v>
      </c>
      <c r="AY171" s="19">
        <f>IF(参照_電気!E171="","",参照_電気!E171)</f>
        <v>8.2200000000000003E-4</v>
      </c>
      <c r="AZ171" s="19" t="str">
        <f>IF(参照_電気!F171="","",参照_電気!F171)</f>
        <v>三井物産(株)</v>
      </c>
      <c r="BA171" s="19" t="str">
        <f>IF(参照_電気!G171="","",参照_電気!G171)</f>
        <v>三井物産(株)_(参考値)事業者全体</v>
      </c>
      <c r="BB171" s="19">
        <f t="shared" si="43"/>
        <v>0.82200000000000006</v>
      </c>
      <c r="BD171" s="19" t="str">
        <f>IF(参照_電気!L171="","",参照_電気!L171)</f>
        <v>(株)縁人</v>
      </c>
    </row>
    <row r="172" spans="47:56">
      <c r="AU172" s="19" t="str">
        <f>IF(参照_電気!A172="","",参照_電気!A172)</f>
        <v>A0053</v>
      </c>
      <c r="AV172" s="19" t="str">
        <f>IF(参照_電気!B172="","",参照_電気!B172)</f>
        <v>オリックス(株)</v>
      </c>
      <c r="AW172" s="19" t="str">
        <f>IF(参照_電気!C172="","",参照_電気!C172)</f>
        <v>メニューA</v>
      </c>
      <c r="AX172" s="19">
        <f>IF(参照_電気!D172="","",参照_電気!D172)</f>
        <v>3.9899999999999999E-4</v>
      </c>
      <c r="AY172" s="19">
        <f>IF(参照_電気!E172="","",参照_電気!E172)</f>
        <v>3.9899999999999999E-4</v>
      </c>
      <c r="AZ172" s="19" t="str">
        <f>IF(参照_電気!F172="","",参照_電気!F172)</f>
        <v>オリックス(株)</v>
      </c>
      <c r="BA172" s="19" t="str">
        <f>IF(参照_電気!G172="","",参照_電気!G172)</f>
        <v>オリックス(株)_メニューA</v>
      </c>
      <c r="BB172" s="19">
        <f t="shared" si="43"/>
        <v>0.39900000000000002</v>
      </c>
      <c r="BD172" s="19" t="str">
        <f>IF(参照_電気!L172="","",参照_電気!L172)</f>
        <v>おいでんエネルギー(株)</v>
      </c>
    </row>
    <row r="173" spans="47:56">
      <c r="AU173" s="19" t="str">
        <f>IF(参照_電気!A173="","",参照_電気!A173)</f>
        <v/>
      </c>
      <c r="AV173" s="19" t="str">
        <f>IF(参照_電気!B173="","",参照_電気!B173)</f>
        <v/>
      </c>
      <c r="AW173" s="19" t="str">
        <f>IF(参照_電気!C173="","",参照_電気!C173)</f>
        <v>メニューB</v>
      </c>
      <c r="AX173" s="19">
        <f>IF(参照_電気!D173="","",参照_電気!D173)</f>
        <v>2.99E-4</v>
      </c>
      <c r="AY173" s="19">
        <f>IF(参照_電気!E173="","",参照_電気!E173)</f>
        <v>2.99E-4</v>
      </c>
      <c r="AZ173" s="19" t="str">
        <f>IF(参照_電気!F173="","",参照_電気!F173)</f>
        <v>オリックス(株)</v>
      </c>
      <c r="BA173" s="19" t="str">
        <f>IF(参照_電気!G173="","",参照_電気!G173)</f>
        <v>オリックス(株)_メニューB</v>
      </c>
      <c r="BB173" s="19">
        <f t="shared" si="43"/>
        <v>0.29899999999999999</v>
      </c>
      <c r="BD173" s="19" t="str">
        <f>IF(参照_電気!L173="","",参照_電気!L173)</f>
        <v>王子・伊藤忠エネクス電力販売(株)</v>
      </c>
    </row>
    <row r="174" spans="47:56">
      <c r="AU174" s="19" t="str">
        <f>IF(参照_電気!A174="","",参照_電気!A174)</f>
        <v/>
      </c>
      <c r="AV174" s="19" t="str">
        <f>IF(参照_電気!B174="","",参照_電気!B174)</f>
        <v/>
      </c>
      <c r="AW174" s="19" t="str">
        <f>IF(参照_電気!C174="","",参照_電気!C174)</f>
        <v>メニューC</v>
      </c>
      <c r="AX174" s="19">
        <f>IF(参照_電気!D174="","",参照_電気!D174)</f>
        <v>1.9900000000000001E-4</v>
      </c>
      <c r="AY174" s="19">
        <f>IF(参照_電気!E174="","",参照_電気!E174)</f>
        <v>1.9900000000000001E-4</v>
      </c>
      <c r="AZ174" s="19" t="str">
        <f>IF(参照_電気!F174="","",参照_電気!F174)</f>
        <v>オリックス(株)</v>
      </c>
      <c r="BA174" s="19" t="str">
        <f>IF(参照_電気!G174="","",参照_電気!G174)</f>
        <v>オリックス(株)_メニューC</v>
      </c>
      <c r="BB174" s="19">
        <f t="shared" si="43"/>
        <v>0.19900000000000001</v>
      </c>
      <c r="BD174" s="19" t="str">
        <f>IF(参照_電気!L174="","",参照_電気!L174)</f>
        <v>青梅ガス(株)</v>
      </c>
    </row>
    <row r="175" spans="47:56">
      <c r="AU175" s="19" t="str">
        <f>IF(参照_電気!A175="","",参照_電気!A175)</f>
        <v/>
      </c>
      <c r="AV175" s="19" t="str">
        <f>IF(参照_電気!B175="","",参照_電気!B175)</f>
        <v/>
      </c>
      <c r="AW175" s="19" t="str">
        <f>IF(参照_電気!C175="","",参照_電気!C175)</f>
        <v>メニューD</v>
      </c>
      <c r="AX175" s="19">
        <f>IF(参照_電気!D175="","",参照_電気!D175)</f>
        <v>0</v>
      </c>
      <c r="AY175" s="19">
        <f>IF(参照_電気!E175="","",参照_電気!E175)</f>
        <v>0</v>
      </c>
      <c r="AZ175" s="19" t="str">
        <f>IF(参照_電気!F175="","",参照_電気!F175)</f>
        <v>オリックス(株)</v>
      </c>
      <c r="BA175" s="19" t="str">
        <f>IF(参照_電気!G175="","",参照_電気!G175)</f>
        <v>オリックス(株)_メニューD</v>
      </c>
      <c r="BB175" s="19">
        <f t="shared" si="43"/>
        <v>0</v>
      </c>
      <c r="BD175" s="19" t="str">
        <f>IF(参照_電気!L175="","",参照_電気!L175)</f>
        <v>大垣ガス(株)</v>
      </c>
    </row>
    <row r="176" spans="47:56">
      <c r="AU176" s="19" t="str">
        <f>IF(参照_電気!A176="","",参照_電気!A176)</f>
        <v/>
      </c>
      <c r="AV176" s="19" t="str">
        <f>IF(参照_電気!B176="","",参照_電気!B176)</f>
        <v/>
      </c>
      <c r="AW176" s="19" t="str">
        <f>IF(参照_電気!C176="","",参照_電気!C176)</f>
        <v>メニューE</v>
      </c>
      <c r="AX176" s="19">
        <f>IF(参照_電気!D176="","",参照_電気!D176)</f>
        <v>4.4999999999999999E-4</v>
      </c>
      <c r="AY176" s="19">
        <f>IF(参照_電気!E176="","",参照_電気!E176)</f>
        <v>4.4999999999999999E-4</v>
      </c>
      <c r="AZ176" s="19" t="str">
        <f>IF(参照_電気!F176="","",参照_電気!F176)</f>
        <v>オリックス(株)</v>
      </c>
      <c r="BA176" s="19" t="str">
        <f>IF(参照_電気!G176="","",参照_電気!G176)</f>
        <v>オリックス(株)_メニューE</v>
      </c>
      <c r="BB176" s="19">
        <f t="shared" si="43"/>
        <v>0.45</v>
      </c>
      <c r="BD176" s="19" t="str">
        <f>IF(参照_電気!L176="","",参照_電気!L176)</f>
        <v>大熊るるるん電力(株)</v>
      </c>
    </row>
    <row r="177" spans="47:56">
      <c r="AU177" s="19" t="str">
        <f>IF(参照_電気!A177="","",参照_電気!A177)</f>
        <v/>
      </c>
      <c r="AV177" s="19" t="str">
        <f>IF(参照_電気!B177="","",参照_電気!B177)</f>
        <v/>
      </c>
      <c r="AW177" s="19" t="str">
        <f>IF(参照_電気!C177="","",参照_電気!C177)</f>
        <v>メニューF</v>
      </c>
      <c r="AX177" s="19">
        <f>IF(参照_電気!D177="","",参照_電気!D177)</f>
        <v>3.1500000000000001E-4</v>
      </c>
      <c r="AY177" s="19">
        <f>IF(参照_電気!E177="","",参照_電気!E177)</f>
        <v>3.1500000000000001E-4</v>
      </c>
      <c r="AZ177" s="19" t="str">
        <f>IF(参照_電気!F177="","",参照_電気!F177)</f>
        <v>オリックス(株)</v>
      </c>
      <c r="BA177" s="19" t="str">
        <f>IF(参照_電気!G177="","",参照_電気!G177)</f>
        <v>オリックス(株)_メニューF</v>
      </c>
      <c r="BB177" s="19">
        <f t="shared" si="43"/>
        <v>0.315</v>
      </c>
      <c r="BD177" s="19" t="str">
        <f>IF(参照_電気!L177="","",参照_電気!L177)</f>
        <v>大阪瓦斯(株)</v>
      </c>
    </row>
    <row r="178" spans="47:56">
      <c r="AU178" s="19" t="str">
        <f>IF(参照_電気!A178="","",参照_電気!A178)</f>
        <v/>
      </c>
      <c r="AV178" s="19" t="str">
        <f>IF(参照_電気!B178="","",参照_電気!B178)</f>
        <v/>
      </c>
      <c r="AW178" s="19" t="str">
        <f>IF(参照_電気!C178="","",参照_電気!C178)</f>
        <v>メニューG</v>
      </c>
      <c r="AX178" s="19">
        <f>IF(参照_電気!D178="","",参照_電気!D178)</f>
        <v>2.3499999999999999E-4</v>
      </c>
      <c r="AY178" s="19">
        <f>IF(参照_電気!E178="","",参照_電気!E178)</f>
        <v>2.3499999999999999E-4</v>
      </c>
      <c r="AZ178" s="19" t="str">
        <f>IF(参照_電気!F178="","",参照_電気!F178)</f>
        <v>オリックス(株)</v>
      </c>
      <c r="BA178" s="19" t="str">
        <f>IF(参照_電気!G178="","",参照_電気!G178)</f>
        <v>オリックス(株)_メニューG</v>
      </c>
      <c r="BB178" s="19">
        <f t="shared" si="43"/>
        <v>0.23499999999999999</v>
      </c>
      <c r="BD178" s="19" t="str">
        <f>IF(参照_電気!L178="","",参照_電気!L178)</f>
        <v>(株)大崎クリエーション</v>
      </c>
    </row>
    <row r="179" spans="47:56">
      <c r="AU179" s="19" t="str">
        <f>IF(参照_電気!A179="","",参照_電気!A179)</f>
        <v/>
      </c>
      <c r="AV179" s="19" t="str">
        <f>IF(参照_電気!B179="","",参照_電気!B179)</f>
        <v/>
      </c>
      <c r="AW179" s="19" t="str">
        <f>IF(参照_電気!C179="","",参照_電気!C179)</f>
        <v>メニューH(残差)</v>
      </c>
      <c r="AX179" s="19">
        <f>IF(参照_電気!D179="","",参照_電気!D179)</f>
        <v>4.2200000000000001E-4</v>
      </c>
      <c r="AY179" s="19">
        <f>IF(参照_電気!E179="","",参照_電気!E179)</f>
        <v>4.2200000000000001E-4</v>
      </c>
      <c r="AZ179" s="19" t="str">
        <f>IF(参照_電気!F179="","",参照_電気!F179)</f>
        <v>オリックス(株)</v>
      </c>
      <c r="BA179" s="19" t="str">
        <f>IF(参照_電気!G179="","",参照_電気!G179)</f>
        <v>オリックス(株)_メニューH(残差)</v>
      </c>
      <c r="BB179" s="19">
        <f t="shared" si="43"/>
        <v>0.42199999999999999</v>
      </c>
      <c r="BD179" s="19" t="str">
        <f>IF(参照_電気!L179="","",参照_電気!L179)</f>
        <v>おおすみ半島スマートエネルギー(株)</v>
      </c>
    </row>
    <row r="180" spans="47:56">
      <c r="AU180" s="19" t="str">
        <f>IF(参照_電気!A180="","",参照_電気!A180)</f>
        <v/>
      </c>
      <c r="AV180" s="19" t="str">
        <f>IF(参照_電気!B180="","",参照_電気!B180)</f>
        <v/>
      </c>
      <c r="AW180" s="19" t="str">
        <f>IF(参照_電気!C180="","",参照_電気!C180)</f>
        <v>(参考値)事業者全体</v>
      </c>
      <c r="AX180" s="19">
        <f>IF(参照_電気!D180="","",参照_電気!D180)</f>
        <v>1.096E-3</v>
      </c>
      <c r="AY180" s="19">
        <f>IF(参照_電気!E180="","",参照_電気!E180)</f>
        <v>1.096E-3</v>
      </c>
      <c r="AZ180" s="19" t="str">
        <f>IF(参照_電気!F180="","",参照_電気!F180)</f>
        <v>オリックス(株)</v>
      </c>
      <c r="BA180" s="19" t="str">
        <f>IF(参照_電気!G180="","",参照_電気!G180)</f>
        <v>オリックス(株)_(参考値)事業者全体</v>
      </c>
      <c r="BB180" s="19">
        <f t="shared" si="43"/>
        <v>1.0959999999999999</v>
      </c>
      <c r="BD180" s="19" t="str">
        <f>IF(参照_電気!L180="","",参照_電気!L180)</f>
        <v>大多喜ガス(株)</v>
      </c>
    </row>
    <row r="181" spans="47:56">
      <c r="AU181" s="19" t="str">
        <f>IF(参照_電気!A181="","",参照_電気!A181)</f>
        <v>A0054</v>
      </c>
      <c r="AV181" s="19" t="str">
        <f>IF(参照_電気!B181="","",参照_電気!B181)</f>
        <v>(株)エネサンス関東</v>
      </c>
      <c r="AW181" s="19" t="str">
        <f>IF(参照_電気!C181="","",参照_電気!C181)</f>
        <v/>
      </c>
      <c r="AX181" s="19">
        <f>IF(参照_電気!D181="","",参照_電気!D181)</f>
        <v>3.3799999999999998E-4</v>
      </c>
      <c r="AY181" s="19">
        <f>IF(参照_電気!E181="","",参照_電気!E181)</f>
        <v>3.3799999999999998E-4</v>
      </c>
      <c r="AZ181" s="19" t="str">
        <f>IF(参照_電気!F181="","",参照_電気!F181)</f>
        <v>(株)エネサンス関東</v>
      </c>
      <c r="BA181" s="19" t="str">
        <f>IF(参照_電気!G181="","",参照_電気!G181)</f>
        <v>(株)エネサンス関東_</v>
      </c>
      <c r="BB181" s="19">
        <f t="shared" si="43"/>
        <v>0.33799999999999997</v>
      </c>
      <c r="BD181" s="19" t="str">
        <f>IF(参照_電気!L181="","",参照_電気!L181)</f>
        <v>(株)おおた電力</v>
      </c>
    </row>
    <row r="182" spans="47:56">
      <c r="AU182" s="19" t="str">
        <f>IF(参照_電気!A182="","",参照_電気!A182)</f>
        <v>A0055</v>
      </c>
      <c r="AV182" s="19" t="str">
        <f>IF(参照_電気!B182="","",参照_電気!B182)</f>
        <v>(株)UPDATER</v>
      </c>
      <c r="AW182" s="19" t="str">
        <f>IF(参照_電気!C182="","",参照_電気!C182)</f>
        <v>メニューA</v>
      </c>
      <c r="AX182" s="19">
        <f>IF(参照_電気!D182="","",参照_電気!D182)</f>
        <v>0</v>
      </c>
      <c r="AY182" s="19">
        <f>IF(参照_電気!E182="","",参照_電気!E182)</f>
        <v>0</v>
      </c>
      <c r="AZ182" s="19" t="str">
        <f>IF(参照_電気!F182="","",参照_電気!F182)</f>
        <v>(株)UPDATER</v>
      </c>
      <c r="BA182" s="19" t="str">
        <f>IF(参照_電気!G182="","",参照_電気!G182)</f>
        <v>(株)UPDATER_メニューA</v>
      </c>
      <c r="BB182" s="19">
        <f t="shared" si="43"/>
        <v>0</v>
      </c>
      <c r="BD182" s="19" t="str">
        <f>IF(参照_電気!L182="","",参照_電気!L182)</f>
        <v>大塚ビジネスサポート(株)</v>
      </c>
    </row>
    <row r="183" spans="47:56">
      <c r="AU183" s="19" t="str">
        <f>IF(参照_電気!A183="","",参照_電気!A183)</f>
        <v/>
      </c>
      <c r="AV183" s="19" t="str">
        <f>IF(参照_電気!B183="","",参照_電気!B183)</f>
        <v/>
      </c>
      <c r="AW183" s="19" t="str">
        <f>IF(参照_電気!C183="","",参照_電気!C183)</f>
        <v>メニューB(残差)</v>
      </c>
      <c r="AX183" s="19">
        <f>IF(参照_電気!D183="","",参照_電気!D183)</f>
        <v>4.0499999999999998E-4</v>
      </c>
      <c r="AY183" s="19">
        <f>IF(参照_電気!E183="","",参照_電気!E183)</f>
        <v>4.0499999999999998E-4</v>
      </c>
      <c r="AZ183" s="19" t="str">
        <f>IF(参照_電気!F183="","",参照_電気!F183)</f>
        <v>(株)UPDATER</v>
      </c>
      <c r="BA183" s="19" t="str">
        <f>IF(参照_電気!G183="","",参照_電気!G183)</f>
        <v>(株)UPDATER_メニューB(残差)</v>
      </c>
      <c r="BB183" s="19">
        <f t="shared" si="43"/>
        <v>0.40499999999999997</v>
      </c>
      <c r="BD183" s="19" t="str">
        <f>IF(参照_電気!L183="","",参照_電気!L183)</f>
        <v>(株)岡崎さくら電力</v>
      </c>
    </row>
    <row r="184" spans="47:56">
      <c r="AU184" s="19" t="str">
        <f>IF(参照_電気!A184="","",参照_電気!A184)</f>
        <v/>
      </c>
      <c r="AV184" s="19" t="str">
        <f>IF(参照_電気!B184="","",参照_電気!B184)</f>
        <v/>
      </c>
      <c r="AW184" s="19" t="str">
        <f>IF(参照_電気!C184="","",参照_電気!C184)</f>
        <v>(参考値)事業者全体</v>
      </c>
      <c r="AX184" s="19">
        <f>IF(参照_電気!D184="","",参照_電気!D184)</f>
        <v>3.8000000000000002E-5</v>
      </c>
      <c r="AY184" s="19">
        <f>IF(参照_電気!E184="","",参照_電気!E184)</f>
        <v>3.8000000000000002E-5</v>
      </c>
      <c r="AZ184" s="19" t="str">
        <f>IF(参照_電気!F184="","",参照_電気!F184)</f>
        <v>(株)UPDATER</v>
      </c>
      <c r="BA184" s="19" t="str">
        <f>IF(参照_電気!G184="","",参照_電気!G184)</f>
        <v>(株)UPDATER_(参考値)事業者全体</v>
      </c>
      <c r="BB184" s="19">
        <f t="shared" si="43"/>
        <v>3.7999999999999999E-2</v>
      </c>
      <c r="BD184" s="19" t="str">
        <f>IF(参照_電気!L184="","",参照_電気!L184)</f>
        <v>岡田建設(株)</v>
      </c>
    </row>
    <row r="185" spans="47:56">
      <c r="AU185" s="19" t="str">
        <f>IF(参照_電気!A185="","",参照_電気!A185)</f>
        <v>A0056</v>
      </c>
      <c r="AV185" s="19" t="str">
        <f>IF(参照_電気!B185="","",参照_電気!B185)</f>
        <v>シン・エナジー(株)</v>
      </c>
      <c r="AW185" s="19" t="str">
        <f>IF(参照_電気!C185="","",参照_電気!C185)</f>
        <v>メニューA</v>
      </c>
      <c r="AX185" s="19">
        <f>IF(参照_電気!D185="","",参照_電気!D185)</f>
        <v>4.2400000000000001E-4</v>
      </c>
      <c r="AY185" s="19">
        <f>IF(参照_電気!E185="","",参照_電気!E185)</f>
        <v>4.2400000000000001E-4</v>
      </c>
      <c r="AZ185" s="19" t="str">
        <f>IF(参照_電気!F185="","",参照_電気!F185)</f>
        <v>シン・エナジー(株)</v>
      </c>
      <c r="BA185" s="19" t="str">
        <f>IF(参照_電気!G185="","",参照_電気!G185)</f>
        <v>シン・エナジー(株)_メニューA</v>
      </c>
      <c r="BB185" s="19">
        <f t="shared" si="43"/>
        <v>0.42399999999999999</v>
      </c>
      <c r="BD185" s="19" t="str">
        <f>IF(参照_電気!L185="","",参照_電気!L185)</f>
        <v>(株)オカモト</v>
      </c>
    </row>
    <row r="186" spans="47:56">
      <c r="AU186" s="19" t="str">
        <f>IF(参照_電気!A186="","",参照_電気!A186)</f>
        <v/>
      </c>
      <c r="AV186" s="19" t="str">
        <f>IF(参照_電気!B186="","",参照_電気!B186)</f>
        <v/>
      </c>
      <c r="AW186" s="19" t="str">
        <f>IF(参照_電気!C186="","",参照_電気!C186)</f>
        <v>メニューB</v>
      </c>
      <c r="AX186" s="19">
        <f>IF(参照_電気!D186="","",参照_電気!D186)</f>
        <v>0</v>
      </c>
      <c r="AY186" s="19">
        <f>IF(参照_電気!E186="","",参照_電気!E186)</f>
        <v>0</v>
      </c>
      <c r="AZ186" s="19" t="str">
        <f>IF(参照_電気!F186="","",参照_電気!F186)</f>
        <v>シン・エナジー(株)</v>
      </c>
      <c r="BA186" s="19" t="str">
        <f>IF(参照_電気!G186="","",参照_電気!G186)</f>
        <v>シン・エナジー(株)_メニューB</v>
      </c>
      <c r="BB186" s="19">
        <f t="shared" si="43"/>
        <v>0</v>
      </c>
      <c r="BD186" s="19" t="str">
        <f>IF(参照_電気!L186="","",参照_電気!L186)</f>
        <v>岡谷酸素(株)</v>
      </c>
    </row>
    <row r="187" spans="47:56">
      <c r="AU187" s="19" t="str">
        <f>IF(参照_電気!A187="","",参照_電気!A187)</f>
        <v/>
      </c>
      <c r="AV187" s="19" t="str">
        <f>IF(参照_電気!B187="","",参照_電気!B187)</f>
        <v/>
      </c>
      <c r="AW187" s="19" t="str">
        <f>IF(参照_電気!C187="","",参照_電気!C187)</f>
        <v>メニューC</v>
      </c>
      <c r="AX187" s="19">
        <f>IF(参照_電気!D187="","",参照_電気!D187)</f>
        <v>3.0899999999999998E-4</v>
      </c>
      <c r="AY187" s="19">
        <f>IF(参照_電気!E187="","",参照_電気!E187)</f>
        <v>3.0899999999999998E-4</v>
      </c>
      <c r="AZ187" s="19" t="str">
        <f>IF(参照_電気!F187="","",参照_電気!F187)</f>
        <v>シン・エナジー(株)</v>
      </c>
      <c r="BA187" s="19" t="str">
        <f>IF(参照_電気!G187="","",参照_電気!G187)</f>
        <v>シン・エナジー(株)_メニューC</v>
      </c>
      <c r="BB187" s="19">
        <f t="shared" si="43"/>
        <v>0.309</v>
      </c>
      <c r="BD187" s="19" t="str">
        <f>IF(参照_電気!L187="","",参照_電気!L187)</f>
        <v>岡山ガス(株)</v>
      </c>
    </row>
    <row r="188" spans="47:56">
      <c r="AU188" s="19" t="str">
        <f>IF(参照_電気!A188="","",参照_電気!A188)</f>
        <v/>
      </c>
      <c r="AV188" s="19" t="str">
        <f>IF(参照_電気!B188="","",参照_電気!B188)</f>
        <v/>
      </c>
      <c r="AW188" s="19" t="str">
        <f>IF(参照_電気!C188="","",参照_電気!C188)</f>
        <v>メニューD</v>
      </c>
      <c r="AX188" s="19">
        <f>IF(参照_電気!D188="","",参照_電気!D188)</f>
        <v>0</v>
      </c>
      <c r="AY188" s="19">
        <f>IF(参照_電気!E188="","",参照_電気!E188)</f>
        <v>0</v>
      </c>
      <c r="AZ188" s="19" t="str">
        <f>IF(参照_電気!F188="","",参照_電気!F188)</f>
        <v>シン・エナジー(株)</v>
      </c>
      <c r="BA188" s="19" t="str">
        <f>IF(参照_電気!G188="","",参照_電気!G188)</f>
        <v>シン・エナジー(株)_メニューD</v>
      </c>
      <c r="BB188" s="19">
        <f t="shared" si="43"/>
        <v>0</v>
      </c>
      <c r="BD188" s="19" t="str">
        <f>IF(参照_電気!L188="","",参照_電気!L188)</f>
        <v>岡山電力(株)</v>
      </c>
    </row>
    <row r="189" spans="47:56">
      <c r="AU189" s="19" t="str">
        <f>IF(参照_電気!A189="","",参照_電気!A189)</f>
        <v/>
      </c>
      <c r="AV189" s="19" t="str">
        <f>IF(参照_電気!B189="","",参照_電気!B189)</f>
        <v/>
      </c>
      <c r="AW189" s="19" t="str">
        <f>IF(参照_電気!C189="","",参照_電気!C189)</f>
        <v>メニューE(残差)</v>
      </c>
      <c r="AX189" s="19">
        <f>IF(参照_電気!D189="","",参照_電気!D189)</f>
        <v>5.9599999999999996E-4</v>
      </c>
      <c r="AY189" s="19">
        <f>IF(参照_電気!E189="","",参照_電気!E189)</f>
        <v>5.9599999999999996E-4</v>
      </c>
      <c r="AZ189" s="19" t="str">
        <f>IF(参照_電気!F189="","",参照_電気!F189)</f>
        <v>シン・エナジー(株)</v>
      </c>
      <c r="BA189" s="19" t="str">
        <f>IF(参照_電気!G189="","",参照_電気!G189)</f>
        <v>シン・エナジー(株)_メニューE(残差)</v>
      </c>
      <c r="BB189" s="19">
        <f t="shared" si="43"/>
        <v>0.59599999999999997</v>
      </c>
      <c r="BD189" s="19" t="str">
        <f>IF(参照_電気!L189="","",参照_電気!L189)</f>
        <v>おきたま新電力(株)</v>
      </c>
    </row>
    <row r="190" spans="47:56">
      <c r="AU190" s="19" t="str">
        <f>IF(参照_電気!A190="","",参照_電気!A190)</f>
        <v/>
      </c>
      <c r="AV190" s="19" t="str">
        <f>IF(参照_電気!B190="","",参照_電気!B190)</f>
        <v/>
      </c>
      <c r="AW190" s="19" t="str">
        <f>IF(参照_電気!C190="","",参照_電気!C190)</f>
        <v>(参考値)事業者全体</v>
      </c>
      <c r="AX190" s="19">
        <f>IF(参照_電気!D190="","",参照_電気!D190)</f>
        <v>5.3799999999999996E-4</v>
      </c>
      <c r="AY190" s="19">
        <f>IF(参照_電気!E190="","",参照_電気!E190)</f>
        <v>5.3799999999999996E-4</v>
      </c>
      <c r="AZ190" s="19" t="str">
        <f>IF(参照_電気!F190="","",参照_電気!F190)</f>
        <v>シン・エナジー(株)</v>
      </c>
      <c r="BA190" s="19" t="str">
        <f>IF(参照_電気!G190="","",参照_電気!G190)</f>
        <v>シン・エナジー(株)_(参考値)事業者全体</v>
      </c>
      <c r="BB190" s="19">
        <f t="shared" si="43"/>
        <v>0.53799999999999992</v>
      </c>
      <c r="BD190" s="19" t="str">
        <f>IF(参照_電気!L190="","",参照_電気!L190)</f>
        <v>(株)沖縄ガスニューパワー</v>
      </c>
    </row>
    <row r="191" spans="47:56">
      <c r="AU191" s="19" t="str">
        <f>IF(参照_電気!A191="","",参照_電気!A191)</f>
        <v>A0057</v>
      </c>
      <c r="AV191" s="19" t="str">
        <f>IF(参照_電気!B191="","",参照_電気!B191)</f>
        <v>(株)サニックス</v>
      </c>
      <c r="AW191" s="19" t="str">
        <f>IF(参照_電気!C191="","",参照_電気!C191)</f>
        <v>メニューA</v>
      </c>
      <c r="AX191" s="19">
        <f>IF(参照_電気!D191="","",参照_電気!D191)</f>
        <v>0</v>
      </c>
      <c r="AY191" s="19">
        <f>IF(参照_電気!E191="","",参照_電気!E191)</f>
        <v>0</v>
      </c>
      <c r="AZ191" s="19" t="str">
        <f>IF(参照_電気!F191="","",参照_電気!F191)</f>
        <v>(株)サニックス</v>
      </c>
      <c r="BA191" s="19" t="str">
        <f>IF(参照_電気!G191="","",参照_電気!G191)</f>
        <v>(株)サニックス_メニューA</v>
      </c>
      <c r="BB191" s="19">
        <f t="shared" si="43"/>
        <v>0</v>
      </c>
      <c r="BD191" s="19" t="str">
        <f>IF(参照_電気!L191="","",参照_電気!L191)</f>
        <v>おきなわコープエナジー(株)</v>
      </c>
    </row>
    <row r="192" spans="47:56">
      <c r="AU192" s="19" t="str">
        <f>IF(参照_電気!A192="","",参照_電気!A192)</f>
        <v/>
      </c>
      <c r="AV192" s="19" t="str">
        <f>IF(参照_電気!B192="","",参照_電気!B192)</f>
        <v/>
      </c>
      <c r="AW192" s="19" t="str">
        <f>IF(参照_電気!C192="","",参照_電気!C192)</f>
        <v>メニューB</v>
      </c>
      <c r="AX192" s="19">
        <f>IF(参照_電気!D192="","",参照_電気!D192)</f>
        <v>0</v>
      </c>
      <c r="AY192" s="19">
        <f>IF(参照_電気!E192="","",参照_電気!E192)</f>
        <v>0</v>
      </c>
      <c r="AZ192" s="19" t="str">
        <f>IF(参照_電気!F192="","",参照_電気!F192)</f>
        <v>(株)サニックス</v>
      </c>
      <c r="BA192" s="19" t="str">
        <f>IF(参照_電気!G192="","",参照_電気!G192)</f>
        <v>(株)サニックス_メニューB</v>
      </c>
      <c r="BB192" s="19">
        <f t="shared" si="43"/>
        <v>0</v>
      </c>
      <c r="BD192" s="19" t="str">
        <f>IF(参照_電気!L192="","",参照_電気!L192)</f>
        <v>沖縄新エネ開発(株)</v>
      </c>
    </row>
    <row r="193" spans="47:56">
      <c r="AU193" s="19" t="str">
        <f>IF(参照_電気!A193="","",参照_電気!A193)</f>
        <v/>
      </c>
      <c r="AV193" s="19" t="str">
        <f>IF(参照_電気!B193="","",参照_電気!B193)</f>
        <v/>
      </c>
      <c r="AW193" s="19" t="str">
        <f>IF(参照_電気!C193="","",参照_電気!C193)</f>
        <v>メニューC</v>
      </c>
      <c r="AX193" s="19">
        <f>IF(参照_電気!D193="","",参照_電気!D193)</f>
        <v>2.99E-4</v>
      </c>
      <c r="AY193" s="19">
        <f>IF(参照_電気!E193="","",参照_電気!E193)</f>
        <v>2.99E-4</v>
      </c>
      <c r="AZ193" s="19" t="str">
        <f>IF(参照_電気!F193="","",参照_電気!F193)</f>
        <v>(株)サニックス</v>
      </c>
      <c r="BA193" s="19" t="str">
        <f>IF(参照_電気!G193="","",参照_電気!G193)</f>
        <v>(株)サニックス_メニューC</v>
      </c>
      <c r="BB193" s="19">
        <f t="shared" si="43"/>
        <v>0.29899999999999999</v>
      </c>
      <c r="BD193" s="19" t="str">
        <f>IF(参照_電気!L193="","",参照_電気!L193)</f>
        <v>奥出雲電力(株)</v>
      </c>
    </row>
    <row r="194" spans="47:56">
      <c r="AU194" s="19" t="str">
        <f>IF(参照_電気!A194="","",参照_電気!A194)</f>
        <v/>
      </c>
      <c r="AV194" s="19" t="str">
        <f>IF(参照_電気!B194="","",参照_電気!B194)</f>
        <v/>
      </c>
      <c r="AW194" s="19" t="str">
        <f>IF(参照_電気!C194="","",参照_電気!C194)</f>
        <v>メニューD</v>
      </c>
      <c r="AX194" s="19">
        <f>IF(参照_電気!D194="","",参照_電気!D194)</f>
        <v>2.72E-4</v>
      </c>
      <c r="AY194" s="19">
        <f>IF(参照_電気!E194="","",参照_電気!E194)</f>
        <v>2.72E-4</v>
      </c>
      <c r="AZ194" s="19" t="str">
        <f>IF(参照_電気!F194="","",参照_電気!F194)</f>
        <v>(株)サニックス</v>
      </c>
      <c r="BA194" s="19" t="str">
        <f>IF(参照_電気!G194="","",参照_電気!G194)</f>
        <v>(株)サニックス_メニューD</v>
      </c>
      <c r="BB194" s="19">
        <f t="shared" si="43"/>
        <v>0.27200000000000002</v>
      </c>
      <c r="BD194" s="19" t="str">
        <f>IF(参照_電気!L194="","",参照_電気!L194)</f>
        <v>(株)オズエナジー</v>
      </c>
    </row>
    <row r="195" spans="47:56">
      <c r="AU195" s="19" t="str">
        <f>IF(参照_電気!A195="","",参照_電気!A195)</f>
        <v/>
      </c>
      <c r="AV195" s="19" t="str">
        <f>IF(参照_電気!B195="","",参照_電気!B195)</f>
        <v/>
      </c>
      <c r="AW195" s="19" t="str">
        <f>IF(参照_電気!C195="","",参照_電気!C195)</f>
        <v>メニューE(残差)</v>
      </c>
      <c r="AX195" s="19">
        <f>IF(参照_電気!D195="","",参照_電気!D195)</f>
        <v>4.84E-4</v>
      </c>
      <c r="AY195" s="19">
        <f>IF(参照_電気!E195="","",参照_電気!E195)</f>
        <v>4.84E-4</v>
      </c>
      <c r="AZ195" s="19" t="str">
        <f>IF(参照_電気!F195="","",参照_電気!F195)</f>
        <v>(株)サニックス</v>
      </c>
      <c r="BA195" s="19" t="str">
        <f>IF(参照_電気!G195="","",参照_電気!G195)</f>
        <v>(株)サニックス_メニューE(残差)</v>
      </c>
      <c r="BB195" s="19">
        <f t="shared" si="43"/>
        <v>0.48399999999999999</v>
      </c>
      <c r="BD195" s="19" t="str">
        <f>IF(参照_電気!L195="","",参照_電気!L195)</f>
        <v>帯広電力(株)</v>
      </c>
    </row>
    <row r="196" spans="47:56">
      <c r="AU196" s="19" t="str">
        <f>IF(参照_電気!A196="","",参照_電気!A196)</f>
        <v/>
      </c>
      <c r="AV196" s="19" t="str">
        <f>IF(参照_電気!B196="","",参照_電気!B196)</f>
        <v/>
      </c>
      <c r="AW196" s="19" t="str">
        <f>IF(参照_電気!C196="","",参照_電気!C196)</f>
        <v>(参考値)事業者全体</v>
      </c>
      <c r="AX196" s="19">
        <f>IF(参照_電気!D196="","",参照_電気!D196)</f>
        <v>4.7800000000000002E-4</v>
      </c>
      <c r="AY196" s="19">
        <f>IF(参照_電気!E196="","",参照_電気!E196)</f>
        <v>4.7800000000000002E-4</v>
      </c>
      <c r="AZ196" s="19" t="str">
        <f>IF(参照_電気!F196="","",参照_電気!F196)</f>
        <v>(株)サニックス</v>
      </c>
      <c r="BA196" s="19" t="str">
        <f>IF(参照_電気!G196="","",参照_電気!G196)</f>
        <v>(株)サニックス_(参考値)事業者全体</v>
      </c>
      <c r="BB196" s="19">
        <f t="shared" si="43"/>
        <v>0.47800000000000004</v>
      </c>
      <c r="BD196" s="19" t="str">
        <f>IF(参照_電気!L196="","",参照_電気!L196)</f>
        <v>(株)オプテージ</v>
      </c>
    </row>
    <row r="197" spans="47:56">
      <c r="AU197" s="19" t="str">
        <f>IF(参照_電気!A197="","",参照_電気!A197)</f>
        <v>A0058</v>
      </c>
      <c r="AV197" s="19" t="str">
        <f>IF(参照_電気!B197="","",参照_電気!B197)</f>
        <v>(株)コンシェルジュ</v>
      </c>
      <c r="AW197" s="19" t="str">
        <f>IF(参照_電気!C197="","",参照_電気!C197)</f>
        <v>メニューA</v>
      </c>
      <c r="AX197" s="19">
        <f>IF(参照_電気!D197="","",参照_電気!D197)</f>
        <v>0</v>
      </c>
      <c r="AY197" s="19">
        <f>IF(参照_電気!E197="","",参照_電気!E197)</f>
        <v>0</v>
      </c>
      <c r="AZ197" s="19" t="str">
        <f>IF(参照_電気!F197="","",参照_電気!F197)</f>
        <v>(株)コンシェルジュ</v>
      </c>
      <c r="BA197" s="19" t="str">
        <f>IF(参照_電気!G197="","",参照_電気!G197)</f>
        <v>(株)コンシェルジュ_メニューA</v>
      </c>
      <c r="BB197" s="19">
        <f t="shared" ref="BB197:BB260" si="44">AX197*1000</f>
        <v>0</v>
      </c>
      <c r="BD197" s="19" t="str">
        <f>IF(参照_電気!L197="","",参照_電気!L197)</f>
        <v>おもてなし山形(株)</v>
      </c>
    </row>
    <row r="198" spans="47:56">
      <c r="AU198" s="19" t="str">
        <f>IF(参照_電気!A198="","",参照_電気!A198)</f>
        <v/>
      </c>
      <c r="AV198" s="19" t="str">
        <f>IF(参照_電気!B198="","",参照_電気!B198)</f>
        <v/>
      </c>
      <c r="AW198" s="19" t="str">
        <f>IF(参照_電気!C198="","",参照_電気!C198)</f>
        <v>メニューB(残差)</v>
      </c>
      <c r="AX198" s="19">
        <f>IF(参照_電気!D198="","",参照_電気!D198)</f>
        <v>7.5500000000000003E-4</v>
      </c>
      <c r="AY198" s="19">
        <f>IF(参照_電気!E198="","",参照_電気!E198)</f>
        <v>7.5500000000000003E-4</v>
      </c>
      <c r="AZ198" s="19" t="str">
        <f>IF(参照_電気!F198="","",参照_電気!F198)</f>
        <v>(株)コンシェルジュ</v>
      </c>
      <c r="BA198" s="19" t="str">
        <f>IF(参照_電気!G198="","",参照_電気!G198)</f>
        <v>(株)コンシェルジュ_メニューB(残差)</v>
      </c>
      <c r="BB198" s="19">
        <f t="shared" si="44"/>
        <v>0.755</v>
      </c>
      <c r="BD198" s="19" t="str">
        <f>IF(参照_電気!L198="","",参照_電気!L198)</f>
        <v>オリックス(株)</v>
      </c>
    </row>
    <row r="199" spans="47:56">
      <c r="AU199" s="19" t="str">
        <f>IF(参照_電気!A199="","",参照_電気!A199)</f>
        <v/>
      </c>
      <c r="AV199" s="19" t="str">
        <f>IF(参照_電気!B199="","",参照_電気!B199)</f>
        <v/>
      </c>
      <c r="AW199" s="19" t="str">
        <f>IF(参照_電気!C199="","",参照_電気!C199)</f>
        <v>(参考値)事業者全体</v>
      </c>
      <c r="AX199" s="19">
        <f>IF(参照_電気!D199="","",参照_電気!D199)</f>
        <v>1.74E-4</v>
      </c>
      <c r="AY199" s="19">
        <f>IF(参照_電気!E199="","",参照_電気!E199)</f>
        <v>1.74E-4</v>
      </c>
      <c r="AZ199" s="19" t="str">
        <f>IF(参照_電気!F199="","",参照_電気!F199)</f>
        <v>(株)コンシェルジュ</v>
      </c>
      <c r="BA199" s="19" t="str">
        <f>IF(参照_電気!G199="","",参照_電気!G199)</f>
        <v>(株)コンシェルジュ_(参考値)事業者全体</v>
      </c>
      <c r="BB199" s="19">
        <f t="shared" si="44"/>
        <v>0.17399999999999999</v>
      </c>
      <c r="BD199" s="19" t="str">
        <f>IF(参照_電気!L199="","",参照_電気!L199)</f>
        <v>(株)織戸組</v>
      </c>
    </row>
    <row r="200" spans="47:56">
      <c r="AU200" s="19" t="str">
        <f>IF(参照_電気!A200="","",参照_電気!A200)</f>
        <v>A0060</v>
      </c>
      <c r="AV200" s="19" t="str">
        <f>IF(参照_電気!B200="","",参照_電気!B200)</f>
        <v>(株)アイ・グリッド・ソリューションズ</v>
      </c>
      <c r="AW200" s="19" t="str">
        <f>IF(参照_電気!C200="","",参照_電気!C200)</f>
        <v>メニューA</v>
      </c>
      <c r="AX200" s="19">
        <f>IF(参照_電気!D200="","",参照_電気!D200)</f>
        <v>0</v>
      </c>
      <c r="AY200" s="19">
        <f>IF(参照_電気!E200="","",参照_電気!E200)</f>
        <v>0</v>
      </c>
      <c r="AZ200" s="19" t="str">
        <f>IF(参照_電気!F200="","",参照_電気!F200)</f>
        <v>(株)アイ・グリッド・ソリューションズ</v>
      </c>
      <c r="BA200" s="19" t="str">
        <f>IF(参照_電気!G200="","",参照_電気!G200)</f>
        <v>(株)アイ・グリッド・ソリューションズ_メニューA</v>
      </c>
      <c r="BB200" s="19">
        <f t="shared" si="44"/>
        <v>0</v>
      </c>
      <c r="BD200" s="19" t="str">
        <f>IF(参照_電気!L200="","",参照_電気!L200)</f>
        <v>(株)カーボンニュートラル</v>
      </c>
    </row>
    <row r="201" spans="47:56">
      <c r="AU201" s="19" t="str">
        <f>IF(参照_電気!A201="","",参照_電気!A201)</f>
        <v/>
      </c>
      <c r="AV201" s="19" t="str">
        <f>IF(参照_電気!B201="","",参照_電気!B201)</f>
        <v/>
      </c>
      <c r="AW201" s="19" t="str">
        <f>IF(参照_電気!C201="","",参照_電気!C201)</f>
        <v>メニューB(残差)</v>
      </c>
      <c r="AX201" s="19">
        <f>IF(参照_電気!D201="","",参照_電気!D201)</f>
        <v>5.6499999999999996E-4</v>
      </c>
      <c r="AY201" s="19">
        <f>IF(参照_電気!E201="","",参照_電気!E201)</f>
        <v>5.6499999999999996E-4</v>
      </c>
      <c r="AZ201" s="19" t="str">
        <f>IF(参照_電気!F201="","",参照_電気!F201)</f>
        <v>(株)アイ・グリッド・ソリューションズ</v>
      </c>
      <c r="BA201" s="19" t="str">
        <f>IF(参照_電気!G201="","",参照_電気!G201)</f>
        <v>(株)アイ・グリッド・ソリューションズ_メニューB(残差)</v>
      </c>
      <c r="BB201" s="19">
        <f t="shared" si="44"/>
        <v>0.56499999999999995</v>
      </c>
      <c r="BD201" s="19" t="str">
        <f>IF(参照_電気!L201="","",参照_電気!L201)</f>
        <v>香川電力(株)　</v>
      </c>
    </row>
    <row r="202" spans="47:56">
      <c r="AU202" s="19" t="str">
        <f>IF(参照_電気!A202="","",参照_電気!A202)</f>
        <v/>
      </c>
      <c r="AV202" s="19" t="str">
        <f>IF(参照_電気!B202="","",参照_電気!B202)</f>
        <v/>
      </c>
      <c r="AW202" s="19" t="str">
        <f>IF(参照_電気!C202="","",参照_電気!C202)</f>
        <v>(参考値)事業者全体</v>
      </c>
      <c r="AX202" s="19">
        <f>IF(参照_電気!D202="","",参照_電気!D202)</f>
        <v>4.6799999999999999E-4</v>
      </c>
      <c r="AY202" s="19">
        <f>IF(参照_電気!E202="","",参照_電気!E202)</f>
        <v>4.6799999999999999E-4</v>
      </c>
      <c r="AZ202" s="19" t="str">
        <f>IF(参照_電気!F202="","",参照_電気!F202)</f>
        <v>(株)アイ・グリッド・ソリューションズ</v>
      </c>
      <c r="BA202" s="19" t="str">
        <f>IF(参照_電気!G202="","",参照_電気!G202)</f>
        <v>(株)アイ・グリッド・ソリューションズ_(参考値)事業者全体</v>
      </c>
      <c r="BB202" s="19">
        <f t="shared" si="44"/>
        <v>0.46799999999999997</v>
      </c>
      <c r="BD202" s="19" t="str">
        <f>IF(参照_電気!L202="","",参照_電気!L202)</f>
        <v>角栄ガス(株)</v>
      </c>
    </row>
    <row r="203" spans="47:56">
      <c r="AU203" s="19" t="str">
        <f>IF(参照_電気!A203="","",参照_電気!A203)</f>
        <v>A0061</v>
      </c>
      <c r="AV203" s="19" t="str">
        <f>IF(参照_電気!B203="","",参照_電気!B203)</f>
        <v>サミットエナジー(株)</v>
      </c>
      <c r="AW203" s="19" t="str">
        <f>IF(参照_電気!C203="","",参照_電気!C203)</f>
        <v>メニューA</v>
      </c>
      <c r="AX203" s="19">
        <f>IF(参照_電気!D203="","",参照_電気!D203)</f>
        <v>0</v>
      </c>
      <c r="AY203" s="19">
        <f>IF(参照_電気!E203="","",参照_電気!E203)</f>
        <v>0</v>
      </c>
      <c r="AZ203" s="19" t="str">
        <f>IF(参照_電気!F203="","",参照_電気!F203)</f>
        <v>サミットエナジー(株)</v>
      </c>
      <c r="BA203" s="19" t="str">
        <f>IF(参照_電気!G203="","",参照_電気!G203)</f>
        <v>サミットエナジー(株)_メニューA</v>
      </c>
      <c r="BB203" s="19">
        <f t="shared" si="44"/>
        <v>0</v>
      </c>
      <c r="BD203" s="19" t="str">
        <f>IF(参照_電気!L203="","",参照_電気!L203)</f>
        <v>神楽電力(株)</v>
      </c>
    </row>
    <row r="204" spans="47:56">
      <c r="AU204" s="19" t="str">
        <f>IF(参照_電気!A204="","",参照_電気!A204)</f>
        <v/>
      </c>
      <c r="AV204" s="19" t="str">
        <f>IF(参照_電気!B204="","",参照_電気!B204)</f>
        <v/>
      </c>
      <c r="AW204" s="19" t="str">
        <f>IF(参照_電気!C204="","",参照_電気!C204)</f>
        <v>メニューB(残差)</v>
      </c>
      <c r="AX204" s="19">
        <f>IF(参照_電気!D204="","",参照_電気!D204)</f>
        <v>5.2400000000000005E-4</v>
      </c>
      <c r="AY204" s="19">
        <f>IF(参照_電気!E204="","",参照_電気!E204)</f>
        <v>5.2400000000000005E-4</v>
      </c>
      <c r="AZ204" s="19" t="str">
        <f>IF(参照_電気!F204="","",参照_電気!F204)</f>
        <v>サミットエナジー(株)</v>
      </c>
      <c r="BA204" s="19" t="str">
        <f>IF(参照_電気!G204="","",参照_電気!G204)</f>
        <v>サミットエナジー(株)_メニューB(残差)</v>
      </c>
      <c r="BB204" s="19">
        <f t="shared" si="44"/>
        <v>0.52400000000000002</v>
      </c>
      <c r="BD204" s="19" t="str">
        <f>IF(参照_電気!L204="","",参照_電気!L204)</f>
        <v>かけがわ報徳パワー(株)</v>
      </c>
    </row>
    <row r="205" spans="47:56">
      <c r="AU205" s="19" t="str">
        <f>IF(参照_電気!A205="","",参照_電気!A205)</f>
        <v/>
      </c>
      <c r="AV205" s="19" t="str">
        <f>IF(参照_電気!B205="","",参照_電気!B205)</f>
        <v/>
      </c>
      <c r="AW205" s="19" t="str">
        <f>IF(参照_電気!C205="","",参照_電気!C205)</f>
        <v>(参考値)事業者全体</v>
      </c>
      <c r="AX205" s="19">
        <f>IF(参照_電気!D205="","",参照_電気!D205)</f>
        <v>4.2000000000000002E-4</v>
      </c>
      <c r="AY205" s="19">
        <f>IF(参照_電気!E205="","",参照_電気!E205)</f>
        <v>4.2000000000000002E-4</v>
      </c>
      <c r="AZ205" s="19" t="str">
        <f>IF(参照_電気!F205="","",参照_電気!F205)</f>
        <v>サミットエナジー(株)</v>
      </c>
      <c r="BA205" s="19" t="str">
        <f>IF(参照_電気!G205="","",参照_電気!G205)</f>
        <v>サミットエナジー(株)_(参考値)事業者全体</v>
      </c>
      <c r="BB205" s="19">
        <f t="shared" si="44"/>
        <v>0.42000000000000004</v>
      </c>
      <c r="BD205" s="19" t="str">
        <f>IF(参照_電気!L205="","",参照_電気!L205)</f>
        <v>鹿児島電力(株)</v>
      </c>
    </row>
    <row r="206" spans="47:56">
      <c r="AU206" s="19" t="str">
        <f>IF(参照_電気!A206="","",参照_電気!A206)</f>
        <v>A0062</v>
      </c>
      <c r="AV206" s="19" t="str">
        <f>IF(参照_電気!B206="","",参照_電気!B206)</f>
        <v>リコージャパン(株)</v>
      </c>
      <c r="AW206" s="19" t="str">
        <f>IF(参照_電気!C206="","",参照_電気!C206)</f>
        <v>メニューA</v>
      </c>
      <c r="AX206" s="19">
        <f>IF(参照_電気!D206="","",参照_電気!D206)</f>
        <v>0</v>
      </c>
      <c r="AY206" s="19">
        <f>IF(参照_電気!E206="","",参照_電気!E206)</f>
        <v>0</v>
      </c>
      <c r="AZ206" s="19" t="str">
        <f>IF(参照_電気!F206="","",参照_電気!F206)</f>
        <v>リコージャパン(株)</v>
      </c>
      <c r="BA206" s="19" t="str">
        <f>IF(参照_電気!G206="","",参照_電気!G206)</f>
        <v>リコージャパン(株)_メニューA</v>
      </c>
      <c r="BB206" s="19">
        <f t="shared" si="44"/>
        <v>0</v>
      </c>
      <c r="BD206" s="19" t="str">
        <f>IF(参照_電気!L206="","",参照_電気!L206)</f>
        <v>柏崎あい・あーるエナジー(株)</v>
      </c>
    </row>
    <row r="207" spans="47:56">
      <c r="AU207" s="19" t="str">
        <f>IF(参照_電気!A207="","",参照_電気!A207)</f>
        <v/>
      </c>
      <c r="AV207" s="19" t="str">
        <f>IF(参照_電気!B207="","",参照_電気!B207)</f>
        <v/>
      </c>
      <c r="AW207" s="19" t="str">
        <f>IF(参照_電気!C207="","",参照_電気!C207)</f>
        <v>メニューB</v>
      </c>
      <c r="AX207" s="19">
        <f>IF(参照_電気!D207="","",参照_電気!D207)</f>
        <v>0</v>
      </c>
      <c r="AY207" s="19">
        <f>IF(参照_電気!E207="","",参照_電気!E207)</f>
        <v>0</v>
      </c>
      <c r="AZ207" s="19" t="str">
        <f>IF(参照_電気!F207="","",参照_電気!F207)</f>
        <v>リコージャパン(株)</v>
      </c>
      <c r="BA207" s="19" t="str">
        <f>IF(参照_電気!G207="","",参照_電気!G207)</f>
        <v>リコージャパン(株)_メニューB</v>
      </c>
      <c r="BB207" s="19">
        <f t="shared" si="44"/>
        <v>0</v>
      </c>
      <c r="BD207" s="19" t="str">
        <f>IF(参照_電気!L207="","",参照_電気!L207)</f>
        <v>(株)かづのパワー</v>
      </c>
    </row>
    <row r="208" spans="47:56">
      <c r="AU208" s="19" t="str">
        <f>IF(参照_電気!A208="","",参照_電気!A208)</f>
        <v/>
      </c>
      <c r="AV208" s="19" t="str">
        <f>IF(参照_電気!B208="","",参照_電気!B208)</f>
        <v/>
      </c>
      <c r="AW208" s="19" t="str">
        <f>IF(参照_電気!C208="","",参照_電気!C208)</f>
        <v>メニューC</v>
      </c>
      <c r="AX208" s="19">
        <f>IF(参照_電気!D208="","",参照_電気!D208)</f>
        <v>3.0699999999999998E-4</v>
      </c>
      <c r="AY208" s="19">
        <f>IF(参照_電気!E208="","",参照_電気!E208)</f>
        <v>3.0699999999999998E-4</v>
      </c>
      <c r="AZ208" s="19" t="str">
        <f>IF(参照_電気!F208="","",参照_電気!F208)</f>
        <v>リコージャパン(株)</v>
      </c>
      <c r="BA208" s="19" t="str">
        <f>IF(参照_電気!G208="","",参照_電気!G208)</f>
        <v>リコージャパン(株)_メニューC</v>
      </c>
      <c r="BB208" s="19">
        <f t="shared" si="44"/>
        <v>0.307</v>
      </c>
      <c r="BD208" s="19" t="str">
        <f>IF(参照_電気!L208="","",参照_電気!L208)</f>
        <v>葛尾創生電力(株)</v>
      </c>
    </row>
    <row r="209" spans="47:56">
      <c r="AU209" s="19" t="str">
        <f>IF(参照_電気!A209="","",参照_電気!A209)</f>
        <v/>
      </c>
      <c r="AV209" s="19" t="str">
        <f>IF(参照_電気!B209="","",参照_電気!B209)</f>
        <v/>
      </c>
      <c r="AW209" s="19" t="str">
        <f>IF(参照_電気!C209="","",参照_電気!C209)</f>
        <v>メニューD</v>
      </c>
      <c r="AX209" s="19">
        <f>IF(参照_電気!D209="","",参照_電気!D209)</f>
        <v>0</v>
      </c>
      <c r="AY209" s="19">
        <f>IF(参照_電気!E209="","",参照_電気!E209)</f>
        <v>0</v>
      </c>
      <c r="AZ209" s="19" t="str">
        <f>IF(参照_電気!F209="","",参照_電気!F209)</f>
        <v>リコージャパン(株)</v>
      </c>
      <c r="BA209" s="19" t="str">
        <f>IF(参照_電気!G209="","",参照_電気!G209)</f>
        <v>リコージャパン(株)_メニューD</v>
      </c>
      <c r="BB209" s="19">
        <f t="shared" si="44"/>
        <v>0</v>
      </c>
      <c r="BD209" s="19" t="str">
        <f>IF(参照_電気!L209="","",参照_電気!L209)</f>
        <v>金沢エナジー(株)</v>
      </c>
    </row>
    <row r="210" spans="47:56">
      <c r="AU210" s="19" t="str">
        <f>IF(参照_電気!A210="","",参照_電気!A210)</f>
        <v/>
      </c>
      <c r="AV210" s="19" t="str">
        <f>IF(参照_電気!B210="","",参照_電気!B210)</f>
        <v/>
      </c>
      <c r="AW210" s="19" t="str">
        <f>IF(参照_電気!C210="","",参照_電気!C210)</f>
        <v>メニューE</v>
      </c>
      <c r="AX210" s="19">
        <f>IF(参照_電気!D210="","",参照_電気!D210)</f>
        <v>3.6999999999999999E-4</v>
      </c>
      <c r="AY210" s="19">
        <f>IF(参照_電気!E210="","",参照_電気!E210)</f>
        <v>3.6999999999999999E-4</v>
      </c>
      <c r="AZ210" s="19" t="str">
        <f>IF(参照_電気!F210="","",参照_電気!F210)</f>
        <v>リコージャパン(株)</v>
      </c>
      <c r="BA210" s="19" t="str">
        <f>IF(参照_電気!G210="","",参照_電気!G210)</f>
        <v>リコージャパン(株)_メニューE</v>
      </c>
      <c r="BB210" s="19">
        <f t="shared" si="44"/>
        <v>0.37</v>
      </c>
      <c r="BD210" s="19" t="str">
        <f>IF(参照_電気!L210="","",参照_電気!L210)</f>
        <v>カナデビア(株)（旧:日立造船(株)）</v>
      </c>
    </row>
    <row r="211" spans="47:56">
      <c r="AU211" s="19" t="str">
        <f>IF(参照_電気!A211="","",参照_電気!A211)</f>
        <v/>
      </c>
      <c r="AV211" s="19" t="str">
        <f>IF(参照_電気!B211="","",参照_電気!B211)</f>
        <v/>
      </c>
      <c r="AW211" s="19" t="str">
        <f>IF(参照_電気!C211="","",参照_電気!C211)</f>
        <v>メニューF(残差)</v>
      </c>
      <c r="AX211" s="19">
        <f>IF(参照_電気!D211="","",参照_電気!D211)</f>
        <v>5.3499999999999999E-4</v>
      </c>
      <c r="AY211" s="19">
        <f>IF(参照_電気!E211="","",参照_電気!E211)</f>
        <v>5.3499999999999999E-4</v>
      </c>
      <c r="AZ211" s="19" t="str">
        <f>IF(参照_電気!F211="","",参照_電気!F211)</f>
        <v>リコージャパン(株)</v>
      </c>
      <c r="BA211" s="19" t="str">
        <f>IF(参照_電気!G211="","",参照_電気!G211)</f>
        <v>リコージャパン(株)_メニューF(残差)</v>
      </c>
      <c r="BB211" s="19">
        <f t="shared" si="44"/>
        <v>0.53500000000000003</v>
      </c>
      <c r="BD211" s="19" t="str">
        <f>IF(参照_電気!L211="","",参照_電気!L211)</f>
        <v>歌舞伎エナジー(株)</v>
      </c>
    </row>
    <row r="212" spans="47:56">
      <c r="AU212" s="19" t="str">
        <f>IF(参照_電気!A212="","",参照_電気!A212)</f>
        <v/>
      </c>
      <c r="AV212" s="19" t="str">
        <f>IF(参照_電気!B212="","",参照_電気!B212)</f>
        <v/>
      </c>
      <c r="AW212" s="19" t="str">
        <f>IF(参照_電気!C212="","",参照_電気!C212)</f>
        <v>(参考値)事業者全体</v>
      </c>
      <c r="AX212" s="19">
        <f>IF(参照_電気!D212="","",参照_電気!D212)</f>
        <v>4.7699999999999999E-4</v>
      </c>
      <c r="AY212" s="19">
        <f>IF(参照_電気!E212="","",参照_電気!E212)</f>
        <v>4.7699999999999999E-4</v>
      </c>
      <c r="AZ212" s="19" t="str">
        <f>IF(参照_電気!F212="","",参照_電気!F212)</f>
        <v>リコージャパン(株)</v>
      </c>
      <c r="BA212" s="19" t="str">
        <f>IF(参照_電気!G212="","",参照_電気!G212)</f>
        <v>リコージャパン(株)_(参考値)事業者全体</v>
      </c>
      <c r="BB212" s="19">
        <f t="shared" si="44"/>
        <v>0.47699999999999998</v>
      </c>
      <c r="BD212" s="19" t="str">
        <f>IF(参照_電気!L212="","",参照_電気!L212)</f>
        <v>(株)かみでん里山公社</v>
      </c>
    </row>
    <row r="213" spans="47:56">
      <c r="AU213" s="19" t="str">
        <f>IF(参照_電気!A213="","",参照_電気!A213)</f>
        <v>A0063</v>
      </c>
      <c r="AV213" s="19" t="str">
        <f>IF(参照_電気!B213="","",参照_電気!B213)</f>
        <v>(株)エネルギア・ソリューション・アンド・サービス</v>
      </c>
      <c r="AW213" s="19" t="str">
        <f>IF(参照_電気!C213="","",参照_電気!C213)</f>
        <v>メニューA</v>
      </c>
      <c r="AX213" s="19">
        <f>IF(参照_電気!D213="","",参照_電気!D213)</f>
        <v>0</v>
      </c>
      <c r="AY213" s="19">
        <f>IF(参照_電気!E213="","",参照_電気!E213)</f>
        <v>0</v>
      </c>
      <c r="AZ213" s="19" t="str">
        <f>IF(参照_電気!F213="","",参照_電気!F213)</f>
        <v>(株)エネルギア・ソリューション・アンド・サービス</v>
      </c>
      <c r="BA213" s="19" t="str">
        <f>IF(参照_電気!G213="","",参照_電気!G213)</f>
        <v>(株)エネルギア・ソリューション・アンド・サービス_メニューA</v>
      </c>
      <c r="BB213" s="19">
        <f t="shared" si="44"/>
        <v>0</v>
      </c>
      <c r="BD213" s="19" t="str">
        <f>IF(参照_電気!L213="","",参照_電気!L213)</f>
        <v>亀岡ふるさとエナジー(株)</v>
      </c>
    </row>
    <row r="214" spans="47:56">
      <c r="AU214" s="19" t="str">
        <f>IF(参照_電気!A214="","",参照_電気!A214)</f>
        <v/>
      </c>
      <c r="AV214" s="19" t="str">
        <f>IF(参照_電気!B214="","",参照_電気!B214)</f>
        <v/>
      </c>
      <c r="AW214" s="19" t="str">
        <f>IF(参照_電気!C214="","",参照_電気!C214)</f>
        <v>メニューB(残差)</v>
      </c>
      <c r="AX214" s="19">
        <f>IF(参照_電気!D214="","",参照_電気!D214)</f>
        <v>5.5000000000000003E-4</v>
      </c>
      <c r="AY214" s="19">
        <f>IF(参照_電気!E214="","",参照_電気!E214)</f>
        <v>5.5000000000000003E-4</v>
      </c>
      <c r="AZ214" s="19" t="str">
        <f>IF(参照_電気!F214="","",参照_電気!F214)</f>
        <v>(株)エネルギア・ソリューション・アンド・サービス</v>
      </c>
      <c r="BA214" s="19" t="str">
        <f>IF(参照_電気!G214="","",参照_電気!G214)</f>
        <v>(株)エネルギア・ソリューション・アンド・サービス_メニューB(残差)</v>
      </c>
      <c r="BB214" s="19">
        <f t="shared" si="44"/>
        <v>0.55000000000000004</v>
      </c>
      <c r="BD214" s="19" t="str">
        <f>IF(参照_電気!L214="","",参照_電気!L214)</f>
        <v>唐津電力(株)</v>
      </c>
    </row>
    <row r="215" spans="47:56">
      <c r="AU215" s="19" t="str">
        <f>IF(参照_電気!A215="","",参照_電気!A215)</f>
        <v/>
      </c>
      <c r="AV215" s="19" t="str">
        <f>IF(参照_電気!B215="","",参照_電気!B215)</f>
        <v/>
      </c>
      <c r="AW215" s="19" t="str">
        <f>IF(参照_電気!C215="","",参照_電気!C215)</f>
        <v>(参考値)事業者全体</v>
      </c>
      <c r="AX215" s="19">
        <f>IF(参照_電気!D215="","",参照_電気!D215)</f>
        <v>5.2700000000000002E-4</v>
      </c>
      <c r="AY215" s="19">
        <f>IF(参照_電気!E215="","",参照_電気!E215)</f>
        <v>5.2700000000000002E-4</v>
      </c>
      <c r="AZ215" s="19" t="str">
        <f>IF(参照_電気!F215="","",参照_電気!F215)</f>
        <v>(株)エネルギア・ソリューション・アンド・サービス</v>
      </c>
      <c r="BA215" s="19" t="str">
        <f>IF(参照_電気!G215="","",参照_電気!G215)</f>
        <v>(株)エネルギア・ソリューション・アンド・サービス_(参考値)事業者全体</v>
      </c>
      <c r="BB215" s="19">
        <f t="shared" si="44"/>
        <v>0.52700000000000002</v>
      </c>
      <c r="BD215" s="19" t="str">
        <f>IF(参照_電気!L215="","",参照_電気!L215)</f>
        <v>(株)唐津パワーホールディングス</v>
      </c>
    </row>
    <row r="216" spans="47:56">
      <c r="AU216" s="19" t="str">
        <f>IF(参照_電気!A216="","",参照_電気!A216)</f>
        <v>A0064</v>
      </c>
      <c r="AV216" s="19" t="str">
        <f>IF(参照_電気!B216="","",参照_電気!B216)</f>
        <v>東京ガス(株)</v>
      </c>
      <c r="AW216" s="19" t="str">
        <f>IF(参照_電気!C216="","",参照_電気!C216)</f>
        <v>メニューA</v>
      </c>
      <c r="AX216" s="19">
        <f>IF(参照_電気!D216="","",参照_電気!D216)</f>
        <v>0</v>
      </c>
      <c r="AY216" s="19">
        <f>IF(参照_電気!E216="","",参照_電気!E216)</f>
        <v>0</v>
      </c>
      <c r="AZ216" s="19" t="str">
        <f>IF(参照_電気!F216="","",参照_電気!F216)</f>
        <v>東京ガス(株)</v>
      </c>
      <c r="BA216" s="19" t="str">
        <f>IF(参照_電気!G216="","",参照_電気!G216)</f>
        <v>東京ガス(株)_メニューA</v>
      </c>
      <c r="BB216" s="19">
        <f t="shared" si="44"/>
        <v>0</v>
      </c>
      <c r="BD216" s="19" t="str">
        <f>IF(参照_電気!L216="","",参照_電気!L216)</f>
        <v>刈谷知立みらい電力(株)</v>
      </c>
    </row>
    <row r="217" spans="47:56">
      <c r="AU217" s="19" t="str">
        <f>IF(参照_電気!A217="","",参照_電気!A217)</f>
        <v/>
      </c>
      <c r="AV217" s="19" t="str">
        <f>IF(参照_電気!B217="","",参照_電気!B217)</f>
        <v/>
      </c>
      <c r="AW217" s="19" t="str">
        <f>IF(参照_電気!C217="","",参照_電気!C217)</f>
        <v>メニューB</v>
      </c>
      <c r="AX217" s="19">
        <f>IF(参照_電気!D217="","",参照_電気!D217)</f>
        <v>0</v>
      </c>
      <c r="AY217" s="19">
        <f>IF(参照_電気!E217="","",参照_電気!E217)</f>
        <v>0</v>
      </c>
      <c r="AZ217" s="19" t="str">
        <f>IF(参照_電気!F217="","",参照_電気!F217)</f>
        <v>東京ガス(株)</v>
      </c>
      <c r="BA217" s="19" t="str">
        <f>IF(参照_電気!G217="","",参照_電気!G217)</f>
        <v>東京ガス(株)_メニューB</v>
      </c>
      <c r="BB217" s="19">
        <f t="shared" si="44"/>
        <v>0</v>
      </c>
      <c r="BD217" s="19" t="str">
        <f>IF(参照_電気!L217="","",参照_電気!L217)</f>
        <v>カワサキグリーンエナジー(株)</v>
      </c>
    </row>
    <row r="218" spans="47:56">
      <c r="AU218" s="19" t="str">
        <f>IF(参照_電気!A218="","",参照_電気!A218)</f>
        <v/>
      </c>
      <c r="AV218" s="19" t="str">
        <f>IF(参照_電気!B218="","",参照_電気!B218)</f>
        <v/>
      </c>
      <c r="AW218" s="19" t="str">
        <f>IF(参照_電気!C218="","",参照_電気!C218)</f>
        <v>メニューC</v>
      </c>
      <c r="AX218" s="19">
        <f>IF(参照_電気!D218="","",参照_電気!D218)</f>
        <v>0</v>
      </c>
      <c r="AY218" s="19">
        <f>IF(参照_電気!E218="","",参照_電気!E218)</f>
        <v>0</v>
      </c>
      <c r="AZ218" s="19" t="str">
        <f>IF(参照_電気!F218="","",参照_電気!F218)</f>
        <v>東京ガス(株)</v>
      </c>
      <c r="BA218" s="19" t="str">
        <f>IF(参照_電気!G218="","",参照_電気!G218)</f>
        <v>東京ガス(株)_メニューC</v>
      </c>
      <c r="BB218" s="19">
        <f t="shared" si="44"/>
        <v>0</v>
      </c>
      <c r="BD218" s="19" t="str">
        <f>IF(参照_電気!L218="","",参照_電気!L218)</f>
        <v>川崎未来エナジー(株)</v>
      </c>
    </row>
    <row r="219" spans="47:56">
      <c r="AU219" s="19" t="str">
        <f>IF(参照_電気!A219="","",参照_電気!A219)</f>
        <v/>
      </c>
      <c r="AV219" s="19" t="str">
        <f>IF(参照_電気!B219="","",参照_電気!B219)</f>
        <v/>
      </c>
      <c r="AW219" s="19" t="str">
        <f>IF(参照_電気!C219="","",参照_電気!C219)</f>
        <v>メニューD</v>
      </c>
      <c r="AX219" s="19">
        <f>IF(参照_電気!D219="","",参照_電気!D219)</f>
        <v>0</v>
      </c>
      <c r="AY219" s="19">
        <f>IF(参照_電気!E219="","",参照_電気!E219)</f>
        <v>0</v>
      </c>
      <c r="AZ219" s="19" t="str">
        <f>IF(参照_電気!F219="","",参照_電気!F219)</f>
        <v>東京ガス(株)</v>
      </c>
      <c r="BA219" s="19" t="str">
        <f>IF(参照_電気!G219="","",参照_電気!G219)</f>
        <v>東京ガス(株)_メニューD</v>
      </c>
      <c r="BB219" s="19">
        <f t="shared" si="44"/>
        <v>0</v>
      </c>
      <c r="BD219" s="19" t="str">
        <f>IF(参照_電気!L219="","",参照_電気!L219)</f>
        <v>川重商事(株)</v>
      </c>
    </row>
    <row r="220" spans="47:56">
      <c r="AU220" s="19" t="str">
        <f>IF(参照_電気!A220="","",参照_電気!A220)</f>
        <v/>
      </c>
      <c r="AV220" s="19" t="str">
        <f>IF(参照_電気!B220="","",参照_電気!B220)</f>
        <v/>
      </c>
      <c r="AW220" s="19" t="str">
        <f>IF(参照_電気!C220="","",参照_電気!C220)</f>
        <v>メニューE</v>
      </c>
      <c r="AX220" s="19">
        <f>IF(参照_電気!D220="","",参照_電気!D220)</f>
        <v>0</v>
      </c>
      <c r="AY220" s="19">
        <f>IF(参照_電気!E220="","",参照_電気!E220)</f>
        <v>0</v>
      </c>
      <c r="AZ220" s="19" t="str">
        <f>IF(参照_電気!F220="","",参照_電気!F220)</f>
        <v>東京ガス(株)</v>
      </c>
      <c r="BA220" s="19" t="str">
        <f>IF(参照_電気!G220="","",参照_電気!G220)</f>
        <v>東京ガス(株)_メニューE</v>
      </c>
      <c r="BB220" s="19">
        <f t="shared" si="44"/>
        <v>0</v>
      </c>
      <c r="BD220" s="19" t="str">
        <f>IF(参照_電気!L220="","",参照_電気!L220)</f>
        <v>河原実業(株)</v>
      </c>
    </row>
    <row r="221" spans="47:56">
      <c r="AU221" s="19" t="str">
        <f>IF(参照_電気!A221="","",参照_電気!A221)</f>
        <v/>
      </c>
      <c r="AV221" s="19" t="str">
        <f>IF(参照_電気!B221="","",参照_電気!B221)</f>
        <v/>
      </c>
      <c r="AW221" s="19" t="str">
        <f>IF(参照_電気!C221="","",参照_電気!C221)</f>
        <v>メニューF(残差)</v>
      </c>
      <c r="AX221" s="19">
        <f>IF(参照_電気!D221="","",参照_電気!D221)</f>
        <v>3.68E-4</v>
      </c>
      <c r="AY221" s="19">
        <f>IF(参照_電気!E221="","",参照_電気!E221)</f>
        <v>3.68E-4</v>
      </c>
      <c r="AZ221" s="19" t="str">
        <f>IF(参照_電気!F221="","",参照_電気!F221)</f>
        <v>東京ガス(株)</v>
      </c>
      <c r="BA221" s="19" t="str">
        <f>IF(参照_電気!G221="","",参照_電気!G221)</f>
        <v>東京ガス(株)_メニューF(残差)</v>
      </c>
      <c r="BB221" s="19">
        <f t="shared" si="44"/>
        <v>0.36799999999999999</v>
      </c>
      <c r="BD221" s="19" t="str">
        <f>IF(参照_電気!L221="","",参照_電気!L221)</f>
        <v>(株)関西空調</v>
      </c>
    </row>
    <row r="222" spans="47:56">
      <c r="AU222" s="19" t="str">
        <f>IF(参照_電気!A222="","",参照_電気!A222)</f>
        <v/>
      </c>
      <c r="AV222" s="19" t="str">
        <f>IF(参照_電気!B222="","",参照_電気!B222)</f>
        <v/>
      </c>
      <c r="AW222" s="19" t="str">
        <f>IF(参照_電気!C222="","",参照_電気!C222)</f>
        <v>(参考値)事業者全体</v>
      </c>
      <c r="AX222" s="19">
        <f>IF(参照_電気!D222="","",参照_電気!D222)</f>
        <v>3.5399999999999999E-4</v>
      </c>
      <c r="AY222" s="19">
        <f>IF(参照_電気!E222="","",参照_電気!E222)</f>
        <v>3.5399999999999999E-4</v>
      </c>
      <c r="AZ222" s="19" t="str">
        <f>IF(参照_電気!F222="","",参照_電気!F222)</f>
        <v>東京ガス(株)</v>
      </c>
      <c r="BA222" s="19" t="str">
        <f>IF(参照_電気!G222="","",参照_電気!G222)</f>
        <v>東京ガス(株)_(参考値)事業者全体</v>
      </c>
      <c r="BB222" s="19">
        <f t="shared" si="44"/>
        <v>0.35399999999999998</v>
      </c>
      <c r="BD222" s="19" t="str">
        <f>IF(参照_電気!L222="","",参照_電気!L222)</f>
        <v>(株)関電エネルギーソリューション</v>
      </c>
    </row>
    <row r="223" spans="47:56">
      <c r="AU223" s="19" t="str">
        <f>IF(参照_電気!A223="","",参照_電気!A223)</f>
        <v>A0065</v>
      </c>
      <c r="AV223" s="19" t="str">
        <f>IF(参照_電気!B223="","",参照_電気!B223)</f>
        <v>テス・エンジニアリング(株)</v>
      </c>
      <c r="AW223" s="19" t="str">
        <f>IF(参照_電気!C223="","",参照_電気!C223)</f>
        <v>メニューA</v>
      </c>
      <c r="AX223" s="19">
        <f>IF(参照_電気!D223="","",参照_電気!D223)</f>
        <v>0</v>
      </c>
      <c r="AY223" s="19">
        <f>IF(参照_電気!E223="","",参照_電気!E223)</f>
        <v>0</v>
      </c>
      <c r="AZ223" s="19" t="str">
        <f>IF(参照_電気!F223="","",参照_電気!F223)</f>
        <v>テス・エンジニアリング(株)</v>
      </c>
      <c r="BA223" s="19" t="str">
        <f>IF(参照_電気!G223="","",参照_電気!G223)</f>
        <v>テス・エンジニアリング(株)_メニューA</v>
      </c>
      <c r="BB223" s="19">
        <f t="shared" si="44"/>
        <v>0</v>
      </c>
      <c r="BD223" s="19" t="str">
        <f>IF(参照_電気!L223="","",参照_電気!L223)</f>
        <v>(株)絆</v>
      </c>
    </row>
    <row r="224" spans="47:56">
      <c r="AU224" s="19" t="str">
        <f>IF(参照_電気!A224="","",参照_電気!A224)</f>
        <v/>
      </c>
      <c r="AV224" s="19" t="str">
        <f>IF(参照_電気!B224="","",参照_電気!B224)</f>
        <v/>
      </c>
      <c r="AW224" s="19" t="str">
        <f>IF(参照_電気!C224="","",参照_電気!C224)</f>
        <v>メニューB</v>
      </c>
      <c r="AX224" s="19">
        <f>IF(参照_電気!D224="","",参照_電気!D224)</f>
        <v>0</v>
      </c>
      <c r="AY224" s="19">
        <f>IF(参照_電気!E224="","",参照_電気!E224)</f>
        <v>0</v>
      </c>
      <c r="AZ224" s="19" t="str">
        <f>IF(参照_電気!F224="","",参照_電気!F224)</f>
        <v>テス・エンジニアリング(株)</v>
      </c>
      <c r="BA224" s="19" t="str">
        <f>IF(参照_電気!G224="","",参照_電気!G224)</f>
        <v>テス・エンジニアリング(株)_メニューB</v>
      </c>
      <c r="BB224" s="19">
        <f t="shared" si="44"/>
        <v>0</v>
      </c>
      <c r="BD224" s="19" t="str">
        <f>IF(参照_電気!L224="","",参照_電気!L224)</f>
        <v>合同会社北上新電力</v>
      </c>
    </row>
    <row r="225" spans="47:56">
      <c r="AU225" s="19" t="str">
        <f>IF(参照_電気!A225="","",参照_電気!A225)</f>
        <v/>
      </c>
      <c r="AV225" s="19" t="str">
        <f>IF(参照_電気!B225="","",参照_電気!B225)</f>
        <v/>
      </c>
      <c r="AW225" s="19" t="str">
        <f>IF(参照_電気!C225="","",参照_電気!C225)</f>
        <v>メニューC(残差)</v>
      </c>
      <c r="AX225" s="19">
        <f>IF(参照_電気!D225="","",参照_電気!D225)</f>
        <v>4.28E-4</v>
      </c>
      <c r="AY225" s="19">
        <f>IF(参照_電気!E225="","",参照_電気!E225)</f>
        <v>4.28E-4</v>
      </c>
      <c r="AZ225" s="19" t="str">
        <f>IF(参照_電気!F225="","",参照_電気!F225)</f>
        <v>テス・エンジニアリング(株)</v>
      </c>
      <c r="BA225" s="19" t="str">
        <f>IF(参照_電気!G225="","",参照_電気!G225)</f>
        <v>テス・エンジニアリング(株)_メニューC(残差)</v>
      </c>
      <c r="BB225" s="19">
        <f t="shared" si="44"/>
        <v>0.42799999999999999</v>
      </c>
      <c r="BD225" s="19" t="str">
        <f>IF(参照_電気!L225="","",参照_電気!L225)</f>
        <v>(株)北九州パワー</v>
      </c>
    </row>
    <row r="226" spans="47:56">
      <c r="AU226" s="19" t="str">
        <f>IF(参照_電気!A226="","",参照_電気!A226)</f>
        <v/>
      </c>
      <c r="AV226" s="19" t="str">
        <f>IF(参照_電気!B226="","",参照_電気!B226)</f>
        <v/>
      </c>
      <c r="AW226" s="19" t="str">
        <f>IF(参照_電気!C226="","",参照_電気!C226)</f>
        <v>(参考値)事業者全体</v>
      </c>
      <c r="AX226" s="19">
        <f>IF(参照_電気!D226="","",参照_電気!D226)</f>
        <v>4.1100000000000002E-4</v>
      </c>
      <c r="AY226" s="19">
        <f>IF(参照_電気!E226="","",参照_電気!E226)</f>
        <v>4.1100000000000002E-4</v>
      </c>
      <c r="AZ226" s="19" t="str">
        <f>IF(参照_電気!F226="","",参照_電気!F226)</f>
        <v>テス・エンジニアリング(株)</v>
      </c>
      <c r="BA226" s="19" t="str">
        <f>IF(参照_電気!G226="","",参照_電気!G226)</f>
        <v>テス・エンジニアリング(株)_(参考値)事業者全体</v>
      </c>
      <c r="BB226" s="19">
        <f t="shared" si="44"/>
        <v>0.41100000000000003</v>
      </c>
      <c r="BD226" s="19" t="str">
        <f>IF(参照_電気!L226="","",参照_電気!L226)</f>
        <v>キタコー(株)</v>
      </c>
    </row>
    <row r="227" spans="47:56">
      <c r="AU227" s="19" t="str">
        <f>IF(参照_電気!A227="","",参照_電気!A227)</f>
        <v>A0066</v>
      </c>
      <c r="AV227" s="19" t="str">
        <f>IF(参照_電気!B227="","",参照_電気!B227)</f>
        <v>青梅ガス(株)</v>
      </c>
      <c r="AW227" s="19" t="str">
        <f>IF(参照_電気!C227="","",参照_電気!C227)</f>
        <v>メニューA</v>
      </c>
      <c r="AX227" s="19">
        <f>IF(参照_電気!D227="","",参照_電気!D227)</f>
        <v>0</v>
      </c>
      <c r="AY227" s="19">
        <f>IF(参照_電気!E227="","",参照_電気!E227)</f>
        <v>0</v>
      </c>
      <c r="AZ227" s="19" t="str">
        <f>IF(参照_電気!F227="","",参照_電気!F227)</f>
        <v>青梅ガス(株)</v>
      </c>
      <c r="BA227" s="19" t="str">
        <f>IF(参照_電気!G227="","",参照_電気!G227)</f>
        <v>青梅ガス(株)_メニューA</v>
      </c>
      <c r="BB227" s="19">
        <f t="shared" si="44"/>
        <v>0</v>
      </c>
      <c r="BD227" s="19" t="str">
        <f>IF(参照_電気!L227="","",参照_電気!L227)</f>
        <v>北日本石油(株)</v>
      </c>
    </row>
    <row r="228" spans="47:56">
      <c r="AU228" s="19" t="str">
        <f>IF(参照_電気!A228="","",参照_電気!A228)</f>
        <v/>
      </c>
      <c r="AV228" s="19" t="str">
        <f>IF(参照_電気!B228="","",参照_電気!B228)</f>
        <v/>
      </c>
      <c r="AW228" s="19" t="str">
        <f>IF(参照_電気!C228="","",参照_電気!C228)</f>
        <v>メニューB(残差)</v>
      </c>
      <c r="AX228" s="19">
        <f>IF(参照_電気!D228="","",参照_電気!D228)</f>
        <v>4.2000000000000002E-4</v>
      </c>
      <c r="AY228" s="19">
        <f>IF(参照_電気!E228="","",参照_電気!E228)</f>
        <v>4.2000000000000002E-4</v>
      </c>
      <c r="AZ228" s="19" t="str">
        <f>IF(参照_電気!F228="","",参照_電気!F228)</f>
        <v>青梅ガス(株)</v>
      </c>
      <c r="BA228" s="19" t="str">
        <f>IF(参照_電気!G228="","",参照_電気!G228)</f>
        <v>青梅ガス(株)_メニューB(残差)</v>
      </c>
      <c r="BB228" s="19">
        <f t="shared" si="44"/>
        <v>0.42000000000000004</v>
      </c>
      <c r="BD228" s="19" t="str">
        <f>IF(参照_電気!L228="","",参照_電気!L228)</f>
        <v>岐阜電力(株)</v>
      </c>
    </row>
    <row r="229" spans="47:56">
      <c r="AU229" s="19" t="str">
        <f>IF(参照_電気!A229="","",参照_電気!A229)</f>
        <v/>
      </c>
      <c r="AV229" s="19" t="str">
        <f>IF(参照_電気!B229="","",参照_電気!B229)</f>
        <v/>
      </c>
      <c r="AW229" s="19" t="str">
        <f>IF(参照_電気!C229="","",参照_電気!C229)</f>
        <v>(参考値)事業者全体</v>
      </c>
      <c r="AX229" s="19">
        <f>IF(参照_電気!D229="","",参照_電気!D229)</f>
        <v>4.1800000000000002E-4</v>
      </c>
      <c r="AY229" s="19">
        <f>IF(参照_電気!E229="","",参照_電気!E229)</f>
        <v>4.1800000000000002E-4</v>
      </c>
      <c r="AZ229" s="19" t="str">
        <f>IF(参照_電気!F229="","",参照_電気!F229)</f>
        <v>青梅ガス(株)</v>
      </c>
      <c r="BA229" s="19" t="str">
        <f>IF(参照_電気!G229="","",参照_電気!G229)</f>
        <v>青梅ガス(株)_(参考値)事業者全体</v>
      </c>
      <c r="BB229" s="19">
        <f t="shared" si="44"/>
        <v>0.41800000000000004</v>
      </c>
      <c r="BD229" s="19" t="str">
        <f>IF(参照_電気!L229="","",参照_電気!L229)</f>
        <v>キヤノンマーケティングジャパン(株)</v>
      </c>
    </row>
    <row r="230" spans="47:56">
      <c r="AU230" s="19" t="str">
        <f>IF(参照_電気!A230="","",参照_電気!A230)</f>
        <v>A0067</v>
      </c>
      <c r="AV230" s="19" t="str">
        <f>IF(参照_電気!B230="","",参照_電気!B230)</f>
        <v>(株)イーネットワークシステムズ</v>
      </c>
      <c r="AW230" s="19" t="str">
        <f>IF(参照_電気!C230="","",参照_電気!C230)</f>
        <v>メニューA</v>
      </c>
      <c r="AX230" s="19">
        <f>IF(参照_電気!D230="","",参照_電気!D230)</f>
        <v>3.9399999999999998E-4</v>
      </c>
      <c r="AY230" s="19">
        <f>IF(参照_電気!E230="","",参照_電気!E230)</f>
        <v>0</v>
      </c>
      <c r="AZ230" s="19" t="str">
        <f>IF(参照_電気!F230="","",参照_電気!F230)</f>
        <v>(株)イーネットワークシステムズ</v>
      </c>
      <c r="BA230" s="19" t="str">
        <f>IF(参照_電気!G230="","",参照_電気!G230)</f>
        <v>(株)イーネットワークシステムズ_メニューA</v>
      </c>
      <c r="BB230" s="19">
        <f t="shared" si="44"/>
        <v>0.39399999999999996</v>
      </c>
      <c r="BD230" s="19" t="str">
        <f>IF(参照_電気!L230="","",参照_電気!L230)</f>
        <v>九州エナジー(株)</v>
      </c>
    </row>
    <row r="231" spans="47:56">
      <c r="AU231" s="19" t="str">
        <f>IF(参照_電気!A231="","",参照_電気!A231)</f>
        <v/>
      </c>
      <c r="AV231" s="19" t="str">
        <f>IF(参照_電気!B231="","",参照_電気!B231)</f>
        <v/>
      </c>
      <c r="AW231" s="19" t="str">
        <f>IF(参照_電気!C231="","",参照_電気!C231)</f>
        <v>メニューB</v>
      </c>
      <c r="AX231" s="19">
        <f>IF(参照_電気!D231="","",参照_電気!D231)</f>
        <v>0</v>
      </c>
      <c r="AY231" s="19">
        <f>IF(参照_電気!E231="","",参照_電気!E231)</f>
        <v>0</v>
      </c>
      <c r="AZ231" s="19" t="str">
        <f>IF(参照_電気!F231="","",参照_電気!F231)</f>
        <v>(株)イーネットワークシステムズ</v>
      </c>
      <c r="BA231" s="19" t="str">
        <f>IF(参照_電気!G231="","",参照_電気!G231)</f>
        <v>(株)イーネットワークシステムズ_メニューB</v>
      </c>
      <c r="BB231" s="19">
        <f t="shared" si="44"/>
        <v>0</v>
      </c>
      <c r="BD231" s="19" t="str">
        <f>IF(参照_電気!L231="","",参照_電気!L231)</f>
        <v>九電みらいエナジー(株)</v>
      </c>
    </row>
    <row r="232" spans="47:56">
      <c r="AU232" s="19" t="str">
        <f>IF(参照_電気!A232="","",参照_電気!A232)</f>
        <v/>
      </c>
      <c r="AV232" s="19" t="str">
        <f>IF(参照_電気!B232="","",参照_電気!B232)</f>
        <v/>
      </c>
      <c r="AW232" s="19" t="str">
        <f>IF(参照_電気!C232="","",参照_電気!C232)</f>
        <v>メニューC</v>
      </c>
      <c r="AX232" s="19">
        <f>IF(参照_電気!D232="","",参照_電気!D232)</f>
        <v>0</v>
      </c>
      <c r="AY232" s="19">
        <f>IF(参照_電気!E232="","",参照_電気!E232)</f>
        <v>0</v>
      </c>
      <c r="AZ232" s="19" t="str">
        <f>IF(参照_電気!F232="","",参照_電気!F232)</f>
        <v>(株)イーネットワークシステムズ</v>
      </c>
      <c r="BA232" s="19" t="str">
        <f>IF(参照_電気!G232="","",参照_電気!G232)</f>
        <v>(株)イーネットワークシステムズ_メニューC</v>
      </c>
      <c r="BB232" s="19">
        <f t="shared" si="44"/>
        <v>0</v>
      </c>
      <c r="BD232" s="19" t="str">
        <f>IF(参照_電気!L232="","",参照_電気!L232)</f>
        <v>京セラ(株)</v>
      </c>
    </row>
    <row r="233" spans="47:56">
      <c r="AU233" s="19" t="str">
        <f>IF(参照_電気!A233="","",参照_電気!A233)</f>
        <v/>
      </c>
      <c r="AV233" s="19" t="str">
        <f>IF(参照_電気!B233="","",参照_電気!B233)</f>
        <v/>
      </c>
      <c r="AW233" s="19" t="str">
        <f>IF(参照_電気!C233="","",参照_電気!C233)</f>
        <v>メニューD</v>
      </c>
      <c r="AX233" s="19">
        <f>IF(参照_電気!D233="","",参照_電気!D233)</f>
        <v>0</v>
      </c>
      <c r="AY233" s="19">
        <f>IF(参照_電気!E233="","",参照_電気!E233)</f>
        <v>0</v>
      </c>
      <c r="AZ233" s="19" t="str">
        <f>IF(参照_電気!F233="","",参照_電気!F233)</f>
        <v>(株)イーネットワークシステムズ</v>
      </c>
      <c r="BA233" s="19" t="str">
        <f>IF(参照_電気!G233="","",参照_電気!G233)</f>
        <v>(株)イーネットワークシステムズ_メニューD</v>
      </c>
      <c r="BB233" s="19">
        <f t="shared" si="44"/>
        <v>0</v>
      </c>
      <c r="BD233" s="19" t="str">
        <f>IF(参照_電気!L233="","",参照_電気!L233)</f>
        <v>桐生瓦斯(株)</v>
      </c>
    </row>
    <row r="234" spans="47:56">
      <c r="AU234" s="19" t="str">
        <f>IF(参照_電気!A234="","",参照_電気!A234)</f>
        <v/>
      </c>
      <c r="AV234" s="19" t="str">
        <f>IF(参照_電気!B234="","",参照_電気!B234)</f>
        <v/>
      </c>
      <c r="AW234" s="19" t="str">
        <f>IF(参照_電気!C234="","",参照_電気!C234)</f>
        <v>メニューE(残差)</v>
      </c>
      <c r="AX234" s="19">
        <f>IF(参照_電気!D234="","",参照_電気!D234)</f>
        <v>6.3900000000000003E-4</v>
      </c>
      <c r="AY234" s="19">
        <f>IF(参照_電気!E234="","",参照_電気!E234)</f>
        <v>6.3900000000000003E-4</v>
      </c>
      <c r="AZ234" s="19" t="str">
        <f>IF(参照_電気!F234="","",参照_電気!F234)</f>
        <v>(株)イーネットワークシステムズ</v>
      </c>
      <c r="BA234" s="19" t="str">
        <f>IF(参照_電気!G234="","",参照_電気!G234)</f>
        <v>(株)イーネットワークシステムズ_メニューE(残差)</v>
      </c>
      <c r="BB234" s="19">
        <f t="shared" si="44"/>
        <v>0.63900000000000001</v>
      </c>
      <c r="BD234" s="19" t="str">
        <f>IF(参照_電気!L234="","",参照_電気!L234)</f>
        <v>近畿電力(株)</v>
      </c>
    </row>
    <row r="235" spans="47:56">
      <c r="AU235" s="19" t="str">
        <f>IF(参照_電気!A235="","",参照_電気!A235)</f>
        <v/>
      </c>
      <c r="AV235" s="19" t="str">
        <f>IF(参照_電気!B235="","",参照_電気!B235)</f>
        <v/>
      </c>
      <c r="AW235" s="19" t="str">
        <f>IF(参照_電気!C235="","",参照_電気!C235)</f>
        <v>(参考値)事業者全体</v>
      </c>
      <c r="AX235" s="19">
        <f>IF(参照_電気!D235="","",参照_電気!D235)</f>
        <v>5.2400000000000005E-4</v>
      </c>
      <c r="AY235" s="19">
        <f>IF(参照_電気!E235="","",参照_電気!E235)</f>
        <v>5.2300000000000003E-4</v>
      </c>
      <c r="AZ235" s="19" t="str">
        <f>IF(参照_電気!F235="","",参照_電気!F235)</f>
        <v>(株)イーネットワークシステムズ</v>
      </c>
      <c r="BA235" s="19" t="str">
        <f>IF(参照_電気!G235="","",参照_電気!G235)</f>
        <v>(株)イーネットワークシステムズ_(参考値)事業者全体</v>
      </c>
      <c r="BB235" s="19">
        <f t="shared" si="44"/>
        <v>0.52400000000000002</v>
      </c>
      <c r="BD235" s="19" t="str">
        <f>IF(参照_電気!L235="","",参照_電気!L235)</f>
        <v>(株)クオリティプラス</v>
      </c>
    </row>
    <row r="236" spans="47:56">
      <c r="AU236" s="19" t="str">
        <f>IF(参照_電気!A236="","",参照_電気!A236)</f>
        <v>A0068</v>
      </c>
      <c r="AV236" s="19" t="str">
        <f>IF(参照_電気!B236="","",参照_電気!B236)</f>
        <v>(株)エネアーク関東</v>
      </c>
      <c r="AW236" s="19" t="str">
        <f>IF(参照_電気!C236="","",参照_電気!C236)</f>
        <v/>
      </c>
      <c r="AX236" s="19">
        <f>IF(参照_電気!D236="","",参照_電気!D236)</f>
        <v>3.9800000000000002E-4</v>
      </c>
      <c r="AY236" s="19">
        <f>IF(参照_電気!E236="","",参照_電気!E236)</f>
        <v>3.9800000000000002E-4</v>
      </c>
      <c r="AZ236" s="19" t="str">
        <f>IF(参照_電気!F236="","",参照_電気!F236)</f>
        <v>(株)エネアーク関東</v>
      </c>
      <c r="BA236" s="19" t="str">
        <f>IF(参照_電気!G236="","",参照_電気!G236)</f>
        <v>(株)エネアーク関東_</v>
      </c>
      <c r="BB236" s="19">
        <f t="shared" si="44"/>
        <v>0.39800000000000002</v>
      </c>
      <c r="BD236" s="19" t="str">
        <f>IF(参照_電気!L236="","",参照_電気!L236)</f>
        <v>くこくエネルギー(株)</v>
      </c>
    </row>
    <row r="237" spans="47:56">
      <c r="AU237" s="19" t="str">
        <f>IF(参照_電気!A237="","",参照_電気!A237)</f>
        <v>A0069</v>
      </c>
      <c r="AV237" s="19" t="str">
        <f>IF(参照_電気!B237="","",参照_電気!B237)</f>
        <v>(株)東急パワーサプライ</v>
      </c>
      <c r="AW237" s="19" t="str">
        <f>IF(参照_電気!C237="","",参照_電気!C237)</f>
        <v>メニューA</v>
      </c>
      <c r="AX237" s="19">
        <f>IF(参照_電気!D237="","",参照_電気!D237)</f>
        <v>0</v>
      </c>
      <c r="AY237" s="19">
        <f>IF(参照_電気!E237="","",参照_電気!E237)</f>
        <v>0</v>
      </c>
      <c r="AZ237" s="19" t="str">
        <f>IF(参照_電気!F237="","",参照_電気!F237)</f>
        <v>(株)東急パワーサプライ</v>
      </c>
      <c r="BA237" s="19" t="str">
        <f>IF(参照_電気!G237="","",参照_電気!G237)</f>
        <v>(株)東急パワーサプライ_メニューA</v>
      </c>
      <c r="BB237" s="19">
        <f t="shared" si="44"/>
        <v>0</v>
      </c>
      <c r="BD237" s="19" t="str">
        <f>IF(参照_電気!L237="","",参照_電気!L237)</f>
        <v>久慈地域エネルギー(株)</v>
      </c>
    </row>
    <row r="238" spans="47:56">
      <c r="AU238" s="19" t="str">
        <f>IF(参照_電気!A238="","",参照_電気!A238)</f>
        <v/>
      </c>
      <c r="AV238" s="19" t="str">
        <f>IF(参照_電気!B238="","",参照_電気!B238)</f>
        <v/>
      </c>
      <c r="AW238" s="19" t="str">
        <f>IF(参照_電気!C238="","",参照_電気!C238)</f>
        <v>メニューB</v>
      </c>
      <c r="AX238" s="19">
        <f>IF(参照_電気!D238="","",参照_電気!D238)</f>
        <v>0</v>
      </c>
      <c r="AY238" s="19">
        <f>IF(参照_電気!E238="","",参照_電気!E238)</f>
        <v>0</v>
      </c>
      <c r="AZ238" s="19" t="str">
        <f>IF(参照_電気!F238="","",参照_電気!F238)</f>
        <v>(株)東急パワーサプライ</v>
      </c>
      <c r="BA238" s="19" t="str">
        <f>IF(参照_電気!G238="","",参照_電気!G238)</f>
        <v>(株)東急パワーサプライ_メニューB</v>
      </c>
      <c r="BB238" s="19">
        <f t="shared" si="44"/>
        <v>0</v>
      </c>
      <c r="BD238" s="19" t="str">
        <f>IF(参照_電気!L238="","",参照_電気!L238)</f>
        <v>(株)球磨村森電力</v>
      </c>
    </row>
    <row r="239" spans="47:56">
      <c r="AU239" s="19" t="str">
        <f>IF(参照_電気!A239="","",参照_電気!A239)</f>
        <v/>
      </c>
      <c r="AV239" s="19" t="str">
        <f>IF(参照_電気!B239="","",参照_電気!B239)</f>
        <v/>
      </c>
      <c r="AW239" s="19" t="str">
        <f>IF(参照_電気!C239="","",参照_電気!C239)</f>
        <v>メニューC</v>
      </c>
      <c r="AX239" s="19">
        <f>IF(参照_電気!D239="","",参照_電気!D239)</f>
        <v>0</v>
      </c>
      <c r="AY239" s="19">
        <f>IF(参照_電気!E239="","",参照_電気!E239)</f>
        <v>0</v>
      </c>
      <c r="AZ239" s="19" t="str">
        <f>IF(参照_電気!F239="","",参照_電気!F239)</f>
        <v>(株)東急パワーサプライ</v>
      </c>
      <c r="BA239" s="19" t="str">
        <f>IF(参照_電気!G239="","",参照_電気!G239)</f>
        <v>(株)東急パワーサプライ_メニューC</v>
      </c>
      <c r="BB239" s="19">
        <f t="shared" si="44"/>
        <v>0</v>
      </c>
      <c r="BD239" s="19" t="str">
        <f>IF(参照_電気!L239="","",参照_電気!L239)</f>
        <v>(株)クリーンエネルギー総合研究所</v>
      </c>
    </row>
    <row r="240" spans="47:56">
      <c r="AU240" s="19" t="str">
        <f>IF(参照_電気!A240="","",参照_電気!A240)</f>
        <v/>
      </c>
      <c r="AV240" s="19" t="str">
        <f>IF(参照_電気!B240="","",参照_電気!B240)</f>
        <v/>
      </c>
      <c r="AW240" s="19" t="str">
        <f>IF(参照_電気!C240="","",参照_電気!C240)</f>
        <v>メニューD</v>
      </c>
      <c r="AX240" s="19">
        <f>IF(参照_電気!D240="","",参照_電気!D240)</f>
        <v>0</v>
      </c>
      <c r="AY240" s="19">
        <f>IF(参照_電気!E240="","",参照_電気!E240)</f>
        <v>0</v>
      </c>
      <c r="AZ240" s="19" t="str">
        <f>IF(参照_電気!F240="","",参照_電気!F240)</f>
        <v>(株)東急パワーサプライ</v>
      </c>
      <c r="BA240" s="19" t="str">
        <f>IF(参照_電気!G240="","",参照_電気!G240)</f>
        <v>(株)東急パワーサプライ_メニューD</v>
      </c>
      <c r="BB240" s="19">
        <f t="shared" si="44"/>
        <v>0</v>
      </c>
      <c r="BD240" s="19" t="str">
        <f>IF(参照_電気!L240="","",参照_電気!L240)</f>
        <v>一般社団法人グリーンコープでんき</v>
      </c>
    </row>
    <row r="241" spans="47:56">
      <c r="AU241" s="19" t="str">
        <f>IF(参照_電気!A241="","",参照_電気!A241)</f>
        <v/>
      </c>
      <c r="AV241" s="19" t="str">
        <f>IF(参照_電気!B241="","",参照_電気!B241)</f>
        <v/>
      </c>
      <c r="AW241" s="19" t="str">
        <f>IF(参照_電気!C241="","",参照_電気!C241)</f>
        <v>メニューE</v>
      </c>
      <c r="AX241" s="19">
        <f>IF(参照_電気!D241="","",参照_電気!D241)</f>
        <v>0</v>
      </c>
      <c r="AY241" s="19">
        <f>IF(参照_電気!E241="","",参照_電気!E241)</f>
        <v>0</v>
      </c>
      <c r="AZ241" s="19" t="str">
        <f>IF(参照_電気!F241="","",参照_電気!F241)</f>
        <v>(株)東急パワーサプライ</v>
      </c>
      <c r="BA241" s="19" t="str">
        <f>IF(参照_電気!G241="","",参照_電気!G241)</f>
        <v>(株)東急パワーサプライ_メニューE</v>
      </c>
      <c r="BB241" s="19">
        <f t="shared" si="44"/>
        <v>0</v>
      </c>
      <c r="BD241" s="19" t="str">
        <f>IF(参照_電気!L241="","",参照_電気!L241)</f>
        <v>(株)グリーンサークル</v>
      </c>
    </row>
    <row r="242" spans="47:56">
      <c r="AU242" s="19" t="str">
        <f>IF(参照_電気!A242="","",参照_電気!A242)</f>
        <v/>
      </c>
      <c r="AV242" s="19" t="str">
        <f>IF(参照_電気!B242="","",参照_電気!B242)</f>
        <v/>
      </c>
      <c r="AW242" s="19" t="str">
        <f>IF(参照_電気!C242="","",参照_電気!C242)</f>
        <v>メニューF</v>
      </c>
      <c r="AX242" s="19">
        <f>IF(参照_電気!D242="","",参照_電気!D242)</f>
        <v>0</v>
      </c>
      <c r="AY242" s="19">
        <f>IF(参照_電気!E242="","",参照_電気!E242)</f>
        <v>0</v>
      </c>
      <c r="AZ242" s="19" t="str">
        <f>IF(参照_電気!F242="","",参照_電気!F242)</f>
        <v>(株)東急パワーサプライ</v>
      </c>
      <c r="BA242" s="19" t="str">
        <f>IF(参照_電気!G242="","",参照_電気!G242)</f>
        <v>(株)東急パワーサプライ_メニューF</v>
      </c>
      <c r="BB242" s="19">
        <f t="shared" si="44"/>
        <v>0</v>
      </c>
      <c r="BD242" s="19" t="str">
        <f>IF(参照_電気!L242="","",参照_電気!L242)</f>
        <v>グリーンシティこばやし(株)</v>
      </c>
    </row>
    <row r="243" spans="47:56">
      <c r="AU243" s="19" t="str">
        <f>IF(参照_電気!A243="","",参照_電気!A243)</f>
        <v/>
      </c>
      <c r="AV243" s="19" t="str">
        <f>IF(参照_電気!B243="","",参照_電気!B243)</f>
        <v/>
      </c>
      <c r="AW243" s="19" t="str">
        <f>IF(参照_電気!C243="","",参照_電気!C243)</f>
        <v>メニューG(残差)</v>
      </c>
      <c r="AX243" s="19">
        <f>IF(参照_電気!D243="","",参照_電気!D243)</f>
        <v>6.1899999999999998E-4</v>
      </c>
      <c r="AY243" s="19">
        <f>IF(参照_電気!E243="","",参照_電気!E243)</f>
        <v>6.1899999999999998E-4</v>
      </c>
      <c r="AZ243" s="19" t="str">
        <f>IF(参照_電気!F243="","",参照_電気!F243)</f>
        <v>(株)東急パワーサプライ</v>
      </c>
      <c r="BA243" s="19" t="str">
        <f>IF(参照_電気!G243="","",参照_電気!G243)</f>
        <v>(株)東急パワーサプライ_メニューG(残差)</v>
      </c>
      <c r="BB243" s="19">
        <f t="shared" si="44"/>
        <v>0.61899999999999999</v>
      </c>
      <c r="BD243" s="19" t="str">
        <f>IF(参照_電気!L243="","",参照_電気!L243)</f>
        <v>(株)グリーンパワー大東</v>
      </c>
    </row>
    <row r="244" spans="47:56">
      <c r="AU244" s="19" t="str">
        <f>IF(参照_電気!A244="","",参照_電気!A244)</f>
        <v/>
      </c>
      <c r="AV244" s="19" t="str">
        <f>IF(参照_電気!B244="","",参照_電気!B244)</f>
        <v/>
      </c>
      <c r="AW244" s="19" t="str">
        <f>IF(参照_電気!C244="","",参照_電気!C244)</f>
        <v>(参考値)事業者全体</v>
      </c>
      <c r="AX244" s="19">
        <f>IF(参照_電気!D244="","",参照_電気!D244)</f>
        <v>1.3300000000000001E-4</v>
      </c>
      <c r="AY244" s="19">
        <f>IF(参照_電気!E244="","",参照_電気!E244)</f>
        <v>1.3300000000000001E-4</v>
      </c>
      <c r="AZ244" s="19" t="str">
        <f>IF(参照_電気!F244="","",参照_電気!F244)</f>
        <v>(株)東急パワーサプライ</v>
      </c>
      <c r="BA244" s="19" t="str">
        <f>IF(参照_電気!G244="","",参照_電気!G244)</f>
        <v>(株)東急パワーサプライ_(参考値)事業者全体</v>
      </c>
      <c r="BB244" s="19">
        <f t="shared" si="44"/>
        <v>0.13300000000000001</v>
      </c>
      <c r="BD244" s="19" t="str">
        <f>IF(参照_電気!L244="","",参照_電気!L244)</f>
        <v>合同会社グリーンパワーリテイリング</v>
      </c>
    </row>
    <row r="245" spans="47:56">
      <c r="AU245" s="19" t="str">
        <f>IF(参照_電気!A245="","",参照_電気!A245)</f>
        <v>A0070</v>
      </c>
      <c r="AV245" s="19" t="str">
        <f>IF(参照_電気!B245="","",参照_電気!B245)</f>
        <v>王子・伊藤忠エネクス電力販売(株)</v>
      </c>
      <c r="AW245" s="19" t="str">
        <f>IF(参照_電気!C245="","",参照_電気!C245)</f>
        <v>メニューA</v>
      </c>
      <c r="AX245" s="19">
        <f>IF(参照_電気!D245="","",参照_電気!D245)</f>
        <v>0</v>
      </c>
      <c r="AY245" s="19">
        <f>IF(参照_電気!E245="","",参照_電気!E245)</f>
        <v>0</v>
      </c>
      <c r="AZ245" s="19" t="str">
        <f>IF(参照_電気!F245="","",参照_電気!F245)</f>
        <v>王子・伊藤忠エネクス電力販売(株)</v>
      </c>
      <c r="BA245" s="19" t="str">
        <f>IF(参照_電気!G245="","",参照_電気!G245)</f>
        <v>王子・伊藤忠エネクス電力販売(株)_メニューA</v>
      </c>
      <c r="BB245" s="19">
        <f t="shared" si="44"/>
        <v>0</v>
      </c>
      <c r="BD245" s="19" t="str">
        <f>IF(参照_電気!L245="","",参照_電気!L245)</f>
        <v>グリーンピープルズパワー(株)</v>
      </c>
    </row>
    <row r="246" spans="47:56">
      <c r="AU246" s="19" t="str">
        <f>IF(参照_電気!A246="","",参照_電気!A246)</f>
        <v/>
      </c>
      <c r="AV246" s="19" t="str">
        <f>IF(参照_電気!B246="","",参照_電気!B246)</f>
        <v/>
      </c>
      <c r="AW246" s="19" t="str">
        <f>IF(参照_電気!C246="","",参照_電気!C246)</f>
        <v>メニューB</v>
      </c>
      <c r="AX246" s="19">
        <f>IF(参照_電気!D246="","",参照_電気!D246)</f>
        <v>1.2999999999999999E-4</v>
      </c>
      <c r="AY246" s="19">
        <f>IF(参照_電気!E246="","",参照_電気!E246)</f>
        <v>1.2999999999999999E-4</v>
      </c>
      <c r="AZ246" s="19" t="str">
        <f>IF(参照_電気!F246="","",参照_電気!F246)</f>
        <v>王子・伊藤忠エネクス電力販売(株)</v>
      </c>
      <c r="BA246" s="19" t="str">
        <f>IF(参照_電気!G246="","",参照_電気!G246)</f>
        <v>王子・伊藤忠エネクス電力販売(株)_メニューB</v>
      </c>
      <c r="BB246" s="19">
        <f t="shared" si="44"/>
        <v>0.12999999999999998</v>
      </c>
      <c r="BD246" s="19" t="str">
        <f>IF(参照_電気!L246="","",参照_電気!L246)</f>
        <v>(株)クリーンベンチャー21</v>
      </c>
    </row>
    <row r="247" spans="47:56">
      <c r="AU247" s="19" t="str">
        <f>IF(参照_電気!A247="","",参照_電気!A247)</f>
        <v/>
      </c>
      <c r="AV247" s="19" t="str">
        <f>IF(参照_電気!B247="","",参照_電気!B247)</f>
        <v/>
      </c>
      <c r="AW247" s="19" t="str">
        <f>IF(参照_電気!C247="","",参照_電気!C247)</f>
        <v>メニューC</v>
      </c>
      <c r="AX247" s="19">
        <f>IF(参照_電気!D247="","",参照_電気!D247)</f>
        <v>2.3699999999999999E-4</v>
      </c>
      <c r="AY247" s="19">
        <f>IF(参照_電気!E247="","",参照_電気!E247)</f>
        <v>2.3699999999999999E-4</v>
      </c>
      <c r="AZ247" s="19" t="str">
        <f>IF(参照_電気!F247="","",参照_電気!F247)</f>
        <v>王子・伊藤忠エネクス電力販売(株)</v>
      </c>
      <c r="BA247" s="19" t="str">
        <f>IF(参照_電気!G247="","",参照_電気!G247)</f>
        <v>王子・伊藤忠エネクス電力販売(株)_メニューC</v>
      </c>
      <c r="BB247" s="19">
        <f t="shared" si="44"/>
        <v>0.23699999999999999</v>
      </c>
      <c r="BD247" s="19" t="str">
        <f>IF(参照_電気!L247="","",参照_電気!L247)</f>
        <v>(株)グリムスパワー</v>
      </c>
    </row>
    <row r="248" spans="47:56">
      <c r="AU248" s="19" t="str">
        <f>IF(参照_電気!A248="","",参照_電気!A248)</f>
        <v/>
      </c>
      <c r="AV248" s="19" t="str">
        <f>IF(参照_電気!B248="","",参照_電気!B248)</f>
        <v/>
      </c>
      <c r="AW248" s="19" t="str">
        <f>IF(参照_電気!C248="","",参照_電気!C248)</f>
        <v>メニューD</v>
      </c>
      <c r="AX248" s="19">
        <f>IF(参照_電気!D248="","",参照_電気!D248)</f>
        <v>2.5900000000000001E-4</v>
      </c>
      <c r="AY248" s="19">
        <f>IF(参照_電気!E248="","",参照_電気!E248)</f>
        <v>2.5900000000000001E-4</v>
      </c>
      <c r="AZ248" s="19" t="str">
        <f>IF(参照_電気!F248="","",参照_電気!F248)</f>
        <v>王子・伊藤忠エネクス電力販売(株)</v>
      </c>
      <c r="BA248" s="19" t="str">
        <f>IF(参照_電気!G248="","",参照_電気!G248)</f>
        <v>王子・伊藤忠エネクス電力販売(株)_メニューD</v>
      </c>
      <c r="BB248" s="19">
        <f t="shared" si="44"/>
        <v>0.25900000000000001</v>
      </c>
      <c r="BD248" s="19" t="str">
        <f>IF(参照_電気!L248="","",参照_電気!L248)</f>
        <v>(株)グルーヴエナジー</v>
      </c>
    </row>
    <row r="249" spans="47:56">
      <c r="AU249" s="19" t="str">
        <f>IF(参照_電気!A249="","",参照_電気!A249)</f>
        <v/>
      </c>
      <c r="AV249" s="19" t="str">
        <f>IF(参照_電気!B249="","",参照_電気!B249)</f>
        <v/>
      </c>
      <c r="AW249" s="19" t="str">
        <f>IF(参照_電気!C249="","",参照_電気!C249)</f>
        <v>メニューE</v>
      </c>
      <c r="AX249" s="19">
        <f>IF(参照_電気!D249="","",参照_電気!D249)</f>
        <v>3.01E-4</v>
      </c>
      <c r="AY249" s="19">
        <f>IF(参照_電気!E249="","",参照_電気!E249)</f>
        <v>3.01E-4</v>
      </c>
      <c r="AZ249" s="19" t="str">
        <f>IF(参照_電気!F249="","",参照_電気!F249)</f>
        <v>王子・伊藤忠エネクス電力販売(株)</v>
      </c>
      <c r="BA249" s="19" t="str">
        <f>IF(参照_電気!G249="","",参照_電気!G249)</f>
        <v>王子・伊藤忠エネクス電力販売(株)_メニューE</v>
      </c>
      <c r="BB249" s="19">
        <f t="shared" si="44"/>
        <v>0.30099999999999999</v>
      </c>
      <c r="BD249" s="19" t="str">
        <f>IF(参照_電気!L249="","",参照_電気!L249)</f>
        <v>くるめエネルギー(株)</v>
      </c>
    </row>
    <row r="250" spans="47:56">
      <c r="AU250" s="19" t="str">
        <f>IF(参照_電気!A250="","",参照_電気!A250)</f>
        <v/>
      </c>
      <c r="AV250" s="19" t="str">
        <f>IF(参照_電気!B250="","",参照_電気!B250)</f>
        <v/>
      </c>
      <c r="AW250" s="19" t="str">
        <f>IF(参照_電気!C250="","",参照_電気!C250)</f>
        <v>メニューF</v>
      </c>
      <c r="AX250" s="19">
        <f>IF(参照_電気!D250="","",参照_電気!D250)</f>
        <v>3.2600000000000001E-4</v>
      </c>
      <c r="AY250" s="19">
        <f>IF(参照_電気!E250="","",参照_電気!E250)</f>
        <v>3.2600000000000001E-4</v>
      </c>
      <c r="AZ250" s="19" t="str">
        <f>IF(参照_電気!F250="","",参照_電気!F250)</f>
        <v>王子・伊藤忠エネクス電力販売(株)</v>
      </c>
      <c r="BA250" s="19" t="str">
        <f>IF(参照_電気!G250="","",参照_電気!G250)</f>
        <v>王子・伊藤忠エネクス電力販売(株)_メニューF</v>
      </c>
      <c r="BB250" s="19">
        <f t="shared" si="44"/>
        <v>0.32600000000000001</v>
      </c>
      <c r="BD250" s="19" t="str">
        <f>IF(参照_電気!L250="","",参照_電気!L250)</f>
        <v>(株)グローアップ</v>
      </c>
    </row>
    <row r="251" spans="47:56">
      <c r="AU251" s="19" t="str">
        <f>IF(参照_電気!A251="","",参照_電気!A251)</f>
        <v/>
      </c>
      <c r="AV251" s="19" t="str">
        <f>IF(参照_電気!B251="","",参照_電気!B251)</f>
        <v/>
      </c>
      <c r="AW251" s="19" t="str">
        <f>IF(参照_電気!C251="","",参照_電気!C251)</f>
        <v>メニューG(残差)</v>
      </c>
      <c r="AX251" s="19">
        <f>IF(参照_電気!D251="","",参照_電気!D251)</f>
        <v>4.2200000000000001E-4</v>
      </c>
      <c r="AY251" s="19">
        <f>IF(参照_電気!E251="","",参照_電気!E251)</f>
        <v>4.2200000000000001E-4</v>
      </c>
      <c r="AZ251" s="19" t="str">
        <f>IF(参照_電気!F251="","",参照_電気!F251)</f>
        <v>王子・伊藤忠エネクス電力販売(株)</v>
      </c>
      <c r="BA251" s="19" t="str">
        <f>IF(参照_電気!G251="","",参照_電気!G251)</f>
        <v>王子・伊藤忠エネクス電力販売(株)_メニューG(残差)</v>
      </c>
      <c r="BB251" s="19">
        <f t="shared" si="44"/>
        <v>0.42199999999999999</v>
      </c>
      <c r="BD251" s="19" t="str">
        <f>IF(参照_電気!L251="","",参照_電気!L251)</f>
        <v>(株)クローバー・テクノロジーズ</v>
      </c>
    </row>
    <row r="252" spans="47:56">
      <c r="AU252" s="19" t="str">
        <f>IF(参照_電気!A252="","",参照_電気!A252)</f>
        <v/>
      </c>
      <c r="AV252" s="19" t="str">
        <f>IF(参照_電気!B252="","",参照_電気!B252)</f>
        <v/>
      </c>
      <c r="AW252" s="19" t="str">
        <f>IF(参照_電気!C252="","",参照_電気!C252)</f>
        <v>(参考値)事業者全体</v>
      </c>
      <c r="AX252" s="19">
        <f>IF(参照_電気!D252="","",参照_電気!D252)</f>
        <v>2.14E-4</v>
      </c>
      <c r="AY252" s="19">
        <f>IF(参照_電気!E252="","",参照_電気!E252)</f>
        <v>2.14E-4</v>
      </c>
      <c r="AZ252" s="19" t="str">
        <f>IF(参照_電気!F252="","",参照_電気!F252)</f>
        <v>王子・伊藤忠エネクス電力販売(株)</v>
      </c>
      <c r="BA252" s="19" t="str">
        <f>IF(参照_電気!G252="","",参照_電気!G252)</f>
        <v>王子・伊藤忠エネクス電力販売(株)_(参考値)事業者全体</v>
      </c>
      <c r="BB252" s="19">
        <f t="shared" si="44"/>
        <v>0.214</v>
      </c>
      <c r="BD252" s="19" t="str">
        <f>IF(参照_電気!L252="","",参照_電気!L252)</f>
        <v>(株)グローバルエンジニアリング</v>
      </c>
    </row>
    <row r="253" spans="47:56">
      <c r="AU253" s="19" t="str">
        <f>IF(参照_電気!A253="","",参照_電気!A253)</f>
        <v>A0071</v>
      </c>
      <c r="AV253" s="19" t="str">
        <f>IF(参照_電気!B253="","",参照_電気!B253)</f>
        <v>伊藤忠商事(株)</v>
      </c>
      <c r="AW253" s="19" t="str">
        <f>IF(参照_電気!C253="","",参照_電気!C253)</f>
        <v>メニューA</v>
      </c>
      <c r="AX253" s="19">
        <f>IF(参照_電気!D253="","",参照_電気!D253)</f>
        <v>0</v>
      </c>
      <c r="AY253" s="19">
        <f>IF(参照_電気!E253="","",参照_電気!E253)</f>
        <v>0</v>
      </c>
      <c r="AZ253" s="19" t="str">
        <f>IF(参照_電気!F253="","",参照_電気!F253)</f>
        <v>伊藤忠商事(株)</v>
      </c>
      <c r="BA253" s="19" t="str">
        <f>IF(参照_電気!G253="","",参照_電気!G253)</f>
        <v>伊藤忠商事(株)_メニューA</v>
      </c>
      <c r="BB253" s="19">
        <f t="shared" si="44"/>
        <v>0</v>
      </c>
      <c r="BD253" s="19" t="str">
        <f>IF(参照_電気!L253="","",参照_電気!L253)</f>
        <v>(株)グローバルキャスト</v>
      </c>
    </row>
    <row r="254" spans="47:56">
      <c r="AU254" s="19" t="str">
        <f>IF(参照_電気!A254="","",参照_電気!A254)</f>
        <v/>
      </c>
      <c r="AV254" s="19" t="str">
        <f>IF(参照_電気!B254="","",参照_電気!B254)</f>
        <v/>
      </c>
      <c r="AW254" s="19" t="str">
        <f>IF(参照_電気!C254="","",参照_電気!C254)</f>
        <v>メニューB</v>
      </c>
      <c r="AX254" s="19">
        <f>IF(参照_電気!D254="","",参照_電気!D254)</f>
        <v>0</v>
      </c>
      <c r="AY254" s="19">
        <f>IF(参照_電気!E254="","",参照_電気!E254)</f>
        <v>0</v>
      </c>
      <c r="AZ254" s="19" t="str">
        <f>IF(参照_電気!F254="","",参照_電気!F254)</f>
        <v>伊藤忠商事(株)</v>
      </c>
      <c r="BA254" s="19" t="str">
        <f>IF(参照_電気!G254="","",参照_電気!G254)</f>
        <v>伊藤忠商事(株)_メニューB</v>
      </c>
      <c r="BB254" s="19">
        <f t="shared" si="44"/>
        <v>0</v>
      </c>
      <c r="BD254" s="19" t="str">
        <f>IF(参照_電気!L254="","",参照_電気!L254)</f>
        <v>京葉瓦斯(株)</v>
      </c>
    </row>
    <row r="255" spans="47:56">
      <c r="AU255" s="19" t="str">
        <f>IF(参照_電気!A255="","",参照_電気!A255)</f>
        <v/>
      </c>
      <c r="AV255" s="19" t="str">
        <f>IF(参照_電気!B255="","",参照_電気!B255)</f>
        <v/>
      </c>
      <c r="AW255" s="19" t="str">
        <f>IF(参照_電気!C255="","",参照_電気!C255)</f>
        <v>メニューC(残差)</v>
      </c>
      <c r="AX255" s="19">
        <f>IF(参照_電気!D255="","",参照_電気!D255)</f>
        <v>4.2200000000000001E-4</v>
      </c>
      <c r="AY255" s="19">
        <f>IF(参照_電気!E255="","",参照_電気!E255)</f>
        <v>4.2200000000000001E-4</v>
      </c>
      <c r="AZ255" s="19" t="str">
        <f>IF(参照_電気!F255="","",参照_電気!F255)</f>
        <v>伊藤忠商事(株)</v>
      </c>
      <c r="BA255" s="19" t="str">
        <f>IF(参照_電気!G255="","",参照_電気!G255)</f>
        <v>伊藤忠商事(株)_メニューC(残差)</v>
      </c>
      <c r="BB255" s="19">
        <f t="shared" si="44"/>
        <v>0.42199999999999999</v>
      </c>
      <c r="BD255" s="19" t="str">
        <f>IF(参照_電気!L255="","",参照_電気!L255)</f>
        <v>京和ガス(株)</v>
      </c>
    </row>
    <row r="256" spans="47:56">
      <c r="AU256" s="19" t="str">
        <f>IF(参照_電気!A256="","",参照_電気!A256)</f>
        <v/>
      </c>
      <c r="AV256" s="19" t="str">
        <f>IF(参照_電気!B256="","",参照_電気!B256)</f>
        <v/>
      </c>
      <c r="AW256" s="19" t="str">
        <f>IF(参照_電気!C256="","",参照_電気!C256)</f>
        <v>(参考値)事業者全体</v>
      </c>
      <c r="AX256" s="19">
        <f>IF(参照_電気!D256="","",参照_電気!D256)</f>
        <v>4.2200000000000001E-4</v>
      </c>
      <c r="AY256" s="19">
        <f>IF(参照_電気!E256="","",参照_電気!E256)</f>
        <v>4.2200000000000001E-4</v>
      </c>
      <c r="AZ256" s="19" t="str">
        <f>IF(参照_電気!F256="","",参照_電気!F256)</f>
        <v>伊藤忠商事(株)</v>
      </c>
      <c r="BA256" s="19" t="str">
        <f>IF(参照_電気!G256="","",参照_電気!G256)</f>
        <v>伊藤忠商事(株)_(参考値)事業者全体</v>
      </c>
      <c r="BB256" s="19">
        <f t="shared" si="44"/>
        <v>0.42199999999999999</v>
      </c>
      <c r="BD256" s="19" t="str">
        <f>IF(参照_電気!L256="","",参照_電気!L256)</f>
        <v>ゲーテハウス(株)</v>
      </c>
    </row>
    <row r="257" spans="47:56">
      <c r="AU257" s="19" t="str">
        <f>IF(参照_電気!A257="","",参照_電気!A257)</f>
        <v>A0072</v>
      </c>
      <c r="AV257" s="19" t="str">
        <f>IF(参照_電気!B257="","",参照_電気!B257)</f>
        <v>(株)エコスタイル</v>
      </c>
      <c r="AW257" s="19" t="str">
        <f>IF(参照_電気!C257="","",参照_電気!C257)</f>
        <v>メニューA</v>
      </c>
      <c r="AX257" s="19">
        <f>IF(参照_電気!D257="","",参照_電気!D257)</f>
        <v>0</v>
      </c>
      <c r="AY257" s="19">
        <f>IF(参照_電気!E257="","",参照_電気!E257)</f>
        <v>0</v>
      </c>
      <c r="AZ257" s="19" t="str">
        <f>IF(参照_電気!F257="","",参照_電気!F257)</f>
        <v>(株)エコスタイル</v>
      </c>
      <c r="BA257" s="19" t="str">
        <f>IF(参照_電気!G257="","",参照_電気!G257)</f>
        <v>(株)エコスタイル_メニューA</v>
      </c>
      <c r="BB257" s="19">
        <f t="shared" si="44"/>
        <v>0</v>
      </c>
      <c r="BD257" s="19" t="str">
        <f>IF(参照_電気!L257="","",参照_電気!L257)</f>
        <v>気仙沼グリーンエナジー(株)</v>
      </c>
    </row>
    <row r="258" spans="47:56">
      <c r="AU258" s="19" t="str">
        <f>IF(参照_電気!A258="","",参照_電気!A258)</f>
        <v/>
      </c>
      <c r="AV258" s="19" t="str">
        <f>IF(参照_電気!B258="","",参照_電気!B258)</f>
        <v/>
      </c>
      <c r="AW258" s="19" t="str">
        <f>IF(参照_電気!C258="","",参照_電気!C258)</f>
        <v>メニューB</v>
      </c>
      <c r="AX258" s="19">
        <f>IF(参照_電気!D258="","",参照_電気!D258)</f>
        <v>0</v>
      </c>
      <c r="AY258" s="19">
        <f>IF(参照_電気!E258="","",参照_電気!E258)</f>
        <v>0</v>
      </c>
      <c r="AZ258" s="19" t="str">
        <f>IF(参照_電気!F258="","",参照_電気!F258)</f>
        <v>(株)エコスタイル</v>
      </c>
      <c r="BA258" s="19" t="str">
        <f>IF(参照_電気!G258="","",参照_電気!G258)</f>
        <v>(株)エコスタイル_メニューB</v>
      </c>
      <c r="BB258" s="19">
        <f t="shared" si="44"/>
        <v>0</v>
      </c>
      <c r="BD258" s="19" t="str">
        <f>IF(参照_電気!L258="","",参照_電気!L258)</f>
        <v>(株)工営エナジー</v>
      </c>
    </row>
    <row r="259" spans="47:56">
      <c r="AU259" s="19" t="str">
        <f>IF(参照_電気!A259="","",参照_電気!A259)</f>
        <v/>
      </c>
      <c r="AV259" s="19" t="str">
        <f>IF(参照_電気!B259="","",参照_電気!B259)</f>
        <v/>
      </c>
      <c r="AW259" s="19" t="str">
        <f>IF(参照_電気!C259="","",参照_電気!C259)</f>
        <v>メニューC(残差)</v>
      </c>
      <c r="AX259" s="19">
        <f>IF(参照_電気!D259="","",参照_電気!D259)</f>
        <v>4.37E-4</v>
      </c>
      <c r="AY259" s="19">
        <f>IF(参照_電気!E259="","",参照_電気!E259)</f>
        <v>4.37E-4</v>
      </c>
      <c r="AZ259" s="19" t="str">
        <f>IF(参照_電気!F259="","",参照_電気!F259)</f>
        <v>(株)エコスタイル</v>
      </c>
      <c r="BA259" s="19" t="str">
        <f>IF(参照_電気!G259="","",参照_電気!G259)</f>
        <v>(株)エコスタイル_メニューC(残差)</v>
      </c>
      <c r="BB259" s="19">
        <f t="shared" si="44"/>
        <v>0.437</v>
      </c>
      <c r="BD259" s="19" t="str">
        <f>IF(参照_電気!L259="","",参照_電気!L259)</f>
        <v>高知ニューエナジー(株)</v>
      </c>
    </row>
    <row r="260" spans="47:56">
      <c r="AU260" s="19" t="str">
        <f>IF(参照_電気!A260="","",参照_電気!A260)</f>
        <v/>
      </c>
      <c r="AV260" s="19" t="str">
        <f>IF(参照_電気!B260="","",参照_電気!B260)</f>
        <v/>
      </c>
      <c r="AW260" s="19" t="str">
        <f>IF(参照_電気!C260="","",参照_電気!C260)</f>
        <v>(参考値)事業者全体</v>
      </c>
      <c r="AX260" s="19">
        <f>IF(参照_電気!D260="","",参照_電気!D260)</f>
        <v>3.8099999999999999E-4</v>
      </c>
      <c r="AY260" s="19">
        <f>IF(参照_電気!E260="","",参照_電気!E260)</f>
        <v>3.8099999999999999E-4</v>
      </c>
      <c r="AZ260" s="19" t="str">
        <f>IF(参照_電気!F260="","",参照_電気!F260)</f>
        <v>(株)エコスタイル</v>
      </c>
      <c r="BA260" s="19" t="str">
        <f>IF(参照_電気!G260="","",参照_電気!G260)</f>
        <v>(株)エコスタイル_(参考値)事業者全体</v>
      </c>
      <c r="BB260" s="19">
        <f t="shared" si="44"/>
        <v>0.38100000000000001</v>
      </c>
      <c r="BD260" s="19" t="str">
        <f>IF(参照_電気!L260="","",参照_電気!L260)</f>
        <v>神戸電力(株)</v>
      </c>
    </row>
    <row r="261" spans="47:56">
      <c r="AU261" s="19" t="str">
        <f>IF(参照_電気!A261="","",参照_電気!A261)</f>
        <v>A0073</v>
      </c>
      <c r="AV261" s="19" t="str">
        <f>IF(参照_電気!B261="","",参照_電気!B261)</f>
        <v>入間ガス(株)</v>
      </c>
      <c r="AW261" s="19" t="str">
        <f>IF(参照_電気!C261="","",参照_電気!C261)</f>
        <v/>
      </c>
      <c r="AX261" s="19">
        <f>IF(参照_電気!D261="","",参照_電気!D261)</f>
        <v>4.1899999999999999E-4</v>
      </c>
      <c r="AY261" s="19">
        <f>IF(参照_電気!E261="","",参照_電気!E261)</f>
        <v>4.1899999999999999E-4</v>
      </c>
      <c r="AZ261" s="19" t="str">
        <f>IF(参照_電気!F261="","",参照_電気!F261)</f>
        <v>入間ガス(株)</v>
      </c>
      <c r="BA261" s="19" t="str">
        <f>IF(参照_電気!G261="","",参照_電気!G261)</f>
        <v>入間ガス(株)_</v>
      </c>
      <c r="BB261" s="19">
        <f t="shared" ref="BB261:BB324" si="45">AX261*1000</f>
        <v>0.41899999999999998</v>
      </c>
      <c r="BD261" s="19" t="str">
        <f>IF(参照_電気!L261="","",参照_電気!L261)</f>
        <v>コープ電力(株)</v>
      </c>
    </row>
    <row r="262" spans="47:56">
      <c r="AU262" s="19" t="str">
        <f>IF(参照_電気!A262="","",参照_電気!A262)</f>
        <v>A0075</v>
      </c>
      <c r="AV262" s="19" t="str">
        <f>IF(参照_電気!B262="","",参照_電気!B262)</f>
        <v>(株)とんでんホールディングス</v>
      </c>
      <c r="AW262" s="19" t="str">
        <f>IF(参照_電気!C262="","",参照_電気!C262)</f>
        <v/>
      </c>
      <c r="AX262" s="19">
        <f>IF(参照_電気!D262="","",参照_電気!D262)</f>
        <v>5.2899999999999996E-4</v>
      </c>
      <c r="AY262" s="19">
        <f>IF(参照_電気!E262="","",参照_電気!E262)</f>
        <v>5.2899999999999996E-4</v>
      </c>
      <c r="AZ262" s="19" t="str">
        <f>IF(参照_電気!F262="","",参照_電気!F262)</f>
        <v>(株)とんでんホールディングス</v>
      </c>
      <c r="BA262" s="19" t="str">
        <f>IF(参照_電気!G262="","",参照_電気!G262)</f>
        <v>(株)とんでんホールディングス_</v>
      </c>
      <c r="BB262" s="19">
        <f t="shared" si="45"/>
        <v>0.52899999999999991</v>
      </c>
      <c r="BD262" s="19" t="str">
        <f>IF(参照_電気!L262="","",参照_電気!L262)</f>
        <v>国際航業(株)</v>
      </c>
    </row>
    <row r="263" spans="47:56">
      <c r="AU263" s="19" t="str">
        <f>IF(参照_電気!A263="","",参照_電気!A263)</f>
        <v>A0076</v>
      </c>
      <c r="AV263" s="19" t="str">
        <f>IF(参照_電気!B263="","",参照_電気!B263)</f>
        <v>日鉄エンジニアリング(株)</v>
      </c>
      <c r="AW263" s="19" t="str">
        <f>IF(参照_電気!C263="","",参照_電気!C263)</f>
        <v>メニューA</v>
      </c>
      <c r="AX263" s="19">
        <f>IF(参照_電気!D263="","",参照_電気!D263)</f>
        <v>0</v>
      </c>
      <c r="AY263" s="19">
        <f>IF(参照_電気!E263="","",参照_電気!E263)</f>
        <v>0</v>
      </c>
      <c r="AZ263" s="19" t="str">
        <f>IF(参照_電気!F263="","",参照_電気!F263)</f>
        <v>日鉄エンジニアリング(株)</v>
      </c>
      <c r="BA263" s="19" t="str">
        <f>IF(参照_電気!G263="","",参照_電気!G263)</f>
        <v>日鉄エンジニアリング(株)_メニューA</v>
      </c>
      <c r="BB263" s="19">
        <f t="shared" si="45"/>
        <v>0</v>
      </c>
      <c r="BD263" s="19" t="str">
        <f>IF(参照_電気!L263="","",参照_電気!L263)</f>
        <v>御所野縄文電力(株)</v>
      </c>
    </row>
    <row r="264" spans="47:56">
      <c r="AU264" s="19" t="str">
        <f>IF(参照_電気!A264="","",参照_電気!A264)</f>
        <v/>
      </c>
      <c r="AV264" s="19" t="str">
        <f>IF(参照_電気!B264="","",参照_電気!B264)</f>
        <v/>
      </c>
      <c r="AW264" s="19" t="str">
        <f>IF(参照_電気!C264="","",参照_電気!C264)</f>
        <v>メニューB</v>
      </c>
      <c r="AX264" s="19">
        <f>IF(参照_電気!D264="","",参照_電気!D264)</f>
        <v>0</v>
      </c>
      <c r="AY264" s="19">
        <f>IF(参照_電気!E264="","",参照_電気!E264)</f>
        <v>0</v>
      </c>
      <c r="AZ264" s="19" t="str">
        <f>IF(参照_電気!F264="","",参照_電気!F264)</f>
        <v>日鉄エンジニアリング(株)</v>
      </c>
      <c r="BA264" s="19" t="str">
        <f>IF(参照_電気!G264="","",参照_電気!G264)</f>
        <v>日鉄エンジニアリング(株)_メニューB</v>
      </c>
      <c r="BB264" s="19">
        <f t="shared" si="45"/>
        <v>0</v>
      </c>
      <c r="BD264" s="19" t="str">
        <f>IF(参照_電気!L264="","",参照_電気!L264)</f>
        <v>コスモエネルギーソリューションズ(株)</v>
      </c>
    </row>
    <row r="265" spans="47:56">
      <c r="AU265" s="19" t="str">
        <f>IF(参照_電気!A265="","",参照_電気!A265)</f>
        <v/>
      </c>
      <c r="AV265" s="19" t="str">
        <f>IF(参照_電気!B265="","",参照_電気!B265)</f>
        <v/>
      </c>
      <c r="AW265" s="19" t="str">
        <f>IF(参照_電気!C265="","",参照_電気!C265)</f>
        <v>メニューC</v>
      </c>
      <c r="AX265" s="19">
        <f>IF(参照_電気!D265="","",参照_電気!D265)</f>
        <v>1E-4</v>
      </c>
      <c r="AY265" s="19">
        <f>IF(参照_電気!E265="","",参照_電気!E265)</f>
        <v>1E-4</v>
      </c>
      <c r="AZ265" s="19" t="str">
        <f>IF(参照_電気!F265="","",参照_電気!F265)</f>
        <v>日鉄エンジニアリング(株)</v>
      </c>
      <c r="BA265" s="19" t="str">
        <f>IF(参照_電気!G265="","",参照_電気!G265)</f>
        <v>日鉄エンジニアリング(株)_メニューC</v>
      </c>
      <c r="BB265" s="19">
        <f t="shared" si="45"/>
        <v>0.1</v>
      </c>
      <c r="BD265" s="19" t="str">
        <f>IF(参照_電気!L265="","",参照_電気!L265)</f>
        <v>五島市民電力(株)</v>
      </c>
    </row>
    <row r="266" spans="47:56">
      <c r="AU266" s="19" t="str">
        <f>IF(参照_電気!A266="","",参照_電気!A266)</f>
        <v/>
      </c>
      <c r="AV266" s="19" t="str">
        <f>IF(参照_電気!B266="","",参照_電気!B266)</f>
        <v/>
      </c>
      <c r="AW266" s="19" t="str">
        <f>IF(参照_電気!C266="","",参照_電気!C266)</f>
        <v>メニューD</v>
      </c>
      <c r="AX266" s="19">
        <f>IF(参照_電気!D266="","",参照_電気!D266)</f>
        <v>2.5000000000000001E-4</v>
      </c>
      <c r="AY266" s="19">
        <f>IF(参照_電気!E266="","",参照_電気!E266)</f>
        <v>2.5000000000000001E-4</v>
      </c>
      <c r="AZ266" s="19" t="str">
        <f>IF(参照_電気!F266="","",参照_電気!F266)</f>
        <v>日鉄エンジニアリング(株)</v>
      </c>
      <c r="BA266" s="19" t="str">
        <f>IF(参照_電気!G266="","",参照_電気!G266)</f>
        <v>日鉄エンジニアリング(株)_メニューD</v>
      </c>
      <c r="BB266" s="19">
        <f t="shared" si="45"/>
        <v>0.25</v>
      </c>
      <c r="BD266" s="19" t="str">
        <f>IF(参照_電気!L266="","",参照_電気!L266)</f>
        <v>こなんウルトラパワー(株)</v>
      </c>
    </row>
    <row r="267" spans="47:56">
      <c r="AU267" s="19" t="str">
        <f>IF(参照_電気!A267="","",参照_電気!A267)</f>
        <v/>
      </c>
      <c r="AV267" s="19" t="str">
        <f>IF(参照_電気!B267="","",参照_電気!B267)</f>
        <v/>
      </c>
      <c r="AW267" s="19" t="str">
        <f>IF(参照_電気!C267="","",参照_電気!C267)</f>
        <v>メニューE(残差)</v>
      </c>
      <c r="AX267" s="19">
        <f>IF(参照_電気!D267="","",参照_電気!D267)</f>
        <v>6.9200000000000002E-4</v>
      </c>
      <c r="AY267" s="19">
        <f>IF(参照_電気!E267="","",参照_電気!E267)</f>
        <v>6.9200000000000002E-4</v>
      </c>
      <c r="AZ267" s="19" t="str">
        <f>IF(参照_電気!F267="","",参照_電気!F267)</f>
        <v>日鉄エンジニアリング(株)</v>
      </c>
      <c r="BA267" s="19" t="str">
        <f>IF(参照_電気!G267="","",参照_電気!G267)</f>
        <v>日鉄エンジニアリング(株)_メニューE(残差)</v>
      </c>
      <c r="BB267" s="19">
        <f t="shared" si="45"/>
        <v>0.69200000000000006</v>
      </c>
      <c r="BD267" s="19" t="str">
        <f>IF(参照_電気!L267="","",参照_電気!L267)</f>
        <v>(株)コンシェルジュ</v>
      </c>
    </row>
    <row r="268" spans="47:56">
      <c r="AU268" s="19" t="str">
        <f>IF(参照_電気!A268="","",参照_電気!A268)</f>
        <v/>
      </c>
      <c r="AV268" s="19" t="str">
        <f>IF(参照_電気!B268="","",参照_電気!B268)</f>
        <v/>
      </c>
      <c r="AW268" s="19" t="str">
        <f>IF(参照_電気!C268="","",参照_電気!C268)</f>
        <v>(参考値)事業者全体</v>
      </c>
      <c r="AX268" s="19">
        <f>IF(参照_電気!D268="","",参照_電気!D268)</f>
        <v>5.44E-4</v>
      </c>
      <c r="AY268" s="19">
        <f>IF(参照_電気!E268="","",参照_電気!E268)</f>
        <v>5.44E-4</v>
      </c>
      <c r="AZ268" s="19" t="str">
        <f>IF(参照_電気!F268="","",参照_電気!F268)</f>
        <v>日鉄エンジニアリング(株)</v>
      </c>
      <c r="BA268" s="19" t="str">
        <f>IF(参照_電気!G268="","",参照_電気!G268)</f>
        <v>日鉄エンジニアリング(株)_(参考値)事業者全体</v>
      </c>
      <c r="BB268" s="19">
        <f t="shared" si="45"/>
        <v>0.54400000000000004</v>
      </c>
      <c r="BD268" s="19" t="str">
        <f>IF(参照_電気!L268="","",参照_電気!L268)</f>
        <v>サーラeエナジー(株)</v>
      </c>
    </row>
    <row r="269" spans="47:56">
      <c r="AU269" s="19" t="str">
        <f>IF(参照_電気!A269="","",参照_電気!A269)</f>
        <v>A0077</v>
      </c>
      <c r="AV269" s="19" t="str">
        <f>IF(参照_電気!B269="","",参照_電気!B269)</f>
        <v>auエネルギー＆ライフ(株)</v>
      </c>
      <c r="AW269" s="19" t="str">
        <f>IF(参照_電気!C269="","",参照_電気!C269)</f>
        <v>メニューA</v>
      </c>
      <c r="AX269" s="19">
        <f>IF(参照_電気!D269="","",参照_電気!D269)</f>
        <v>0</v>
      </c>
      <c r="AY269" s="19">
        <f>IF(参照_電気!E269="","",参照_電気!E269)</f>
        <v>0</v>
      </c>
      <c r="AZ269" s="19" t="str">
        <f>IF(参照_電気!F269="","",参照_電気!F269)</f>
        <v>auエネルギー＆ライフ(株)</v>
      </c>
      <c r="BA269" s="19" t="str">
        <f>IF(参照_電気!G269="","",参照_電気!G269)</f>
        <v>auエネルギー＆ライフ(株)_メニューA</v>
      </c>
      <c r="BB269" s="19">
        <f t="shared" si="45"/>
        <v>0</v>
      </c>
      <c r="BD269" s="19" t="str">
        <f>IF(参照_電気!L269="","",参照_電気!L269)</f>
        <v>(株)再エネ思考電力</v>
      </c>
    </row>
    <row r="270" spans="47:56">
      <c r="AU270" s="19" t="str">
        <f>IF(参照_電気!A270="","",参照_電気!A270)</f>
        <v/>
      </c>
      <c r="AV270" s="19" t="str">
        <f>IF(参照_電気!B270="","",参照_電気!B270)</f>
        <v/>
      </c>
      <c r="AW270" s="19" t="str">
        <f>IF(参照_電気!C270="","",参照_電気!C270)</f>
        <v>メニューB</v>
      </c>
      <c r="AX270" s="19">
        <f>IF(参照_電気!D270="","",参照_電気!D270)</f>
        <v>0</v>
      </c>
      <c r="AY270" s="19">
        <f>IF(参照_電気!E270="","",参照_電気!E270)</f>
        <v>0</v>
      </c>
      <c r="AZ270" s="19" t="str">
        <f>IF(参照_電気!F270="","",参照_電気!F270)</f>
        <v>auエネルギー＆ライフ(株)</v>
      </c>
      <c r="BA270" s="19" t="str">
        <f>IF(参照_電気!G270="","",参照_電気!G270)</f>
        <v>auエネルギー＆ライフ(株)_メニューB</v>
      </c>
      <c r="BB270" s="19">
        <f t="shared" si="45"/>
        <v>0</v>
      </c>
      <c r="BD270" s="19" t="str">
        <f>IF(参照_電気!L270="","",参照_電気!L270)</f>
        <v>埼玉ガス(株)</v>
      </c>
    </row>
    <row r="271" spans="47:56">
      <c r="AU271" s="19" t="str">
        <f>IF(参照_電気!A271="","",参照_電気!A271)</f>
        <v/>
      </c>
      <c r="AV271" s="19" t="str">
        <f>IF(参照_電気!B271="","",参照_電気!B271)</f>
        <v/>
      </c>
      <c r="AW271" s="19" t="str">
        <f>IF(参照_電気!C271="","",参照_電気!C271)</f>
        <v>メニューC(残差)</v>
      </c>
      <c r="AX271" s="19">
        <f>IF(参照_電気!D271="","",参照_電気!D271)</f>
        <v>4.2499999999999998E-4</v>
      </c>
      <c r="AY271" s="19">
        <f>IF(参照_電気!E271="","",参照_電気!E271)</f>
        <v>4.2499999999999998E-4</v>
      </c>
      <c r="AZ271" s="19" t="str">
        <f>IF(参照_電気!F271="","",参照_電気!F271)</f>
        <v>auエネルギー＆ライフ(株)</v>
      </c>
      <c r="BA271" s="19" t="str">
        <f>IF(参照_電気!G271="","",参照_電気!G271)</f>
        <v>auエネルギー＆ライフ(株)_メニューC(残差)</v>
      </c>
      <c r="BB271" s="19">
        <f t="shared" si="45"/>
        <v>0.42499999999999999</v>
      </c>
      <c r="BD271" s="19" t="str">
        <f>IF(参照_電気!L271="","",参照_電気!L271)</f>
        <v>最適でんき(株)（旧：エナジーサプライ(株)）</v>
      </c>
    </row>
    <row r="272" spans="47:56">
      <c r="AU272" s="19" t="str">
        <f>IF(参照_電気!A272="","",参照_電気!A272)</f>
        <v/>
      </c>
      <c r="AV272" s="19" t="str">
        <f>IF(参照_電気!B272="","",参照_電気!B272)</f>
        <v/>
      </c>
      <c r="AW272" s="19" t="str">
        <f>IF(参照_電気!C272="","",参照_電気!C272)</f>
        <v>(参考値)事業者全体</v>
      </c>
      <c r="AX272" s="19">
        <f>IF(参照_電気!D272="","",参照_電気!D272)</f>
        <v>4.0200000000000001E-4</v>
      </c>
      <c r="AY272" s="19">
        <f>IF(参照_電気!E272="","",参照_電気!E272)</f>
        <v>4.0200000000000001E-4</v>
      </c>
      <c r="AZ272" s="19" t="str">
        <f>IF(参照_電気!F272="","",参照_電気!F272)</f>
        <v>auエネルギー＆ライフ(株)</v>
      </c>
      <c r="BA272" s="19" t="str">
        <f>IF(参照_電気!G272="","",参照_電気!G272)</f>
        <v>auエネルギー＆ライフ(株)_(参考値)事業者全体</v>
      </c>
      <c r="BB272" s="19">
        <f t="shared" si="45"/>
        <v>0.40200000000000002</v>
      </c>
      <c r="BD272" s="19" t="str">
        <f>IF(参照_電気!L272="","",参照_電気!L272)</f>
        <v>(株)彩の国でんき</v>
      </c>
    </row>
    <row r="273" spans="47:56">
      <c r="AU273" s="19" t="str">
        <f>IF(参照_電気!A273="","",参照_電気!A273)</f>
        <v>A0079</v>
      </c>
      <c r="AV273" s="19" t="str">
        <f>IF(参照_電気!B273="","",参照_電気!B273)</f>
        <v>イワタニ関東(株)</v>
      </c>
      <c r="AW273" s="19" t="str">
        <f>IF(参照_電気!C273="","",参照_電気!C273)</f>
        <v/>
      </c>
      <c r="AX273" s="19">
        <f>IF(参照_電気!D273="","",参照_電気!D273)</f>
        <v>5.8799999999999998E-4</v>
      </c>
      <c r="AY273" s="19">
        <f>IF(参照_電気!E273="","",参照_電気!E273)</f>
        <v>5.8799999999999998E-4</v>
      </c>
      <c r="AZ273" s="19" t="str">
        <f>IF(参照_電気!F273="","",参照_電気!F273)</f>
        <v>イワタニ関東(株)</v>
      </c>
      <c r="BA273" s="19" t="str">
        <f>IF(参照_電気!G273="","",参照_電気!G273)</f>
        <v>イワタニ関東(株)_</v>
      </c>
      <c r="BB273" s="19">
        <f t="shared" si="45"/>
        <v>0.58799999999999997</v>
      </c>
      <c r="BD273" s="19" t="str">
        <f>IF(参照_電気!L273="","",参照_電気!L273)</f>
        <v>西部瓦斯(株)</v>
      </c>
    </row>
    <row r="274" spans="47:56">
      <c r="AU274" s="19" t="str">
        <f>IF(参照_電気!A274="","",参照_電気!A274)</f>
        <v>A0080</v>
      </c>
      <c r="AV274" s="19" t="str">
        <f>IF(参照_電気!B274="","",参照_電気!B274)</f>
        <v>イワタニ首都圏(株)</v>
      </c>
      <c r="AW274" s="19" t="str">
        <f>IF(参照_電気!C274="","",参照_電気!C274)</f>
        <v/>
      </c>
      <c r="AX274" s="19">
        <f>IF(参照_電気!D274="","",参照_電気!D274)</f>
        <v>5.6099999999999998E-4</v>
      </c>
      <c r="AY274" s="19">
        <f>IF(参照_電気!E274="","",参照_電気!E274)</f>
        <v>5.6099999999999998E-4</v>
      </c>
      <c r="AZ274" s="19" t="str">
        <f>IF(参照_電気!F274="","",参照_電気!F274)</f>
        <v>イワタニ首都圏(株)</v>
      </c>
      <c r="BA274" s="19" t="str">
        <f>IF(参照_電気!G274="","",参照_電気!G274)</f>
        <v>イワタニ首都圏(株)_</v>
      </c>
      <c r="BB274" s="19">
        <f t="shared" si="45"/>
        <v>0.56099999999999994</v>
      </c>
      <c r="BD274" s="19" t="str">
        <f>IF(参照_電気!L274="","",参照_電気!L274)</f>
        <v>酒田天然瓦斯(株)</v>
      </c>
    </row>
    <row r="275" spans="47:56">
      <c r="AU275" s="19" t="str">
        <f>IF(参照_電気!A275="","",参照_電気!A275)</f>
        <v>A0081</v>
      </c>
      <c r="AV275" s="19" t="str">
        <f>IF(参照_電気!B275="","",参照_電気!B275)</f>
        <v>サーラeエナジー(株)</v>
      </c>
      <c r="AW275" s="19" t="str">
        <f>IF(参照_電気!C275="","",参照_電気!C275)</f>
        <v>メニューA</v>
      </c>
      <c r="AX275" s="19">
        <f>IF(参照_電気!D275="","",参照_電気!D275)</f>
        <v>0</v>
      </c>
      <c r="AY275" s="19">
        <f>IF(参照_電気!E275="","",参照_電気!E275)</f>
        <v>0</v>
      </c>
      <c r="AZ275" s="19" t="str">
        <f>IF(参照_電気!F275="","",参照_電気!F275)</f>
        <v>サーラeエナジー(株)</v>
      </c>
      <c r="BA275" s="19" t="str">
        <f>IF(参照_電気!G275="","",参照_電気!G275)</f>
        <v>サーラeエナジー(株)_メニューA</v>
      </c>
      <c r="BB275" s="19">
        <f t="shared" si="45"/>
        <v>0</v>
      </c>
      <c r="BD275" s="19" t="str">
        <f>IF(参照_電気!L275="","",参照_電気!L275)</f>
        <v>坂戸ガス(株)</v>
      </c>
    </row>
    <row r="276" spans="47:56">
      <c r="AU276" s="19" t="str">
        <f>IF(参照_電気!A276="","",参照_電気!A276)</f>
        <v/>
      </c>
      <c r="AV276" s="19" t="str">
        <f>IF(参照_電気!B276="","",参照_電気!B276)</f>
        <v/>
      </c>
      <c r="AW276" s="19" t="str">
        <f>IF(参照_電気!C276="","",参照_電気!C276)</f>
        <v>メニューB</v>
      </c>
      <c r="AX276" s="19">
        <f>IF(参照_電気!D276="","",参照_電気!D276)</f>
        <v>3.8699999999999997E-4</v>
      </c>
      <c r="AY276" s="19">
        <f>IF(参照_電気!E276="","",参照_電気!E276)</f>
        <v>3.8699999999999997E-4</v>
      </c>
      <c r="AZ276" s="19" t="str">
        <f>IF(参照_電気!F276="","",参照_電気!F276)</f>
        <v>サーラeエナジー(株)</v>
      </c>
      <c r="BA276" s="19" t="str">
        <f>IF(参照_電気!G276="","",参照_電気!G276)</f>
        <v>サーラeエナジー(株)_メニューB</v>
      </c>
      <c r="BB276" s="19">
        <f t="shared" si="45"/>
        <v>0.38699999999999996</v>
      </c>
      <c r="BD276" s="19" t="str">
        <f>IF(参照_電気!L276="","",参照_電気!L276)</f>
        <v>(株)さくら新電力</v>
      </c>
    </row>
    <row r="277" spans="47:56">
      <c r="AU277" s="19" t="str">
        <f>IF(参照_電気!A277="","",参照_電気!A277)</f>
        <v/>
      </c>
      <c r="AV277" s="19" t="str">
        <f>IF(参照_電気!B277="","",参照_電気!B277)</f>
        <v/>
      </c>
      <c r="AW277" s="19" t="str">
        <f>IF(参照_電気!C277="","",参照_電気!C277)</f>
        <v>メニューC(残差)</v>
      </c>
      <c r="AX277" s="19">
        <f>IF(参照_電気!D277="","",参照_電気!D277)</f>
        <v>4.2000000000000002E-4</v>
      </c>
      <c r="AY277" s="19">
        <f>IF(参照_電気!E277="","",参照_電気!E277)</f>
        <v>4.2000000000000002E-4</v>
      </c>
      <c r="AZ277" s="19" t="str">
        <f>IF(参照_電気!F277="","",参照_電気!F277)</f>
        <v>サーラeエナジー(株)</v>
      </c>
      <c r="BA277" s="19" t="str">
        <f>IF(参照_電気!G277="","",参照_電気!G277)</f>
        <v>サーラeエナジー(株)_メニューC(残差)</v>
      </c>
      <c r="BB277" s="19">
        <f t="shared" si="45"/>
        <v>0.42000000000000004</v>
      </c>
      <c r="BD277" s="19" t="str">
        <f>IF(参照_電気!L277="","",参照_電気!L277)</f>
        <v>里山パワーワークス(株)</v>
      </c>
    </row>
    <row r="278" spans="47:56">
      <c r="AU278" s="19" t="str">
        <f>IF(参照_電気!A278="","",参照_電気!A278)</f>
        <v/>
      </c>
      <c r="AV278" s="19" t="str">
        <f>IF(参照_電気!B278="","",参照_電気!B278)</f>
        <v/>
      </c>
      <c r="AW278" s="19" t="str">
        <f>IF(参照_電気!C278="","",参照_電気!C278)</f>
        <v>(参考値)事業者全体</v>
      </c>
      <c r="AX278" s="19">
        <f>IF(参照_電気!D278="","",参照_電気!D278)</f>
        <v>4.1300000000000001E-4</v>
      </c>
      <c r="AY278" s="19">
        <f>IF(参照_電気!E278="","",参照_電気!E278)</f>
        <v>4.1300000000000001E-4</v>
      </c>
      <c r="AZ278" s="19" t="str">
        <f>IF(参照_電気!F278="","",参照_電気!F278)</f>
        <v>サーラeエナジー(株)</v>
      </c>
      <c r="BA278" s="19" t="str">
        <f>IF(参照_電気!G278="","",参照_電気!G278)</f>
        <v>サーラeエナジー(株)_(参考値)事業者全体</v>
      </c>
      <c r="BB278" s="19">
        <f t="shared" si="45"/>
        <v>0.41300000000000003</v>
      </c>
      <c r="BD278" s="19" t="str">
        <f>IF(参照_電気!L278="","",参照_電気!L278)</f>
        <v>(株)サニックス</v>
      </c>
    </row>
    <row r="279" spans="47:56">
      <c r="AU279" s="19" t="str">
        <f>IF(参照_電気!A279="","",参照_電気!A279)</f>
        <v>A0082</v>
      </c>
      <c r="AV279" s="19" t="str">
        <f>IF(参照_電気!B279="","",参照_電気!B279)</f>
        <v>(株)地球クラブ</v>
      </c>
      <c r="AW279" s="19" t="str">
        <f>IF(参照_電気!C279="","",参照_電気!C279)</f>
        <v>メニューA</v>
      </c>
      <c r="AX279" s="19">
        <f>IF(参照_電気!D279="","",参照_電気!D279)</f>
        <v>0</v>
      </c>
      <c r="AY279" s="19">
        <f>IF(参照_電気!E279="","",参照_電気!E279)</f>
        <v>0</v>
      </c>
      <c r="AZ279" s="19" t="str">
        <f>IF(参照_電気!F279="","",参照_電気!F279)</f>
        <v>(株)地球クラブ</v>
      </c>
      <c r="BA279" s="19" t="str">
        <f>IF(参照_電気!G279="","",参照_電気!G279)</f>
        <v>(株)地球クラブ_メニューA</v>
      </c>
      <c r="BB279" s="19">
        <f t="shared" si="45"/>
        <v>0</v>
      </c>
      <c r="BD279" s="19" t="str">
        <f>IF(参照_電気!L279="","",参照_電気!L279)</f>
        <v>佐野瓦斯(株)</v>
      </c>
    </row>
    <row r="280" spans="47:56">
      <c r="AU280" s="19" t="str">
        <f>IF(参照_電気!A280="","",参照_電気!A280)</f>
        <v/>
      </c>
      <c r="AV280" s="19" t="str">
        <f>IF(参照_電気!B280="","",参照_電気!B280)</f>
        <v/>
      </c>
      <c r="AW280" s="19" t="str">
        <f>IF(参照_電気!C280="","",参照_電気!C280)</f>
        <v>メニューB</v>
      </c>
      <c r="AX280" s="19">
        <f>IF(参照_電気!D280="","",参照_電気!D280)</f>
        <v>3.7199999999999999E-4</v>
      </c>
      <c r="AY280" s="19">
        <f>IF(参照_電気!E280="","",参照_電気!E280)</f>
        <v>3.7199999999999999E-4</v>
      </c>
      <c r="AZ280" s="19" t="str">
        <f>IF(参照_電気!F280="","",参照_電気!F280)</f>
        <v>(株)地球クラブ</v>
      </c>
      <c r="BA280" s="19" t="str">
        <f>IF(参照_電気!G280="","",参照_電気!G280)</f>
        <v>(株)地球クラブ_メニューB</v>
      </c>
      <c r="BB280" s="19">
        <f t="shared" si="45"/>
        <v>0.372</v>
      </c>
      <c r="BD280" s="19" t="str">
        <f>IF(参照_電気!L280="","",参照_電気!L280)</f>
        <v>サミットエナジー(株)</v>
      </c>
    </row>
    <row r="281" spans="47:56">
      <c r="AU281" s="19" t="str">
        <f>IF(参照_電気!A281="","",参照_電気!A281)</f>
        <v/>
      </c>
      <c r="AV281" s="19" t="str">
        <f>IF(参照_電気!B281="","",参照_電気!B281)</f>
        <v/>
      </c>
      <c r="AW281" s="19" t="str">
        <f>IF(参照_電気!C281="","",参照_電気!C281)</f>
        <v>(参考値)事業者全体</v>
      </c>
      <c r="AX281" s="19">
        <f>IF(参照_電気!D281="","",参照_電気!D281)</f>
        <v>3.3599999999999998E-4</v>
      </c>
      <c r="AY281" s="19">
        <f>IF(参照_電気!E281="","",参照_電気!E281)</f>
        <v>3.3599999999999998E-4</v>
      </c>
      <c r="AZ281" s="19" t="str">
        <f>IF(参照_電気!F281="","",参照_電気!F281)</f>
        <v>(株)地球クラブ</v>
      </c>
      <c r="BA281" s="19" t="str">
        <f>IF(参照_電気!G281="","",参照_電気!G281)</f>
        <v>(株)地球クラブ_(参考値)事業者全体</v>
      </c>
      <c r="BB281" s="19">
        <f t="shared" si="45"/>
        <v>0.33599999999999997</v>
      </c>
      <c r="BD281" s="19" t="str">
        <f>IF(参照_電気!L281="","",参照_電気!L281)</f>
        <v>山陰エレキ・アライアンス(株)</v>
      </c>
    </row>
    <row r="282" spans="47:56">
      <c r="AU282" s="19" t="str">
        <f>IF(参照_電気!A282="","",参照_電気!A282)</f>
        <v>A0084</v>
      </c>
      <c r="AV282" s="19" t="str">
        <f>IF(参照_電気!B282="","",参照_電気!B282)</f>
        <v>西部瓦斯(株)</v>
      </c>
      <c r="AW282" s="19" t="str">
        <f>IF(参照_電気!C282="","",参照_電気!C282)</f>
        <v>メニューA</v>
      </c>
      <c r="AX282" s="19">
        <f>IF(参照_電気!D282="","",参照_電気!D282)</f>
        <v>0</v>
      </c>
      <c r="AY282" s="19">
        <f>IF(参照_電気!E282="","",参照_電気!E282)</f>
        <v>0</v>
      </c>
      <c r="AZ282" s="19" t="str">
        <f>IF(参照_電気!F282="","",参照_電気!F282)</f>
        <v>西部瓦斯(株)</v>
      </c>
      <c r="BA282" s="19" t="str">
        <f>IF(参照_電気!G282="","",参照_電気!G282)</f>
        <v>西部瓦斯(株)_メニューA</v>
      </c>
      <c r="BB282" s="19">
        <f t="shared" si="45"/>
        <v>0</v>
      </c>
      <c r="BD282" s="19" t="str">
        <f>IF(参照_電気!L282="","",参照_電気!L282)</f>
        <v>山陰酸素工業(株)</v>
      </c>
    </row>
    <row r="283" spans="47:56">
      <c r="AU283" s="19" t="str">
        <f>IF(参照_電気!A283="","",参照_電気!A283)</f>
        <v/>
      </c>
      <c r="AV283" s="19" t="str">
        <f>IF(参照_電気!B283="","",参照_電気!B283)</f>
        <v/>
      </c>
      <c r="AW283" s="19" t="str">
        <f>IF(参照_電気!C283="","",参照_電気!C283)</f>
        <v>メニューB(残差)</v>
      </c>
      <c r="AX283" s="19">
        <f>IF(参照_電気!D283="","",参照_電気!D283)</f>
        <v>4.5399999999999998E-4</v>
      </c>
      <c r="AY283" s="19">
        <f>IF(参照_電気!E283="","",参照_電気!E283)</f>
        <v>4.5399999999999998E-4</v>
      </c>
      <c r="AZ283" s="19" t="str">
        <f>IF(参照_電気!F283="","",参照_電気!F283)</f>
        <v>西部瓦斯(株)</v>
      </c>
      <c r="BA283" s="19" t="str">
        <f>IF(参照_電気!G283="","",参照_電気!G283)</f>
        <v>西部瓦斯(株)_メニューB(残差)</v>
      </c>
      <c r="BB283" s="19">
        <f t="shared" si="45"/>
        <v>0.45399999999999996</v>
      </c>
      <c r="BD283" s="19" t="str">
        <f>IF(参照_電気!L283="","",参照_電気!L283)</f>
        <v>(株)三郷ひまわりエナジー</v>
      </c>
    </row>
    <row r="284" spans="47:56">
      <c r="AU284" s="19" t="str">
        <f>IF(参照_電気!A284="","",参照_電気!A284)</f>
        <v/>
      </c>
      <c r="AV284" s="19" t="str">
        <f>IF(参照_電気!B284="","",参照_電気!B284)</f>
        <v/>
      </c>
      <c r="AW284" s="19" t="str">
        <f>IF(参照_電気!C284="","",参照_電気!C284)</f>
        <v>(参考値)事業者全体</v>
      </c>
      <c r="AX284" s="19">
        <f>IF(参照_電気!D284="","",参照_電気!D284)</f>
        <v>4.1399999999999998E-4</v>
      </c>
      <c r="AY284" s="19">
        <f>IF(参照_電気!E284="","",参照_電気!E284)</f>
        <v>4.1399999999999998E-4</v>
      </c>
      <c r="AZ284" s="19" t="str">
        <f>IF(参照_電気!F284="","",参照_電気!F284)</f>
        <v>西部瓦斯(株)</v>
      </c>
      <c r="BA284" s="19" t="str">
        <f>IF(参照_電気!G284="","",参照_電気!G284)</f>
        <v>西部瓦斯(株)_(参考値)事業者全体</v>
      </c>
      <c r="BB284" s="19">
        <f t="shared" si="45"/>
        <v>0.41399999999999998</v>
      </c>
      <c r="BD284" s="19" t="str">
        <f>IF(参照_電気!L284="","",参照_電気!L284)</f>
        <v>サントラベラーズサービス有限会社</v>
      </c>
    </row>
    <row r="285" spans="47:56">
      <c r="AU285" s="19" t="str">
        <f>IF(参照_電気!A285="","",参照_電気!A285)</f>
        <v>A0085</v>
      </c>
      <c r="AV285" s="19" t="str">
        <f>IF(参照_電気!B285="","",参照_電気!B285)</f>
        <v>東邦ガス(株)</v>
      </c>
      <c r="AW285" s="19" t="str">
        <f>IF(参照_電気!C285="","",参照_電気!C285)</f>
        <v>メニューA</v>
      </c>
      <c r="AX285" s="19">
        <f>IF(参照_電気!D285="","",参照_電気!D285)</f>
        <v>3.2000000000000003E-4</v>
      </c>
      <c r="AY285" s="19">
        <f>IF(参照_電気!E285="","",参照_電気!E285)</f>
        <v>3.2000000000000003E-4</v>
      </c>
      <c r="AZ285" s="19" t="str">
        <f>IF(参照_電気!F285="","",参照_電気!F285)</f>
        <v>東邦ガス(株)</v>
      </c>
      <c r="BA285" s="19" t="str">
        <f>IF(参照_電気!G285="","",参照_電気!G285)</f>
        <v>東邦ガス(株)_メニューA</v>
      </c>
      <c r="BB285" s="19">
        <f t="shared" si="45"/>
        <v>0.32</v>
      </c>
      <c r="BD285" s="19" t="str">
        <f>IF(参照_電気!L285="","",参照_電気!L285)</f>
        <v>(株)シーエナジー</v>
      </c>
    </row>
    <row r="286" spans="47:56">
      <c r="AU286" s="19" t="str">
        <f>IF(参照_電気!A286="","",参照_電気!A286)</f>
        <v/>
      </c>
      <c r="AV286" s="19" t="str">
        <f>IF(参照_電気!B286="","",参照_電気!B286)</f>
        <v/>
      </c>
      <c r="AW286" s="19" t="str">
        <f>IF(参照_電気!C286="","",参照_電気!C286)</f>
        <v>メニューB</v>
      </c>
      <c r="AX286" s="19">
        <f>IF(参照_電気!D286="","",参照_電気!D286)</f>
        <v>0</v>
      </c>
      <c r="AY286" s="19">
        <f>IF(参照_電気!E286="","",参照_電気!E286)</f>
        <v>0</v>
      </c>
      <c r="AZ286" s="19" t="str">
        <f>IF(参照_電気!F286="","",参照_電気!F286)</f>
        <v>東邦ガス(株)</v>
      </c>
      <c r="BA286" s="19" t="str">
        <f>IF(参照_電気!G286="","",参照_電気!G286)</f>
        <v>東邦ガス(株)_メニューB</v>
      </c>
      <c r="BB286" s="19">
        <f t="shared" si="45"/>
        <v>0</v>
      </c>
      <c r="BD286" s="19" t="str">
        <f>IF(参照_電気!L286="","",参照_電気!L286)</f>
        <v>(株)シーラソーラー</v>
      </c>
    </row>
    <row r="287" spans="47:56">
      <c r="AU287" s="19" t="str">
        <f>IF(参照_電気!A287="","",参照_電気!A287)</f>
        <v/>
      </c>
      <c r="AV287" s="19" t="str">
        <f>IF(参照_電気!B287="","",参照_電気!B287)</f>
        <v/>
      </c>
      <c r="AW287" s="19" t="str">
        <f>IF(参照_電気!C287="","",参照_電気!C287)</f>
        <v>メニューC(残差)</v>
      </c>
      <c r="AX287" s="19">
        <f>IF(参照_電気!D287="","",参照_電気!D287)</f>
        <v>5.4299999999999997E-4</v>
      </c>
      <c r="AY287" s="19">
        <f>IF(参照_電気!E287="","",参照_電気!E287)</f>
        <v>5.4299999999999997E-4</v>
      </c>
      <c r="AZ287" s="19" t="str">
        <f>IF(参照_電気!F287="","",参照_電気!F287)</f>
        <v>東邦ガス(株)</v>
      </c>
      <c r="BA287" s="19" t="str">
        <f>IF(参照_電気!G287="","",参照_電気!G287)</f>
        <v>東邦ガス(株)_メニューC(残差)</v>
      </c>
      <c r="BB287" s="19">
        <f t="shared" si="45"/>
        <v>0.54299999999999993</v>
      </c>
      <c r="BD287" s="19" t="str">
        <f>IF(参照_電気!L287="","",参照_電気!L287)</f>
        <v>(株)ジェイコム札幌</v>
      </c>
    </row>
    <row r="288" spans="47:56">
      <c r="AU288" s="19" t="str">
        <f>IF(参照_電気!A288="","",参照_電気!A288)</f>
        <v/>
      </c>
      <c r="AV288" s="19" t="str">
        <f>IF(参照_電気!B288="","",参照_電気!B288)</f>
        <v/>
      </c>
      <c r="AW288" s="19" t="str">
        <f>IF(参照_電気!C288="","",参照_電気!C288)</f>
        <v>(参考値)事業者全体</v>
      </c>
      <c r="AX288" s="19">
        <f>IF(参照_電気!D288="","",参照_電気!D288)</f>
        <v>5.1400000000000003E-4</v>
      </c>
      <c r="AY288" s="19">
        <f>IF(参照_電気!E288="","",参照_電気!E288)</f>
        <v>5.1400000000000003E-4</v>
      </c>
      <c r="AZ288" s="19" t="str">
        <f>IF(参照_電気!F288="","",参照_電気!F288)</f>
        <v>東邦ガス(株)</v>
      </c>
      <c r="BA288" s="19" t="str">
        <f>IF(参照_電気!G288="","",参照_電気!G288)</f>
        <v>東邦ガス(株)_(参考値)事業者全体</v>
      </c>
      <c r="BB288" s="19">
        <f t="shared" si="45"/>
        <v>0.51400000000000001</v>
      </c>
      <c r="BD288" s="19" t="str">
        <f>IF(参照_電気!L288="","",参照_電気!L288)</f>
        <v>シェルジャパン(株)</v>
      </c>
    </row>
    <row r="289" spans="47:56">
      <c r="AU289" s="19" t="str">
        <f>IF(参照_電気!A289="","",参照_電気!A289)</f>
        <v>A0086</v>
      </c>
      <c r="AV289" s="19" t="str">
        <f>IF(参照_電気!B289="","",参照_電気!B289)</f>
        <v>シナネン(株)</v>
      </c>
      <c r="AW289" s="19" t="str">
        <f>IF(参照_電気!C289="","",参照_電気!C289)</f>
        <v>メニューA</v>
      </c>
      <c r="AX289" s="19">
        <f>IF(参照_電気!D289="","",参照_電気!D289)</f>
        <v>0</v>
      </c>
      <c r="AY289" s="19">
        <f>IF(参照_電気!E289="","",参照_電気!E289)</f>
        <v>0</v>
      </c>
      <c r="AZ289" s="19" t="str">
        <f>IF(参照_電気!F289="","",参照_電気!F289)</f>
        <v>シナネン(株)</v>
      </c>
      <c r="BA289" s="19" t="str">
        <f>IF(参照_電気!G289="","",参照_電気!G289)</f>
        <v>シナネン(株)_メニューA</v>
      </c>
      <c r="BB289" s="19">
        <f t="shared" si="45"/>
        <v>0</v>
      </c>
      <c r="BD289" s="19" t="str">
        <f>IF(参照_電気!L289="","",参照_電気!L289)</f>
        <v>(株)しおさい電力</v>
      </c>
    </row>
    <row r="290" spans="47:56">
      <c r="AU290" s="19" t="str">
        <f>IF(参照_電気!A290="","",参照_電気!A290)</f>
        <v/>
      </c>
      <c r="AV290" s="19" t="str">
        <f>IF(参照_電気!B290="","",参照_電気!B290)</f>
        <v/>
      </c>
      <c r="AW290" s="19" t="str">
        <f>IF(参照_電気!C290="","",参照_電気!C290)</f>
        <v>メニューB</v>
      </c>
      <c r="AX290" s="19">
        <f>IF(参照_電気!D290="","",参照_電気!D290)</f>
        <v>1.25E-4</v>
      </c>
      <c r="AY290" s="19">
        <f>IF(参照_電気!E290="","",参照_電気!E290)</f>
        <v>1.25E-4</v>
      </c>
      <c r="AZ290" s="19" t="str">
        <f>IF(参照_電気!F290="","",参照_電気!F290)</f>
        <v>シナネン(株)</v>
      </c>
      <c r="BA290" s="19" t="str">
        <f>IF(参照_電気!G290="","",参照_電気!G290)</f>
        <v>シナネン(株)_メニューB</v>
      </c>
      <c r="BB290" s="19">
        <f t="shared" si="45"/>
        <v>0.125</v>
      </c>
      <c r="BD290" s="19" t="str">
        <f>IF(参照_電気!L290="","",参照_電気!L290)</f>
        <v>(株)シグナストラスト</v>
      </c>
    </row>
    <row r="291" spans="47:56">
      <c r="AU291" s="19" t="str">
        <f>IF(参照_電気!A291="","",参照_電気!A291)</f>
        <v/>
      </c>
      <c r="AV291" s="19" t="str">
        <f>IF(参照_電気!B291="","",参照_電気!B291)</f>
        <v/>
      </c>
      <c r="AW291" s="19" t="str">
        <f>IF(参照_電気!C291="","",参照_電気!C291)</f>
        <v>メニューC</v>
      </c>
      <c r="AX291" s="19">
        <f>IF(参照_電気!D291="","",参照_電気!D291)</f>
        <v>1.7799999999999999E-4</v>
      </c>
      <c r="AY291" s="19">
        <f>IF(参照_電気!E291="","",参照_電気!E291)</f>
        <v>1.7799999999999999E-4</v>
      </c>
      <c r="AZ291" s="19" t="str">
        <f>IF(参照_電気!F291="","",参照_電気!F291)</f>
        <v>シナネン(株)</v>
      </c>
      <c r="BA291" s="19" t="str">
        <f>IF(参照_電気!G291="","",参照_電気!G291)</f>
        <v>シナネン(株)_メニューC</v>
      </c>
      <c r="BB291" s="19">
        <f t="shared" si="45"/>
        <v>0.17799999999999999</v>
      </c>
      <c r="BD291" s="19" t="str">
        <f>IF(参照_電気!L291="","",参照_電気!L291)</f>
        <v>ジケイ・スペース(株)</v>
      </c>
    </row>
    <row r="292" spans="47:56">
      <c r="AU292" s="19" t="str">
        <f>IF(参照_電気!A292="","",参照_電気!A292)</f>
        <v/>
      </c>
      <c r="AV292" s="19" t="str">
        <f>IF(参照_電気!B292="","",参照_電気!B292)</f>
        <v/>
      </c>
      <c r="AW292" s="19" t="str">
        <f>IF(参照_電気!C292="","",参照_電気!C292)</f>
        <v>メニューD</v>
      </c>
      <c r="AX292" s="19">
        <f>IF(参照_電気!D292="","",参照_電気!D292)</f>
        <v>2.4699999999999999E-4</v>
      </c>
      <c r="AY292" s="19">
        <f>IF(参照_電気!E292="","",参照_電気!E292)</f>
        <v>2.4699999999999999E-4</v>
      </c>
      <c r="AZ292" s="19" t="str">
        <f>IF(参照_電気!F292="","",参照_電気!F292)</f>
        <v>シナネン(株)</v>
      </c>
      <c r="BA292" s="19" t="str">
        <f>IF(参照_電気!G292="","",参照_電気!G292)</f>
        <v>シナネン(株)_メニューD</v>
      </c>
      <c r="BB292" s="19">
        <f t="shared" si="45"/>
        <v>0.247</v>
      </c>
      <c r="BD292" s="19" t="str">
        <f>IF(参照_電気!L292="","",参照_電気!L292)</f>
        <v>静岡ガス＆パワー(株)</v>
      </c>
    </row>
    <row r="293" spans="47:56">
      <c r="AU293" s="19" t="str">
        <f>IF(参照_電気!A293="","",参照_電気!A293)</f>
        <v/>
      </c>
      <c r="AV293" s="19" t="str">
        <f>IF(参照_電気!B293="","",参照_電気!B293)</f>
        <v/>
      </c>
      <c r="AW293" s="19" t="str">
        <f>IF(参照_電気!C293="","",参照_電気!C293)</f>
        <v>メニューE</v>
      </c>
      <c r="AX293" s="19">
        <f>IF(参照_電気!D293="","",参照_電気!D293)</f>
        <v>3.8099999999999999E-4</v>
      </c>
      <c r="AY293" s="19">
        <f>IF(参照_電気!E293="","",参照_電気!E293)</f>
        <v>3.8099999999999999E-4</v>
      </c>
      <c r="AZ293" s="19" t="str">
        <f>IF(参照_電気!F293="","",参照_電気!F293)</f>
        <v>シナネン(株)</v>
      </c>
      <c r="BA293" s="19" t="str">
        <f>IF(参照_電気!G293="","",参照_電気!G293)</f>
        <v>シナネン(株)_メニューE</v>
      </c>
      <c r="BB293" s="19">
        <f t="shared" si="45"/>
        <v>0.38100000000000001</v>
      </c>
      <c r="BD293" s="19" t="str">
        <f>IF(参照_電気!L293="","",参照_電気!L293)</f>
        <v>自然電力(株)</v>
      </c>
    </row>
    <row r="294" spans="47:56">
      <c r="AU294" s="19" t="str">
        <f>IF(参照_電気!A294="","",参照_電気!A294)</f>
        <v/>
      </c>
      <c r="AV294" s="19" t="str">
        <f>IF(参照_電気!B294="","",参照_電気!B294)</f>
        <v/>
      </c>
      <c r="AW294" s="19" t="str">
        <f>IF(参照_電気!C294="","",参照_電気!C294)</f>
        <v>メニューF</v>
      </c>
      <c r="AX294" s="19">
        <f>IF(参照_電気!D294="","",参照_電気!D294)</f>
        <v>2.9E-4</v>
      </c>
      <c r="AY294" s="19">
        <f>IF(参照_電気!E294="","",参照_電気!E294)</f>
        <v>2.9E-4</v>
      </c>
      <c r="AZ294" s="19" t="str">
        <f>IF(参照_電気!F294="","",参照_電気!F294)</f>
        <v>シナネン(株)</v>
      </c>
      <c r="BA294" s="19" t="str">
        <f>IF(参照_電気!G294="","",参照_電気!G294)</f>
        <v>シナネン(株)_メニューF</v>
      </c>
      <c r="BB294" s="19">
        <f t="shared" si="45"/>
        <v>0.28999999999999998</v>
      </c>
      <c r="BD294" s="19" t="str">
        <f>IF(参照_電気!L294="","",参照_電気!L294)</f>
        <v>シナネン(株)</v>
      </c>
    </row>
    <row r="295" spans="47:56">
      <c r="AU295" s="19" t="str">
        <f>IF(参照_電気!A295="","",参照_電気!A295)</f>
        <v/>
      </c>
      <c r="AV295" s="19" t="str">
        <f>IF(参照_電気!B295="","",参照_電気!B295)</f>
        <v/>
      </c>
      <c r="AW295" s="19" t="str">
        <f>IF(参照_電気!C295="","",参照_電気!C295)</f>
        <v>メニューG</v>
      </c>
      <c r="AX295" s="19">
        <f>IF(参照_電気!D295="","",参照_電気!D295)</f>
        <v>3.8999999999999999E-4</v>
      </c>
      <c r="AY295" s="19">
        <f>IF(参照_電気!E295="","",参照_電気!E295)</f>
        <v>3.8999999999999999E-4</v>
      </c>
      <c r="AZ295" s="19" t="str">
        <f>IF(参照_電気!F295="","",参照_電気!F295)</f>
        <v>シナネン(株)</v>
      </c>
      <c r="BA295" s="19" t="str">
        <f>IF(参照_電気!G295="","",参照_電気!G295)</f>
        <v>シナネン(株)_メニューG</v>
      </c>
      <c r="BB295" s="19">
        <f t="shared" si="45"/>
        <v>0.39</v>
      </c>
      <c r="BD295" s="19" t="str">
        <f>IF(参照_電気!L295="","",参照_電気!L295)</f>
        <v>芝浦電力(株)</v>
      </c>
    </row>
    <row r="296" spans="47:56">
      <c r="AU296" s="19" t="str">
        <f>IF(参照_電気!A296="","",参照_電気!A296)</f>
        <v/>
      </c>
      <c r="AV296" s="19" t="str">
        <f>IF(参照_電気!B296="","",参照_電気!B296)</f>
        <v/>
      </c>
      <c r="AW296" s="19" t="str">
        <f>IF(参照_電気!C296="","",参照_電気!C296)</f>
        <v>メニューH(残差)</v>
      </c>
      <c r="AX296" s="19">
        <f>IF(参照_電気!D296="","",参照_電気!D296)</f>
        <v>0</v>
      </c>
      <c r="AY296" s="19">
        <f>IF(参照_電気!E296="","",参照_電気!E296)</f>
        <v>0</v>
      </c>
      <c r="AZ296" s="19" t="str">
        <f>IF(参照_電気!F296="","",参照_電気!F296)</f>
        <v>シナネン(株)</v>
      </c>
      <c r="BA296" s="19" t="str">
        <f>IF(参照_電気!G296="","",参照_電気!G296)</f>
        <v>シナネン(株)_メニューH(残差)</v>
      </c>
      <c r="BB296" s="19">
        <f t="shared" si="45"/>
        <v>0</v>
      </c>
      <c r="BD296" s="19" t="str">
        <f>IF(参照_電気!L296="","",参照_電気!L296)</f>
        <v>(株)ジャパネットサービスイノベーション</v>
      </c>
    </row>
    <row r="297" spans="47:56">
      <c r="AU297" s="19" t="str">
        <f>IF(参照_電気!A297="","",参照_電気!A297)</f>
        <v/>
      </c>
      <c r="AV297" s="19" t="str">
        <f>IF(参照_電気!B297="","",参照_電気!B297)</f>
        <v/>
      </c>
      <c r="AW297" s="19" t="str">
        <f>IF(参照_電気!C297="","",参照_電気!C297)</f>
        <v>(参考値)事業者全体</v>
      </c>
      <c r="AX297" s="19">
        <f>IF(参照_電気!D297="","",参照_電気!D297)</f>
        <v>1.5E-5</v>
      </c>
      <c r="AY297" s="19">
        <f>IF(参照_電気!E297="","",参照_電気!E297)</f>
        <v>1.5E-5</v>
      </c>
      <c r="AZ297" s="19" t="str">
        <f>IF(参照_電気!F297="","",参照_電気!F297)</f>
        <v>シナネン(株)</v>
      </c>
      <c r="BA297" s="19" t="str">
        <f>IF(参照_電気!G297="","",参照_電気!G297)</f>
        <v>シナネン(株)_(参考値)事業者全体</v>
      </c>
      <c r="BB297" s="19">
        <f t="shared" si="45"/>
        <v>1.5000000000000001E-2</v>
      </c>
      <c r="BD297" s="19" t="str">
        <f>IF(参照_電気!L297="","",参照_電気!L297)</f>
        <v>(株)ジョヴィ</v>
      </c>
    </row>
    <row r="298" spans="47:56">
      <c r="AU298" s="19" t="str">
        <f>IF(参照_電気!A298="","",参照_電気!A298)</f>
        <v>A0088</v>
      </c>
      <c r="AV298" s="19" t="str">
        <f>IF(参照_電気!B298="","",参照_電気!B298)</f>
        <v>カワサキグリーンエナジー(株)</v>
      </c>
      <c r="AW298" s="19" t="str">
        <f>IF(参照_電気!C298="","",参照_電気!C298)</f>
        <v>メニューA</v>
      </c>
      <c r="AX298" s="19">
        <f>IF(参照_電気!D298="","",参照_電気!D298)</f>
        <v>0</v>
      </c>
      <c r="AY298" s="19">
        <f>IF(参照_電気!E298="","",参照_電気!E298)</f>
        <v>0</v>
      </c>
      <c r="AZ298" s="19" t="str">
        <f>IF(参照_電気!F298="","",参照_電気!F298)</f>
        <v>カワサキグリーンエナジー(株)</v>
      </c>
      <c r="BA298" s="19" t="str">
        <f>IF(参照_電気!G298="","",参照_電気!G298)</f>
        <v>カワサキグリーンエナジー(株)_メニューA</v>
      </c>
      <c r="BB298" s="19">
        <f t="shared" si="45"/>
        <v>0</v>
      </c>
      <c r="BD298" s="19" t="str">
        <f>IF(参照_電気!L298="","",参照_電気!L298)</f>
        <v>湘南電力(株)</v>
      </c>
    </row>
    <row r="299" spans="47:56">
      <c r="AU299" s="19" t="str">
        <f>IF(参照_電気!A299="","",参照_電気!A299)</f>
        <v/>
      </c>
      <c r="AV299" s="19" t="str">
        <f>IF(参照_電気!B299="","",参照_電気!B299)</f>
        <v/>
      </c>
      <c r="AW299" s="19" t="str">
        <f>IF(参照_電気!C299="","",参照_電気!C299)</f>
        <v>メニューB</v>
      </c>
      <c r="AX299" s="19">
        <f>IF(参照_電気!D299="","",参照_電気!D299)</f>
        <v>2.9999999999999997E-4</v>
      </c>
      <c r="AY299" s="19">
        <f>IF(参照_電気!E299="","",参照_電気!E299)</f>
        <v>2.9999999999999997E-4</v>
      </c>
      <c r="AZ299" s="19" t="str">
        <f>IF(参照_電気!F299="","",参照_電気!F299)</f>
        <v>カワサキグリーンエナジー(株)</v>
      </c>
      <c r="BA299" s="19" t="str">
        <f>IF(参照_電気!G299="","",参照_電気!G299)</f>
        <v>カワサキグリーンエナジー(株)_メニューB</v>
      </c>
      <c r="BB299" s="19">
        <f t="shared" si="45"/>
        <v>0.3</v>
      </c>
      <c r="BD299" s="19" t="str">
        <f>IF(参照_電気!L299="","",参照_電気!L299)</f>
        <v>(株)情熱電力</v>
      </c>
    </row>
    <row r="300" spans="47:56">
      <c r="AU300" s="19" t="str">
        <f>IF(参照_電気!A300="","",参照_電気!A300)</f>
        <v/>
      </c>
      <c r="AV300" s="19" t="str">
        <f>IF(参照_電気!B300="","",参照_電気!B300)</f>
        <v/>
      </c>
      <c r="AW300" s="19" t="str">
        <f>IF(参照_電気!C300="","",参照_電気!C300)</f>
        <v>メニューC(残差)</v>
      </c>
      <c r="AX300" s="19">
        <f>IF(参照_電気!D300="","",参照_電気!D300)</f>
        <v>5.3799999999999996E-4</v>
      </c>
      <c r="AY300" s="19">
        <f>IF(参照_電気!E300="","",参照_電気!E300)</f>
        <v>5.3799999999999996E-4</v>
      </c>
      <c r="AZ300" s="19" t="str">
        <f>IF(参照_電気!F300="","",参照_電気!F300)</f>
        <v>カワサキグリーンエナジー(株)</v>
      </c>
      <c r="BA300" s="19" t="str">
        <f>IF(参照_電気!G300="","",参照_電気!G300)</f>
        <v>カワサキグリーンエナジー(株)_メニューC(残差)</v>
      </c>
      <c r="BB300" s="19">
        <f t="shared" si="45"/>
        <v>0.53799999999999992</v>
      </c>
      <c r="BD300" s="19" t="str">
        <f>IF(参照_電気!L300="","",参照_電気!L300)</f>
        <v>しろくま電力(株)</v>
      </c>
    </row>
    <row r="301" spans="47:56">
      <c r="AU301" s="19" t="str">
        <f>IF(参照_電気!A301="","",参照_電気!A301)</f>
        <v/>
      </c>
      <c r="AV301" s="19" t="str">
        <f>IF(参照_電気!B301="","",参照_電気!B301)</f>
        <v/>
      </c>
      <c r="AW301" s="19" t="str">
        <f>IF(参照_電気!C301="","",参照_電気!C301)</f>
        <v>(参考値)事業者全体</v>
      </c>
      <c r="AX301" s="19">
        <f>IF(参照_電気!D301="","",参照_電気!D301)</f>
        <v>3.9199999999999999E-4</v>
      </c>
      <c r="AY301" s="19">
        <f>IF(参照_電気!E301="","",参照_電気!E301)</f>
        <v>3.9199999999999999E-4</v>
      </c>
      <c r="AZ301" s="19" t="str">
        <f>IF(参照_電気!F301="","",参照_電気!F301)</f>
        <v>カワサキグリーンエナジー(株)</v>
      </c>
      <c r="BA301" s="19" t="str">
        <f>IF(参照_電気!G301="","",参照_電気!G301)</f>
        <v>カワサキグリーンエナジー(株)_(参考値)事業者全体</v>
      </c>
      <c r="BB301" s="19">
        <f t="shared" si="45"/>
        <v>0.39200000000000002</v>
      </c>
      <c r="BD301" s="19" t="str">
        <f>IF(参照_電気!L301="","",参照_電気!L301)</f>
        <v>(株)新出光</v>
      </c>
    </row>
    <row r="302" spans="47:56">
      <c r="AU302" s="19" t="str">
        <f>IF(参照_電気!A302="","",参照_電気!A302)</f>
        <v>A0089</v>
      </c>
      <c r="AV302" s="19" t="str">
        <f>IF(参照_電気!B302="","",参照_電気!B302)</f>
        <v>大一ガス(株)</v>
      </c>
      <c r="AW302" s="19" t="str">
        <f>IF(参照_電気!C302="","",参照_電気!C302)</f>
        <v>メニューA</v>
      </c>
      <c r="AX302" s="19">
        <f>IF(参照_電気!D302="","",参照_電気!D302)</f>
        <v>0</v>
      </c>
      <c r="AY302" s="19">
        <f>IF(参照_電気!E302="","",参照_電気!E302)</f>
        <v>0</v>
      </c>
      <c r="AZ302" s="19" t="str">
        <f>IF(参照_電気!F302="","",参照_電気!F302)</f>
        <v>大一ガス(株)</v>
      </c>
      <c r="BA302" s="19" t="str">
        <f>IF(参照_電気!G302="","",参照_電気!G302)</f>
        <v>大一ガス(株)_メニューA</v>
      </c>
      <c r="BB302" s="19">
        <f t="shared" si="45"/>
        <v>0</v>
      </c>
      <c r="BD302" s="19" t="str">
        <f>IF(参照_電気!L302="","",参照_電気!L302)</f>
        <v>シン・エナジー(株)</v>
      </c>
    </row>
    <row r="303" spans="47:56">
      <c r="AU303" s="19" t="str">
        <f>IF(参照_電気!A303="","",参照_電気!A303)</f>
        <v/>
      </c>
      <c r="AV303" s="19" t="str">
        <f>IF(参照_電気!B303="","",参照_電気!B303)</f>
        <v/>
      </c>
      <c r="AW303" s="19" t="str">
        <f>IF(参照_電気!C303="","",参照_電気!C303)</f>
        <v>メニューB</v>
      </c>
      <c r="AX303" s="19">
        <f>IF(参照_電気!D303="","",参照_電気!D303)</f>
        <v>4.57E-4</v>
      </c>
      <c r="AY303" s="19">
        <f>IF(参照_電気!E303="","",参照_電気!E303)</f>
        <v>4.57E-4</v>
      </c>
      <c r="AZ303" s="19" t="str">
        <f>IF(参照_電気!F303="","",参照_電気!F303)</f>
        <v>大一ガス(株)</v>
      </c>
      <c r="BA303" s="19" t="str">
        <f>IF(参照_電気!G303="","",参照_電気!G303)</f>
        <v>大一ガス(株)_メニューB</v>
      </c>
      <c r="BB303" s="19">
        <f t="shared" si="45"/>
        <v>0.45700000000000002</v>
      </c>
      <c r="BD303" s="19" t="str">
        <f>IF(参照_電気!L303="","",参照_電気!L303)</f>
        <v>新エネルギー開発(株)</v>
      </c>
    </row>
    <row r="304" spans="47:56">
      <c r="AU304" s="19" t="str">
        <f>IF(参照_電気!A304="","",参照_電気!A304)</f>
        <v/>
      </c>
      <c r="AV304" s="19" t="str">
        <f>IF(参照_電気!B304="","",参照_電気!B304)</f>
        <v/>
      </c>
      <c r="AW304" s="19" t="str">
        <f>IF(参照_電気!C304="","",参照_電気!C304)</f>
        <v>メニューC(残差)</v>
      </c>
      <c r="AX304" s="19">
        <f>IF(参照_電気!D304="","",参照_電気!D304)</f>
        <v>5.1699999999999999E-4</v>
      </c>
      <c r="AY304" s="19">
        <f>IF(参照_電気!E304="","",参照_電気!E304)</f>
        <v>5.1699999999999999E-4</v>
      </c>
      <c r="AZ304" s="19" t="str">
        <f>IF(参照_電気!F304="","",参照_電気!F304)</f>
        <v>大一ガス(株)</v>
      </c>
      <c r="BA304" s="19" t="str">
        <f>IF(参照_電気!G304="","",参照_電気!G304)</f>
        <v>大一ガス(株)_メニューC(残差)</v>
      </c>
      <c r="BB304" s="19">
        <f t="shared" si="45"/>
        <v>0.51700000000000002</v>
      </c>
      <c r="BD304" s="19" t="str">
        <f>IF(参照_電気!L304="","",参照_電気!L304)</f>
        <v>新電力おおいた(株)</v>
      </c>
    </row>
    <row r="305" spans="47:56">
      <c r="AU305" s="19" t="str">
        <f>IF(参照_電気!A305="","",参照_電気!A305)</f>
        <v/>
      </c>
      <c r="AV305" s="19" t="str">
        <f>IF(参照_電気!B305="","",参照_電気!B305)</f>
        <v/>
      </c>
      <c r="AW305" s="19" t="str">
        <f>IF(参照_電気!C305="","",参照_電気!C305)</f>
        <v>(参考値)事業者全体</v>
      </c>
      <c r="AX305" s="19">
        <f>IF(参照_電気!D305="","",参照_電気!D305)</f>
        <v>5.13E-4</v>
      </c>
      <c r="AY305" s="19">
        <f>IF(参照_電気!E305="","",参照_電気!E305)</f>
        <v>5.13E-4</v>
      </c>
      <c r="AZ305" s="19" t="str">
        <f>IF(参照_電気!F305="","",参照_電気!F305)</f>
        <v>大一ガス(株)</v>
      </c>
      <c r="BA305" s="19" t="str">
        <f>IF(参照_電気!G305="","",参照_電気!G305)</f>
        <v>大一ガス(株)_(参考値)事業者全体</v>
      </c>
      <c r="BB305" s="19">
        <f t="shared" si="45"/>
        <v>0.51300000000000001</v>
      </c>
      <c r="BD305" s="19" t="str">
        <f>IF(参照_電気!L305="","",参照_電気!L305)</f>
        <v>新電力新潟(株)</v>
      </c>
    </row>
    <row r="306" spans="47:56">
      <c r="AU306" s="19" t="str">
        <f>IF(参照_電気!A306="","",参照_電気!A306)</f>
        <v>A0090</v>
      </c>
      <c r="AV306" s="19" t="str">
        <f>IF(参照_電気!B306="","",参照_電気!B306)</f>
        <v>(株)リミックスポイント</v>
      </c>
      <c r="AW306" s="19" t="str">
        <f>IF(参照_電気!C306="","",参照_電気!C306)</f>
        <v>メニューA</v>
      </c>
      <c r="AX306" s="19">
        <f>IF(参照_電気!D306="","",参照_電気!D306)</f>
        <v>0</v>
      </c>
      <c r="AY306" s="19">
        <f>IF(参照_電気!E306="","",参照_電気!E306)</f>
        <v>0</v>
      </c>
      <c r="AZ306" s="19" t="str">
        <f>IF(参照_電気!F306="","",参照_電気!F306)</f>
        <v>(株)リミックスポイント</v>
      </c>
      <c r="BA306" s="19" t="str">
        <f>IF(参照_電気!G306="","",参照_電気!G306)</f>
        <v>(株)リミックスポイント_メニューA</v>
      </c>
      <c r="BB306" s="19">
        <f t="shared" si="45"/>
        <v>0</v>
      </c>
      <c r="BD306" s="19" t="str">
        <f>IF(参照_電気!L306="","",参照_電気!L306)</f>
        <v>シントウエナジー(株)</v>
      </c>
    </row>
    <row r="307" spans="47:56">
      <c r="AU307" s="19" t="str">
        <f>IF(参照_電気!A307="","",参照_電気!A307)</f>
        <v/>
      </c>
      <c r="AV307" s="19" t="str">
        <f>IF(参照_電気!B307="","",参照_電気!B307)</f>
        <v/>
      </c>
      <c r="AW307" s="19" t="str">
        <f>IF(参照_電気!C307="","",参照_電気!C307)</f>
        <v>メニューB</v>
      </c>
      <c r="AX307" s="19">
        <f>IF(参照_電気!D307="","",参照_電気!D307)</f>
        <v>0</v>
      </c>
      <c r="AY307" s="19">
        <f>IF(参照_電気!E307="","",参照_電気!E307)</f>
        <v>0</v>
      </c>
      <c r="AZ307" s="19" t="str">
        <f>IF(参照_電気!F307="","",参照_電気!F307)</f>
        <v>(株)リミックスポイント</v>
      </c>
      <c r="BA307" s="19" t="str">
        <f>IF(参照_電気!G307="","",参照_電気!G307)</f>
        <v>(株)リミックスポイント_メニューB</v>
      </c>
      <c r="BB307" s="19">
        <f t="shared" si="45"/>
        <v>0</v>
      </c>
      <c r="BD307" s="19" t="str">
        <f>IF(参照_電気!L307="","",参照_電気!L307)</f>
        <v>須賀川瓦斯(株)</v>
      </c>
    </row>
    <row r="308" spans="47:56">
      <c r="AU308" s="19" t="str">
        <f>IF(参照_電気!A308="","",参照_電気!A308)</f>
        <v/>
      </c>
      <c r="AV308" s="19" t="str">
        <f>IF(参照_電気!B308="","",参照_電気!B308)</f>
        <v/>
      </c>
      <c r="AW308" s="19" t="str">
        <f>IF(参照_電気!C308="","",参照_電気!C308)</f>
        <v>メニューC</v>
      </c>
      <c r="AX308" s="19">
        <f>IF(参照_電気!D308="","",参照_電気!D308)</f>
        <v>4.0000000000000002E-4</v>
      </c>
      <c r="AY308" s="19">
        <f>IF(参照_電気!E308="","",参照_電気!E308)</f>
        <v>4.0000000000000002E-4</v>
      </c>
      <c r="AZ308" s="19" t="str">
        <f>IF(参照_電気!F308="","",参照_電気!F308)</f>
        <v>(株)リミックスポイント</v>
      </c>
      <c r="BA308" s="19" t="str">
        <f>IF(参照_電気!G308="","",参照_電気!G308)</f>
        <v>(株)リミックスポイント_メニューC</v>
      </c>
      <c r="BB308" s="19">
        <f t="shared" si="45"/>
        <v>0.4</v>
      </c>
      <c r="BD308" s="19" t="str">
        <f>IF(参照_電気!L308="","",参照_電気!L308)</f>
        <v>鈴鹿グリーンエナジー(株)</v>
      </c>
    </row>
    <row r="309" spans="47:56">
      <c r="AU309" s="19" t="str">
        <f>IF(参照_電気!A309="","",参照_電気!A309)</f>
        <v/>
      </c>
      <c r="AV309" s="19" t="str">
        <f>IF(参照_電気!B309="","",参照_電気!B309)</f>
        <v/>
      </c>
      <c r="AW309" s="19" t="str">
        <f>IF(参照_電気!C309="","",参照_電気!C309)</f>
        <v>メニューD(残差)</v>
      </c>
      <c r="AX309" s="19">
        <f>IF(参照_電気!D309="","",参照_電気!D309)</f>
        <v>5.3499999999999999E-4</v>
      </c>
      <c r="AY309" s="19">
        <f>IF(参照_電気!E309="","",参照_電気!E309)</f>
        <v>5.3499999999999999E-4</v>
      </c>
      <c r="AZ309" s="19" t="str">
        <f>IF(参照_電気!F309="","",参照_電気!F309)</f>
        <v>(株)リミックスポイント</v>
      </c>
      <c r="BA309" s="19" t="str">
        <f>IF(参照_電気!G309="","",参照_電気!G309)</f>
        <v>(株)リミックスポイント_メニューD(残差)</v>
      </c>
      <c r="BB309" s="19">
        <f t="shared" si="45"/>
        <v>0.53500000000000003</v>
      </c>
      <c r="BD309" s="19" t="str">
        <f>IF(参照_電気!L309="","",参照_電気!L309)</f>
        <v>鈴与商事(株)</v>
      </c>
    </row>
    <row r="310" spans="47:56">
      <c r="AU310" s="19" t="str">
        <f>IF(参照_電気!A310="","",参照_電気!A310)</f>
        <v/>
      </c>
      <c r="AV310" s="19" t="str">
        <f>IF(参照_電気!B310="","",参照_電気!B310)</f>
        <v/>
      </c>
      <c r="AW310" s="19" t="str">
        <f>IF(参照_電気!C310="","",参照_電気!C310)</f>
        <v>(参考値)事業者全体</v>
      </c>
      <c r="AX310" s="19">
        <f>IF(参照_電気!D310="","",参照_電気!D310)</f>
        <v>5.2999999999999998E-4</v>
      </c>
      <c r="AY310" s="19">
        <f>IF(参照_電気!E310="","",参照_電気!E310)</f>
        <v>5.2999999999999998E-4</v>
      </c>
      <c r="AZ310" s="19" t="str">
        <f>IF(参照_電気!F310="","",参照_電気!F310)</f>
        <v>(株)リミックスポイント</v>
      </c>
      <c r="BA310" s="19" t="str">
        <f>IF(参照_電気!G310="","",参照_電気!G310)</f>
        <v>(株)リミックスポイント_(参考値)事業者全体</v>
      </c>
      <c r="BB310" s="19">
        <f t="shared" si="45"/>
        <v>0.53</v>
      </c>
      <c r="BD310" s="19" t="str">
        <f>IF(参照_電気!L310="","",参照_電気!L310)</f>
        <v>鈴与電力(株)</v>
      </c>
    </row>
    <row r="311" spans="47:56">
      <c r="AU311" s="19" t="str">
        <f>IF(参照_電気!A311="","",参照_電気!A311)</f>
        <v>A0092</v>
      </c>
      <c r="AV311" s="19" t="str">
        <f>IF(参照_電気!B311="","",参照_電気!B311)</f>
        <v>(株)中海テレビ放送</v>
      </c>
      <c r="AW311" s="19" t="str">
        <f>IF(参照_電気!C311="","",参照_電気!C311)</f>
        <v/>
      </c>
      <c r="AX311" s="19">
        <f>IF(参照_電気!D311="","",参照_電気!D311)</f>
        <v>7.3999999999999999E-4</v>
      </c>
      <c r="AY311" s="19">
        <f>IF(参照_電気!E311="","",参照_電気!E311)</f>
        <v>7.3999999999999999E-4</v>
      </c>
      <c r="AZ311" s="19" t="str">
        <f>IF(参照_電気!F311="","",参照_電気!F311)</f>
        <v>(株)中海テレビ放送</v>
      </c>
      <c r="BA311" s="19" t="str">
        <f>IF(参照_電気!G311="","",参照_電気!G311)</f>
        <v>(株)中海テレビ放送_</v>
      </c>
      <c r="BB311" s="19">
        <f t="shared" si="45"/>
        <v>0.74</v>
      </c>
      <c r="BD311" s="19" t="str">
        <f>IF(参照_電気!L311="","",参照_電気!L311)</f>
        <v>スターティア(株)</v>
      </c>
    </row>
    <row r="312" spans="47:56">
      <c r="AU312" s="19" t="str">
        <f>IF(参照_電気!A312="","",参照_電気!A312)</f>
        <v>A0093</v>
      </c>
      <c r="AV312" s="19" t="str">
        <f>IF(参照_電気!B312="","",参照_電気!B312)</f>
        <v>パシフィックパワー(株)</v>
      </c>
      <c r="AW312" s="19" t="str">
        <f>IF(参照_電気!C312="","",参照_電気!C312)</f>
        <v>メニューA</v>
      </c>
      <c r="AX312" s="19">
        <f>IF(参照_電気!D312="","",参照_電気!D312)</f>
        <v>0</v>
      </c>
      <c r="AY312" s="19">
        <f>IF(参照_電気!E312="","",参照_電気!E312)</f>
        <v>0</v>
      </c>
      <c r="AZ312" s="19" t="str">
        <f>IF(参照_電気!F312="","",参照_電気!F312)</f>
        <v>パシフィックパワー(株)</v>
      </c>
      <c r="BA312" s="19" t="str">
        <f>IF(参照_電気!G312="","",参照_電気!G312)</f>
        <v>パシフィックパワー(株)_メニューA</v>
      </c>
      <c r="BB312" s="19">
        <f t="shared" si="45"/>
        <v>0</v>
      </c>
      <c r="BD312" s="19" t="str">
        <f>IF(参照_電気!L312="","",参照_電気!L312)</f>
        <v>(株)ストエネ</v>
      </c>
    </row>
    <row r="313" spans="47:56">
      <c r="AU313" s="19" t="str">
        <f>IF(参照_電気!A313="","",参照_電気!A313)</f>
        <v/>
      </c>
      <c r="AV313" s="19" t="str">
        <f>IF(参照_電気!B313="","",参照_電気!B313)</f>
        <v/>
      </c>
      <c r="AW313" s="19" t="str">
        <f>IF(参照_電気!C313="","",参照_電気!C313)</f>
        <v>メニューB</v>
      </c>
      <c r="AX313" s="19">
        <f>IF(参照_電気!D313="","",参照_電気!D313)</f>
        <v>0</v>
      </c>
      <c r="AY313" s="19">
        <f>IF(参照_電気!E313="","",参照_電気!E313)</f>
        <v>0</v>
      </c>
      <c r="AZ313" s="19" t="str">
        <f>IF(参照_電気!F313="","",参照_電気!F313)</f>
        <v>パシフィックパワー(株)</v>
      </c>
      <c r="BA313" s="19" t="str">
        <f>IF(参照_電気!G313="","",参照_電気!G313)</f>
        <v>パシフィックパワー(株)_メニューB</v>
      </c>
      <c r="BB313" s="19">
        <f t="shared" si="45"/>
        <v>0</v>
      </c>
      <c r="BD313" s="19" t="str">
        <f>IF(参照_電気!L313="","",参照_電気!L313)</f>
        <v>(株)スマート</v>
      </c>
    </row>
    <row r="314" spans="47:56">
      <c r="AU314" s="19" t="str">
        <f>IF(参照_電気!A314="","",参照_電気!A314)</f>
        <v/>
      </c>
      <c r="AV314" s="19" t="str">
        <f>IF(参照_電気!B314="","",参照_電気!B314)</f>
        <v/>
      </c>
      <c r="AW314" s="19" t="str">
        <f>IF(参照_電気!C314="","",参照_電気!C314)</f>
        <v>メニューC(残差)</v>
      </c>
      <c r="AX314" s="19">
        <f>IF(参照_電気!D314="","",参照_電気!D314)</f>
        <v>4.0299999999999998E-4</v>
      </c>
      <c r="AY314" s="19">
        <f>IF(参照_電気!E314="","",参照_電気!E314)</f>
        <v>4.0299999999999998E-4</v>
      </c>
      <c r="AZ314" s="19" t="str">
        <f>IF(参照_電気!F314="","",参照_電気!F314)</f>
        <v>パシフィックパワー(株)</v>
      </c>
      <c r="BA314" s="19" t="str">
        <f>IF(参照_電気!G314="","",参照_電気!G314)</f>
        <v>パシフィックパワー(株)_メニューC(残差)</v>
      </c>
      <c r="BB314" s="19">
        <f t="shared" si="45"/>
        <v>0.40299999999999997</v>
      </c>
      <c r="BD314" s="19" t="str">
        <f>IF(参照_電気!L314="","",参照_電気!L314)</f>
        <v>スマートエコエナジー(株)</v>
      </c>
    </row>
    <row r="315" spans="47:56">
      <c r="AU315" s="19" t="str">
        <f>IF(参照_電気!A315="","",参照_電気!A315)</f>
        <v/>
      </c>
      <c r="AV315" s="19" t="str">
        <f>IF(参照_電気!B315="","",参照_電気!B315)</f>
        <v/>
      </c>
      <c r="AW315" s="19" t="str">
        <f>IF(参照_電気!C315="","",参照_電気!C315)</f>
        <v>(参考値)事業者全体</v>
      </c>
      <c r="AX315" s="19">
        <f>IF(参照_電気!D315="","",参照_電気!D315)</f>
        <v>1.63E-4</v>
      </c>
      <c r="AY315" s="19">
        <f>IF(参照_電気!E315="","",参照_電気!E315)</f>
        <v>1.63E-4</v>
      </c>
      <c r="AZ315" s="19" t="str">
        <f>IF(参照_電気!F315="","",参照_電気!F315)</f>
        <v>パシフィックパワー(株)</v>
      </c>
      <c r="BA315" s="19" t="str">
        <f>IF(参照_電気!G315="","",参照_電気!G315)</f>
        <v>パシフィックパワー(株)_(参考値)事業者全体</v>
      </c>
      <c r="BB315" s="19">
        <f t="shared" si="45"/>
        <v>0.16300000000000001</v>
      </c>
      <c r="BD315" s="19" t="str">
        <f>IF(参照_電気!L315="","",参照_電気!L315)</f>
        <v>スマートエナジー磐田(株)</v>
      </c>
    </row>
    <row r="316" spans="47:56">
      <c r="AU316" s="19" t="str">
        <f>IF(参照_電気!A316="","",参照_電気!A316)</f>
        <v>A0104</v>
      </c>
      <c r="AV316" s="19" t="str">
        <f>IF(参照_電気!B316="","",参照_電気!B316)</f>
        <v>(株)ジェイコム札幌</v>
      </c>
      <c r="AW316" s="19" t="str">
        <f>IF(参照_電気!C316="","",参照_電気!C316)</f>
        <v>メニューA</v>
      </c>
      <c r="AX316" s="19">
        <f>IF(参照_電気!D316="","",参照_電気!D316)</f>
        <v>0</v>
      </c>
      <c r="AY316" s="19">
        <f>IF(参照_電気!E316="","",参照_電気!E316)</f>
        <v>0</v>
      </c>
      <c r="AZ316" s="19" t="str">
        <f>IF(参照_電気!F316="","",参照_電気!F316)</f>
        <v>(株)ジェイコム札幌</v>
      </c>
      <c r="BA316" s="19" t="str">
        <f>IF(参照_電気!G316="","",参照_電気!G316)</f>
        <v>(株)ジェイコム札幌_メニューA</v>
      </c>
      <c r="BB316" s="19">
        <f t="shared" si="45"/>
        <v>0</v>
      </c>
      <c r="BD316" s="19" t="str">
        <f>IF(参照_電気!L316="","",参照_電気!L316)</f>
        <v>スマートエナジー熊本(株)</v>
      </c>
    </row>
    <row r="317" spans="47:56">
      <c r="AU317" s="19" t="str">
        <f>IF(参照_電気!A317="","",参照_電気!A317)</f>
        <v/>
      </c>
      <c r="AV317" s="19" t="str">
        <f>IF(参照_電気!B317="","",参照_電気!B317)</f>
        <v/>
      </c>
      <c r="AW317" s="19" t="str">
        <f>IF(参照_電気!C317="","",参照_電気!C317)</f>
        <v>メニューB(残差)</v>
      </c>
      <c r="AX317" s="19">
        <f>IF(参照_電気!D317="","",参照_電気!D317)</f>
        <v>5.4699999999999996E-4</v>
      </c>
      <c r="AY317" s="19">
        <f>IF(参照_電気!E317="","",参照_電気!E317)</f>
        <v>5.4699999999999996E-4</v>
      </c>
      <c r="AZ317" s="19" t="str">
        <f>IF(参照_電気!F317="","",参照_電気!F317)</f>
        <v>(株)ジェイコム札幌</v>
      </c>
      <c r="BA317" s="19" t="str">
        <f>IF(参照_電気!G317="","",参照_電気!G317)</f>
        <v>(株)ジェイコム札幌_メニューB(残差)</v>
      </c>
      <c r="BB317" s="19">
        <f t="shared" si="45"/>
        <v>0.54699999999999993</v>
      </c>
      <c r="BD317" s="19" t="str">
        <f>IF(参照_電気!L317="","",参照_電気!L317)</f>
        <v>スマート電気(株)</v>
      </c>
    </row>
    <row r="318" spans="47:56">
      <c r="AU318" s="19" t="str">
        <f>IF(参照_電気!A318="","",参照_電気!A318)</f>
        <v/>
      </c>
      <c r="AV318" s="19" t="str">
        <f>IF(参照_電気!B318="","",参照_電気!B318)</f>
        <v/>
      </c>
      <c r="AW318" s="19" t="str">
        <f>IF(参照_電気!C318="","",参照_電気!C318)</f>
        <v>(参考値)事業者全体</v>
      </c>
      <c r="AX318" s="19">
        <f>IF(参照_電気!D318="","",参照_電気!D318)</f>
        <v>5.3700000000000004E-4</v>
      </c>
      <c r="AY318" s="19">
        <f>IF(参照_電気!E318="","",参照_電気!E318)</f>
        <v>5.3700000000000004E-4</v>
      </c>
      <c r="AZ318" s="19" t="str">
        <f>IF(参照_電気!F318="","",参照_電気!F318)</f>
        <v>(株)ジェイコム札幌</v>
      </c>
      <c r="BA318" s="19" t="str">
        <f>IF(参照_電気!G318="","",参照_電気!G318)</f>
        <v>(株)ジェイコム札幌_(参考値)事業者全体</v>
      </c>
      <c r="BB318" s="19">
        <f t="shared" si="45"/>
        <v>0.53700000000000003</v>
      </c>
      <c r="BD318" s="19" t="str">
        <f>IF(参照_電気!L318="","",参照_電気!L318)</f>
        <v>住友商事(株)</v>
      </c>
    </row>
    <row r="319" spans="47:56">
      <c r="AU319" s="19" t="str">
        <f>IF(参照_電気!A319="","",参照_電気!A319)</f>
        <v>A0120</v>
      </c>
      <c r="AV319" s="19" t="str">
        <f>IF(参照_電気!B319="","",参照_電気!B319)</f>
        <v>鹿児島電力(株)</v>
      </c>
      <c r="AW319" s="19" t="str">
        <f>IF(参照_電気!C319="","",参照_電気!C319)</f>
        <v/>
      </c>
      <c r="AX319" s="19">
        <f>IF(参照_電気!D319="","",参照_電気!D319)</f>
        <v>4.0900000000000002E-4</v>
      </c>
      <c r="AY319" s="19">
        <f>IF(参照_電気!E319="","",参照_電気!E319)</f>
        <v>4.0900000000000002E-4</v>
      </c>
      <c r="AZ319" s="19" t="str">
        <f>IF(参照_電気!F319="","",参照_電気!F319)</f>
        <v>鹿児島電力(株)</v>
      </c>
      <c r="BA319" s="19" t="str">
        <f>IF(参照_電気!G319="","",参照_電気!G319)</f>
        <v>鹿児島電力(株)_</v>
      </c>
      <c r="BB319" s="19">
        <f t="shared" si="45"/>
        <v>0.40900000000000003</v>
      </c>
      <c r="BD319" s="19" t="str">
        <f>IF(参照_電気!L319="","",参照_電気!L319)</f>
        <v>諏訪瓦斯(株)</v>
      </c>
    </row>
    <row r="320" spans="47:56">
      <c r="AU320" s="19" t="str">
        <f>IF(参照_電気!A320="","",参照_電気!A320)</f>
        <v>A0121</v>
      </c>
      <c r="AV320" s="19" t="str">
        <f>IF(参照_電気!B320="","",参照_電気!B320)</f>
        <v>太陽ガス(株)</v>
      </c>
      <c r="AW320" s="19" t="str">
        <f>IF(参照_電気!C320="","",参照_電気!C320)</f>
        <v/>
      </c>
      <c r="AX320" s="19">
        <f>IF(参照_電気!D320="","",参照_電気!D320)</f>
        <v>4.2900000000000002E-4</v>
      </c>
      <c r="AY320" s="19">
        <f>IF(参照_電気!E320="","",参照_電気!E320)</f>
        <v>4.2900000000000002E-4</v>
      </c>
      <c r="AZ320" s="19" t="str">
        <f>IF(参照_電気!F320="","",参照_電気!F320)</f>
        <v>太陽ガス(株)</v>
      </c>
      <c r="BA320" s="19" t="str">
        <f>IF(参照_電気!G320="","",参照_電気!G320)</f>
        <v>太陽ガス(株)_</v>
      </c>
      <c r="BB320" s="19">
        <f t="shared" si="45"/>
        <v>0.42899999999999999</v>
      </c>
      <c r="BD320" s="19" t="str">
        <f>IF(参照_電気!L320="","",参照_電気!L320)</f>
        <v>生活協同組合コープこうべ</v>
      </c>
    </row>
    <row r="321" spans="47:56">
      <c r="AU321" s="19" t="str">
        <f>IF(参照_電気!A321="","",参照_電気!A321)</f>
        <v>A0122</v>
      </c>
      <c r="AV321" s="19" t="str">
        <f>IF(参照_電気!B321="","",参照_電気!B321)</f>
        <v>アーバンエナジー(株)</v>
      </c>
      <c r="AW321" s="19" t="str">
        <f>IF(参照_電気!C321="","",参照_電気!C321)</f>
        <v>メニューA</v>
      </c>
      <c r="AX321" s="19">
        <f>IF(参照_電気!D321="","",参照_電気!D321)</f>
        <v>0</v>
      </c>
      <c r="AY321" s="19">
        <f>IF(参照_電気!E321="","",参照_電気!E321)</f>
        <v>0</v>
      </c>
      <c r="AZ321" s="19" t="str">
        <f>IF(参照_電気!F321="","",参照_電気!F321)</f>
        <v>アーバンエナジー(株)</v>
      </c>
      <c r="BA321" s="19" t="str">
        <f>IF(参照_電気!G321="","",参照_電気!G321)</f>
        <v>アーバンエナジー(株)_メニューA</v>
      </c>
      <c r="BB321" s="19">
        <f t="shared" si="45"/>
        <v>0</v>
      </c>
      <c r="BD321" s="19" t="str">
        <f>IF(参照_電気!L321="","",参照_電気!L321)</f>
        <v>生活協同組合ひろしま</v>
      </c>
    </row>
    <row r="322" spans="47:56">
      <c r="AU322" s="19" t="str">
        <f>IF(参照_電気!A322="","",参照_電気!A322)</f>
        <v/>
      </c>
      <c r="AV322" s="19" t="str">
        <f>IF(参照_電気!B322="","",参照_電気!B322)</f>
        <v/>
      </c>
      <c r="AW322" s="19" t="str">
        <f>IF(参照_電気!C322="","",参照_電気!C322)</f>
        <v>メニューB</v>
      </c>
      <c r="AX322" s="19">
        <f>IF(参照_電気!D322="","",参照_電気!D322)</f>
        <v>2.9E-4</v>
      </c>
      <c r="AY322" s="19">
        <f>IF(参照_電気!E322="","",参照_電気!E322)</f>
        <v>2.9E-4</v>
      </c>
      <c r="AZ322" s="19" t="str">
        <f>IF(参照_電気!F322="","",参照_電気!F322)</f>
        <v>アーバンエナジー(株)</v>
      </c>
      <c r="BA322" s="19" t="str">
        <f>IF(参照_電気!G322="","",参照_電気!G322)</f>
        <v>アーバンエナジー(株)_メニューB</v>
      </c>
      <c r="BB322" s="19">
        <f t="shared" si="45"/>
        <v>0.28999999999999998</v>
      </c>
      <c r="BD322" s="19" t="str">
        <f>IF(参照_電気!L322="","",参照_電気!L322)</f>
        <v>(株)生活クラブエナジー</v>
      </c>
    </row>
    <row r="323" spans="47:56">
      <c r="AU323" s="19" t="str">
        <f>IF(参照_電気!A323="","",参照_電気!A323)</f>
        <v/>
      </c>
      <c r="AV323" s="19" t="str">
        <f>IF(参照_電気!B323="","",参照_電気!B323)</f>
        <v/>
      </c>
      <c r="AW323" s="19" t="str">
        <f>IF(参照_電気!C323="","",参照_電気!C323)</f>
        <v>メニューC</v>
      </c>
      <c r="AX323" s="19">
        <f>IF(参照_電気!D323="","",参照_電気!D323)</f>
        <v>3.1599999999999998E-4</v>
      </c>
      <c r="AY323" s="19">
        <f>IF(参照_電気!E323="","",参照_電気!E323)</f>
        <v>3.1599999999999998E-4</v>
      </c>
      <c r="AZ323" s="19" t="str">
        <f>IF(参照_電気!F323="","",参照_電気!F323)</f>
        <v>アーバンエナジー(株)</v>
      </c>
      <c r="BA323" s="19" t="str">
        <f>IF(参照_電気!G323="","",参照_電気!G323)</f>
        <v>アーバンエナジー(株)_メニューC</v>
      </c>
      <c r="BB323" s="19">
        <f t="shared" si="45"/>
        <v>0.316</v>
      </c>
      <c r="BD323" s="19" t="str">
        <f>IF(参照_電気!L323="","",参照_電気!L323)</f>
        <v>西武ガス(株)</v>
      </c>
    </row>
    <row r="324" spans="47:56">
      <c r="AU324" s="19" t="str">
        <f>IF(参照_電気!A324="","",参照_電気!A324)</f>
        <v/>
      </c>
      <c r="AV324" s="19" t="str">
        <f>IF(参照_電気!B324="","",参照_電気!B324)</f>
        <v/>
      </c>
      <c r="AW324" s="19" t="str">
        <f>IF(参照_電気!C324="","",参照_電気!C324)</f>
        <v>メニューD</v>
      </c>
      <c r="AX324" s="19">
        <f>IF(参照_電気!D324="","",参照_電気!D324)</f>
        <v>2.5500000000000002E-4</v>
      </c>
      <c r="AY324" s="19">
        <f>IF(参照_電気!E324="","",参照_電気!E324)</f>
        <v>2.5500000000000002E-4</v>
      </c>
      <c r="AZ324" s="19" t="str">
        <f>IF(参照_電気!F324="","",参照_電気!F324)</f>
        <v>アーバンエナジー(株)</v>
      </c>
      <c r="BA324" s="19" t="str">
        <f>IF(参照_電気!G324="","",参照_電気!G324)</f>
        <v>アーバンエナジー(株)_メニューD</v>
      </c>
      <c r="BB324" s="19">
        <f t="shared" si="45"/>
        <v>0.255</v>
      </c>
      <c r="BD324" s="19" t="str">
        <f>IF(参照_電気!L324="","",参照_電気!L324)</f>
        <v>石油資源開発(株)</v>
      </c>
    </row>
    <row r="325" spans="47:56">
      <c r="AU325" s="19" t="str">
        <f>IF(参照_電気!A325="","",参照_電気!A325)</f>
        <v/>
      </c>
      <c r="AV325" s="19" t="str">
        <f>IF(参照_電気!B325="","",参照_電気!B325)</f>
        <v/>
      </c>
      <c r="AW325" s="19" t="str">
        <f>IF(参照_電気!C325="","",参照_電気!C325)</f>
        <v>メニューE</v>
      </c>
      <c r="AX325" s="19">
        <f>IF(参照_電気!D325="","",参照_電気!D325)</f>
        <v>3.7300000000000001E-4</v>
      </c>
      <c r="AY325" s="19">
        <f>IF(参照_電気!E325="","",参照_電気!E325)</f>
        <v>3.7300000000000001E-4</v>
      </c>
      <c r="AZ325" s="19" t="str">
        <f>IF(参照_電気!F325="","",参照_電気!F325)</f>
        <v>アーバンエナジー(株)</v>
      </c>
      <c r="BA325" s="19" t="str">
        <f>IF(参照_電気!G325="","",参照_電気!G325)</f>
        <v>アーバンエナジー(株)_メニューE</v>
      </c>
      <c r="BB325" s="19">
        <f t="shared" ref="BB325:BB388" si="46">AX325*1000</f>
        <v>0.373</v>
      </c>
      <c r="BD325" s="19" t="str">
        <f>IF(参照_電気!L325="","",参照_電気!L325)</f>
        <v>ゼロワットパワー(株)</v>
      </c>
    </row>
    <row r="326" spans="47:56">
      <c r="AU326" s="19" t="str">
        <f>IF(参照_電気!A326="","",参照_電気!A326)</f>
        <v/>
      </c>
      <c r="AV326" s="19" t="str">
        <f>IF(参照_電気!B326="","",参照_電気!B326)</f>
        <v/>
      </c>
      <c r="AW326" s="19" t="str">
        <f>IF(参照_電気!C326="","",参照_電気!C326)</f>
        <v>メニューF</v>
      </c>
      <c r="AX326" s="19">
        <f>IF(参照_電気!D326="","",参照_電気!D326)</f>
        <v>3.6200000000000002E-4</v>
      </c>
      <c r="AY326" s="19">
        <f>IF(参照_電気!E326="","",参照_電気!E326)</f>
        <v>3.6200000000000002E-4</v>
      </c>
      <c r="AZ326" s="19" t="str">
        <f>IF(参照_電気!F326="","",参照_電気!F326)</f>
        <v>アーバンエナジー(株)</v>
      </c>
      <c r="BA326" s="19" t="str">
        <f>IF(参照_電気!G326="","",参照_電気!G326)</f>
        <v>アーバンエナジー(株)_メニューF</v>
      </c>
      <c r="BB326" s="19">
        <f t="shared" si="46"/>
        <v>0.36200000000000004</v>
      </c>
      <c r="BD326" s="19" t="str">
        <f>IF(参照_電気!L326="","",参照_電気!L326)</f>
        <v>(株)センカク</v>
      </c>
    </row>
    <row r="327" spans="47:56">
      <c r="AU327" s="19" t="str">
        <f>IF(参照_電気!A327="","",参照_電気!A327)</f>
        <v/>
      </c>
      <c r="AV327" s="19" t="str">
        <f>IF(参照_電気!B327="","",参照_電気!B327)</f>
        <v/>
      </c>
      <c r="AW327" s="19" t="str">
        <f>IF(参照_電気!C327="","",参照_電気!C327)</f>
        <v>メニューG(残差)</v>
      </c>
      <c r="AX327" s="19">
        <f>IF(参照_電気!D327="","",参照_電気!D327)</f>
        <v>3.8000000000000002E-4</v>
      </c>
      <c r="AY327" s="19">
        <f>IF(参照_電気!E327="","",参照_電気!E327)</f>
        <v>3.8000000000000002E-4</v>
      </c>
      <c r="AZ327" s="19" t="str">
        <f>IF(参照_電気!F327="","",参照_電気!F327)</f>
        <v>アーバンエナジー(株)</v>
      </c>
      <c r="BA327" s="19" t="str">
        <f>IF(参照_電気!G327="","",参照_電気!G327)</f>
        <v>アーバンエナジー(株)_メニューG(残差)</v>
      </c>
      <c r="BB327" s="19">
        <f t="shared" si="46"/>
        <v>0.38</v>
      </c>
      <c r="BD327" s="19" t="str">
        <f>IF(参照_電気!L327="","",参照_電気!L327)</f>
        <v>セントラル石油瓦斯(株)</v>
      </c>
    </row>
    <row r="328" spans="47:56">
      <c r="AU328" s="19" t="str">
        <f>IF(参照_電気!A328="","",参照_電気!A328)</f>
        <v/>
      </c>
      <c r="AV328" s="19" t="str">
        <f>IF(参照_電気!B328="","",参照_電気!B328)</f>
        <v/>
      </c>
      <c r="AW328" s="19" t="str">
        <f>IF(参照_電気!C328="","",参照_電気!C328)</f>
        <v>(参考値)事業者全体</v>
      </c>
      <c r="AX328" s="19">
        <f>IF(参照_電気!D328="","",参照_電気!D328)</f>
        <v>1.65E-4</v>
      </c>
      <c r="AY328" s="19">
        <f>IF(参照_電気!E328="","",参照_電気!E328)</f>
        <v>1.65E-4</v>
      </c>
      <c r="AZ328" s="19" t="str">
        <f>IF(参照_電気!F328="","",参照_電気!F328)</f>
        <v>アーバンエナジー(株)</v>
      </c>
      <c r="BA328" s="19" t="str">
        <f>IF(参照_電気!G328="","",参照_電気!G328)</f>
        <v>アーバンエナジー(株)_(参考値)事業者全体</v>
      </c>
      <c r="BB328" s="19">
        <f t="shared" si="46"/>
        <v>0.16500000000000001</v>
      </c>
      <c r="BD328" s="19" t="str">
        <f>IF(参照_電気!L328="","",参照_電気!L328)</f>
        <v>全農エネルギー(株)</v>
      </c>
    </row>
    <row r="329" spans="47:56">
      <c r="AU329" s="19" t="str">
        <f>IF(参照_電気!A329="","",参照_電気!A329)</f>
        <v>A0123</v>
      </c>
      <c r="AV329" s="19" t="str">
        <f>IF(参照_電気!B329="","",参照_電気!B329)</f>
        <v>パワーネクスト(株)</v>
      </c>
      <c r="AW329" s="19" t="str">
        <f>IF(参照_電気!C329="","",参照_電気!C329)</f>
        <v/>
      </c>
      <c r="AX329" s="19">
        <f>IF(参照_電気!D329="","",参照_電気!D329)</f>
        <v>1.2019999999999999E-3</v>
      </c>
      <c r="AY329" s="19">
        <f>IF(参照_電気!E329="","",参照_電気!E329)</f>
        <v>1.2019999999999999E-3</v>
      </c>
      <c r="AZ329" s="19" t="str">
        <f>IF(参照_電気!F329="","",参照_電気!F329)</f>
        <v>パワーネクスト(株)</v>
      </c>
      <c r="BA329" s="19" t="str">
        <f>IF(参照_電気!G329="","",参照_電気!G329)</f>
        <v>パワーネクスト(株)_</v>
      </c>
      <c r="BB329" s="19">
        <f t="shared" si="46"/>
        <v>1.202</v>
      </c>
      <c r="BD329" s="19" t="str">
        <f>IF(参照_電気!L329="","",参照_電気!L329)</f>
        <v>そうまIグリッド合同会社</v>
      </c>
    </row>
    <row r="330" spans="47:56">
      <c r="AU330" s="19" t="str">
        <f>IF(参照_電気!A330="","",参照_電気!A330)</f>
        <v>A0124</v>
      </c>
      <c r="AV330" s="19" t="str">
        <f>IF(参照_電気!B330="","",参照_電気!B330)</f>
        <v>合同会社北上新電力</v>
      </c>
      <c r="AW330" s="19" t="str">
        <f>IF(参照_電気!C330="","",参照_電気!C330)</f>
        <v>メニューA</v>
      </c>
      <c r="AX330" s="19">
        <f>IF(参照_電気!D330="","",参照_電気!D330)</f>
        <v>0</v>
      </c>
      <c r="AY330" s="19">
        <f>IF(参照_電気!E330="","",参照_電気!E330)</f>
        <v>0</v>
      </c>
      <c r="AZ330" s="19" t="str">
        <f>IF(参照_電気!F330="","",参照_電気!F330)</f>
        <v>合同会社北上新電力</v>
      </c>
      <c r="BA330" s="19" t="str">
        <f>IF(参照_電気!G330="","",参照_電気!G330)</f>
        <v>合同会社北上新電力_メニューA</v>
      </c>
      <c r="BB330" s="19">
        <f t="shared" si="46"/>
        <v>0</v>
      </c>
      <c r="BD330" s="19" t="str">
        <f>IF(参照_電気!L330="","",参照_電気!L330)</f>
        <v>大一ガス(株)</v>
      </c>
    </row>
    <row r="331" spans="47:56">
      <c r="AU331" s="19" t="str">
        <f>IF(参照_電気!A331="","",参照_電気!A331)</f>
        <v/>
      </c>
      <c r="AV331" s="19" t="str">
        <f>IF(参照_電気!B331="","",参照_電気!B331)</f>
        <v/>
      </c>
      <c r="AW331" s="19" t="str">
        <f>IF(参照_電気!C331="","",参照_電気!C331)</f>
        <v>メニューB(残差)</v>
      </c>
      <c r="AX331" s="19">
        <f>IF(参照_電気!D331="","",参照_電気!D331)</f>
        <v>6.1600000000000001E-4</v>
      </c>
      <c r="AY331" s="19">
        <f>IF(参照_電気!E331="","",参照_電気!E331)</f>
        <v>6.1600000000000001E-4</v>
      </c>
      <c r="AZ331" s="19" t="str">
        <f>IF(参照_電気!F331="","",参照_電気!F331)</f>
        <v>合同会社北上新電力</v>
      </c>
      <c r="BA331" s="19" t="str">
        <f>IF(参照_電気!G331="","",参照_電気!G331)</f>
        <v>合同会社北上新電力_メニューB(残差)</v>
      </c>
      <c r="BB331" s="19">
        <f t="shared" si="46"/>
        <v>0.61599999999999999</v>
      </c>
      <c r="BD331" s="19" t="str">
        <f>IF(参照_電気!L331="","",参照_電気!L331)</f>
        <v>大東ガス(株)</v>
      </c>
    </row>
    <row r="332" spans="47:56">
      <c r="AU332" s="19" t="str">
        <f>IF(参照_電気!A332="","",参照_電気!A332)</f>
        <v/>
      </c>
      <c r="AV332" s="19" t="str">
        <f>IF(参照_電気!B332="","",参照_電気!B332)</f>
        <v/>
      </c>
      <c r="AW332" s="19" t="str">
        <f>IF(参照_電気!C332="","",参照_電気!C332)</f>
        <v>(参考値)事業者全体</v>
      </c>
      <c r="AX332" s="19">
        <f>IF(参照_電気!D332="","",参照_電気!D332)</f>
        <v>6.1600000000000001E-4</v>
      </c>
      <c r="AY332" s="19">
        <f>IF(参照_電気!E332="","",参照_電気!E332)</f>
        <v>6.1600000000000001E-4</v>
      </c>
      <c r="AZ332" s="19" t="str">
        <f>IF(参照_電気!F332="","",参照_電気!F332)</f>
        <v>合同会社北上新電力</v>
      </c>
      <c r="BA332" s="19" t="str">
        <f>IF(参照_電気!G332="","",参照_電気!G332)</f>
        <v>合同会社北上新電力_(参考値)事業者全体</v>
      </c>
      <c r="BB332" s="19">
        <f t="shared" si="46"/>
        <v>0.61599999999999999</v>
      </c>
      <c r="BD332" s="19" t="str">
        <f>IF(参照_電気!L332="","",参照_電気!L332)</f>
        <v>大東建託パートナーズ(株)</v>
      </c>
    </row>
    <row r="333" spans="47:56">
      <c r="AU333" s="19" t="str">
        <f>IF(参照_電気!A333="","",参照_電気!A333)</f>
        <v>A0126</v>
      </c>
      <c r="AV333" s="19" t="str">
        <f>IF(参照_電気!B333="","",参照_電気!B333)</f>
        <v>(株)タクマエナジー</v>
      </c>
      <c r="AW333" s="19" t="str">
        <f>IF(参照_電気!C333="","",参照_電気!C333)</f>
        <v>メニューA</v>
      </c>
      <c r="AX333" s="19">
        <f>IF(参照_電気!D333="","",参照_電気!D333)</f>
        <v>0</v>
      </c>
      <c r="AY333" s="19">
        <f>IF(参照_電気!E333="","",参照_電気!E333)</f>
        <v>0</v>
      </c>
      <c r="AZ333" s="19" t="str">
        <f>IF(参照_電気!F333="","",参照_電気!F333)</f>
        <v>(株)タクマエナジー</v>
      </c>
      <c r="BA333" s="19" t="str">
        <f>IF(参照_電気!G333="","",参照_電気!G333)</f>
        <v>(株)タクマエナジー_メニューA</v>
      </c>
      <c r="BB333" s="19">
        <f t="shared" si="46"/>
        <v>0</v>
      </c>
      <c r="BD333" s="19" t="str">
        <f>IF(参照_電気!L333="","",参照_電気!L333)</f>
        <v>ダイヤモンドパワー(株)</v>
      </c>
    </row>
    <row r="334" spans="47:56">
      <c r="AU334" s="19" t="str">
        <f>IF(参照_電気!A334="","",参照_電気!A334)</f>
        <v/>
      </c>
      <c r="AV334" s="19" t="str">
        <f>IF(参照_電気!B334="","",参照_電気!B334)</f>
        <v/>
      </c>
      <c r="AW334" s="19" t="str">
        <f>IF(参照_電気!C334="","",参照_電気!C334)</f>
        <v>メニューB</v>
      </c>
      <c r="AX334" s="19">
        <f>IF(参照_電気!D334="","",参照_電気!D334)</f>
        <v>0</v>
      </c>
      <c r="AY334" s="19">
        <f>IF(参照_電気!E334="","",参照_電気!E334)</f>
        <v>0</v>
      </c>
      <c r="AZ334" s="19" t="str">
        <f>IF(参照_電気!F334="","",参照_電気!F334)</f>
        <v>(株)タクマエナジー</v>
      </c>
      <c r="BA334" s="19" t="str">
        <f>IF(参照_電気!G334="","",参照_電気!G334)</f>
        <v>(株)タクマエナジー_メニューB</v>
      </c>
      <c r="BB334" s="19">
        <f t="shared" si="46"/>
        <v>0</v>
      </c>
      <c r="BD334" s="19" t="str">
        <f>IF(参照_電気!L334="","",参照_電気!L334)</f>
        <v>太陽ガス(株)</v>
      </c>
    </row>
    <row r="335" spans="47:56">
      <c r="AU335" s="19" t="str">
        <f>IF(参照_電気!A335="","",参照_電気!A335)</f>
        <v/>
      </c>
      <c r="AV335" s="19" t="str">
        <f>IF(参照_電気!B335="","",参照_電気!B335)</f>
        <v/>
      </c>
      <c r="AW335" s="19" t="str">
        <f>IF(参照_電気!C335="","",参照_電気!C335)</f>
        <v>メニューC</v>
      </c>
      <c r="AX335" s="19">
        <f>IF(参照_電気!D335="","",参照_電気!D335)</f>
        <v>0</v>
      </c>
      <c r="AY335" s="19">
        <f>IF(参照_電気!E335="","",参照_電気!E335)</f>
        <v>0</v>
      </c>
      <c r="AZ335" s="19" t="str">
        <f>IF(参照_電気!F335="","",参照_電気!F335)</f>
        <v>(株)タクマエナジー</v>
      </c>
      <c r="BA335" s="19" t="str">
        <f>IF(参照_電気!G335="","",参照_電気!G335)</f>
        <v>(株)タクマエナジー_メニューC</v>
      </c>
      <c r="BB335" s="19">
        <f t="shared" si="46"/>
        <v>0</v>
      </c>
      <c r="BD335" s="19" t="str">
        <f>IF(参照_電気!L335="","",参照_電気!L335)</f>
        <v>大和エネルギー(株)</v>
      </c>
    </row>
    <row r="336" spans="47:56">
      <c r="AU336" s="19" t="str">
        <f>IF(参照_電気!A336="","",参照_電気!A336)</f>
        <v/>
      </c>
      <c r="AV336" s="19" t="str">
        <f>IF(参照_電気!B336="","",参照_電気!B336)</f>
        <v/>
      </c>
      <c r="AW336" s="19" t="str">
        <f>IF(参照_電気!C336="","",参照_電気!C336)</f>
        <v>メニューD</v>
      </c>
      <c r="AX336" s="19">
        <f>IF(参照_電気!D336="","",参照_電気!D336)</f>
        <v>0</v>
      </c>
      <c r="AY336" s="19">
        <f>IF(参照_電気!E336="","",参照_電気!E336)</f>
        <v>0</v>
      </c>
      <c r="AZ336" s="19" t="str">
        <f>IF(参照_電気!F336="","",参照_電気!F336)</f>
        <v>(株)タクマエナジー</v>
      </c>
      <c r="BA336" s="19" t="str">
        <f>IF(参照_電気!G336="","",参照_電気!G336)</f>
        <v>(株)タクマエナジー_メニューD</v>
      </c>
      <c r="BB336" s="19">
        <f t="shared" si="46"/>
        <v>0</v>
      </c>
      <c r="BD336" s="19" t="str">
        <f>IF(参照_電気!L336="","",参照_電気!L336)</f>
        <v>大和ハウス工業(株)</v>
      </c>
    </row>
    <row r="337" spans="47:56">
      <c r="AU337" s="19" t="str">
        <f>IF(参照_電気!A337="","",参照_電気!A337)</f>
        <v/>
      </c>
      <c r="AV337" s="19" t="str">
        <f>IF(参照_電気!B337="","",参照_電気!B337)</f>
        <v/>
      </c>
      <c r="AW337" s="19" t="str">
        <f>IF(参照_電気!C337="","",参照_電気!C337)</f>
        <v>メニューE</v>
      </c>
      <c r="AX337" s="19">
        <f>IF(参照_電気!D337="","",参照_電気!D337)</f>
        <v>0</v>
      </c>
      <c r="AY337" s="19">
        <f>IF(参照_電気!E337="","",参照_電気!E337)</f>
        <v>0</v>
      </c>
      <c r="AZ337" s="19" t="str">
        <f>IF(参照_電気!F337="","",参照_電気!F337)</f>
        <v>(株)タクマエナジー</v>
      </c>
      <c r="BA337" s="19" t="str">
        <f>IF(参照_電気!G337="","",参照_電気!G337)</f>
        <v>(株)タクマエナジー_メニューE</v>
      </c>
      <c r="BB337" s="19">
        <f t="shared" si="46"/>
        <v>0</v>
      </c>
      <c r="BD337" s="19" t="str">
        <f>IF(参照_電気!L337="","",参照_電気!L337)</f>
        <v>(株)タクマエナジー</v>
      </c>
    </row>
    <row r="338" spans="47:56">
      <c r="AU338" s="19" t="str">
        <f>IF(参照_電気!A338="","",参照_電気!A338)</f>
        <v/>
      </c>
      <c r="AV338" s="19" t="str">
        <f>IF(参照_電気!B338="","",参照_電気!B338)</f>
        <v/>
      </c>
      <c r="AW338" s="19" t="str">
        <f>IF(参照_電気!C338="","",参照_電気!C338)</f>
        <v>メニューF</v>
      </c>
      <c r="AX338" s="19">
        <f>IF(参照_電気!D338="","",参照_電気!D338)</f>
        <v>0</v>
      </c>
      <c r="AY338" s="19">
        <f>IF(参照_電気!E338="","",参照_電気!E338)</f>
        <v>0</v>
      </c>
      <c r="AZ338" s="19" t="str">
        <f>IF(参照_電気!F338="","",参照_電気!F338)</f>
        <v>(株)タクマエナジー</v>
      </c>
      <c r="BA338" s="19" t="str">
        <f>IF(参照_電気!G338="","",参照_電気!G338)</f>
        <v>(株)タクマエナジー_メニューF</v>
      </c>
      <c r="BB338" s="19">
        <f t="shared" si="46"/>
        <v>0</v>
      </c>
      <c r="BD338" s="19" t="str">
        <f>IF(参照_電気!L338="","",参照_電気!L338)</f>
        <v>(株)タケエイでんき</v>
      </c>
    </row>
    <row r="339" spans="47:56">
      <c r="AU339" s="19" t="str">
        <f>IF(参照_電気!A339="","",参照_電気!A339)</f>
        <v/>
      </c>
      <c r="AV339" s="19" t="str">
        <f>IF(参照_電気!B339="","",参照_電気!B339)</f>
        <v/>
      </c>
      <c r="AW339" s="19" t="str">
        <f>IF(参照_電気!C339="","",参照_電気!C339)</f>
        <v>メニューG</v>
      </c>
      <c r="AX339" s="19">
        <f>IF(参照_電気!D339="","",参照_電気!D339)</f>
        <v>0</v>
      </c>
      <c r="AY339" s="19">
        <f>IF(参照_電気!E339="","",参照_電気!E339)</f>
        <v>0</v>
      </c>
      <c r="AZ339" s="19" t="str">
        <f>IF(参照_電気!F339="","",参照_電気!F339)</f>
        <v>(株)タクマエナジー</v>
      </c>
      <c r="BA339" s="19" t="str">
        <f>IF(参照_電気!G339="","",参照_電気!G339)</f>
        <v>(株)タクマエナジー_メニューG</v>
      </c>
      <c r="BB339" s="19">
        <f t="shared" si="46"/>
        <v>0</v>
      </c>
      <c r="BD339" s="19" t="str">
        <f>IF(参照_電気!L339="","",参照_電気!L339)</f>
        <v>たんたんエナジー(株)</v>
      </c>
    </row>
    <row r="340" spans="47:56">
      <c r="AU340" s="19" t="str">
        <f>IF(参照_電気!A340="","",参照_電気!A340)</f>
        <v/>
      </c>
      <c r="AV340" s="19" t="str">
        <f>IF(参照_電気!B340="","",参照_電気!B340)</f>
        <v/>
      </c>
      <c r="AW340" s="19" t="str">
        <f>IF(参照_電気!C340="","",参照_電気!C340)</f>
        <v>メニューH</v>
      </c>
      <c r="AX340" s="19">
        <f>IF(参照_電気!D340="","",参照_電気!D340)</f>
        <v>0</v>
      </c>
      <c r="AY340" s="19">
        <f>IF(参照_電気!E340="","",参照_電気!E340)</f>
        <v>0</v>
      </c>
      <c r="AZ340" s="19" t="str">
        <f>IF(参照_電気!F340="","",参照_電気!F340)</f>
        <v>(株)タクマエナジー</v>
      </c>
      <c r="BA340" s="19" t="str">
        <f>IF(参照_電気!G340="","",参照_電気!G340)</f>
        <v>(株)タクマエナジー_メニューH</v>
      </c>
      <c r="BB340" s="19">
        <f t="shared" si="46"/>
        <v>0</v>
      </c>
      <c r="BD340" s="19" t="str">
        <f>IF(参照_電気!L340="","",参照_電気!L340)</f>
        <v>(株)地域創生ホールディングス</v>
      </c>
    </row>
    <row r="341" spans="47:56">
      <c r="AU341" s="19" t="str">
        <f>IF(参照_電気!A341="","",参照_電気!A341)</f>
        <v/>
      </c>
      <c r="AV341" s="19" t="str">
        <f>IF(参照_電気!B341="","",参照_電気!B341)</f>
        <v/>
      </c>
      <c r="AW341" s="19" t="str">
        <f>IF(参照_電気!C341="","",参照_電気!C341)</f>
        <v>メニューI</v>
      </c>
      <c r="AX341" s="19">
        <f>IF(参照_電気!D341="","",参照_電気!D341)</f>
        <v>0</v>
      </c>
      <c r="AY341" s="19">
        <f>IF(参照_電気!E341="","",参照_電気!E341)</f>
        <v>0</v>
      </c>
      <c r="AZ341" s="19" t="str">
        <f>IF(参照_電気!F341="","",参照_電気!F341)</f>
        <v>(株)タクマエナジー</v>
      </c>
      <c r="BA341" s="19" t="str">
        <f>IF(参照_電気!G341="","",参照_電気!G341)</f>
        <v>(株)タクマエナジー_メニューI</v>
      </c>
      <c r="BB341" s="19">
        <f t="shared" si="46"/>
        <v>0</v>
      </c>
      <c r="BD341" s="19" t="str">
        <f>IF(参照_電気!L341="","",参照_電気!L341)</f>
        <v>(株)地球クラブ</v>
      </c>
    </row>
    <row r="342" spans="47:56">
      <c r="AU342" s="19" t="str">
        <f>IF(参照_電気!A342="","",参照_電気!A342)</f>
        <v/>
      </c>
      <c r="AV342" s="19" t="str">
        <f>IF(参照_電気!B342="","",参照_電気!B342)</f>
        <v/>
      </c>
      <c r="AW342" s="19" t="str">
        <f>IF(参照_電気!C342="","",参照_電気!C342)</f>
        <v>メニューJ(残差)</v>
      </c>
      <c r="AX342" s="19">
        <f>IF(参照_電気!D342="","",参照_電気!D342)</f>
        <v>7.7300000000000003E-4</v>
      </c>
      <c r="AY342" s="19">
        <f>IF(参照_電気!E342="","",参照_電気!E342)</f>
        <v>7.7300000000000003E-4</v>
      </c>
      <c r="AZ342" s="19" t="str">
        <f>IF(参照_電気!F342="","",参照_電気!F342)</f>
        <v>(株)タクマエナジー</v>
      </c>
      <c r="BA342" s="19" t="str">
        <f>IF(参照_電気!G342="","",参照_電気!G342)</f>
        <v>(株)タクマエナジー_メニューJ(残差)</v>
      </c>
      <c r="BB342" s="19">
        <f t="shared" si="46"/>
        <v>0.77300000000000002</v>
      </c>
      <c r="BD342" s="19" t="str">
        <f>IF(参照_電気!L342="","",参照_電気!L342)</f>
        <v>千葉電力(株)</v>
      </c>
    </row>
    <row r="343" spans="47:56">
      <c r="AU343" s="19" t="str">
        <f>IF(参照_電気!A343="","",参照_電気!A343)</f>
        <v/>
      </c>
      <c r="AV343" s="19" t="str">
        <f>IF(参照_電気!B343="","",参照_電気!B343)</f>
        <v/>
      </c>
      <c r="AW343" s="19" t="str">
        <f>IF(参照_電気!C343="","",参照_電気!C343)</f>
        <v>(参考値)事業者全体</v>
      </c>
      <c r="AX343" s="19">
        <f>IF(参照_電気!D343="","",参照_電気!D343)</f>
        <v>3.5199999999999999E-4</v>
      </c>
      <c r="AY343" s="19">
        <f>IF(参照_電気!E343="","",参照_電気!E343)</f>
        <v>3.5199999999999999E-4</v>
      </c>
      <c r="AZ343" s="19" t="str">
        <f>IF(参照_電気!F343="","",参照_電気!F343)</f>
        <v>(株)タクマエナジー</v>
      </c>
      <c r="BA343" s="19" t="str">
        <f>IF(参照_電気!G343="","",参照_電気!G343)</f>
        <v>(株)タクマエナジー_(参考値)事業者全体</v>
      </c>
      <c r="BB343" s="19">
        <f t="shared" si="46"/>
        <v>0.35199999999999998</v>
      </c>
      <c r="BD343" s="19" t="str">
        <f>IF(参照_電気!L343="","",参照_電気!L343)</f>
        <v>(株)チャームドライフ</v>
      </c>
    </row>
    <row r="344" spans="47:56">
      <c r="AU344" s="19" t="str">
        <f>IF(参照_電気!A344="","",参照_電気!A344)</f>
        <v>A0130</v>
      </c>
      <c r="AV344" s="19" t="str">
        <f>IF(参照_電気!B344="","",参照_電気!B344)</f>
        <v>丸紅新電力(株)</v>
      </c>
      <c r="AW344" s="19" t="str">
        <f>IF(参照_電気!C344="","",参照_電気!C344)</f>
        <v>メニューA</v>
      </c>
      <c r="AX344" s="19">
        <f>IF(参照_電気!D344="","",参照_電気!D344)</f>
        <v>0</v>
      </c>
      <c r="AY344" s="19">
        <f>IF(参照_電気!E344="","",参照_電気!E344)</f>
        <v>0</v>
      </c>
      <c r="AZ344" s="19" t="str">
        <f>IF(参照_電気!F344="","",参照_電気!F344)</f>
        <v>丸紅新電力(株)</v>
      </c>
      <c r="BA344" s="19" t="str">
        <f>IF(参照_電気!G344="","",参照_電気!G344)</f>
        <v>丸紅新電力(株)_メニューA</v>
      </c>
      <c r="BB344" s="19">
        <f t="shared" si="46"/>
        <v>0</v>
      </c>
      <c r="BD344" s="19" t="str">
        <f>IF(参照_電気!L344="","",参照_電気!L344)</f>
        <v>中央電力エナジー(株)</v>
      </c>
    </row>
    <row r="345" spans="47:56">
      <c r="AU345" s="19" t="str">
        <f>IF(参照_電気!A345="","",参照_電気!A345)</f>
        <v/>
      </c>
      <c r="AV345" s="19" t="str">
        <f>IF(参照_電気!B345="","",参照_電気!B345)</f>
        <v/>
      </c>
      <c r="AW345" s="19" t="str">
        <f>IF(参照_電気!C345="","",参照_電気!C345)</f>
        <v>メニューB</v>
      </c>
      <c r="AX345" s="19">
        <f>IF(参照_電気!D345="","",参照_電気!D345)</f>
        <v>1.6699999999999999E-4</v>
      </c>
      <c r="AY345" s="19">
        <f>IF(参照_電気!E345="","",参照_電気!E345)</f>
        <v>1.6699999999999999E-4</v>
      </c>
      <c r="AZ345" s="19" t="str">
        <f>IF(参照_電気!F345="","",参照_電気!F345)</f>
        <v>丸紅新電力(株)</v>
      </c>
      <c r="BA345" s="19" t="str">
        <f>IF(参照_電気!G345="","",参照_電気!G345)</f>
        <v>丸紅新電力(株)_メニューB</v>
      </c>
      <c r="BB345" s="19">
        <f t="shared" si="46"/>
        <v>0.16699999999999998</v>
      </c>
      <c r="BD345" s="19" t="str">
        <f>IF(参照_電気!L345="","",参照_電気!L345)</f>
        <v>(株)中海テレビ放送</v>
      </c>
    </row>
    <row r="346" spans="47:56">
      <c r="AU346" s="19" t="str">
        <f>IF(参照_電気!A346="","",参照_電気!A346)</f>
        <v/>
      </c>
      <c r="AV346" s="19" t="str">
        <f>IF(参照_電気!B346="","",参照_電気!B346)</f>
        <v/>
      </c>
      <c r="AW346" s="19" t="str">
        <f>IF(参照_電気!C346="","",参照_電気!C346)</f>
        <v>メニューC</v>
      </c>
      <c r="AX346" s="19">
        <f>IF(参照_電気!D346="","",参照_電気!D346)</f>
        <v>2.5300000000000002E-4</v>
      </c>
      <c r="AY346" s="19">
        <f>IF(参照_電気!E346="","",参照_電気!E346)</f>
        <v>2.5300000000000002E-4</v>
      </c>
      <c r="AZ346" s="19" t="str">
        <f>IF(参照_電気!F346="","",参照_電気!F346)</f>
        <v>丸紅新電力(株)</v>
      </c>
      <c r="BA346" s="19" t="str">
        <f>IF(参照_電気!G346="","",参照_電気!G346)</f>
        <v>丸紅新電力(株)_メニューC</v>
      </c>
      <c r="BB346" s="19">
        <f t="shared" si="46"/>
        <v>0.253</v>
      </c>
      <c r="BD346" s="19" t="str">
        <f>IF(参照_電気!L346="","",参照_電気!L346)</f>
        <v>(株)中京電力</v>
      </c>
    </row>
    <row r="347" spans="47:56">
      <c r="AU347" s="19" t="str">
        <f>IF(参照_電気!A347="","",参照_電気!A347)</f>
        <v/>
      </c>
      <c r="AV347" s="19" t="str">
        <f>IF(参照_電気!B347="","",参照_電気!B347)</f>
        <v/>
      </c>
      <c r="AW347" s="19" t="str">
        <f>IF(参照_電気!C347="","",参照_電気!C347)</f>
        <v>メニューD</v>
      </c>
      <c r="AX347" s="19">
        <f>IF(参照_電気!D347="","",参照_電気!D347)</f>
        <v>2.7399999999999999E-4</v>
      </c>
      <c r="AY347" s="19">
        <f>IF(参照_電気!E347="","",参照_電気!E347)</f>
        <v>2.7399999999999999E-4</v>
      </c>
      <c r="AZ347" s="19" t="str">
        <f>IF(参照_電気!F347="","",参照_電気!F347)</f>
        <v>丸紅新電力(株)</v>
      </c>
      <c r="BA347" s="19" t="str">
        <f>IF(参照_電気!G347="","",参照_電気!G347)</f>
        <v>丸紅新電力(株)_メニューD</v>
      </c>
      <c r="BB347" s="19">
        <f t="shared" si="46"/>
        <v>0.27399999999999997</v>
      </c>
      <c r="BD347" s="19" t="str">
        <f>IF(参照_電気!L347="","",参照_電気!L347)</f>
        <v>中小企業支援(株)</v>
      </c>
    </row>
    <row r="348" spans="47:56">
      <c r="AU348" s="19" t="str">
        <f>IF(参照_電気!A348="","",参照_電気!A348)</f>
        <v/>
      </c>
      <c r="AV348" s="19" t="str">
        <f>IF(参照_電気!B348="","",参照_電気!B348)</f>
        <v/>
      </c>
      <c r="AW348" s="19" t="str">
        <f>IF(参照_電気!C348="","",参照_電気!C348)</f>
        <v>メニューE</v>
      </c>
      <c r="AX348" s="19">
        <f>IF(参照_電気!D348="","",参照_電気!D348)</f>
        <v>2.9500000000000001E-4</v>
      </c>
      <c r="AY348" s="19">
        <f>IF(参照_電気!E348="","",参照_電気!E348)</f>
        <v>2.9500000000000001E-4</v>
      </c>
      <c r="AZ348" s="19" t="str">
        <f>IF(参照_電気!F348="","",参照_電気!F348)</f>
        <v>丸紅新電力(株)</v>
      </c>
      <c r="BA348" s="19" t="str">
        <f>IF(参照_電気!G348="","",参照_電気!G348)</f>
        <v>丸紅新電力(株)_メニューE</v>
      </c>
      <c r="BB348" s="19">
        <f t="shared" si="46"/>
        <v>0.29500000000000004</v>
      </c>
      <c r="BD348" s="19" t="str">
        <f>IF(参照_電気!L348="","",参照_電気!L348)</f>
        <v>常石商事(株)</v>
      </c>
    </row>
    <row r="349" spans="47:56">
      <c r="AU349" s="19" t="str">
        <f>IF(参照_電気!A349="","",参照_電気!A349)</f>
        <v/>
      </c>
      <c r="AV349" s="19" t="str">
        <f>IF(参照_電気!B349="","",参照_電気!B349)</f>
        <v/>
      </c>
      <c r="AW349" s="19" t="str">
        <f>IF(参照_電気!C349="","",参照_電気!C349)</f>
        <v>メニューF</v>
      </c>
      <c r="AX349" s="19">
        <f>IF(参照_電気!D349="","",参照_電気!D349)</f>
        <v>3.8699999999999997E-4</v>
      </c>
      <c r="AY349" s="19">
        <f>IF(参照_電気!E349="","",参照_電気!E349)</f>
        <v>3.8699999999999997E-4</v>
      </c>
      <c r="AZ349" s="19" t="str">
        <f>IF(参照_電気!F349="","",参照_電気!F349)</f>
        <v>丸紅新電力(株)</v>
      </c>
      <c r="BA349" s="19" t="str">
        <f>IF(参照_電気!G349="","",参照_電気!G349)</f>
        <v>丸紅新電力(株)_メニューF</v>
      </c>
      <c r="BB349" s="19">
        <f t="shared" si="46"/>
        <v>0.38699999999999996</v>
      </c>
      <c r="BD349" s="19" t="str">
        <f>IF(参照_電気!L349="","",参照_電気!L349)</f>
        <v>つばさでんき(株)(旧：(株)アルファライズ)</v>
      </c>
    </row>
    <row r="350" spans="47:56">
      <c r="AU350" s="19" t="str">
        <f>IF(参照_電気!A350="","",参照_電気!A350)</f>
        <v/>
      </c>
      <c r="AV350" s="19" t="str">
        <f>IF(参照_電気!B350="","",参照_電気!B350)</f>
        <v/>
      </c>
      <c r="AW350" s="19" t="str">
        <f>IF(参照_電気!C350="","",参照_電気!C350)</f>
        <v>メニューG</v>
      </c>
      <c r="AX350" s="19">
        <f>IF(参照_電気!D350="","",参照_電気!D350)</f>
        <v>0</v>
      </c>
      <c r="AY350" s="19">
        <f>IF(参照_電気!E350="","",参照_電気!E350)</f>
        <v>0</v>
      </c>
      <c r="AZ350" s="19" t="str">
        <f>IF(参照_電気!F350="","",参照_電気!F350)</f>
        <v>丸紅新電力(株)</v>
      </c>
      <c r="BA350" s="19" t="str">
        <f>IF(参照_電気!G350="","",参照_電気!G350)</f>
        <v>丸紅新電力(株)_メニューG</v>
      </c>
      <c r="BB350" s="19">
        <f t="shared" si="46"/>
        <v>0</v>
      </c>
      <c r="BD350" s="19" t="str">
        <f>IF(参照_電気!L350="","",参照_電気!L350)</f>
        <v>(株)つるエネルギー</v>
      </c>
    </row>
    <row r="351" spans="47:56">
      <c r="AU351" s="19" t="str">
        <f>IF(参照_電気!A351="","",参照_電気!A351)</f>
        <v/>
      </c>
      <c r="AV351" s="19" t="str">
        <f>IF(参照_電気!B351="","",参照_電気!B351)</f>
        <v/>
      </c>
      <c r="AW351" s="19" t="str">
        <f>IF(参照_電気!C351="","",参照_電気!C351)</f>
        <v>メニューH</v>
      </c>
      <c r="AX351" s="19">
        <f>IF(参照_電気!D351="","",参照_電気!D351)</f>
        <v>0</v>
      </c>
      <c r="AY351" s="19">
        <f>IF(参照_電気!E351="","",参照_電気!E351)</f>
        <v>0</v>
      </c>
      <c r="AZ351" s="19" t="str">
        <f>IF(参照_電気!F351="","",参照_電気!F351)</f>
        <v>丸紅新電力(株)</v>
      </c>
      <c r="BA351" s="19" t="str">
        <f>IF(参照_電気!G351="","",参照_電気!G351)</f>
        <v>丸紅新電力(株)_メニューH</v>
      </c>
      <c r="BB351" s="19">
        <f t="shared" si="46"/>
        <v>0</v>
      </c>
      <c r="BD351" s="19" t="str">
        <f>IF(参照_電気!L351="","",参照_電気!L351)</f>
        <v>ティーダッシュ合同会社</v>
      </c>
    </row>
    <row r="352" spans="47:56">
      <c r="AU352" s="19" t="str">
        <f>IF(参照_電気!A352="","",参照_電気!A352)</f>
        <v/>
      </c>
      <c r="AV352" s="19" t="str">
        <f>IF(参照_電気!B352="","",参照_電気!B352)</f>
        <v/>
      </c>
      <c r="AW352" s="19" t="str">
        <f>IF(参照_電気!C352="","",参照_電気!C352)</f>
        <v>メニューI</v>
      </c>
      <c r="AX352" s="19">
        <f>IF(参照_電気!D352="","",参照_電気!D352)</f>
        <v>3.3E-4</v>
      </c>
      <c r="AY352" s="19">
        <f>IF(参照_電気!E352="","",参照_電気!E352)</f>
        <v>3.3E-4</v>
      </c>
      <c r="AZ352" s="19" t="str">
        <f>IF(参照_電気!F352="","",参照_電気!F352)</f>
        <v>丸紅新電力(株)</v>
      </c>
      <c r="BA352" s="19" t="str">
        <f>IF(参照_電気!G352="","",参照_電気!G352)</f>
        <v>丸紅新電力(株)_メニューI</v>
      </c>
      <c r="BB352" s="19">
        <f t="shared" si="46"/>
        <v>0.33</v>
      </c>
      <c r="BD352" s="19" t="str">
        <f>IF(参照_電気!L352="","",参照_電気!L352)</f>
        <v>デジタルグリッド(株)</v>
      </c>
    </row>
    <row r="353" spans="47:56">
      <c r="AU353" s="19" t="str">
        <f>IF(参照_電気!A353="","",参照_電気!A353)</f>
        <v/>
      </c>
      <c r="AV353" s="19" t="str">
        <f>IF(参照_電気!B353="","",参照_電気!B353)</f>
        <v/>
      </c>
      <c r="AW353" s="19" t="str">
        <f>IF(参照_電気!C353="","",参照_電気!C353)</f>
        <v>メニューJ</v>
      </c>
      <c r="AX353" s="19">
        <f>IF(参照_電気!D353="","",参照_電気!D353)</f>
        <v>0</v>
      </c>
      <c r="AY353" s="19">
        <f>IF(参照_電気!E353="","",参照_電気!E353)</f>
        <v>0</v>
      </c>
      <c r="AZ353" s="19" t="str">
        <f>IF(参照_電気!F353="","",参照_電気!F353)</f>
        <v>丸紅新電力(株)</v>
      </c>
      <c r="BA353" s="19" t="str">
        <f>IF(参照_電気!G353="","",参照_電気!G353)</f>
        <v>丸紅新電力(株)_メニューJ</v>
      </c>
      <c r="BB353" s="19">
        <f t="shared" si="46"/>
        <v>0</v>
      </c>
      <c r="BD353" s="19" t="str">
        <f>IF(参照_電気!L353="","",参照_電気!L353)</f>
        <v>テス・エンジニアリング(株)</v>
      </c>
    </row>
    <row r="354" spans="47:56">
      <c r="AU354" s="19" t="str">
        <f>IF(参照_電気!A354="","",参照_電気!A354)</f>
        <v/>
      </c>
      <c r="AV354" s="19" t="str">
        <f>IF(参照_電気!B354="","",参照_電気!B354)</f>
        <v/>
      </c>
      <c r="AW354" s="19" t="str">
        <f>IF(参照_電気!C354="","",参照_電気!C354)</f>
        <v>メニューK(残差)</v>
      </c>
      <c r="AX354" s="19">
        <f>IF(参照_電気!D354="","",参照_電気!D354)</f>
        <v>6.5700000000000003E-4</v>
      </c>
      <c r="AY354" s="19">
        <f>IF(参照_電気!E354="","",参照_電気!E354)</f>
        <v>6.5700000000000003E-4</v>
      </c>
      <c r="AZ354" s="19" t="str">
        <f>IF(参照_電気!F354="","",参照_電気!F354)</f>
        <v>丸紅新電力(株)</v>
      </c>
      <c r="BA354" s="19" t="str">
        <f>IF(参照_電気!G354="","",参照_電気!G354)</f>
        <v>丸紅新電力(株)_メニューK(残差)</v>
      </c>
      <c r="BB354" s="19">
        <f t="shared" si="46"/>
        <v>0.65700000000000003</v>
      </c>
      <c r="BD354" s="19" t="str">
        <f>IF(参照_電気!L354="","",参照_電気!L354)</f>
        <v>(株)デベロップ</v>
      </c>
    </row>
    <row r="355" spans="47:56">
      <c r="AU355" s="19" t="str">
        <f>IF(参照_電気!A355="","",参照_電気!A355)</f>
        <v/>
      </c>
      <c r="AV355" s="19" t="str">
        <f>IF(参照_電気!B355="","",参照_電気!B355)</f>
        <v/>
      </c>
      <c r="AW355" s="19" t="str">
        <f>IF(参照_電気!C355="","",参照_電気!C355)</f>
        <v>(参考値)事業者全体</v>
      </c>
      <c r="AX355" s="19">
        <f>IF(参照_電気!D355="","",参照_電気!D355)</f>
        <v>4.5399999999999998E-4</v>
      </c>
      <c r="AY355" s="19">
        <f>IF(参照_電気!E355="","",参照_電気!E355)</f>
        <v>4.5399999999999998E-4</v>
      </c>
      <c r="AZ355" s="19" t="str">
        <f>IF(参照_電気!F355="","",参照_電気!F355)</f>
        <v>丸紅新電力(株)</v>
      </c>
      <c r="BA355" s="19" t="str">
        <f>IF(参照_電気!G355="","",参照_電気!G355)</f>
        <v>丸紅新電力(株)_(参考値)事業者全体</v>
      </c>
      <c r="BB355" s="19">
        <f t="shared" si="46"/>
        <v>0.45399999999999996</v>
      </c>
      <c r="BD355" s="19" t="str">
        <f>IF(参照_電気!L355="","",参照_電気!L355)</f>
        <v>(株)テラス(旧：(株)ネオ・コーポレーション)</v>
      </c>
    </row>
    <row r="356" spans="47:56">
      <c r="AU356" s="19" t="str">
        <f>IF(参照_電気!A356="","",参照_電気!A356)</f>
        <v>A0133</v>
      </c>
      <c r="AV356" s="19" t="str">
        <f>IF(参照_電気!B356="","",参照_電気!B356)</f>
        <v>奈良電力(株)</v>
      </c>
      <c r="AW356" s="19" t="str">
        <f>IF(参照_電気!C356="","",参照_電気!C356)</f>
        <v/>
      </c>
      <c r="AX356" s="19">
        <f>IF(参照_電気!D356="","",参照_電気!D356)</f>
        <v>6.29E-4</v>
      </c>
      <c r="AY356" s="19">
        <f>IF(参照_電気!E356="","",参照_電気!E356)</f>
        <v>6.29E-4</v>
      </c>
      <c r="AZ356" s="19" t="str">
        <f>IF(参照_電気!F356="","",参照_電気!F356)</f>
        <v>奈良電力(株)</v>
      </c>
      <c r="BA356" s="19" t="str">
        <f>IF(参照_電気!G356="","",参照_電気!G356)</f>
        <v>奈良電力(株)_</v>
      </c>
      <c r="BB356" s="19">
        <f t="shared" si="46"/>
        <v>0.629</v>
      </c>
      <c r="BD356" s="19" t="str">
        <f>IF(参照_電気!L356="","",参照_電気!L356)</f>
        <v>(株)テレ・マーカー</v>
      </c>
    </row>
    <row r="357" spans="47:56">
      <c r="AU357" s="19" t="str">
        <f>IF(参照_電気!A357="","",参照_電気!A357)</f>
        <v>A0134</v>
      </c>
      <c r="AV357" s="19" t="str">
        <f>IF(参照_電気!B357="","",参照_電気!B357)</f>
        <v>カナデビア(株)（旧:日立造船(株)）</v>
      </c>
      <c r="AW357" s="19" t="str">
        <f>IF(参照_電気!C357="","",参照_電気!C357)</f>
        <v>メニューA</v>
      </c>
      <c r="AX357" s="19">
        <f>IF(参照_電気!D357="","",参照_電気!D357)</f>
        <v>0</v>
      </c>
      <c r="AY357" s="19">
        <f>IF(参照_電気!E357="","",参照_電気!E357)</f>
        <v>0</v>
      </c>
      <c r="AZ357" s="19" t="str">
        <f>IF(参照_電気!F357="","",参照_電気!F357)</f>
        <v>カナデビア(株)（旧:日立造船(株)）</v>
      </c>
      <c r="BA357" s="19" t="str">
        <f>IF(参照_電気!G357="","",参照_電気!G357)</f>
        <v>カナデビア(株)（旧:日立造船(株)）_メニューA</v>
      </c>
      <c r="BB357" s="19">
        <f t="shared" si="46"/>
        <v>0</v>
      </c>
      <c r="BD357" s="19" t="str">
        <f>IF(参照_電気!L357="","",参照_電気!L357)</f>
        <v>(株)デンケン</v>
      </c>
    </row>
    <row r="358" spans="47:56">
      <c r="AU358" s="19" t="str">
        <f>IF(参照_電気!A358="","",参照_電気!A358)</f>
        <v/>
      </c>
      <c r="AV358" s="19" t="str">
        <f>IF(参照_電気!B358="","",参照_電気!B358)</f>
        <v/>
      </c>
      <c r="AW358" s="19" t="str">
        <f>IF(参照_電気!C358="","",参照_電気!C358)</f>
        <v>メニューB</v>
      </c>
      <c r="AX358" s="19">
        <f>IF(参照_電気!D358="","",参照_電気!D358)</f>
        <v>0</v>
      </c>
      <c r="AY358" s="19">
        <f>IF(参照_電気!E358="","",参照_電気!E358)</f>
        <v>0</v>
      </c>
      <c r="AZ358" s="19" t="str">
        <f>IF(参照_電気!F358="","",参照_電気!F358)</f>
        <v>カナデビア(株)（旧:日立造船(株)）</v>
      </c>
      <c r="BA358" s="19" t="str">
        <f>IF(参照_電気!G358="","",参照_電気!G358)</f>
        <v>カナデビア(株)（旧:日立造船(株)）_メニューB</v>
      </c>
      <c r="BB358" s="19">
        <f t="shared" si="46"/>
        <v>0</v>
      </c>
      <c r="BD358" s="19" t="str">
        <f>IF(参照_電気!L358="","",参照_電気!L358)</f>
        <v>電源開発(株)</v>
      </c>
    </row>
    <row r="359" spans="47:56">
      <c r="AU359" s="19" t="str">
        <f>IF(参照_電気!A359="","",参照_電気!A359)</f>
        <v/>
      </c>
      <c r="AV359" s="19" t="str">
        <f>IF(参照_電気!B359="","",参照_電気!B359)</f>
        <v/>
      </c>
      <c r="AW359" s="19" t="str">
        <f>IF(参照_電気!C359="","",参照_電気!C359)</f>
        <v>メニューC(残差)</v>
      </c>
      <c r="AX359" s="19">
        <f>IF(参照_電気!D359="","",参照_電気!D359)</f>
        <v>2.0000000000000001E-4</v>
      </c>
      <c r="AY359" s="19">
        <f>IF(参照_電気!E359="","",参照_電気!E359)</f>
        <v>2.0000000000000001E-4</v>
      </c>
      <c r="AZ359" s="19" t="str">
        <f>IF(参照_電気!F359="","",参照_電気!F359)</f>
        <v>カナデビア(株)（旧:日立造船(株)）</v>
      </c>
      <c r="BA359" s="19" t="str">
        <f>IF(参照_電気!G359="","",参照_電気!G359)</f>
        <v>カナデビア(株)（旧:日立造船(株)）_メニューC(残差)</v>
      </c>
      <c r="BB359" s="19">
        <f t="shared" si="46"/>
        <v>0.2</v>
      </c>
      <c r="BD359" s="19" t="str">
        <f>IF(参照_電気!L359="","",参照_電気!L359)</f>
        <v>東亜ガス(株)</v>
      </c>
    </row>
    <row r="360" spans="47:56">
      <c r="AU360" s="19" t="str">
        <f>IF(参照_電気!A360="","",参照_電気!A360)</f>
        <v/>
      </c>
      <c r="AV360" s="19" t="str">
        <f>IF(参照_電気!B360="","",参照_電気!B360)</f>
        <v/>
      </c>
      <c r="AW360" s="19" t="str">
        <f>IF(参照_電気!C360="","",参照_電気!C360)</f>
        <v>(参考値)事業者全体</v>
      </c>
      <c r="AX360" s="19">
        <f>IF(参照_電気!D360="","",参照_電気!D360)</f>
        <v>1.18E-4</v>
      </c>
      <c r="AY360" s="19">
        <f>IF(参照_電気!E360="","",参照_電気!E360)</f>
        <v>1.18E-4</v>
      </c>
      <c r="AZ360" s="19" t="str">
        <f>IF(参照_電気!F360="","",参照_電気!F360)</f>
        <v>カナデビア(株)（旧:日立造船(株)）</v>
      </c>
      <c r="BA360" s="19" t="str">
        <f>IF(参照_電気!G360="","",参照_電気!G360)</f>
        <v>カナデビア(株)（旧:日立造船(株)）_(参考値)事業者全体</v>
      </c>
      <c r="BB360" s="19">
        <f t="shared" si="46"/>
        <v>0.11799999999999999</v>
      </c>
      <c r="BD360" s="19" t="str">
        <f>IF(参照_電気!L360="","",参照_電気!L360)</f>
        <v>(株)東急パワーサプライ</v>
      </c>
    </row>
    <row r="361" spans="47:56">
      <c r="AU361" s="19" t="str">
        <f>IF(参照_電気!A361="","",参照_電気!A361)</f>
        <v>A0135</v>
      </c>
      <c r="AV361" s="19" t="str">
        <f>IF(参照_電気!B361="","",参照_電気!B361)</f>
        <v>大東ガス(株)</v>
      </c>
      <c r="AW361" s="19" t="str">
        <f>IF(参照_電気!C361="","",参照_電気!C361)</f>
        <v>メニューA</v>
      </c>
      <c r="AX361" s="19">
        <f>IF(参照_電気!D361="","",参照_電気!D361)</f>
        <v>0</v>
      </c>
      <c r="AY361" s="19">
        <f>IF(参照_電気!E361="","",参照_電気!E361)</f>
        <v>0</v>
      </c>
      <c r="AZ361" s="19" t="str">
        <f>IF(参照_電気!F361="","",参照_電気!F361)</f>
        <v>大東ガス(株)</v>
      </c>
      <c r="BA361" s="19" t="str">
        <f>IF(参照_電気!G361="","",参照_電気!G361)</f>
        <v>大東ガス(株)_メニューA</v>
      </c>
      <c r="BB361" s="19">
        <f t="shared" si="46"/>
        <v>0</v>
      </c>
      <c r="BD361" s="19" t="str">
        <f>IF(参照_電気!L361="","",参照_電気!L361)</f>
        <v>東京エコサービス(株)</v>
      </c>
    </row>
    <row r="362" spans="47:56">
      <c r="AU362" s="19" t="str">
        <f>IF(参照_電気!A362="","",参照_電気!A362)</f>
        <v/>
      </c>
      <c r="AV362" s="19" t="str">
        <f>IF(参照_電気!B362="","",参照_電気!B362)</f>
        <v/>
      </c>
      <c r="AW362" s="19" t="str">
        <f>IF(参照_電気!C362="","",参照_電気!C362)</f>
        <v>メニューB(残差)</v>
      </c>
      <c r="AX362" s="19">
        <f>IF(参照_電気!D362="","",参照_電気!D362)</f>
        <v>4.17E-4</v>
      </c>
      <c r="AY362" s="19">
        <f>IF(参照_電気!E362="","",参照_電気!E362)</f>
        <v>4.17E-4</v>
      </c>
      <c r="AZ362" s="19" t="str">
        <f>IF(参照_電気!F362="","",参照_電気!F362)</f>
        <v>大東ガス(株)</v>
      </c>
      <c r="BA362" s="19" t="str">
        <f>IF(参照_電気!G362="","",参照_電気!G362)</f>
        <v>大東ガス(株)_メニューB(残差)</v>
      </c>
      <c r="BB362" s="19">
        <f t="shared" si="46"/>
        <v>0.41699999999999998</v>
      </c>
      <c r="BD362" s="19" t="str">
        <f>IF(参照_電気!L362="","",参照_電気!L362)</f>
        <v>東京ガス(株)</v>
      </c>
    </row>
    <row r="363" spans="47:56">
      <c r="AU363" s="19" t="str">
        <f>IF(参照_電気!A363="","",参照_電気!A363)</f>
        <v/>
      </c>
      <c r="AV363" s="19" t="str">
        <f>IF(参照_電気!B363="","",参照_電気!B363)</f>
        <v/>
      </c>
      <c r="AW363" s="19" t="str">
        <f>IF(参照_電気!C363="","",参照_電気!C363)</f>
        <v>(参考値)事業者全体</v>
      </c>
      <c r="AX363" s="19">
        <f>IF(参照_電気!D363="","",参照_電気!D363)</f>
        <v>3.6900000000000002E-4</v>
      </c>
      <c r="AY363" s="19">
        <f>IF(参照_電気!E363="","",参照_電気!E363)</f>
        <v>3.6900000000000002E-4</v>
      </c>
      <c r="AZ363" s="19" t="str">
        <f>IF(参照_電気!F363="","",参照_電気!F363)</f>
        <v>大東ガス(株)</v>
      </c>
      <c r="BA363" s="19" t="str">
        <f>IF(参照_電気!G363="","",参照_電気!G363)</f>
        <v>大東ガス(株)_(参考値)事業者全体</v>
      </c>
      <c r="BB363" s="19">
        <f t="shared" si="46"/>
        <v>0.36900000000000005</v>
      </c>
      <c r="BD363" s="19" t="str">
        <f>IF(参照_電気!L363="","",参照_電気!L363)</f>
        <v>公益財団法人東京都環境公社</v>
      </c>
    </row>
    <row r="364" spans="47:56">
      <c r="AU364" s="19" t="str">
        <f>IF(参照_電気!A364="","",参照_電気!A364)</f>
        <v>A0136</v>
      </c>
      <c r="AV364" s="19" t="str">
        <f>IF(参照_電気!B364="","",参照_電気!B364)</f>
        <v>パナソニックオペレーショナルエクセレンス(株)</v>
      </c>
      <c r="AW364" s="19" t="str">
        <f>IF(参照_電気!C364="","",参照_電気!C364)</f>
        <v>メニューA</v>
      </c>
      <c r="AX364" s="19">
        <f>IF(参照_電気!D364="","",参照_電気!D364)</f>
        <v>0</v>
      </c>
      <c r="AY364" s="19">
        <f>IF(参照_電気!E364="","",参照_電気!E364)</f>
        <v>0</v>
      </c>
      <c r="AZ364" s="19" t="str">
        <f>IF(参照_電気!F364="","",参照_電気!F364)</f>
        <v>パナソニックオペレーショナルエクセレンス(株)</v>
      </c>
      <c r="BA364" s="19" t="str">
        <f>IF(参照_電気!G364="","",参照_電気!G364)</f>
        <v>パナソニックオペレーショナルエクセレンス(株)_メニューA</v>
      </c>
      <c r="BB364" s="19">
        <f t="shared" si="46"/>
        <v>0</v>
      </c>
      <c r="BD364" s="19" t="str">
        <f>IF(参照_電気!L364="","",参照_電気!L364)</f>
        <v>東邦ガス(株)</v>
      </c>
    </row>
    <row r="365" spans="47:56">
      <c r="AU365" s="19" t="str">
        <f>IF(参照_電気!A365="","",参照_電気!A365)</f>
        <v/>
      </c>
      <c r="AV365" s="19" t="str">
        <f>IF(参照_電気!B365="","",参照_電気!B365)</f>
        <v/>
      </c>
      <c r="AW365" s="19" t="str">
        <f>IF(参照_電気!C365="","",参照_電気!C365)</f>
        <v>メニューB</v>
      </c>
      <c r="AX365" s="19">
        <f>IF(参照_電気!D365="","",参照_電気!D365)</f>
        <v>0</v>
      </c>
      <c r="AY365" s="19">
        <f>IF(参照_電気!E365="","",参照_電気!E365)</f>
        <v>0</v>
      </c>
      <c r="AZ365" s="19" t="str">
        <f>IF(参照_電気!F365="","",参照_電気!F365)</f>
        <v>パナソニックオペレーショナルエクセレンス(株)</v>
      </c>
      <c r="BA365" s="19" t="str">
        <f>IF(参照_電気!G365="","",参照_電気!G365)</f>
        <v>パナソニックオペレーショナルエクセレンス(株)_メニューB</v>
      </c>
      <c r="BB365" s="19">
        <f t="shared" si="46"/>
        <v>0</v>
      </c>
      <c r="BD365" s="19" t="str">
        <f>IF(参照_電気!L365="","",参照_電気!L365)</f>
        <v>東北エネルギーサービス(株)</v>
      </c>
    </row>
    <row r="366" spans="47:56">
      <c r="AU366" s="19" t="str">
        <f>IF(参照_電気!A366="","",参照_電気!A366)</f>
        <v/>
      </c>
      <c r="AV366" s="19" t="str">
        <f>IF(参照_電気!B366="","",参照_電気!B366)</f>
        <v/>
      </c>
      <c r="AW366" s="19" t="str">
        <f>IF(参照_電気!C366="","",参照_電気!C366)</f>
        <v>メニューC(残差)</v>
      </c>
      <c r="AX366" s="19">
        <f>IF(参照_電気!D366="","",参照_電気!D366)</f>
        <v>5.3899999999999998E-4</v>
      </c>
      <c r="AY366" s="19">
        <f>IF(参照_電気!E366="","",参照_電気!E366)</f>
        <v>5.3899999999999998E-4</v>
      </c>
      <c r="AZ366" s="19" t="str">
        <f>IF(参照_電気!F366="","",参照_電気!F366)</f>
        <v>パナソニックオペレーショナルエクセレンス(株)</v>
      </c>
      <c r="BA366" s="19" t="str">
        <f>IF(参照_電気!G366="","",参照_電気!G366)</f>
        <v>パナソニックオペレーショナルエクセレンス(株)_メニューC(残差)</v>
      </c>
      <c r="BB366" s="19">
        <f t="shared" si="46"/>
        <v>0.53900000000000003</v>
      </c>
      <c r="BD366" s="19" t="str">
        <f>IF(参照_電気!L366="","",参照_電気!L366)</f>
        <v>一般社団法人東北自動車産業グリーンエネルギー普及協会</v>
      </c>
    </row>
    <row r="367" spans="47:56">
      <c r="AU367" s="19" t="str">
        <f>IF(参照_電気!A367="","",参照_電気!A367)</f>
        <v/>
      </c>
      <c r="AV367" s="19" t="str">
        <f>IF(参照_電気!B367="","",参照_電気!B367)</f>
        <v/>
      </c>
      <c r="AW367" s="19" t="str">
        <f>IF(参照_電気!C367="","",参照_電気!C367)</f>
        <v>(参考値)事業者全体</v>
      </c>
      <c r="AX367" s="19">
        <f>IF(参照_電気!D367="","",参照_電気!D367)</f>
        <v>3.9100000000000002E-4</v>
      </c>
      <c r="AY367" s="19">
        <f>IF(参照_電気!E367="","",参照_電気!E367)</f>
        <v>3.9100000000000002E-4</v>
      </c>
      <c r="AZ367" s="19" t="str">
        <f>IF(参照_電気!F367="","",参照_電気!F367)</f>
        <v>パナソニックオペレーショナルエクセレンス(株)</v>
      </c>
      <c r="BA367" s="19" t="str">
        <f>IF(参照_電気!G367="","",参照_電気!G367)</f>
        <v>パナソニックオペレーショナルエクセレンス(株)_(参考値)事業者全体</v>
      </c>
      <c r="BB367" s="19">
        <f t="shared" si="46"/>
        <v>0.39100000000000001</v>
      </c>
      <c r="BD367" s="19" t="str">
        <f>IF(参照_電気!L367="","",参照_電気!L367)</f>
        <v>東北電力エナジートレーディング(株)</v>
      </c>
    </row>
    <row r="368" spans="47:56">
      <c r="AU368" s="19" t="str">
        <f>IF(参照_電気!A368="","",参照_電気!A368)</f>
        <v>A0137</v>
      </c>
      <c r="AV368" s="19" t="str">
        <f>IF(参照_電気!B368="","",参照_電気!B368)</f>
        <v>アストモスエネルギー(株)</v>
      </c>
      <c r="AW368" s="19" t="str">
        <f>IF(参照_電気!C368="","",参照_電気!C368)</f>
        <v/>
      </c>
      <c r="AX368" s="19">
        <f>IF(参照_電気!D368="","",参照_電気!D368)</f>
        <v>3.2299999999999999E-4</v>
      </c>
      <c r="AY368" s="19">
        <f>IF(参照_電気!E368="","",参照_電気!E368)</f>
        <v>3.2299999999999999E-4</v>
      </c>
      <c r="AZ368" s="19" t="str">
        <f>IF(参照_電気!F368="","",参照_電気!F368)</f>
        <v>アストモスエネルギー(株)</v>
      </c>
      <c r="BA368" s="19" t="str">
        <f>IF(参照_電気!G368="","",参照_電気!G368)</f>
        <v>アストモスエネルギー(株)_</v>
      </c>
      <c r="BB368" s="19">
        <f t="shared" si="46"/>
        <v>0.32300000000000001</v>
      </c>
      <c r="BD368" s="19" t="str">
        <f>IF(参照_電気!L368="","",参照_電気!L368)</f>
        <v>東北電力フロンティア(株)</v>
      </c>
    </row>
    <row r="369" spans="47:56">
      <c r="AU369" s="19" t="str">
        <f>IF(参照_電気!A369="","",参照_電気!A369)</f>
        <v>A0138</v>
      </c>
      <c r="AV369" s="19" t="str">
        <f>IF(参照_電気!B369="","",参照_電気!B369)</f>
        <v>(株)関電エネルギーソリューション</v>
      </c>
      <c r="AW369" s="19" t="str">
        <f>IF(参照_電気!C369="","",参照_電気!C369)</f>
        <v>メニューA</v>
      </c>
      <c r="AX369" s="19">
        <f>IF(参照_電気!D369="","",参照_電気!D369)</f>
        <v>0</v>
      </c>
      <c r="AY369" s="19">
        <f>IF(参照_電気!E369="","",参照_電気!E369)</f>
        <v>0</v>
      </c>
      <c r="AZ369" s="19" t="str">
        <f>IF(参照_電気!F369="","",参照_電気!F369)</f>
        <v>(株)関電エネルギーソリューション</v>
      </c>
      <c r="BA369" s="19" t="str">
        <f>IF(参照_電気!G369="","",参照_電気!G369)</f>
        <v>(株)関電エネルギーソリューション_メニューA</v>
      </c>
      <c r="BB369" s="19">
        <f t="shared" si="46"/>
        <v>0</v>
      </c>
      <c r="BD369" s="19" t="str">
        <f>IF(参照_電気!L369="","",参照_電気!L369)</f>
        <v>(株)東名</v>
      </c>
    </row>
    <row r="370" spans="47:56">
      <c r="AU370" s="19" t="str">
        <f>IF(参照_電気!A370="","",参照_電気!A370)</f>
        <v/>
      </c>
      <c r="AV370" s="19" t="str">
        <f>IF(参照_電気!B370="","",参照_電気!B370)</f>
        <v/>
      </c>
      <c r="AW370" s="19" t="str">
        <f>IF(参照_電気!C370="","",参照_電気!C370)</f>
        <v>メニューB(残差)</v>
      </c>
      <c r="AX370" s="19">
        <f>IF(参照_電気!D370="","",参照_電気!D370)</f>
        <v>6.38E-4</v>
      </c>
      <c r="AY370" s="19">
        <f>IF(参照_電気!E370="","",参照_電気!E370)</f>
        <v>6.38E-4</v>
      </c>
      <c r="AZ370" s="19" t="str">
        <f>IF(参照_電気!F370="","",参照_電気!F370)</f>
        <v>(株)関電エネルギーソリューション</v>
      </c>
      <c r="BA370" s="19" t="str">
        <f>IF(参照_電気!G370="","",参照_電気!G370)</f>
        <v>(株)関電エネルギーソリューション_メニューB(残差)</v>
      </c>
      <c r="BB370" s="19">
        <f t="shared" si="46"/>
        <v>0.63800000000000001</v>
      </c>
      <c r="BD370" s="19" t="str">
        <f>IF(参照_電気!L370="","",参照_電気!L370)</f>
        <v>(株)ところざわ未来電力</v>
      </c>
    </row>
    <row r="371" spans="47:56">
      <c r="AU371" s="19" t="str">
        <f>IF(参照_電気!A371="","",参照_電気!A371)</f>
        <v/>
      </c>
      <c r="AV371" s="19" t="str">
        <f>IF(参照_電気!B371="","",参照_電気!B371)</f>
        <v/>
      </c>
      <c r="AW371" s="19" t="str">
        <f>IF(参照_電気!C371="","",参照_電気!C371)</f>
        <v>(参考値)事業者全体</v>
      </c>
      <c r="AX371" s="19">
        <f>IF(参照_電気!D371="","",参照_電気!D371)</f>
        <v>5.6800000000000004E-4</v>
      </c>
      <c r="AY371" s="19">
        <f>IF(参照_電気!E371="","",参照_電気!E371)</f>
        <v>5.6800000000000004E-4</v>
      </c>
      <c r="AZ371" s="19" t="str">
        <f>IF(参照_電気!F371="","",参照_電気!F371)</f>
        <v>(株)関電エネルギーソリューション</v>
      </c>
      <c r="BA371" s="19" t="str">
        <f>IF(参照_電気!G371="","",参照_電気!G371)</f>
        <v>(株)関電エネルギーソリューション_(参考値)事業者全体</v>
      </c>
      <c r="BB371" s="19">
        <f t="shared" si="46"/>
        <v>0.56800000000000006</v>
      </c>
      <c r="BD371" s="19" t="str">
        <f>IF(参照_電気!L371="","",参照_電気!L371)</f>
        <v>(株)どさんこパワー</v>
      </c>
    </row>
    <row r="372" spans="47:56">
      <c r="AU372" s="19" t="str">
        <f>IF(参照_電気!A372="","",参照_電気!A372)</f>
        <v>A0140</v>
      </c>
      <c r="AV372" s="19" t="str">
        <f>IF(参照_電気!B372="","",参照_電気!B372)</f>
        <v>MCリテールエナジー(株)</v>
      </c>
      <c r="AW372" s="19" t="str">
        <f>IF(参照_電気!C372="","",参照_電気!C372)</f>
        <v>メニューA</v>
      </c>
      <c r="AX372" s="19">
        <f>IF(参照_電気!D372="","",参照_電気!D372)</f>
        <v>0</v>
      </c>
      <c r="AY372" s="19">
        <f>IF(参照_電気!E372="","",参照_電気!E372)</f>
        <v>0</v>
      </c>
      <c r="AZ372" s="19" t="str">
        <f>IF(参照_電気!F372="","",参照_電気!F372)</f>
        <v>MCリテールエナジー(株)</v>
      </c>
      <c r="BA372" s="19" t="str">
        <f>IF(参照_電気!G372="","",参照_電気!G372)</f>
        <v>MCリテールエナジー(株)_メニューA</v>
      </c>
      <c r="BB372" s="19">
        <f t="shared" si="46"/>
        <v>0</v>
      </c>
      <c r="BD372" s="19" t="str">
        <f>IF(参照_電気!L372="","",参照_電気!L372)</f>
        <v>(株)とっとり市民電力</v>
      </c>
    </row>
    <row r="373" spans="47:56">
      <c r="AU373" s="19" t="str">
        <f>IF(参照_電気!A373="","",参照_電気!A373)</f>
        <v/>
      </c>
      <c r="AV373" s="19" t="str">
        <f>IF(参照_電気!B373="","",参照_電気!B373)</f>
        <v/>
      </c>
      <c r="AW373" s="19" t="str">
        <f>IF(参照_電気!C373="","",参照_電気!C373)</f>
        <v>メニューB</v>
      </c>
      <c r="AX373" s="19">
        <f>IF(参照_電気!D373="","",参照_電気!D373)</f>
        <v>0</v>
      </c>
      <c r="AY373" s="19">
        <f>IF(参照_電気!E373="","",参照_電気!E373)</f>
        <v>0</v>
      </c>
      <c r="AZ373" s="19" t="str">
        <f>IF(参照_電気!F373="","",参照_電気!F373)</f>
        <v>MCリテールエナジー(株)</v>
      </c>
      <c r="BA373" s="19" t="str">
        <f>IF(参照_電気!G373="","",参照_電気!G373)</f>
        <v>MCリテールエナジー(株)_メニューB</v>
      </c>
      <c r="BB373" s="19">
        <f t="shared" si="46"/>
        <v>0</v>
      </c>
      <c r="BD373" s="19" t="str">
        <f>IF(参照_電気!L373="","",参照_電気!L373)</f>
        <v>(株)鳥取みらい電力</v>
      </c>
    </row>
    <row r="374" spans="47:56">
      <c r="AU374" s="19" t="str">
        <f>IF(参照_電気!A374="","",参照_電気!A374)</f>
        <v/>
      </c>
      <c r="AV374" s="19" t="str">
        <f>IF(参照_電気!B374="","",参照_電気!B374)</f>
        <v/>
      </c>
      <c r="AW374" s="19" t="str">
        <f>IF(参照_電気!C374="","",参照_電気!C374)</f>
        <v>メニューC(残差)</v>
      </c>
      <c r="AX374" s="19">
        <f>IF(参照_電気!D374="","",参照_電気!D374)</f>
        <v>5.0500000000000002E-4</v>
      </c>
      <c r="AY374" s="19">
        <f>IF(参照_電気!E374="","",参照_電気!E374)</f>
        <v>5.0500000000000002E-4</v>
      </c>
      <c r="AZ374" s="19" t="str">
        <f>IF(参照_電気!F374="","",参照_電気!F374)</f>
        <v>MCリテールエナジー(株)</v>
      </c>
      <c r="BA374" s="19" t="str">
        <f>IF(参照_電気!G374="","",参照_電気!G374)</f>
        <v>MCリテールエナジー(株)_メニューC(残差)</v>
      </c>
      <c r="BB374" s="19">
        <f t="shared" si="46"/>
        <v>0.505</v>
      </c>
      <c r="BD374" s="19" t="str">
        <f>IF(参照_電気!L374="","",参照_電気!L374)</f>
        <v>(株)トヨタエナジーソリューションズ</v>
      </c>
    </row>
    <row r="375" spans="47:56">
      <c r="AU375" s="19" t="str">
        <f>IF(参照_電気!A375="","",参照_電気!A375)</f>
        <v/>
      </c>
      <c r="AV375" s="19" t="str">
        <f>IF(参照_電気!B375="","",参照_電気!B375)</f>
        <v/>
      </c>
      <c r="AW375" s="19" t="str">
        <f>IF(参照_電気!C375="","",参照_電気!C375)</f>
        <v>(参考値)事業者全体</v>
      </c>
      <c r="AX375" s="19">
        <f>IF(参照_電気!D375="","",参照_電気!D375)</f>
        <v>4.8700000000000002E-4</v>
      </c>
      <c r="AY375" s="19">
        <f>IF(参照_電気!E375="","",参照_電気!E375)</f>
        <v>4.8700000000000002E-4</v>
      </c>
      <c r="AZ375" s="19" t="str">
        <f>IF(参照_電気!F375="","",参照_電気!F375)</f>
        <v>MCリテールエナジー(株)</v>
      </c>
      <c r="BA375" s="19" t="str">
        <f>IF(参照_電気!G375="","",参照_電気!G375)</f>
        <v>MCリテールエナジー(株)_(参考値)事業者全体</v>
      </c>
      <c r="BB375" s="19">
        <f t="shared" si="46"/>
        <v>0.48700000000000004</v>
      </c>
      <c r="BD375" s="19" t="str">
        <f>IF(参照_電気!L375="","",参照_電気!L375)</f>
        <v>トリニティエナジー(株)</v>
      </c>
    </row>
    <row r="376" spans="47:56">
      <c r="AU376" s="19" t="str">
        <f>IF(参照_電気!A376="","",参照_電気!A376)</f>
        <v>A0141</v>
      </c>
      <c r="AV376" s="19" t="str">
        <f>IF(参照_電気!B376="","",参照_電気!B376)</f>
        <v>(株)北九州パワー</v>
      </c>
      <c r="AW376" s="19" t="str">
        <f>IF(参照_電気!C376="","",参照_電気!C376)</f>
        <v>メニューA</v>
      </c>
      <c r="AX376" s="19">
        <f>IF(参照_電気!D376="","",参照_電気!D376)</f>
        <v>0</v>
      </c>
      <c r="AY376" s="19">
        <f>IF(参照_電気!E376="","",参照_電気!E376)</f>
        <v>0</v>
      </c>
      <c r="AZ376" s="19" t="str">
        <f>IF(参照_電気!F376="","",参照_電気!F376)</f>
        <v>(株)北九州パワー</v>
      </c>
      <c r="BA376" s="19" t="str">
        <f>IF(参照_電気!G376="","",参照_電気!G376)</f>
        <v>(株)北九州パワー_メニューA</v>
      </c>
      <c r="BB376" s="19">
        <f t="shared" si="46"/>
        <v>0</v>
      </c>
      <c r="BD376" s="19" t="str">
        <f>IF(参照_電気!L376="","",参照_電気!L376)</f>
        <v>(株)とんでんホールディングス</v>
      </c>
    </row>
    <row r="377" spans="47:56">
      <c r="AU377" s="19" t="str">
        <f>IF(参照_電気!A377="","",参照_電気!A377)</f>
        <v/>
      </c>
      <c r="AV377" s="19" t="str">
        <f>IF(参照_電気!B377="","",参照_電気!B377)</f>
        <v/>
      </c>
      <c r="AW377" s="19" t="str">
        <f>IF(参照_電気!C377="","",参照_電気!C377)</f>
        <v>メニューB</v>
      </c>
      <c r="AX377" s="19">
        <f>IF(参照_電気!D377="","",参照_電気!D377)</f>
        <v>0</v>
      </c>
      <c r="AY377" s="19">
        <f>IF(参照_電気!E377="","",参照_電気!E377)</f>
        <v>0</v>
      </c>
      <c r="AZ377" s="19" t="str">
        <f>IF(参照_電気!F377="","",参照_電気!F377)</f>
        <v>(株)北九州パワー</v>
      </c>
      <c r="BA377" s="19" t="str">
        <f>IF(参照_電気!G377="","",参照_電気!G377)</f>
        <v>(株)北九州パワー_メニューB</v>
      </c>
      <c r="BB377" s="19">
        <f t="shared" si="46"/>
        <v>0</v>
      </c>
      <c r="BD377" s="19" t="str">
        <f>IF(参照_電気!L377="","",参照_電気!L377)</f>
        <v>永井自動車工業(株)</v>
      </c>
    </row>
    <row r="378" spans="47:56">
      <c r="AU378" s="19" t="str">
        <f>IF(参照_電気!A378="","",参照_電気!A378)</f>
        <v/>
      </c>
      <c r="AV378" s="19" t="str">
        <f>IF(参照_電気!B378="","",参照_電気!B378)</f>
        <v/>
      </c>
      <c r="AW378" s="19" t="str">
        <f>IF(参照_電気!C378="","",参照_電気!C378)</f>
        <v>メニューC(残差)</v>
      </c>
      <c r="AX378" s="19">
        <f>IF(参照_電気!D378="","",参照_電気!D378)</f>
        <v>2.23E-4</v>
      </c>
      <c r="AY378" s="19">
        <f>IF(参照_電気!E378="","",参照_電気!E378)</f>
        <v>2.23E-4</v>
      </c>
      <c r="AZ378" s="19" t="str">
        <f>IF(参照_電気!F378="","",参照_電気!F378)</f>
        <v>(株)北九州パワー</v>
      </c>
      <c r="BA378" s="19" t="str">
        <f>IF(参照_電気!G378="","",参照_電気!G378)</f>
        <v>(株)北九州パワー_メニューC(残差)</v>
      </c>
      <c r="BB378" s="19">
        <f t="shared" si="46"/>
        <v>0.223</v>
      </c>
      <c r="BD378" s="19" t="str">
        <f>IF(参照_電気!L378="","",参照_電気!L378)</f>
        <v>(株)ながさきサステナエナジー</v>
      </c>
    </row>
    <row r="379" spans="47:56">
      <c r="AU379" s="19" t="str">
        <f>IF(参照_電気!A379="","",参照_電気!A379)</f>
        <v/>
      </c>
      <c r="AV379" s="19" t="str">
        <f>IF(参照_電気!B379="","",参照_電気!B379)</f>
        <v/>
      </c>
      <c r="AW379" s="19" t="str">
        <f>IF(参照_電気!C379="","",参照_電気!C379)</f>
        <v>(参考値)事業者全体</v>
      </c>
      <c r="AX379" s="19">
        <f>IF(参照_電気!D379="","",参照_電気!D379)</f>
        <v>6.0000000000000002E-5</v>
      </c>
      <c r="AY379" s="19">
        <f>IF(参照_電気!E379="","",参照_電気!E379)</f>
        <v>6.0000000000000002E-5</v>
      </c>
      <c r="AZ379" s="19" t="str">
        <f>IF(参照_電気!F379="","",参照_電気!F379)</f>
        <v>(株)北九州パワー</v>
      </c>
      <c r="BA379" s="19" t="str">
        <f>IF(参照_電気!G379="","",参照_電気!G379)</f>
        <v>(株)北九州パワー_(参考値)事業者全体</v>
      </c>
      <c r="BB379" s="19">
        <f t="shared" si="46"/>
        <v>6.0000000000000005E-2</v>
      </c>
      <c r="BD379" s="19" t="str">
        <f>IF(参照_電気!L379="","",参照_電気!L379)</f>
        <v>長崎地域電力(株)</v>
      </c>
    </row>
    <row r="380" spans="47:56">
      <c r="AU380" s="19" t="str">
        <f>IF(参照_電気!A380="","",参照_電気!A380)</f>
        <v>A0142</v>
      </c>
      <c r="AV380" s="19" t="str">
        <f>IF(参照_電気!B380="","",参照_電気!B380)</f>
        <v>武州瓦斯(株)</v>
      </c>
      <c r="AW380" s="19" t="str">
        <f>IF(参照_電気!C380="","",参照_電気!C380)</f>
        <v>メニューA</v>
      </c>
      <c r="AX380" s="19">
        <f>IF(参照_電気!D380="","",参照_電気!D380)</f>
        <v>0</v>
      </c>
      <c r="AY380" s="19">
        <f>IF(参照_電気!E380="","",参照_電気!E380)</f>
        <v>0</v>
      </c>
      <c r="AZ380" s="19" t="str">
        <f>IF(参照_電気!F380="","",参照_電気!F380)</f>
        <v>武州瓦斯(株)</v>
      </c>
      <c r="BA380" s="19" t="str">
        <f>IF(参照_電気!G380="","",参照_電気!G380)</f>
        <v>武州瓦斯(株)_メニューA</v>
      </c>
      <c r="BB380" s="19">
        <f t="shared" si="46"/>
        <v>0</v>
      </c>
      <c r="BD380" s="19" t="str">
        <f>IF(参照_電気!L380="","",参照_電気!L380)</f>
        <v>(株)中之条パワー</v>
      </c>
    </row>
    <row r="381" spans="47:56">
      <c r="AU381" s="19" t="str">
        <f>IF(参照_電気!A381="","",参照_電気!A381)</f>
        <v/>
      </c>
      <c r="AV381" s="19" t="str">
        <f>IF(参照_電気!B381="","",参照_電気!B381)</f>
        <v/>
      </c>
      <c r="AW381" s="19" t="str">
        <f>IF(参照_電気!C381="","",参照_電気!C381)</f>
        <v>メニューB(残差)</v>
      </c>
      <c r="AX381" s="19">
        <f>IF(参照_電気!D381="","",参照_電気!D381)</f>
        <v>4.2000000000000002E-4</v>
      </c>
      <c r="AY381" s="19">
        <f>IF(参照_電気!E381="","",参照_電気!E381)</f>
        <v>4.2000000000000002E-4</v>
      </c>
      <c r="AZ381" s="19" t="str">
        <f>IF(参照_電気!F381="","",参照_電気!F381)</f>
        <v>武州瓦斯(株)</v>
      </c>
      <c r="BA381" s="19" t="str">
        <f>IF(参照_電気!G381="","",参照_電気!G381)</f>
        <v>武州瓦斯(株)_メニューB(残差)</v>
      </c>
      <c r="BB381" s="19">
        <f t="shared" si="46"/>
        <v>0.42000000000000004</v>
      </c>
      <c r="BD381" s="19" t="str">
        <f>IF(参照_電気!L381="","",参照_電気!L381)</f>
        <v>ながのスマートパワー(株)</v>
      </c>
    </row>
    <row r="382" spans="47:56">
      <c r="AU382" s="19" t="str">
        <f>IF(参照_電気!A382="","",参照_電気!A382)</f>
        <v/>
      </c>
      <c r="AV382" s="19" t="str">
        <f>IF(参照_電気!B382="","",参照_電気!B382)</f>
        <v/>
      </c>
      <c r="AW382" s="19" t="str">
        <f>IF(参照_電気!C382="","",参照_電気!C382)</f>
        <v>(参考値)事業者全体</v>
      </c>
      <c r="AX382" s="19">
        <f>IF(参照_電気!D382="","",参照_電気!D382)</f>
        <v>4.1599999999999997E-4</v>
      </c>
      <c r="AY382" s="19">
        <f>IF(参照_電気!E382="","",参照_電気!E382)</f>
        <v>4.1599999999999997E-4</v>
      </c>
      <c r="AZ382" s="19" t="str">
        <f>IF(参照_電気!F382="","",参照_電気!F382)</f>
        <v>武州瓦斯(株)</v>
      </c>
      <c r="BA382" s="19" t="str">
        <f>IF(参照_電気!G382="","",参照_電気!G382)</f>
        <v>武州瓦斯(株)_(参考値)事業者全体</v>
      </c>
      <c r="BB382" s="19">
        <f t="shared" si="46"/>
        <v>0.41599999999999998</v>
      </c>
      <c r="BD382" s="19" t="str">
        <f>IF(参照_電気!L382="","",参照_電気!L382)</f>
        <v>長野都市ガス(株)</v>
      </c>
    </row>
    <row r="383" spans="47:56">
      <c r="AU383" s="19" t="str">
        <f>IF(参照_電気!A383="","",参照_電気!A383)</f>
        <v>A0143</v>
      </c>
      <c r="AV383" s="19" t="str">
        <f>IF(参照_電気!B383="","",参照_電気!B383)</f>
        <v>リニューアブル・ジャパン(株)</v>
      </c>
      <c r="AW383" s="19" t="str">
        <f>IF(参照_電気!C383="","",参照_電気!C383)</f>
        <v>メニューA</v>
      </c>
      <c r="AX383" s="19">
        <f>IF(参照_電気!D383="","",参照_電気!D383)</f>
        <v>0</v>
      </c>
      <c r="AY383" s="19">
        <f>IF(参照_電気!E383="","",参照_電気!E383)</f>
        <v>0</v>
      </c>
      <c r="AZ383" s="19" t="str">
        <f>IF(参照_電気!F383="","",参照_電気!F383)</f>
        <v>リニューアブル・ジャパン(株)</v>
      </c>
      <c r="BA383" s="19" t="str">
        <f>IF(参照_電気!G383="","",参照_電気!G383)</f>
        <v>リニューアブル・ジャパン(株)_メニューA</v>
      </c>
      <c r="BB383" s="19">
        <f t="shared" si="46"/>
        <v>0</v>
      </c>
      <c r="BD383" s="19" t="str">
        <f>IF(参照_電気!L383="","",参照_電気!L383)</f>
        <v>那須野ヶ原みらい電力(株)</v>
      </c>
    </row>
    <row r="384" spans="47:56">
      <c r="AU384" s="19" t="str">
        <f>IF(参照_電気!A384="","",参照_電気!A384)</f>
        <v/>
      </c>
      <c r="AV384" s="19" t="str">
        <f>IF(参照_電気!B384="","",参照_電気!B384)</f>
        <v/>
      </c>
      <c r="AW384" s="19" t="str">
        <f>IF(参照_電気!C384="","",参照_電気!C384)</f>
        <v>(参考値)事業者全体</v>
      </c>
      <c r="AX384" s="19">
        <f>IF(参照_電気!D384="","",参照_電気!D384)</f>
        <v>0</v>
      </c>
      <c r="AY384" s="19">
        <f>IF(参照_電気!E384="","",参照_電気!E384)</f>
        <v>0</v>
      </c>
      <c r="AZ384" s="19" t="str">
        <f>IF(参照_電気!F384="","",参照_電気!F384)</f>
        <v>リニューアブル・ジャパン(株)</v>
      </c>
      <c r="BA384" s="19" t="str">
        <f>IF(参照_電気!G384="","",参照_電気!G384)</f>
        <v>リニューアブル・ジャパン(株)_(参考値)事業者全体</v>
      </c>
      <c r="BB384" s="19">
        <f t="shared" si="46"/>
        <v>0</v>
      </c>
      <c r="BD384" s="19" t="str">
        <f>IF(参照_電気!L384="","",参照_電気!L384)</f>
        <v>なでしこ電力(株)</v>
      </c>
    </row>
    <row r="385" spans="47:56">
      <c r="AU385" s="19" t="str">
        <f>IF(参照_電気!A385="","",参照_電気!A385)</f>
        <v>A0144</v>
      </c>
      <c r="AV385" s="19" t="str">
        <f>IF(参照_電気!B385="","",参照_電気!B385)</f>
        <v>大垣ガス(株)</v>
      </c>
      <c r="AW385" s="19" t="str">
        <f>IF(参照_電気!C385="","",参照_電気!C385)</f>
        <v/>
      </c>
      <c r="AX385" s="19">
        <f>IF(参照_電気!D385="","",参照_電気!D385)</f>
        <v>4.1899999999999999E-4</v>
      </c>
      <c r="AY385" s="19">
        <f>IF(参照_電気!E385="","",参照_電気!E385)</f>
        <v>4.1899999999999999E-4</v>
      </c>
      <c r="AZ385" s="19" t="str">
        <f>IF(参照_電気!F385="","",参照_電気!F385)</f>
        <v>大垣ガス(株)</v>
      </c>
      <c r="BA385" s="19" t="str">
        <f>IF(参照_電気!G385="","",参照_電気!G385)</f>
        <v>大垣ガス(株)_</v>
      </c>
      <c r="BB385" s="19">
        <f t="shared" si="46"/>
        <v>0.41899999999999998</v>
      </c>
      <c r="BD385" s="19" t="str">
        <f>IF(参照_電気!L385="","",参照_電気!L385)</f>
        <v>奈良電力(株)</v>
      </c>
    </row>
    <row r="386" spans="47:56">
      <c r="AU386" s="19" t="str">
        <f>IF(参照_電気!A386="","",参照_電気!A386)</f>
        <v>A0145</v>
      </c>
      <c r="AV386" s="19" t="str">
        <f>IF(参照_電気!B386="","",参照_電気!B386)</f>
        <v>(株)藤田商店</v>
      </c>
      <c r="AW386" s="19" t="str">
        <f>IF(参照_電気!C386="","",参照_電気!C386)</f>
        <v>メニューA</v>
      </c>
      <c r="AX386" s="19">
        <f>IF(参照_電気!D386="","",参照_電気!D386)</f>
        <v>2.0599999999999999E-4</v>
      </c>
      <c r="AY386" s="19">
        <f>IF(参照_電気!E386="","",参照_電気!E386)</f>
        <v>2.0599999999999999E-4</v>
      </c>
      <c r="AZ386" s="19" t="str">
        <f>IF(参照_電気!F386="","",参照_電気!F386)</f>
        <v>(株)藤田商店</v>
      </c>
      <c r="BA386" s="19" t="str">
        <f>IF(参照_電気!G386="","",参照_電気!G386)</f>
        <v>(株)藤田商店_メニューA</v>
      </c>
      <c r="BB386" s="19">
        <f t="shared" si="46"/>
        <v>0.20599999999999999</v>
      </c>
      <c r="BD386" s="19" t="str">
        <f>IF(参照_電気!L386="","",参照_電気!L386)</f>
        <v>(株)成田香取エネルギー</v>
      </c>
    </row>
    <row r="387" spans="47:56">
      <c r="AU387" s="19" t="str">
        <f>IF(参照_電気!A387="","",参照_電気!A387)</f>
        <v/>
      </c>
      <c r="AV387" s="19" t="str">
        <f>IF(参照_電気!B387="","",参照_電気!B387)</f>
        <v/>
      </c>
      <c r="AW387" s="19" t="str">
        <f>IF(参照_電気!C387="","",参照_電気!C387)</f>
        <v>メニューB</v>
      </c>
      <c r="AX387" s="19">
        <f>IF(参照_電気!D387="","",参照_電気!D387)</f>
        <v>3.2499999999999999E-4</v>
      </c>
      <c r="AY387" s="19">
        <f>IF(参照_電気!E387="","",参照_電気!E387)</f>
        <v>3.2499999999999999E-4</v>
      </c>
      <c r="AZ387" s="19" t="str">
        <f>IF(参照_電気!F387="","",参照_電気!F387)</f>
        <v>(株)藤田商店</v>
      </c>
      <c r="BA387" s="19" t="str">
        <f>IF(参照_電気!G387="","",参照_電気!G387)</f>
        <v>(株)藤田商店_メニューB</v>
      </c>
      <c r="BB387" s="19">
        <f t="shared" si="46"/>
        <v>0.32500000000000001</v>
      </c>
      <c r="BD387" s="19" t="str">
        <f>IF(参照_電気!L387="","",参照_電気!L387)</f>
        <v>(株)なんとエナジー</v>
      </c>
    </row>
    <row r="388" spans="47:56">
      <c r="AU388" s="19" t="str">
        <f>IF(参照_電気!A388="","",参照_電気!A388)</f>
        <v/>
      </c>
      <c r="AV388" s="19" t="str">
        <f>IF(参照_電気!B388="","",参照_電気!B388)</f>
        <v/>
      </c>
      <c r="AW388" s="19" t="str">
        <f>IF(参照_電気!C388="","",参照_電気!C388)</f>
        <v>メニューC(残差)</v>
      </c>
      <c r="AX388" s="19">
        <f>IF(参照_電気!D388="","",参照_電気!D388)</f>
        <v>5.2999999999999998E-4</v>
      </c>
      <c r="AY388" s="19">
        <f>IF(参照_電気!E388="","",参照_電気!E388)</f>
        <v>5.2999999999999998E-4</v>
      </c>
      <c r="AZ388" s="19" t="str">
        <f>IF(参照_電気!F388="","",参照_電気!F388)</f>
        <v>(株)藤田商店</v>
      </c>
      <c r="BA388" s="19" t="str">
        <f>IF(参照_電気!G388="","",参照_電気!G388)</f>
        <v>(株)藤田商店_メニューC(残差)</v>
      </c>
      <c r="BB388" s="19">
        <f t="shared" si="46"/>
        <v>0.53</v>
      </c>
      <c r="BD388" s="19" t="str">
        <f>IF(参照_電気!L388="","",参照_電気!L388)</f>
        <v>南部だんだんエナジー(株)</v>
      </c>
    </row>
    <row r="389" spans="47:56">
      <c r="AU389" s="19" t="str">
        <f>IF(参照_電気!A389="","",参照_電気!A389)</f>
        <v/>
      </c>
      <c r="AV389" s="19" t="str">
        <f>IF(参照_電気!B389="","",参照_電気!B389)</f>
        <v/>
      </c>
      <c r="AW389" s="19" t="str">
        <f>IF(参照_電気!C389="","",参照_電気!C389)</f>
        <v>(参考値)事業者全体</v>
      </c>
      <c r="AX389" s="19">
        <f>IF(参照_電気!D389="","",参照_電気!D389)</f>
        <v>4.8999999999999998E-4</v>
      </c>
      <c r="AY389" s="19">
        <f>IF(参照_電気!E389="","",参照_電気!E389)</f>
        <v>4.8999999999999998E-4</v>
      </c>
      <c r="AZ389" s="19" t="str">
        <f>IF(参照_電気!F389="","",参照_電気!F389)</f>
        <v>(株)藤田商店</v>
      </c>
      <c r="BA389" s="19" t="str">
        <f>IF(参照_電気!G389="","",参照_電気!G389)</f>
        <v>(株)藤田商店_(参考値)事業者全体</v>
      </c>
      <c r="BB389" s="19">
        <f t="shared" ref="BB389:BB452" si="47">AX389*1000</f>
        <v>0.49</v>
      </c>
      <c r="BD389" s="19" t="str">
        <f>IF(参照_電気!L389="","",参照_電気!L389)</f>
        <v>(株)ナンワ(旧：(株)ナンワエナジー)</v>
      </c>
    </row>
    <row r="390" spans="47:56">
      <c r="AU390" s="19" t="str">
        <f>IF(参照_電気!A390="","",参照_電気!A390)</f>
        <v>A0149</v>
      </c>
      <c r="AV390" s="19" t="str">
        <f>IF(参照_電気!B390="","",参照_電気!B390)</f>
        <v>(株)グローバルエンジニアリング</v>
      </c>
      <c r="AW390" s="19" t="str">
        <f>IF(参照_電気!C390="","",参照_電気!C390)</f>
        <v>メニューA</v>
      </c>
      <c r="AX390" s="19">
        <f>IF(参照_電気!D390="","",参照_電気!D390)</f>
        <v>0</v>
      </c>
      <c r="AY390" s="19">
        <f>IF(参照_電気!E390="","",参照_電気!E390)</f>
        <v>0</v>
      </c>
      <c r="AZ390" s="19" t="str">
        <f>IF(参照_電気!F390="","",参照_電気!F390)</f>
        <v>(株)グローバルエンジニアリング</v>
      </c>
      <c r="BA390" s="19" t="str">
        <f>IF(参照_電気!G390="","",参照_電気!G390)</f>
        <v>(株)グローバルエンジニアリング_メニューA</v>
      </c>
      <c r="BB390" s="19">
        <f t="shared" si="47"/>
        <v>0</v>
      </c>
      <c r="BD390" s="19" t="str">
        <f>IF(参照_電気!L390="","",参照_電気!L390)</f>
        <v>新潟スワンエナジー(株)</v>
      </c>
    </row>
    <row r="391" spans="47:56">
      <c r="AU391" s="19" t="str">
        <f>IF(参照_電気!A391="","",参照_電気!A391)</f>
        <v/>
      </c>
      <c r="AV391" s="19" t="str">
        <f>IF(参照_電気!B391="","",参照_電気!B391)</f>
        <v/>
      </c>
      <c r="AW391" s="19" t="str">
        <f>IF(参照_電気!C391="","",参照_電気!C391)</f>
        <v>メニューB</v>
      </c>
      <c r="AX391" s="19">
        <f>IF(参照_電気!D391="","",参照_電気!D391)</f>
        <v>0</v>
      </c>
      <c r="AY391" s="19">
        <f>IF(参照_電気!E391="","",参照_電気!E391)</f>
        <v>0</v>
      </c>
      <c r="AZ391" s="19" t="str">
        <f>IF(参照_電気!F391="","",参照_電気!F391)</f>
        <v>(株)グローバルエンジニアリング</v>
      </c>
      <c r="BA391" s="19" t="str">
        <f>IF(参照_電気!G391="","",参照_電気!G391)</f>
        <v>(株)グローバルエンジニアリング_メニューB</v>
      </c>
      <c r="BB391" s="19">
        <f t="shared" si="47"/>
        <v>0</v>
      </c>
      <c r="BD391" s="19" t="str">
        <f>IF(参照_電気!L391="","",参照_電気!L391)</f>
        <v>(株)西九州させぼパワーズ</v>
      </c>
    </row>
    <row r="392" spans="47:56">
      <c r="AU392" s="19" t="str">
        <f>IF(参照_電気!A392="","",参照_電気!A392)</f>
        <v/>
      </c>
      <c r="AV392" s="19" t="str">
        <f>IF(参照_電気!B392="","",参照_電気!B392)</f>
        <v/>
      </c>
      <c r="AW392" s="19" t="str">
        <f>IF(参照_電気!C392="","",参照_電気!C392)</f>
        <v>メニューC(残差)</v>
      </c>
      <c r="AX392" s="19">
        <f>IF(参照_電気!D392="","",参照_電気!D392)</f>
        <v>4.5199999999999998E-4</v>
      </c>
      <c r="AY392" s="19">
        <f>IF(参照_電気!E392="","",参照_電気!E392)</f>
        <v>4.5199999999999998E-4</v>
      </c>
      <c r="AZ392" s="19" t="str">
        <f>IF(参照_電気!F392="","",参照_電気!F392)</f>
        <v>(株)グローバルエンジニアリング</v>
      </c>
      <c r="BA392" s="19" t="str">
        <f>IF(参照_電気!G392="","",参照_電気!G392)</f>
        <v>(株)グローバルエンジニアリング_メニューC(残差)</v>
      </c>
      <c r="BB392" s="19">
        <f t="shared" si="47"/>
        <v>0.45199999999999996</v>
      </c>
      <c r="BD392" s="19" t="str">
        <f>IF(参照_電気!L392="","",参照_電気!L392)</f>
        <v>ニシムラ(株)</v>
      </c>
    </row>
    <row r="393" spans="47:56">
      <c r="AU393" s="19" t="str">
        <f>IF(参照_電気!A393="","",参照_電気!A393)</f>
        <v/>
      </c>
      <c r="AV393" s="19" t="str">
        <f>IF(参照_電気!B393="","",参照_電気!B393)</f>
        <v/>
      </c>
      <c r="AW393" s="19" t="str">
        <f>IF(参照_電気!C393="","",参照_電気!C393)</f>
        <v>(参考値)事業者全体</v>
      </c>
      <c r="AX393" s="19">
        <f>IF(参照_電気!D393="","",参照_電気!D393)</f>
        <v>4.1899999999999999E-4</v>
      </c>
      <c r="AY393" s="19">
        <f>IF(参照_電気!E393="","",参照_電気!E393)</f>
        <v>4.1899999999999999E-4</v>
      </c>
      <c r="AZ393" s="19" t="str">
        <f>IF(参照_電気!F393="","",参照_電気!F393)</f>
        <v>(株)グローバルエンジニアリング</v>
      </c>
      <c r="BA393" s="19" t="str">
        <f>IF(参照_電気!G393="","",参照_電気!G393)</f>
        <v>(株)グローバルエンジニアリング_(参考値)事業者全体</v>
      </c>
      <c r="BB393" s="19">
        <f t="shared" si="47"/>
        <v>0.41899999999999998</v>
      </c>
      <c r="BD393" s="19" t="str">
        <f>IF(参照_電気!L393="","",参照_電気!L393)</f>
        <v>日産トレーデイング(株)</v>
      </c>
    </row>
    <row r="394" spans="47:56">
      <c r="AU394" s="19" t="str">
        <f>IF(参照_電気!A394="","",参照_電気!A394)</f>
        <v>A0150</v>
      </c>
      <c r="AV394" s="19" t="str">
        <f>IF(参照_電気!B394="","",参照_電気!B394)</f>
        <v>九州エナジー(株)</v>
      </c>
      <c r="AW394" s="19" t="str">
        <f>IF(参照_電気!C394="","",参照_電気!C394)</f>
        <v>メニューA</v>
      </c>
      <c r="AX394" s="19">
        <f>IF(参照_電気!D394="","",参照_電気!D394)</f>
        <v>0</v>
      </c>
      <c r="AY394" s="19">
        <f>IF(参照_電気!E394="","",参照_電気!E394)</f>
        <v>0</v>
      </c>
      <c r="AZ394" s="19" t="str">
        <f>IF(参照_電気!F394="","",参照_電気!F394)</f>
        <v>九州エナジー(株)</v>
      </c>
      <c r="BA394" s="19" t="str">
        <f>IF(参照_電気!G394="","",参照_電気!G394)</f>
        <v>九州エナジー(株)_メニューA</v>
      </c>
      <c r="BB394" s="19">
        <f t="shared" si="47"/>
        <v>0</v>
      </c>
      <c r="BD394" s="19" t="str">
        <f>IF(参照_電気!L394="","",参照_電気!L394)</f>
        <v>日鉄エンジニアリング(株)</v>
      </c>
    </row>
    <row r="395" spans="47:56">
      <c r="AU395" s="19" t="str">
        <f>IF(参照_電気!A395="","",参照_電気!A395)</f>
        <v/>
      </c>
      <c r="AV395" s="19" t="str">
        <f>IF(参照_電気!B395="","",参照_電気!B395)</f>
        <v/>
      </c>
      <c r="AW395" s="19" t="str">
        <f>IF(参照_電気!C395="","",参照_電気!C395)</f>
        <v>メニューB(残差)</v>
      </c>
      <c r="AX395" s="19">
        <f>IF(参照_電気!D395="","",参照_電気!D395)</f>
        <v>2.1800000000000001E-4</v>
      </c>
      <c r="AY395" s="19">
        <f>IF(参照_電気!E395="","",参照_電気!E395)</f>
        <v>2.1800000000000001E-4</v>
      </c>
      <c r="AZ395" s="19" t="str">
        <f>IF(参照_電気!F395="","",参照_電気!F395)</f>
        <v>九州エナジー(株)</v>
      </c>
      <c r="BA395" s="19" t="str">
        <f>IF(参照_電気!G395="","",参照_電気!G395)</f>
        <v>九州エナジー(株)_メニューB(残差)</v>
      </c>
      <c r="BB395" s="19">
        <f t="shared" si="47"/>
        <v>0.21800000000000003</v>
      </c>
      <c r="BD395" s="19" t="str">
        <f>IF(参照_電気!L395="","",参照_電気!L395)</f>
        <v>日本エネルギー総合システム(株)</v>
      </c>
    </row>
    <row r="396" spans="47:56">
      <c r="AU396" s="19" t="str">
        <f>IF(参照_電気!A396="","",参照_電気!A396)</f>
        <v/>
      </c>
      <c r="AV396" s="19" t="str">
        <f>IF(参照_電気!B396="","",参照_電気!B396)</f>
        <v/>
      </c>
      <c r="AW396" s="19" t="str">
        <f>IF(参照_電気!C396="","",参照_電気!C396)</f>
        <v>(参考値)事業者全体</v>
      </c>
      <c r="AX396" s="19">
        <f>IF(参照_電気!D396="","",参照_電気!D396)</f>
        <v>2.13E-4</v>
      </c>
      <c r="AY396" s="19">
        <f>IF(参照_電気!E396="","",参照_電気!E396)</f>
        <v>2.13E-4</v>
      </c>
      <c r="AZ396" s="19" t="str">
        <f>IF(参照_電気!F396="","",参照_電気!F396)</f>
        <v>九州エナジー(株)</v>
      </c>
      <c r="BA396" s="19" t="str">
        <f>IF(参照_電気!G396="","",参照_電気!G396)</f>
        <v>九州エナジー(株)_(参考値)事業者全体</v>
      </c>
      <c r="BB396" s="19">
        <f t="shared" si="47"/>
        <v>0.21299999999999999</v>
      </c>
      <c r="BD396" s="19" t="str">
        <f>IF(参照_電気!L396="","",参照_電気!L396)</f>
        <v>日本エネルギーファーム(株)</v>
      </c>
    </row>
    <row r="397" spans="47:56">
      <c r="AU397" s="19" t="str">
        <f>IF(参照_電気!A397="","",参照_電気!A397)</f>
        <v>A0151</v>
      </c>
      <c r="AV397" s="19" t="str">
        <f>IF(参照_電気!B397="","",参照_電気!B397)</f>
        <v>(株)トヨタエナジーソリューションズ</v>
      </c>
      <c r="AW397" s="19" t="str">
        <f>IF(参照_電気!C397="","",参照_電気!C397)</f>
        <v>メニューA</v>
      </c>
      <c r="AX397" s="19">
        <f>IF(参照_電気!D397="","",参照_電気!D397)</f>
        <v>0</v>
      </c>
      <c r="AY397" s="19">
        <f>IF(参照_電気!E397="","",参照_電気!E397)</f>
        <v>0</v>
      </c>
      <c r="AZ397" s="19" t="str">
        <f>IF(参照_電気!F397="","",参照_電気!F397)</f>
        <v>(株)トヨタエナジーソリューションズ</v>
      </c>
      <c r="BA397" s="19" t="str">
        <f>IF(参照_電気!G397="","",参照_電気!G397)</f>
        <v>(株)トヨタエナジーソリューションズ_メニューA</v>
      </c>
      <c r="BB397" s="19">
        <f t="shared" si="47"/>
        <v>0</v>
      </c>
      <c r="BD397" s="19" t="str">
        <f>IF(参照_電気!L397="","",参照_電気!L397)</f>
        <v>(株)日本海水</v>
      </c>
    </row>
    <row r="398" spans="47:56">
      <c r="AU398" s="19" t="str">
        <f>IF(参照_電気!A398="","",参照_電気!A398)</f>
        <v/>
      </c>
      <c r="AV398" s="19" t="str">
        <f>IF(参照_電気!B398="","",参照_電気!B398)</f>
        <v/>
      </c>
      <c r="AW398" s="19" t="str">
        <f>IF(参照_電気!C398="","",参照_電気!C398)</f>
        <v>メニューB(残差)</v>
      </c>
      <c r="AX398" s="19">
        <f>IF(参照_電気!D398="","",参照_電気!D398)</f>
        <v>4.8999999999999998E-4</v>
      </c>
      <c r="AY398" s="19">
        <f>IF(参照_電気!E398="","",参照_電気!E398)</f>
        <v>4.8999999999999998E-4</v>
      </c>
      <c r="AZ398" s="19" t="str">
        <f>IF(参照_電気!F398="","",参照_電気!F398)</f>
        <v>(株)トヨタエナジーソリューションズ</v>
      </c>
      <c r="BA398" s="19" t="str">
        <f>IF(参照_電気!G398="","",参照_電気!G398)</f>
        <v>(株)トヨタエナジーソリューションズ_メニューB(残差)</v>
      </c>
      <c r="BB398" s="19">
        <f t="shared" si="47"/>
        <v>0.49</v>
      </c>
      <c r="BD398" s="19" t="str">
        <f>IF(参照_電気!L398="","",参照_電気!L398)</f>
        <v>日本瓦斯(株)(日本ガス(株))</v>
      </c>
    </row>
    <row r="399" spans="47:56">
      <c r="AU399" s="19" t="str">
        <f>IF(参照_電気!A399="","",参照_電気!A399)</f>
        <v/>
      </c>
      <c r="AV399" s="19" t="str">
        <f>IF(参照_電気!B399="","",参照_電気!B399)</f>
        <v/>
      </c>
      <c r="AW399" s="19" t="str">
        <f>IF(参照_電気!C399="","",参照_電気!C399)</f>
        <v>(参考値)事業者全体</v>
      </c>
      <c r="AX399" s="19">
        <f>IF(参照_電気!D399="","",参照_電気!D399)</f>
        <v>4.8299999999999998E-4</v>
      </c>
      <c r="AY399" s="19">
        <f>IF(参照_電気!E399="","",参照_電気!E399)</f>
        <v>4.8299999999999998E-4</v>
      </c>
      <c r="AZ399" s="19" t="str">
        <f>IF(参照_電気!F399="","",参照_電気!F399)</f>
        <v>(株)トヨタエナジーソリューションズ</v>
      </c>
      <c r="BA399" s="19" t="str">
        <f>IF(参照_電気!G399="","",参照_電気!G399)</f>
        <v>(株)トヨタエナジーソリューションズ_(参考値)事業者全体</v>
      </c>
      <c r="BB399" s="19">
        <f t="shared" si="47"/>
        <v>0.48299999999999998</v>
      </c>
      <c r="BD399" s="19" t="str">
        <f>IF(参照_電気!L399="","",参照_電気!L399)</f>
        <v>(株)日本セレモニー</v>
      </c>
    </row>
    <row r="400" spans="47:56">
      <c r="AU400" s="19" t="str">
        <f>IF(参照_電気!A400="","",参照_電気!A400)</f>
        <v>A0153</v>
      </c>
      <c r="AV400" s="19" t="str">
        <f>IF(参照_電気!B400="","",参照_電気!B400)</f>
        <v>(株)エナリス・パワー・マーケティング</v>
      </c>
      <c r="AW400" s="19" t="str">
        <f>IF(参照_電気!C400="","",参照_電気!C400)</f>
        <v>メニューA</v>
      </c>
      <c r="AX400" s="19">
        <f>IF(参照_電気!D400="","",参照_電気!D400)</f>
        <v>0</v>
      </c>
      <c r="AY400" s="19">
        <f>IF(参照_電気!E400="","",参照_電気!E400)</f>
        <v>0</v>
      </c>
      <c r="AZ400" s="19" t="str">
        <f>IF(参照_電気!F400="","",参照_電気!F400)</f>
        <v>(株)エナリス・パワー・マーケティング</v>
      </c>
      <c r="BA400" s="19" t="str">
        <f>IF(参照_電気!G400="","",参照_電気!G400)</f>
        <v>(株)エナリス・パワー・マーケティング_メニューA</v>
      </c>
      <c r="BB400" s="19">
        <f t="shared" si="47"/>
        <v>0</v>
      </c>
      <c r="BD400" s="19" t="str">
        <f>IF(参照_電気!L400="","",参照_電気!L400)</f>
        <v>日本テクノ(株)</v>
      </c>
    </row>
    <row r="401" spans="47:56">
      <c r="AU401" s="19" t="str">
        <f>IF(参照_電気!A401="","",参照_電気!A401)</f>
        <v/>
      </c>
      <c r="AV401" s="19" t="str">
        <f>IF(参照_電気!B401="","",参照_電気!B401)</f>
        <v/>
      </c>
      <c r="AW401" s="19" t="str">
        <f>IF(参照_電気!C401="","",参照_電気!C401)</f>
        <v>メニューB</v>
      </c>
      <c r="AX401" s="19">
        <f>IF(参照_電気!D401="","",参照_電気!D401)</f>
        <v>0</v>
      </c>
      <c r="AY401" s="19">
        <f>IF(参照_電気!E401="","",参照_電気!E401)</f>
        <v>0</v>
      </c>
      <c r="AZ401" s="19" t="str">
        <f>IF(参照_電気!F401="","",参照_電気!F401)</f>
        <v>(株)エナリス・パワー・マーケティング</v>
      </c>
      <c r="BA401" s="19" t="str">
        <f>IF(参照_電気!G401="","",参照_電気!G401)</f>
        <v>(株)エナリス・パワー・マーケティング_メニューB</v>
      </c>
      <c r="BB401" s="19">
        <f t="shared" si="47"/>
        <v>0</v>
      </c>
      <c r="BD401" s="19" t="str">
        <f>IF(参照_電気!L401="","",参照_電気!L401)</f>
        <v>ネイチャーエナジー小国(株)</v>
      </c>
    </row>
    <row r="402" spans="47:56">
      <c r="AU402" s="19" t="str">
        <f>IF(参照_電気!A402="","",参照_電気!A402)</f>
        <v/>
      </c>
      <c r="AV402" s="19" t="str">
        <f>IF(参照_電気!B402="","",参照_電気!B402)</f>
        <v/>
      </c>
      <c r="AW402" s="19" t="str">
        <f>IF(参照_電気!C402="","",参照_電気!C402)</f>
        <v>メニューC</v>
      </c>
      <c r="AX402" s="19">
        <f>IF(参照_電気!D402="","",参照_電気!D402)</f>
        <v>4.0000000000000002E-4</v>
      </c>
      <c r="AY402" s="19">
        <f>IF(参照_電気!E402="","",参照_電気!E402)</f>
        <v>4.0000000000000002E-4</v>
      </c>
      <c r="AZ402" s="19" t="str">
        <f>IF(参照_電気!F402="","",参照_電気!F402)</f>
        <v>(株)エナリス・パワー・マーケティング</v>
      </c>
      <c r="BA402" s="19" t="str">
        <f>IF(参照_電気!G402="","",参照_電気!G402)</f>
        <v>(株)エナリス・パワー・マーケティング_メニューC</v>
      </c>
      <c r="BB402" s="19">
        <f t="shared" si="47"/>
        <v>0.4</v>
      </c>
      <c r="BD402" s="19" t="str">
        <f>IF(参照_電気!L402="","",参照_電気!L402)</f>
        <v>ネクストパワーやまと(株)</v>
      </c>
    </row>
    <row r="403" spans="47:56">
      <c r="AU403" s="19" t="str">
        <f>IF(参照_電気!A403="","",参照_電気!A403)</f>
        <v/>
      </c>
      <c r="AV403" s="19" t="str">
        <f>IF(参照_電気!B403="","",参照_電気!B403)</f>
        <v/>
      </c>
      <c r="AW403" s="19" t="str">
        <f>IF(参照_電気!C403="","",参照_電気!C403)</f>
        <v>メニューD</v>
      </c>
      <c r="AX403" s="19">
        <f>IF(参照_電気!D403="","",参照_電気!D403)</f>
        <v>0</v>
      </c>
      <c r="AY403" s="19">
        <f>IF(参照_電気!E403="","",参照_電気!E403)</f>
        <v>0</v>
      </c>
      <c r="AZ403" s="19" t="str">
        <f>IF(参照_電気!F403="","",参照_電気!F403)</f>
        <v>(株)エナリス・パワー・マーケティング</v>
      </c>
      <c r="BA403" s="19" t="str">
        <f>IF(参照_電気!G403="","",参照_電気!G403)</f>
        <v>(株)エナリス・パワー・マーケティング_メニューD</v>
      </c>
      <c r="BB403" s="19">
        <f t="shared" si="47"/>
        <v>0</v>
      </c>
      <c r="BD403" s="19" t="str">
        <f>IF(参照_電気!L403="","",参照_電気!L403)</f>
        <v>(株)能勢・豊能まちづくり</v>
      </c>
    </row>
    <row r="404" spans="47:56">
      <c r="AU404" s="19" t="str">
        <f>IF(参照_電気!A404="","",参照_電気!A404)</f>
        <v/>
      </c>
      <c r="AV404" s="19" t="str">
        <f>IF(参照_電気!B404="","",参照_電気!B404)</f>
        <v/>
      </c>
      <c r="AW404" s="19" t="str">
        <f>IF(参照_電気!C404="","",参照_電気!C404)</f>
        <v>メニューE(残差)</v>
      </c>
      <c r="AX404" s="19">
        <f>IF(参照_電気!D404="","",参照_電気!D404)</f>
        <v>4.2200000000000001E-4</v>
      </c>
      <c r="AY404" s="19">
        <f>IF(参照_電気!E404="","",参照_電気!E404)</f>
        <v>4.2200000000000001E-4</v>
      </c>
      <c r="AZ404" s="19" t="str">
        <f>IF(参照_電気!F404="","",参照_電気!F404)</f>
        <v>(株)エナリス・パワー・マーケティング</v>
      </c>
      <c r="BA404" s="19" t="str">
        <f>IF(参照_電気!G404="","",参照_電気!G404)</f>
        <v>(株)エナリス・パワー・マーケティング_メニューE(残差)</v>
      </c>
      <c r="BB404" s="19">
        <f t="shared" si="47"/>
        <v>0.42199999999999999</v>
      </c>
      <c r="BD404" s="19" t="str">
        <f>IF(参照_電気!L404="","",参照_電気!L404)</f>
        <v>パシフィックパワー(株)</v>
      </c>
    </row>
    <row r="405" spans="47:56">
      <c r="AU405" s="19" t="str">
        <f>IF(参照_電気!A405="","",参照_電気!A405)</f>
        <v/>
      </c>
      <c r="AV405" s="19" t="str">
        <f>IF(参照_電気!B405="","",参照_電気!B405)</f>
        <v/>
      </c>
      <c r="AW405" s="19" t="str">
        <f>IF(参照_電気!C405="","",参照_電気!C405)</f>
        <v>(参考値)事業者全体</v>
      </c>
      <c r="AX405" s="19">
        <f>IF(参照_電気!D405="","",参照_電気!D405)</f>
        <v>4.57E-4</v>
      </c>
      <c r="AY405" s="19">
        <f>IF(参照_電気!E405="","",参照_電気!E405)</f>
        <v>4.57E-4</v>
      </c>
      <c r="AZ405" s="19" t="str">
        <f>IF(参照_電気!F405="","",参照_電気!F405)</f>
        <v>(株)エナリス・パワー・マーケティング</v>
      </c>
      <c r="BA405" s="19" t="str">
        <f>IF(参照_電気!G405="","",参照_電気!G405)</f>
        <v>(株)エナリス・パワー・マーケティング_(参考値)事業者全体</v>
      </c>
      <c r="BB405" s="19">
        <f t="shared" si="47"/>
        <v>0.45700000000000002</v>
      </c>
      <c r="BD405" s="19" t="str">
        <f>IF(参照_電気!L405="","",参照_電気!L405)</f>
        <v>(株)はちまんたいジオパワー</v>
      </c>
    </row>
    <row r="406" spans="47:56">
      <c r="AU406" s="19" t="str">
        <f>IF(参照_電気!A406="","",参照_電気!A406)</f>
        <v>A0154</v>
      </c>
      <c r="AV406" s="19" t="str">
        <f>IF(参照_電気!B406="","",参照_電気!B406)</f>
        <v>歌舞伎エナジー(株)</v>
      </c>
      <c r="AW406" s="19" t="str">
        <f>IF(参照_電気!C406="","",参照_電気!C406)</f>
        <v/>
      </c>
      <c r="AX406" s="19">
        <f>IF(参照_電気!D406="","",参照_電気!D406)</f>
        <v>5.7700000000000004E-4</v>
      </c>
      <c r="AY406" s="19">
        <f>IF(参照_電気!E406="","",参照_電気!E406)</f>
        <v>5.7700000000000004E-4</v>
      </c>
      <c r="AZ406" s="19" t="str">
        <f>IF(参照_電気!F406="","",参照_電気!F406)</f>
        <v>歌舞伎エナジー(株)</v>
      </c>
      <c r="BA406" s="19" t="str">
        <f>IF(参照_電気!G406="","",参照_電気!G406)</f>
        <v>歌舞伎エナジー(株)_</v>
      </c>
      <c r="BB406" s="19">
        <f t="shared" si="47"/>
        <v>0.57700000000000007</v>
      </c>
      <c r="BD406" s="19" t="str">
        <f>IF(参照_電気!L406="","",参照_電気!L406)</f>
        <v>パナソニックオペレーショナルエクセレンス(株)</v>
      </c>
    </row>
    <row r="407" spans="47:56">
      <c r="AU407" s="19" t="str">
        <f>IF(参照_電気!A407="","",参照_電気!A407)</f>
        <v>A0155</v>
      </c>
      <c r="AV407" s="19" t="str">
        <f>IF(参照_電気!B407="","",参照_電気!B407)</f>
        <v>みやまスマートエネルギー(株)</v>
      </c>
      <c r="AW407" s="19" t="str">
        <f>IF(参照_電気!C407="","",参照_電気!C407)</f>
        <v>メニューA</v>
      </c>
      <c r="AX407" s="19">
        <f>IF(参照_電気!D407="","",参照_電気!D407)</f>
        <v>0</v>
      </c>
      <c r="AY407" s="19">
        <f>IF(参照_電気!E407="","",参照_電気!E407)</f>
        <v>0</v>
      </c>
      <c r="AZ407" s="19" t="str">
        <f>IF(参照_電気!F407="","",参照_電気!F407)</f>
        <v>みやまスマートエネルギー(株)</v>
      </c>
      <c r="BA407" s="19" t="str">
        <f>IF(参照_電気!G407="","",参照_電気!G407)</f>
        <v>みやまスマートエネルギー(株)_メニューA</v>
      </c>
      <c r="BB407" s="19">
        <f t="shared" si="47"/>
        <v>0</v>
      </c>
      <c r="BD407" s="19" t="str">
        <f>IF(参照_電気!L407="","",参照_電気!L407)</f>
        <v>浜田ガス(株)</v>
      </c>
    </row>
    <row r="408" spans="47:56">
      <c r="AU408" s="19" t="str">
        <f>IF(参照_電気!A408="","",参照_電気!A408)</f>
        <v/>
      </c>
      <c r="AV408" s="19" t="str">
        <f>IF(参照_電気!B408="","",参照_電気!B408)</f>
        <v/>
      </c>
      <c r="AW408" s="19" t="str">
        <f>IF(参照_電気!C408="","",参照_電気!C408)</f>
        <v>メニューB(残差)</v>
      </c>
      <c r="AX408" s="19">
        <f>IF(参照_電気!D408="","",参照_電気!D408)</f>
        <v>4.4499999999999997E-4</v>
      </c>
      <c r="AY408" s="19">
        <f>IF(参照_電気!E408="","",参照_電気!E408)</f>
        <v>4.4499999999999997E-4</v>
      </c>
      <c r="AZ408" s="19" t="str">
        <f>IF(参照_電気!F408="","",参照_電気!F408)</f>
        <v>みやまスマートエネルギー(株)</v>
      </c>
      <c r="BA408" s="19" t="str">
        <f>IF(参照_電気!G408="","",参照_電気!G408)</f>
        <v>みやまスマートエネルギー(株)_メニューB(残差)</v>
      </c>
      <c r="BB408" s="19">
        <f t="shared" si="47"/>
        <v>0.44499999999999995</v>
      </c>
      <c r="BD408" s="19" t="str">
        <f>IF(参照_電気!L408="","",参照_電気!L408)</f>
        <v>(株)浜松新電力</v>
      </c>
    </row>
    <row r="409" spans="47:56">
      <c r="AU409" s="19" t="str">
        <f>IF(参照_電気!A409="","",参照_電気!A409)</f>
        <v/>
      </c>
      <c r="AV409" s="19" t="str">
        <f>IF(参照_電気!B409="","",参照_電気!B409)</f>
        <v/>
      </c>
      <c r="AW409" s="19" t="str">
        <f>IF(参照_電気!C409="","",参照_電気!C409)</f>
        <v>(参考値)事業者全体</v>
      </c>
      <c r="AX409" s="19">
        <f>IF(参照_電気!D409="","",参照_電気!D409)</f>
        <v>4.37E-4</v>
      </c>
      <c r="AY409" s="19">
        <f>IF(参照_電気!E409="","",参照_電気!E409)</f>
        <v>4.37E-4</v>
      </c>
      <c r="AZ409" s="19" t="str">
        <f>IF(参照_電気!F409="","",参照_電気!F409)</f>
        <v>みやまスマートエネルギー(株)</v>
      </c>
      <c r="BA409" s="19" t="str">
        <f>IF(参照_電気!G409="","",参照_電気!G409)</f>
        <v>みやまスマートエネルギー(株)_(参考値)事業者全体</v>
      </c>
      <c r="BB409" s="19">
        <f t="shared" si="47"/>
        <v>0.437</v>
      </c>
      <c r="BD409" s="19" t="str">
        <f>IF(参照_電気!L409="","",参照_電気!L409)</f>
        <v>はりま電力(株)</v>
      </c>
    </row>
    <row r="410" spans="47:56">
      <c r="AU410" s="19" t="str">
        <f>IF(参照_電気!A410="","",参照_電気!A410)</f>
        <v>A0156</v>
      </c>
      <c r="AV410" s="19" t="str">
        <f>IF(参照_電気!B410="","",参照_電気!B410)</f>
        <v>エフィシエント(株)</v>
      </c>
      <c r="AW410" s="19" t="str">
        <f>IF(参照_電気!C410="","",参照_電気!C410)</f>
        <v/>
      </c>
      <c r="AX410" s="19">
        <f>IF(参照_電気!D410="","",参照_電気!D410)</f>
        <v>4.2200000000000001E-4</v>
      </c>
      <c r="AY410" s="19">
        <f>IF(参照_電気!E410="","",参照_電気!E410)</f>
        <v>4.2200000000000001E-4</v>
      </c>
      <c r="AZ410" s="19" t="str">
        <f>IF(参照_電気!F410="","",参照_電気!F410)</f>
        <v>エフィシエント(株)</v>
      </c>
      <c r="BA410" s="19" t="str">
        <f>IF(参照_電気!G410="","",参照_電気!G410)</f>
        <v>エフィシエント(株)_</v>
      </c>
      <c r="BB410" s="19">
        <f t="shared" si="47"/>
        <v>0.42199999999999999</v>
      </c>
      <c r="BD410" s="19" t="str">
        <f>IF(参照_電気!L410="","",参照_電気!L410)</f>
        <v>(株)ハルエネ</v>
      </c>
    </row>
    <row r="411" spans="47:56">
      <c r="AU411" s="19" t="str">
        <f>IF(参照_電気!A411="","",参照_電気!A411)</f>
        <v>A0157</v>
      </c>
      <c r="AV411" s="19" t="str">
        <f>IF(参照_電気!B411="","",参照_電気!B411)</f>
        <v>(株)生活クラブエナジー</v>
      </c>
      <c r="AW411" s="19" t="str">
        <f>IF(参照_電気!C411="","",参照_電気!C411)</f>
        <v>メニューA</v>
      </c>
      <c r="AX411" s="19">
        <f>IF(参照_電気!D411="","",参照_電気!D411)</f>
        <v>2.8299999999999999E-4</v>
      </c>
      <c r="AY411" s="19">
        <f>IF(参照_電気!E411="","",参照_電気!E411)</f>
        <v>2.8299999999999999E-4</v>
      </c>
      <c r="AZ411" s="19" t="str">
        <f>IF(参照_電気!F411="","",参照_電気!F411)</f>
        <v>(株)生活クラブエナジー</v>
      </c>
      <c r="BA411" s="19" t="str">
        <f>IF(参照_電気!G411="","",参照_電気!G411)</f>
        <v>(株)生活クラブエナジー_メニューA</v>
      </c>
      <c r="BB411" s="19">
        <f t="shared" si="47"/>
        <v>0.28299999999999997</v>
      </c>
      <c r="BD411" s="19" t="str">
        <f>IF(参照_電気!L411="","",参照_電気!L411)</f>
        <v>(株)パルシステム電力</v>
      </c>
    </row>
    <row r="412" spans="47:56">
      <c r="AU412" s="19" t="str">
        <f>IF(参照_電気!A412="","",参照_電気!A412)</f>
        <v/>
      </c>
      <c r="AV412" s="19" t="str">
        <f>IF(参照_電気!B412="","",参照_電気!B412)</f>
        <v/>
      </c>
      <c r="AW412" s="19" t="str">
        <f>IF(参照_電気!C412="","",参照_電気!C412)</f>
        <v>メニューB</v>
      </c>
      <c r="AX412" s="19">
        <f>IF(参照_電気!D412="","",参照_電気!D412)</f>
        <v>0</v>
      </c>
      <c r="AY412" s="19">
        <f>IF(参照_電気!E412="","",参照_電気!E412)</f>
        <v>0</v>
      </c>
      <c r="AZ412" s="19" t="str">
        <f>IF(参照_電気!F412="","",参照_電気!F412)</f>
        <v>(株)生活クラブエナジー</v>
      </c>
      <c r="BA412" s="19" t="str">
        <f>IF(参照_電気!G412="","",参照_電気!G412)</f>
        <v>(株)生活クラブエナジー_メニューB</v>
      </c>
      <c r="BB412" s="19">
        <f t="shared" si="47"/>
        <v>0</v>
      </c>
      <c r="BD412" s="19" t="str">
        <f>IF(参照_電気!L412="","",参照_電気!L412)</f>
        <v>(株)パワーエックス</v>
      </c>
    </row>
    <row r="413" spans="47:56">
      <c r="AU413" s="19" t="str">
        <f>IF(参照_電気!A413="","",参照_電気!A413)</f>
        <v/>
      </c>
      <c r="AV413" s="19" t="str">
        <f>IF(参照_電気!B413="","",参照_電気!B413)</f>
        <v/>
      </c>
      <c r="AW413" s="19" t="str">
        <f>IF(参照_電気!C413="","",参照_電気!C413)</f>
        <v>メニューC(残差)</v>
      </c>
      <c r="AX413" s="19">
        <f>IF(参照_電気!D413="","",参照_電気!D413)</f>
        <v>5.5500000000000005E-4</v>
      </c>
      <c r="AY413" s="19">
        <f>IF(参照_電気!E413="","",参照_電気!E413)</f>
        <v>5.5500000000000005E-4</v>
      </c>
      <c r="AZ413" s="19" t="str">
        <f>IF(参照_電気!F413="","",参照_電気!F413)</f>
        <v>(株)生活クラブエナジー</v>
      </c>
      <c r="BA413" s="19" t="str">
        <f>IF(参照_電気!G413="","",参照_電気!G413)</f>
        <v>(株)生活クラブエナジー_メニューC(残差)</v>
      </c>
      <c r="BB413" s="19">
        <f t="shared" si="47"/>
        <v>0.55500000000000005</v>
      </c>
      <c r="BD413" s="19" t="str">
        <f>IF(参照_電気!L413="","",参照_電気!L413)</f>
        <v>(株)パワー・オプティマイザー</v>
      </c>
    </row>
    <row r="414" spans="47:56">
      <c r="AU414" s="19" t="str">
        <f>IF(参照_電気!A414="","",参照_電気!A414)</f>
        <v/>
      </c>
      <c r="AV414" s="19" t="str">
        <f>IF(参照_電気!B414="","",参照_電気!B414)</f>
        <v/>
      </c>
      <c r="AW414" s="19" t="str">
        <f>IF(参照_電気!C414="","",参照_電気!C414)</f>
        <v>(参考値)事業者全体</v>
      </c>
      <c r="AX414" s="19">
        <f>IF(参照_電気!D414="","",参照_電気!D414)</f>
        <v>5.2099999999999998E-4</v>
      </c>
      <c r="AY414" s="19">
        <f>IF(参照_電気!E414="","",参照_電気!E414)</f>
        <v>5.2099999999999998E-4</v>
      </c>
      <c r="AZ414" s="19" t="str">
        <f>IF(参照_電気!F414="","",参照_電気!F414)</f>
        <v>(株)生活クラブエナジー</v>
      </c>
      <c r="BA414" s="19" t="str">
        <f>IF(参照_電気!G414="","",参照_電気!G414)</f>
        <v>(株)生活クラブエナジー_(参考値)事業者全体</v>
      </c>
      <c r="BB414" s="19">
        <f t="shared" si="47"/>
        <v>0.52100000000000002</v>
      </c>
      <c r="BD414" s="19" t="str">
        <f>IF(参照_電気!L414="","",参照_電気!L414)</f>
        <v>パワーネクスト(株)</v>
      </c>
    </row>
    <row r="415" spans="47:56">
      <c r="AU415" s="19" t="str">
        <f>IF(参照_電気!A415="","",参照_電気!A415)</f>
        <v>A0158</v>
      </c>
      <c r="AV415" s="19" t="str">
        <f>IF(参照_電気!B415="","",参照_電気!B415)</f>
        <v>生活協同組合コープこうべ</v>
      </c>
      <c r="AW415" s="19" t="str">
        <f>IF(参照_電気!C415="","",参照_電気!C415)</f>
        <v>メニューA</v>
      </c>
      <c r="AX415" s="19">
        <f>IF(参照_電気!D415="","",参照_電気!D415)</f>
        <v>3.8699999999999997E-4</v>
      </c>
      <c r="AY415" s="19">
        <f>IF(参照_電気!E415="","",参照_電気!E415)</f>
        <v>3.8699999999999997E-4</v>
      </c>
      <c r="AZ415" s="19" t="str">
        <f>IF(参照_電気!F415="","",参照_電気!F415)</f>
        <v>生活協同組合コープこうべ</v>
      </c>
      <c r="BA415" s="19" t="str">
        <f>IF(参照_電気!G415="","",参照_電気!G415)</f>
        <v>生活協同組合コープこうべ_メニューA</v>
      </c>
      <c r="BB415" s="19">
        <f t="shared" si="47"/>
        <v>0.38699999999999996</v>
      </c>
      <c r="BD415" s="19" t="str">
        <f>IF(参照_電気!L415="","",参照_電気!L415)</f>
        <v>バンプーパワートレーディング合同会社</v>
      </c>
    </row>
    <row r="416" spans="47:56">
      <c r="AU416" s="19" t="str">
        <f>IF(参照_電気!A416="","",参照_電気!A416)</f>
        <v/>
      </c>
      <c r="AV416" s="19" t="str">
        <f>IF(参照_電気!B416="","",参照_電気!B416)</f>
        <v/>
      </c>
      <c r="AW416" s="19" t="str">
        <f>IF(参照_電気!C416="","",参照_電気!C416)</f>
        <v>メニューB</v>
      </c>
      <c r="AX416" s="19">
        <f>IF(参照_電気!D416="","",参照_電気!D416)</f>
        <v>3.6299999999999999E-4</v>
      </c>
      <c r="AY416" s="19">
        <f>IF(参照_電気!E416="","",参照_電気!E416)</f>
        <v>3.6299999999999999E-4</v>
      </c>
      <c r="AZ416" s="19" t="str">
        <f>IF(参照_電気!F416="","",参照_電気!F416)</f>
        <v>生活協同組合コープこうべ</v>
      </c>
      <c r="BA416" s="19" t="str">
        <f>IF(参照_電気!G416="","",参照_電気!G416)</f>
        <v>生活協同組合コープこうべ_メニューB</v>
      </c>
      <c r="BB416" s="19">
        <f t="shared" si="47"/>
        <v>0.36299999999999999</v>
      </c>
      <c r="BD416" s="19" t="str">
        <f>IF(参照_電気!L416="","",参照_電気!L416)</f>
        <v>ひおき地域エネルギー(株)</v>
      </c>
    </row>
    <row r="417" spans="47:56">
      <c r="AU417" s="19" t="str">
        <f>IF(参照_電気!A417="","",参照_電気!A417)</f>
        <v/>
      </c>
      <c r="AV417" s="19" t="str">
        <f>IF(参照_電気!B417="","",参照_電気!B417)</f>
        <v/>
      </c>
      <c r="AW417" s="19" t="str">
        <f>IF(参照_電気!C417="","",参照_電気!C417)</f>
        <v>メニューC(残差)</v>
      </c>
      <c r="AX417" s="19">
        <f>IF(参照_電気!D417="","",参照_電気!D417)</f>
        <v>3.9500000000000001E-4</v>
      </c>
      <c r="AY417" s="19">
        <f>IF(参照_電気!E417="","",参照_電気!E417)</f>
        <v>3.9500000000000001E-4</v>
      </c>
      <c r="AZ417" s="19" t="str">
        <f>IF(参照_電気!F417="","",参照_電気!F417)</f>
        <v>生活協同組合コープこうべ</v>
      </c>
      <c r="BA417" s="19" t="str">
        <f>IF(参照_電気!G417="","",参照_電気!G417)</f>
        <v>生活協同組合コープこうべ_メニューC(残差)</v>
      </c>
      <c r="BB417" s="19">
        <f t="shared" si="47"/>
        <v>0.39500000000000002</v>
      </c>
      <c r="BD417" s="19" t="str">
        <f>IF(参照_電気!L417="","",参照_電気!L417)</f>
        <v>東広島スマートエネルギー(株)</v>
      </c>
    </row>
    <row r="418" spans="47:56">
      <c r="AU418" s="19" t="str">
        <f>IF(参照_電気!A418="","",参照_電気!A418)</f>
        <v/>
      </c>
      <c r="AV418" s="19" t="str">
        <f>IF(参照_電気!B418="","",参照_電気!B418)</f>
        <v/>
      </c>
      <c r="AW418" s="19" t="str">
        <f>IF(参照_電気!C418="","",参照_電気!C418)</f>
        <v>(参考値)事業者全体</v>
      </c>
      <c r="AX418" s="19">
        <f>IF(参照_電気!D418="","",参照_電気!D418)</f>
        <v>3.8699999999999997E-4</v>
      </c>
      <c r="AY418" s="19">
        <f>IF(参照_電気!E418="","",参照_電気!E418)</f>
        <v>3.8699999999999997E-4</v>
      </c>
      <c r="AZ418" s="19" t="str">
        <f>IF(参照_電気!F418="","",参照_電気!F418)</f>
        <v>生活協同組合コープこうべ</v>
      </c>
      <c r="BA418" s="19" t="str">
        <f>IF(参照_電気!G418="","",参照_電気!G418)</f>
        <v>生活協同組合コープこうべ_(参考値)事業者全体</v>
      </c>
      <c r="BB418" s="19">
        <f t="shared" si="47"/>
        <v>0.38699999999999996</v>
      </c>
      <c r="BD418" s="19" t="str">
        <f>IF(参照_電気!L418="","",参照_電気!L418)</f>
        <v>一般社団法人東松島みらいとし機構</v>
      </c>
    </row>
    <row r="419" spans="47:56">
      <c r="AU419" s="19" t="str">
        <f>IF(参照_電気!A419="","",参照_電気!A419)</f>
        <v>A0159</v>
      </c>
      <c r="AV419" s="19" t="str">
        <f>IF(参照_電気!B419="","",参照_電気!B419)</f>
        <v>(株)シーエナジー</v>
      </c>
      <c r="AW419" s="19" t="str">
        <f>IF(参照_電気!C419="","",参照_電気!C419)</f>
        <v/>
      </c>
      <c r="AX419" s="19">
        <f>IF(参照_電気!D419="","",参照_電気!D419)</f>
        <v>4.1899999999999999E-4</v>
      </c>
      <c r="AY419" s="19">
        <f>IF(参照_電気!E419="","",参照_電気!E419)</f>
        <v>4.1899999999999999E-4</v>
      </c>
      <c r="AZ419" s="19" t="str">
        <f>IF(参照_電気!F419="","",参照_電気!F419)</f>
        <v>(株)シーエナジー</v>
      </c>
      <c r="BA419" s="19" t="str">
        <f>IF(参照_電気!G419="","",参照_電気!G419)</f>
        <v>(株)シーエナジー_</v>
      </c>
      <c r="BB419" s="19">
        <f t="shared" si="47"/>
        <v>0.41899999999999998</v>
      </c>
      <c r="BD419" s="19" t="str">
        <f>IF(参照_電気!L419="","",参照_電気!L419)</f>
        <v>日高都市ガス(株)</v>
      </c>
    </row>
    <row r="420" spans="47:56">
      <c r="AU420" s="19" t="str">
        <f>IF(参照_電気!A420="","",参照_電気!A420)</f>
        <v>A0160</v>
      </c>
      <c r="AV420" s="19" t="str">
        <f>IF(参照_電気!B420="","",参照_電気!B420)</f>
        <v>角栄ガス(株)</v>
      </c>
      <c r="AW420" s="19" t="str">
        <f>IF(参照_電気!C420="","",参照_電気!C420)</f>
        <v/>
      </c>
      <c r="AX420" s="19">
        <f>IF(参照_電気!D420="","",参照_電気!D420)</f>
        <v>4.1899999999999999E-4</v>
      </c>
      <c r="AY420" s="19">
        <f>IF(参照_電気!E420="","",参照_電気!E420)</f>
        <v>4.1899999999999999E-4</v>
      </c>
      <c r="AZ420" s="19" t="str">
        <f>IF(参照_電気!F420="","",参照_電気!F420)</f>
        <v>角栄ガス(株)</v>
      </c>
      <c r="BA420" s="19" t="str">
        <f>IF(参照_電気!G420="","",参照_電気!G420)</f>
        <v>角栄ガス(株)_</v>
      </c>
      <c r="BB420" s="19">
        <f t="shared" si="47"/>
        <v>0.41899999999999998</v>
      </c>
      <c r="BD420" s="19" t="str">
        <f>IF(参照_電気!L420="","",参照_電気!L420)</f>
        <v>日田グリーン電力(株)</v>
      </c>
    </row>
    <row r="421" spans="47:56">
      <c r="AU421" s="19" t="str">
        <f>IF(参照_電気!A421="","",参照_電気!A421)</f>
        <v>A0161</v>
      </c>
      <c r="AV421" s="19" t="str">
        <f>IF(参照_電気!B421="","",参照_電気!B421)</f>
        <v>京葉瓦斯(株)</v>
      </c>
      <c r="AW421" s="19" t="str">
        <f>IF(参照_電気!C421="","",参照_電気!C421)</f>
        <v>メニューA</v>
      </c>
      <c r="AX421" s="19">
        <f>IF(参照_電気!D421="","",参照_電気!D421)</f>
        <v>0</v>
      </c>
      <c r="AY421" s="19">
        <f>IF(参照_電気!E421="","",参照_電気!E421)</f>
        <v>0</v>
      </c>
      <c r="AZ421" s="19" t="str">
        <f>IF(参照_電気!F421="","",参照_電気!F421)</f>
        <v>京葉瓦斯(株)</v>
      </c>
      <c r="BA421" s="19" t="str">
        <f>IF(参照_電気!G421="","",参照_電気!G421)</f>
        <v>京葉瓦斯(株)_メニューA</v>
      </c>
      <c r="BB421" s="19">
        <f t="shared" si="47"/>
        <v>0</v>
      </c>
      <c r="BD421" s="19" t="str">
        <f>IF(参照_電気!L421="","",参照_電気!L421)</f>
        <v>飛騨高山電力(株)</v>
      </c>
    </row>
    <row r="422" spans="47:56">
      <c r="AU422" s="19" t="str">
        <f>IF(参照_電気!A422="","",参照_電気!A422)</f>
        <v/>
      </c>
      <c r="AV422" s="19" t="str">
        <f>IF(参照_電気!B422="","",参照_電気!B422)</f>
        <v/>
      </c>
      <c r="AW422" s="19" t="str">
        <f>IF(参照_電気!C422="","",参照_電気!C422)</f>
        <v>メニューB(残差)</v>
      </c>
      <c r="AX422" s="19">
        <f>IF(参照_電気!D422="","",参照_電気!D422)</f>
        <v>5.4600000000000004E-4</v>
      </c>
      <c r="AY422" s="19">
        <f>IF(参照_電気!E422="","",参照_電気!E422)</f>
        <v>5.4600000000000004E-4</v>
      </c>
      <c r="AZ422" s="19" t="str">
        <f>IF(参照_電気!F422="","",参照_電気!F422)</f>
        <v>京葉瓦斯(株)</v>
      </c>
      <c r="BA422" s="19" t="str">
        <f>IF(参照_電気!G422="","",参照_電気!G422)</f>
        <v>京葉瓦斯(株)_メニューB(残差)</v>
      </c>
      <c r="BB422" s="19">
        <f t="shared" si="47"/>
        <v>0.54600000000000004</v>
      </c>
      <c r="BD422" s="19" t="str">
        <f>IF(参照_電気!L422="","",参照_電気!L422)</f>
        <v>(株)ビビット</v>
      </c>
    </row>
    <row r="423" spans="47:56">
      <c r="AU423" s="19" t="str">
        <f>IF(参照_電気!A423="","",参照_電気!A423)</f>
        <v/>
      </c>
      <c r="AV423" s="19" t="str">
        <f>IF(参照_電気!B423="","",参照_電気!B423)</f>
        <v/>
      </c>
      <c r="AW423" s="19" t="str">
        <f>IF(参照_電気!C423="","",参照_電気!C423)</f>
        <v>(参考値)事業者全体</v>
      </c>
      <c r="AX423" s="19">
        <f>IF(参照_電気!D423="","",参照_電気!D423)</f>
        <v>5.4100000000000003E-4</v>
      </c>
      <c r="AY423" s="19">
        <f>IF(参照_電気!E423="","",参照_電気!E423)</f>
        <v>5.4100000000000003E-4</v>
      </c>
      <c r="AZ423" s="19" t="str">
        <f>IF(参照_電気!F423="","",参照_電気!F423)</f>
        <v>京葉瓦斯(株)</v>
      </c>
      <c r="BA423" s="19" t="str">
        <f>IF(参照_電気!G423="","",参照_電気!G423)</f>
        <v>京葉瓦斯(株)_(参考値)事業者全体</v>
      </c>
      <c r="BB423" s="19">
        <f t="shared" si="47"/>
        <v>0.54100000000000004</v>
      </c>
      <c r="BD423" s="19" t="str">
        <f>IF(参照_電気!L423="","",参照_電気!L423)</f>
        <v>ヒューリックプロパティソリューション(株)</v>
      </c>
    </row>
    <row r="424" spans="47:56">
      <c r="AU424" s="19" t="str">
        <f>IF(参照_電気!A424="","",参照_電気!A424)</f>
        <v>A0162</v>
      </c>
      <c r="AV424" s="19" t="str">
        <f>IF(参照_電気!B424="","",参照_電気!B424)</f>
        <v>TOPPANホールディングス(株)</v>
      </c>
      <c r="AW424" s="19" t="str">
        <f>IF(参照_電気!C424="","",参照_電気!C424)</f>
        <v>メニューA</v>
      </c>
      <c r="AX424" s="19">
        <f>IF(参照_電気!D424="","",参照_電気!D424)</f>
        <v>8.3999999999999995E-5</v>
      </c>
      <c r="AY424" s="19">
        <f>IF(参照_電気!E424="","",参照_電気!E424)</f>
        <v>8.3999999999999995E-5</v>
      </c>
      <c r="AZ424" s="19" t="str">
        <f>IF(参照_電気!F424="","",参照_電気!F424)</f>
        <v>TOPPANホールディングス(株)</v>
      </c>
      <c r="BA424" s="19" t="str">
        <f>IF(参照_電気!G424="","",参照_電気!G424)</f>
        <v>TOPPANホールディングス(株)_メニューA</v>
      </c>
      <c r="BB424" s="19">
        <f t="shared" si="47"/>
        <v>8.3999999999999991E-2</v>
      </c>
      <c r="BD424" s="19" t="str">
        <f>IF(参照_電気!L424="","",参照_電気!L424)</f>
        <v>兵庫電力(株)</v>
      </c>
    </row>
    <row r="425" spans="47:56">
      <c r="AU425" s="19" t="str">
        <f>IF(参照_電気!A425="","",参照_電気!A425)</f>
        <v/>
      </c>
      <c r="AV425" s="19" t="str">
        <f>IF(参照_電気!B425="","",参照_電気!B425)</f>
        <v/>
      </c>
      <c r="AW425" s="19" t="str">
        <f>IF(参照_電気!C425="","",参照_電気!C425)</f>
        <v>メニューB</v>
      </c>
      <c r="AX425" s="19">
        <f>IF(参照_電気!D425="","",参照_電気!D425)</f>
        <v>1.7200000000000001E-4</v>
      </c>
      <c r="AY425" s="19">
        <f>IF(参照_電気!E425="","",参照_電気!E425)</f>
        <v>1.7200000000000001E-4</v>
      </c>
      <c r="AZ425" s="19" t="str">
        <f>IF(参照_電気!F425="","",参照_電気!F425)</f>
        <v>TOPPANホールディングス(株)</v>
      </c>
      <c r="BA425" s="19" t="str">
        <f>IF(参照_電気!G425="","",参照_電気!G425)</f>
        <v>TOPPANホールディングス(株)_メニューB</v>
      </c>
      <c r="BB425" s="19">
        <f t="shared" si="47"/>
        <v>0.17200000000000001</v>
      </c>
      <c r="BD425" s="19" t="str">
        <f>IF(参照_電気!L425="","",参照_電気!L425)</f>
        <v>弘前ガス(株)</v>
      </c>
    </row>
    <row r="426" spans="47:56">
      <c r="AU426" s="19" t="str">
        <f>IF(参照_電気!A426="","",参照_電気!A426)</f>
        <v/>
      </c>
      <c r="AV426" s="19" t="str">
        <f>IF(参照_電気!B426="","",参照_電気!B426)</f>
        <v/>
      </c>
      <c r="AW426" s="19" t="str">
        <f>IF(参照_電気!C426="","",参照_電気!C426)</f>
        <v>メニューC</v>
      </c>
      <c r="AX426" s="19">
        <f>IF(参照_電気!D426="","",参照_電気!D426)</f>
        <v>1.8000000000000001E-4</v>
      </c>
      <c r="AY426" s="19">
        <f>IF(参照_電気!E426="","",参照_電気!E426)</f>
        <v>1.8000000000000001E-4</v>
      </c>
      <c r="AZ426" s="19" t="str">
        <f>IF(参照_電気!F426="","",参照_電気!F426)</f>
        <v>TOPPANホールディングス(株)</v>
      </c>
      <c r="BA426" s="19" t="str">
        <f>IF(参照_電気!G426="","",参照_電気!G426)</f>
        <v>TOPPANホールディングス(株)_メニューC</v>
      </c>
      <c r="BB426" s="19">
        <f t="shared" si="47"/>
        <v>0.18000000000000002</v>
      </c>
      <c r="BD426" s="19" t="str">
        <f>IF(参照_電気!L426="","",参照_電気!L426)</f>
        <v>広島ガス(株)</v>
      </c>
    </row>
    <row r="427" spans="47:56">
      <c r="AU427" s="19" t="str">
        <f>IF(参照_電気!A427="","",参照_電気!A427)</f>
        <v/>
      </c>
      <c r="AV427" s="19" t="str">
        <f>IF(参照_電気!B427="","",参照_電気!B427)</f>
        <v/>
      </c>
      <c r="AW427" s="19" t="str">
        <f>IF(参照_電気!C427="","",参照_電気!C427)</f>
        <v>メニューD(残差)</v>
      </c>
      <c r="AX427" s="19">
        <f>IF(参照_電気!D427="","",参照_電気!D427)</f>
        <v>5.04E-4</v>
      </c>
      <c r="AY427" s="19">
        <f>IF(参照_電気!E427="","",参照_電気!E427)</f>
        <v>5.04E-4</v>
      </c>
      <c r="AZ427" s="19" t="str">
        <f>IF(参照_電気!F427="","",参照_電気!F427)</f>
        <v>TOPPANホールディングス(株)</v>
      </c>
      <c r="BA427" s="19" t="str">
        <f>IF(参照_電気!G427="","",参照_電気!G427)</f>
        <v>TOPPANホールディングス(株)_メニューD(残差)</v>
      </c>
      <c r="BB427" s="19">
        <f t="shared" si="47"/>
        <v>0.504</v>
      </c>
      <c r="BD427" s="19" t="str">
        <f>IF(参照_電気!L427="","",参照_電気!L427)</f>
        <v>(株)ファミリーネット・ジャパン</v>
      </c>
    </row>
    <row r="428" spans="47:56">
      <c r="AU428" s="19" t="str">
        <f>IF(参照_電気!A428="","",参照_電気!A428)</f>
        <v/>
      </c>
      <c r="AV428" s="19" t="str">
        <f>IF(参照_電気!B428="","",参照_電気!B428)</f>
        <v/>
      </c>
      <c r="AW428" s="19" t="str">
        <f>IF(参照_電気!C428="","",参照_電気!C428)</f>
        <v>(参考値)事業者全体</v>
      </c>
      <c r="AX428" s="19">
        <f>IF(参照_電気!D428="","",参照_電気!D428)</f>
        <v>4.5399999999999998E-4</v>
      </c>
      <c r="AY428" s="19">
        <f>IF(参照_電気!E428="","",参照_電気!E428)</f>
        <v>4.5399999999999998E-4</v>
      </c>
      <c r="AZ428" s="19" t="str">
        <f>IF(参照_電気!F428="","",参照_電気!F428)</f>
        <v>TOPPANホールディングス(株)</v>
      </c>
      <c r="BA428" s="19" t="str">
        <f>IF(参照_電気!G428="","",参照_電気!G428)</f>
        <v>TOPPANホールディングス(株)_(参考値)事業者全体</v>
      </c>
      <c r="BB428" s="19">
        <f t="shared" si="47"/>
        <v>0.45399999999999996</v>
      </c>
      <c r="BD428" s="19" t="str">
        <f>IF(参照_電気!L428="","",参照_電気!L428)</f>
        <v>(株)ファラデー</v>
      </c>
    </row>
    <row r="429" spans="47:56">
      <c r="AU429" s="19" t="str">
        <f>IF(参照_電気!A429="","",参照_電気!A429)</f>
        <v>A0163</v>
      </c>
      <c r="AV429" s="19" t="str">
        <f>IF(参照_電気!B429="","",参照_電気!B429)</f>
        <v>伊勢崎ガス(株)</v>
      </c>
      <c r="AW429" s="19" t="str">
        <f>IF(参照_電気!C429="","",参照_電気!C429)</f>
        <v>メニューA</v>
      </c>
      <c r="AX429" s="19">
        <f>IF(参照_電気!D429="","",参照_電気!D429)</f>
        <v>0</v>
      </c>
      <c r="AY429" s="19">
        <f>IF(参照_電気!E429="","",参照_電気!E429)</f>
        <v>0</v>
      </c>
      <c r="AZ429" s="19" t="str">
        <f>IF(参照_電気!F429="","",参照_電気!F429)</f>
        <v>伊勢崎ガス(株)</v>
      </c>
      <c r="BA429" s="19" t="str">
        <f>IF(参照_電気!G429="","",参照_電気!G429)</f>
        <v>伊勢崎ガス(株)_メニューA</v>
      </c>
      <c r="BB429" s="19">
        <f t="shared" si="47"/>
        <v>0</v>
      </c>
      <c r="BD429" s="19" t="str">
        <f>IF(参照_電気!L429="","",参照_電気!L429)</f>
        <v>フィンテックラボ協同組合</v>
      </c>
    </row>
    <row r="430" spans="47:56">
      <c r="AU430" s="19" t="str">
        <f>IF(参照_電気!A430="","",参照_電気!A430)</f>
        <v/>
      </c>
      <c r="AV430" s="19" t="str">
        <f>IF(参照_電気!B430="","",参照_電気!B430)</f>
        <v/>
      </c>
      <c r="AW430" s="19" t="str">
        <f>IF(参照_電気!C430="","",参照_電気!C430)</f>
        <v>メニューB(残差)</v>
      </c>
      <c r="AX430" s="19">
        <f>IF(参照_電気!D430="","",参照_電気!D430)</f>
        <v>4.2000000000000002E-4</v>
      </c>
      <c r="AY430" s="19">
        <f>IF(参照_電気!E430="","",参照_電気!E430)</f>
        <v>4.2000000000000002E-4</v>
      </c>
      <c r="AZ430" s="19" t="str">
        <f>IF(参照_電気!F430="","",参照_電気!F430)</f>
        <v>伊勢崎ガス(株)</v>
      </c>
      <c r="BA430" s="19" t="str">
        <f>IF(参照_電気!G430="","",参照_電気!G430)</f>
        <v>伊勢崎ガス(株)_メニューB(残差)</v>
      </c>
      <c r="BB430" s="19">
        <f t="shared" si="47"/>
        <v>0.42000000000000004</v>
      </c>
      <c r="BD430" s="19" t="str">
        <f>IF(参照_電気!L430="","",参照_電気!L430)</f>
        <v>(株)フォーバルテレコム</v>
      </c>
    </row>
    <row r="431" spans="47:56">
      <c r="AU431" s="19" t="str">
        <f>IF(参照_電気!A431="","",参照_電気!A431)</f>
        <v/>
      </c>
      <c r="AV431" s="19" t="str">
        <f>IF(参照_電気!B431="","",参照_電気!B431)</f>
        <v/>
      </c>
      <c r="AW431" s="19" t="str">
        <f>IF(参照_電気!C431="","",参照_電気!C431)</f>
        <v>(参考値)事業者全体</v>
      </c>
      <c r="AX431" s="19">
        <f>IF(参照_電気!D431="","",参照_電気!D431)</f>
        <v>4.1300000000000001E-4</v>
      </c>
      <c r="AY431" s="19">
        <f>IF(参照_電気!E431="","",参照_電気!E431)</f>
        <v>4.1300000000000001E-4</v>
      </c>
      <c r="AZ431" s="19" t="str">
        <f>IF(参照_電気!F431="","",参照_電気!F431)</f>
        <v>伊勢崎ガス(株)</v>
      </c>
      <c r="BA431" s="19" t="str">
        <f>IF(参照_電気!G431="","",参照_電気!G431)</f>
        <v>伊勢崎ガス(株)_(参考値)事業者全体</v>
      </c>
      <c r="BB431" s="19">
        <f t="shared" si="47"/>
        <v>0.41300000000000003</v>
      </c>
      <c r="BD431" s="19" t="str">
        <f>IF(参照_電気!L431="","",参照_電気!L431)</f>
        <v>(株)フォレストパワー</v>
      </c>
    </row>
    <row r="432" spans="47:56">
      <c r="AU432" s="19" t="str">
        <f>IF(参照_電気!A432="","",参照_電気!A432)</f>
        <v>A0164</v>
      </c>
      <c r="AV432" s="19" t="str">
        <f>IF(参照_電気!B432="","",参照_電気!B432)</f>
        <v>キヤノンマーケティングジャパン(株)</v>
      </c>
      <c r="AW432" s="19" t="str">
        <f>IF(参照_電気!C432="","",参照_電気!C432)</f>
        <v/>
      </c>
      <c r="AX432" s="19">
        <f>IF(参照_電気!D432="","",参照_電気!D432)</f>
        <v>4.1899999999999999E-4</v>
      </c>
      <c r="AY432" s="19">
        <f>IF(参照_電気!E432="","",参照_電気!E432)</f>
        <v>4.1899999999999999E-4</v>
      </c>
      <c r="AZ432" s="19" t="str">
        <f>IF(参照_電気!F432="","",参照_電気!F432)</f>
        <v>キヤノンマーケティングジャパン(株)</v>
      </c>
      <c r="BA432" s="19" t="str">
        <f>IF(参照_電気!G432="","",参照_電気!G432)</f>
        <v>キヤノンマーケティングジャパン(株)_</v>
      </c>
      <c r="BB432" s="19">
        <f t="shared" si="47"/>
        <v>0.41899999999999998</v>
      </c>
      <c r="BD432" s="19" t="str">
        <f>IF(参照_電気!L432="","",参照_電気!L432)</f>
        <v>ふかやeパワー(株)</v>
      </c>
    </row>
    <row r="433" spans="47:56">
      <c r="AU433" s="19" t="str">
        <f>IF(参照_電気!A433="","",参照_電気!A433)</f>
        <v>A0165</v>
      </c>
      <c r="AV433" s="19" t="str">
        <f>IF(参照_電気!B433="","",参照_電気!B433)</f>
        <v>(株)とっとり市民電力</v>
      </c>
      <c r="AW433" s="19" t="str">
        <f>IF(参照_電気!C433="","",参照_電気!C433)</f>
        <v>メニューA</v>
      </c>
      <c r="AX433" s="19">
        <f>IF(参照_電気!D433="","",参照_電気!D433)</f>
        <v>0</v>
      </c>
      <c r="AY433" s="19">
        <f>IF(参照_電気!E433="","",参照_電気!E433)</f>
        <v>0</v>
      </c>
      <c r="AZ433" s="19" t="str">
        <f>IF(参照_電気!F433="","",参照_電気!F433)</f>
        <v>(株)とっとり市民電力</v>
      </c>
      <c r="BA433" s="19" t="str">
        <f>IF(参照_電気!G433="","",参照_電気!G433)</f>
        <v>(株)とっとり市民電力_メニューA</v>
      </c>
      <c r="BB433" s="19">
        <f t="shared" si="47"/>
        <v>0</v>
      </c>
      <c r="BD433" s="19" t="str">
        <f>IF(参照_電気!L433="","",参照_電気!L433)</f>
        <v>福井電力(株)</v>
      </c>
    </row>
    <row r="434" spans="47:56">
      <c r="AU434" s="19" t="str">
        <f>IF(参照_電気!A434="","",参照_電気!A434)</f>
        <v/>
      </c>
      <c r="AV434" s="19" t="str">
        <f>IF(参照_電気!B434="","",参照_電気!B434)</f>
        <v/>
      </c>
      <c r="AW434" s="19" t="str">
        <f>IF(参照_電気!C434="","",参照_電気!C434)</f>
        <v>メニューB(残差)</v>
      </c>
      <c r="AX434" s="19">
        <f>IF(参照_電気!D434="","",参照_電気!D434)</f>
        <v>2.9599999999999998E-4</v>
      </c>
      <c r="AY434" s="19">
        <f>IF(参照_電気!E434="","",参照_電気!E434)</f>
        <v>2.9599999999999998E-4</v>
      </c>
      <c r="AZ434" s="19" t="str">
        <f>IF(参照_電気!F434="","",参照_電気!F434)</f>
        <v>(株)とっとり市民電力</v>
      </c>
      <c r="BA434" s="19" t="str">
        <f>IF(参照_電気!G434="","",参照_電気!G434)</f>
        <v>(株)とっとり市民電力_メニューB(残差)</v>
      </c>
      <c r="BB434" s="19">
        <f t="shared" si="47"/>
        <v>0.29599999999999999</v>
      </c>
      <c r="BD434" s="19" t="str">
        <f>IF(参照_電気!L434="","",参照_電気!L434)</f>
        <v>ふくしま新電力(株)</v>
      </c>
    </row>
    <row r="435" spans="47:56">
      <c r="AU435" s="19" t="str">
        <f>IF(参照_電気!A435="","",参照_電気!A435)</f>
        <v/>
      </c>
      <c r="AV435" s="19" t="str">
        <f>IF(参照_電気!B435="","",参照_電気!B435)</f>
        <v/>
      </c>
      <c r="AW435" s="19" t="str">
        <f>IF(参照_電気!C435="","",参照_電気!C435)</f>
        <v>(参考値)事業者全体</v>
      </c>
      <c r="AX435" s="19">
        <f>IF(参照_電気!D435="","",参照_電気!D435)</f>
        <v>2.9100000000000003E-4</v>
      </c>
      <c r="AY435" s="19">
        <f>IF(参照_電気!E435="","",参照_電気!E435)</f>
        <v>2.9100000000000003E-4</v>
      </c>
      <c r="AZ435" s="19" t="str">
        <f>IF(参照_電気!F435="","",参照_電気!F435)</f>
        <v>(株)とっとり市民電力</v>
      </c>
      <c r="BA435" s="19" t="str">
        <f>IF(参照_電気!G435="","",参照_電気!G435)</f>
        <v>(株)とっとり市民電力_(参考値)事業者全体</v>
      </c>
      <c r="BB435" s="19">
        <f t="shared" si="47"/>
        <v>0.29100000000000004</v>
      </c>
      <c r="BD435" s="19" t="str">
        <f>IF(参照_電気!L435="","",参照_電気!L435)</f>
        <v>福島フェニックス電力(株)</v>
      </c>
    </row>
    <row r="436" spans="47:56">
      <c r="AU436" s="19" t="str">
        <f>IF(参照_電気!A436="","",参照_電気!A436)</f>
        <v>A0166</v>
      </c>
      <c r="AV436" s="19" t="str">
        <f>IF(参照_電気!B436="","",参照_電気!B436)</f>
        <v>(株)エクスゲート(旧：(株)イーエムアイ)</v>
      </c>
      <c r="AW436" s="19" t="str">
        <f>IF(参照_電気!C436="","",参照_電気!C436)</f>
        <v/>
      </c>
      <c r="AX436" s="19">
        <f>IF(参照_電気!D436="","",参照_電気!D436)</f>
        <v>7.1599999999999995E-4</v>
      </c>
      <c r="AY436" s="19">
        <f>IF(参照_電気!E436="","",参照_電気!E436)</f>
        <v>7.1599999999999995E-4</v>
      </c>
      <c r="AZ436" s="19" t="str">
        <f>IF(参照_電気!F436="","",参照_電気!F436)</f>
        <v>(株)エクスゲート(旧：(株)イーエムアイ)</v>
      </c>
      <c r="BA436" s="19" t="str">
        <f>IF(参照_電気!G436="","",参照_電気!G436)</f>
        <v>(株)エクスゲート(旧：(株)イーエムアイ)_</v>
      </c>
      <c r="BB436" s="19">
        <f t="shared" si="47"/>
        <v>0.71599999999999997</v>
      </c>
      <c r="BD436" s="19" t="str">
        <f>IF(参照_電気!L436="","",参照_電気!L436)</f>
        <v>福山未来エナジー(株)</v>
      </c>
    </row>
    <row r="437" spans="47:56">
      <c r="AU437" s="19" t="str">
        <f>IF(参照_電気!A437="","",参照_電気!A437)</f>
        <v>A0167</v>
      </c>
      <c r="AV437" s="19" t="str">
        <f>IF(参照_電気!B437="","",参照_電気!B437)</f>
        <v>佐野瓦斯(株)</v>
      </c>
      <c r="AW437" s="19" t="str">
        <f>IF(参照_電気!C437="","",参照_電気!C437)</f>
        <v>メニューA</v>
      </c>
      <c r="AX437" s="19">
        <f>IF(参照_電気!D437="","",参照_電気!D437)</f>
        <v>0</v>
      </c>
      <c r="AY437" s="19">
        <f>IF(参照_電気!E437="","",参照_電気!E437)</f>
        <v>0</v>
      </c>
      <c r="AZ437" s="19" t="str">
        <f>IF(参照_電気!F437="","",参照_電気!F437)</f>
        <v>佐野瓦斯(株)</v>
      </c>
      <c r="BA437" s="19" t="str">
        <f>IF(参照_電気!G437="","",参照_電気!G437)</f>
        <v>佐野瓦斯(株)_メニューA</v>
      </c>
      <c r="BB437" s="19">
        <f t="shared" si="47"/>
        <v>0</v>
      </c>
      <c r="BD437" s="19" t="str">
        <f>IF(参照_電気!L437="","",参照_電気!L437)</f>
        <v>富士山エナジー(株)</v>
      </c>
    </row>
    <row r="438" spans="47:56">
      <c r="AU438" s="19" t="str">
        <f>IF(参照_電気!A438="","",参照_電気!A438)</f>
        <v/>
      </c>
      <c r="AV438" s="19" t="str">
        <f>IF(参照_電気!B438="","",参照_電気!B438)</f>
        <v/>
      </c>
      <c r="AW438" s="19" t="str">
        <f>IF(参照_電気!C438="","",参照_電気!C438)</f>
        <v>メニューB(残差)</v>
      </c>
      <c r="AX438" s="19">
        <f>IF(参照_電気!D438="","",参照_電気!D438)</f>
        <v>4.0999999999999999E-4</v>
      </c>
      <c r="AY438" s="19">
        <f>IF(参照_電気!E438="","",参照_電気!E438)</f>
        <v>4.0999999999999999E-4</v>
      </c>
      <c r="AZ438" s="19" t="str">
        <f>IF(参照_電気!F438="","",参照_電気!F438)</f>
        <v>佐野瓦斯(株)</v>
      </c>
      <c r="BA438" s="19" t="str">
        <f>IF(参照_電気!G438="","",参照_電気!G438)</f>
        <v>佐野瓦斯(株)_メニューB(残差)</v>
      </c>
      <c r="BB438" s="19">
        <f t="shared" si="47"/>
        <v>0.41</v>
      </c>
      <c r="BD438" s="19" t="str">
        <f>IF(参照_電気!L438="","",参照_電気!L438)</f>
        <v>(株)藤田商店</v>
      </c>
    </row>
    <row r="439" spans="47:56">
      <c r="AU439" s="19" t="str">
        <f>IF(参照_電気!A439="","",参照_電気!A439)</f>
        <v/>
      </c>
      <c r="AV439" s="19" t="str">
        <f>IF(参照_電気!B439="","",参照_電気!B439)</f>
        <v/>
      </c>
      <c r="AW439" s="19" t="str">
        <f>IF(参照_電気!C439="","",参照_電気!C439)</f>
        <v>(参考値)事業者全体</v>
      </c>
      <c r="AX439" s="19">
        <f>IF(参照_電気!D439="","",参照_電気!D439)</f>
        <v>3.8299999999999999E-4</v>
      </c>
      <c r="AY439" s="19">
        <f>IF(参照_電気!E439="","",参照_電気!E439)</f>
        <v>3.8299999999999999E-4</v>
      </c>
      <c r="AZ439" s="19" t="str">
        <f>IF(参照_電気!F439="","",参照_電気!F439)</f>
        <v>佐野瓦斯(株)</v>
      </c>
      <c r="BA439" s="19" t="str">
        <f>IF(参照_電気!G439="","",参照_電気!G439)</f>
        <v>佐野瓦斯(株)_(参考値)事業者全体</v>
      </c>
      <c r="BB439" s="19">
        <f t="shared" si="47"/>
        <v>0.38300000000000001</v>
      </c>
      <c r="BD439" s="19" t="str">
        <f>IF(参照_電気!L439="","",参照_電気!L439)</f>
        <v>フジ物産(株)</v>
      </c>
    </row>
    <row r="440" spans="47:56">
      <c r="AU440" s="19" t="str">
        <f>IF(参照_電気!A440="","",参照_電気!A440)</f>
        <v>A0168</v>
      </c>
      <c r="AV440" s="19" t="str">
        <f>IF(参照_電気!B440="","",参照_電気!B440)</f>
        <v>桐生瓦斯(株)</v>
      </c>
      <c r="AW440" s="19" t="str">
        <f>IF(参照_電気!C440="","",参照_電気!C440)</f>
        <v/>
      </c>
      <c r="AX440" s="19">
        <f>IF(参照_電気!D440="","",参照_電気!D440)</f>
        <v>4.1899999999999999E-4</v>
      </c>
      <c r="AY440" s="19">
        <f>IF(参照_電気!E440="","",参照_電気!E440)</f>
        <v>4.1899999999999999E-4</v>
      </c>
      <c r="AZ440" s="19" t="str">
        <f>IF(参照_電気!F440="","",参照_電気!F440)</f>
        <v>桐生瓦斯(株)</v>
      </c>
      <c r="BA440" s="19" t="str">
        <f>IF(参照_電気!G440="","",参照_電気!G440)</f>
        <v>桐生瓦斯(株)_</v>
      </c>
      <c r="BB440" s="19">
        <f t="shared" si="47"/>
        <v>0.41899999999999998</v>
      </c>
      <c r="BD440" s="19" t="str">
        <f>IF(参照_電気!L440="","",参照_電気!L440)</f>
        <v>武州瓦斯(株)</v>
      </c>
    </row>
    <row r="441" spans="47:56">
      <c r="AU441" s="19" t="str">
        <f>IF(参照_電気!A441="","",参照_電気!A441)</f>
        <v>A0169</v>
      </c>
      <c r="AV441" s="19" t="str">
        <f>IF(参照_電気!B441="","",参照_電気!B441)</f>
        <v>森の電力(株)</v>
      </c>
      <c r="AW441" s="19" t="str">
        <f>IF(参照_電気!C441="","",参照_電気!C441)</f>
        <v>メニューA</v>
      </c>
      <c r="AX441" s="19">
        <f>IF(参照_電気!D441="","",参照_電気!D441)</f>
        <v>0</v>
      </c>
      <c r="AY441" s="19">
        <f>IF(参照_電気!E441="","",参照_電気!E441)</f>
        <v>0</v>
      </c>
      <c r="AZ441" s="19" t="str">
        <f>IF(参照_電気!F441="","",参照_電気!F441)</f>
        <v>森の電力(株)</v>
      </c>
      <c r="BA441" s="19" t="str">
        <f>IF(参照_電気!G441="","",参照_電気!G441)</f>
        <v>森の電力(株)_メニューA</v>
      </c>
      <c r="BB441" s="19">
        <f t="shared" si="47"/>
        <v>0</v>
      </c>
      <c r="BD441" s="19" t="str">
        <f>IF(参照_電気!L441="","",参照_電気!L441)</f>
        <v>(株)フソウ・エナジー</v>
      </c>
    </row>
    <row r="442" spans="47:56">
      <c r="AU442" s="19" t="str">
        <f>IF(参照_電気!A442="","",参照_電気!A442)</f>
        <v/>
      </c>
      <c r="AV442" s="19" t="str">
        <f>IF(参照_電気!B442="","",参照_電気!B442)</f>
        <v/>
      </c>
      <c r="AW442" s="19" t="str">
        <f>IF(参照_電気!C442="","",参照_電気!C442)</f>
        <v>メニューB(残差)</v>
      </c>
      <c r="AX442" s="19">
        <f>IF(参照_電気!D442="","",参照_電気!D442)</f>
        <v>5.8399999999999999E-4</v>
      </c>
      <c r="AY442" s="19">
        <f>IF(参照_電気!E442="","",参照_電気!E442)</f>
        <v>5.8399999999999999E-4</v>
      </c>
      <c r="AZ442" s="19" t="str">
        <f>IF(参照_電気!F442="","",参照_電気!F442)</f>
        <v>森の電力(株)</v>
      </c>
      <c r="BA442" s="19" t="str">
        <f>IF(参照_電気!G442="","",参照_電気!G442)</f>
        <v>森の電力(株)_メニューB(残差)</v>
      </c>
      <c r="BB442" s="19">
        <f t="shared" si="47"/>
        <v>0.58399999999999996</v>
      </c>
      <c r="BD442" s="19" t="str">
        <f>IF(参照_電気!L442="","",参照_電気!L442)</f>
        <v>武陽ガス(株)</v>
      </c>
    </row>
    <row r="443" spans="47:56">
      <c r="AU443" s="19" t="str">
        <f>IF(参照_電気!A443="","",参照_電気!A443)</f>
        <v/>
      </c>
      <c r="AV443" s="19" t="str">
        <f>IF(参照_電気!B443="","",参照_電気!B443)</f>
        <v/>
      </c>
      <c r="AW443" s="19" t="str">
        <f>IF(参照_電気!C443="","",参照_電気!C443)</f>
        <v>(参考値)事業者全体</v>
      </c>
      <c r="AX443" s="19">
        <f>IF(参照_電気!D443="","",参照_電気!D443)</f>
        <v>0</v>
      </c>
      <c r="AY443" s="19">
        <f>IF(参照_電気!E443="","",参照_電気!E443)</f>
        <v>0</v>
      </c>
      <c r="AZ443" s="19" t="str">
        <f>IF(参照_電気!F443="","",参照_電気!F443)</f>
        <v>森の電力(株)</v>
      </c>
      <c r="BA443" s="19" t="str">
        <f>IF(参照_電気!G443="","",参照_電気!G443)</f>
        <v>森の電力(株)_(参考値)事業者全体</v>
      </c>
      <c r="BB443" s="19">
        <f t="shared" si="47"/>
        <v>0</v>
      </c>
      <c r="BD443" s="19" t="str">
        <f>IF(参照_電気!L443="","",参照_電気!L443)</f>
        <v>フラワーペイメント(株)</v>
      </c>
    </row>
    <row r="444" spans="47:56">
      <c r="AU444" s="19" t="str">
        <f>IF(参照_電気!A444="","",参照_電気!A444)</f>
        <v>A0170</v>
      </c>
      <c r="AV444" s="19" t="str">
        <f>IF(参照_電気!B444="","",参照_電気!B444)</f>
        <v>大和ハウス工業(株)</v>
      </c>
      <c r="AW444" s="19" t="str">
        <f>IF(参照_電気!C444="","",参照_電気!C444)</f>
        <v>メニューA</v>
      </c>
      <c r="AX444" s="19">
        <f>IF(参照_電気!D444="","",参照_電気!D444)</f>
        <v>0</v>
      </c>
      <c r="AY444" s="19">
        <f>IF(参照_電気!E444="","",参照_電気!E444)</f>
        <v>0</v>
      </c>
      <c r="AZ444" s="19" t="str">
        <f>IF(参照_電気!F444="","",参照_電気!F444)</f>
        <v>大和ハウス工業(株)</v>
      </c>
      <c r="BA444" s="19" t="str">
        <f>IF(参照_電気!G444="","",参照_電気!G444)</f>
        <v>大和ハウス工業(株)_メニューA</v>
      </c>
      <c r="BB444" s="19">
        <f t="shared" si="47"/>
        <v>0</v>
      </c>
      <c r="BD444" s="19" t="str">
        <f>IF(参照_電気!L444="","",参照_電気!L444)</f>
        <v>(株)フリクト電力(旧：(株)Mpower)</v>
      </c>
    </row>
    <row r="445" spans="47:56">
      <c r="AU445" s="19" t="str">
        <f>IF(参照_電気!A445="","",参照_電気!A445)</f>
        <v/>
      </c>
      <c r="AV445" s="19" t="str">
        <f>IF(参照_電気!B445="","",参照_電気!B445)</f>
        <v/>
      </c>
      <c r="AW445" s="19" t="str">
        <f>IF(参照_電気!C445="","",参照_電気!C445)</f>
        <v>メニューB</v>
      </c>
      <c r="AX445" s="19">
        <f>IF(参照_電気!D445="","",参照_電気!D445)</f>
        <v>0</v>
      </c>
      <c r="AY445" s="19">
        <f>IF(参照_電気!E445="","",参照_電気!E445)</f>
        <v>0</v>
      </c>
      <c r="AZ445" s="19" t="str">
        <f>IF(参照_電気!F445="","",参照_電気!F445)</f>
        <v>大和ハウス工業(株)</v>
      </c>
      <c r="BA445" s="19" t="str">
        <f>IF(参照_電気!G445="","",参照_電気!G445)</f>
        <v>大和ハウス工業(株)_メニューB</v>
      </c>
      <c r="BB445" s="19">
        <f t="shared" si="47"/>
        <v>0</v>
      </c>
      <c r="BD445" s="19" t="str">
        <f>IF(参照_電気!L445="","",参照_電気!L445)</f>
        <v>秩父新電力(株)</v>
      </c>
    </row>
    <row r="446" spans="47:56">
      <c r="AU446" s="19" t="str">
        <f>IF(参照_電気!A446="","",参照_電気!A446)</f>
        <v/>
      </c>
      <c r="AV446" s="19" t="str">
        <f>IF(参照_電気!B446="","",参照_電気!B446)</f>
        <v/>
      </c>
      <c r="AW446" s="19" t="str">
        <f>IF(参照_電気!C446="","",参照_電気!C446)</f>
        <v>メニューC</v>
      </c>
      <c r="AX446" s="19">
        <f>IF(参照_電気!D446="","",参照_電気!D446)</f>
        <v>7.8999999999999996E-5</v>
      </c>
      <c r="AY446" s="19">
        <f>IF(参照_電気!E446="","",参照_電気!E446)</f>
        <v>7.8999999999999996E-5</v>
      </c>
      <c r="AZ446" s="19" t="str">
        <f>IF(参照_電気!F446="","",参照_電気!F446)</f>
        <v>大和ハウス工業(株)</v>
      </c>
      <c r="BA446" s="19" t="str">
        <f>IF(参照_電気!G446="","",参照_電気!G446)</f>
        <v>大和ハウス工業(株)_メニューC</v>
      </c>
      <c r="BB446" s="19">
        <f t="shared" si="47"/>
        <v>7.9000000000000001E-2</v>
      </c>
      <c r="BD446" s="19" t="str">
        <f>IF(参照_電気!L446="","",参照_電気!L446)</f>
        <v>(株)ぶんごおおのエナジー</v>
      </c>
    </row>
    <row r="447" spans="47:56">
      <c r="AU447" s="19" t="str">
        <f>IF(参照_電気!A447="","",参照_電気!A447)</f>
        <v/>
      </c>
      <c r="AV447" s="19" t="str">
        <f>IF(参照_電気!B447="","",参照_電気!B447)</f>
        <v/>
      </c>
      <c r="AW447" s="19" t="str">
        <f>IF(参照_電気!C447="","",参照_電気!C447)</f>
        <v>メニューD</v>
      </c>
      <c r="AX447" s="19">
        <f>IF(参照_電気!D447="","",参照_電気!D447)</f>
        <v>2.5500000000000002E-4</v>
      </c>
      <c r="AY447" s="19">
        <f>IF(参照_電気!E447="","",参照_電気!E447)</f>
        <v>2.5500000000000002E-4</v>
      </c>
      <c r="AZ447" s="19" t="str">
        <f>IF(参照_電気!F447="","",参照_電気!F447)</f>
        <v>大和ハウス工業(株)</v>
      </c>
      <c r="BA447" s="19" t="str">
        <f>IF(参照_電気!G447="","",参照_電気!G447)</f>
        <v>大和ハウス工業(株)_メニューD</v>
      </c>
      <c r="BB447" s="19">
        <f t="shared" si="47"/>
        <v>0.255</v>
      </c>
      <c r="BD447" s="19" t="str">
        <f>IF(参照_電気!L447="","",参照_電気!L447)</f>
        <v>(株)ボーダレス・ジャパン</v>
      </c>
    </row>
    <row r="448" spans="47:56">
      <c r="AU448" s="19" t="str">
        <f>IF(参照_電気!A448="","",参照_電気!A448)</f>
        <v/>
      </c>
      <c r="AV448" s="19" t="str">
        <f>IF(参照_電気!B448="","",参照_電気!B448)</f>
        <v/>
      </c>
      <c r="AW448" s="19" t="str">
        <f>IF(参照_電気!C448="","",参照_電気!C448)</f>
        <v>メニューE</v>
      </c>
      <c r="AX448" s="19">
        <f>IF(参照_電気!D448="","",参照_電気!D448)</f>
        <v>2.7500000000000002E-4</v>
      </c>
      <c r="AY448" s="19">
        <f>IF(参照_電気!E448="","",参照_電気!E448)</f>
        <v>2.7500000000000002E-4</v>
      </c>
      <c r="AZ448" s="19" t="str">
        <f>IF(参照_電気!F448="","",参照_電気!F448)</f>
        <v>大和ハウス工業(株)</v>
      </c>
      <c r="BA448" s="19" t="str">
        <f>IF(参照_電気!G448="","",参照_電気!G448)</f>
        <v>大和ハウス工業(株)_メニューE</v>
      </c>
      <c r="BB448" s="19">
        <f t="shared" si="47"/>
        <v>0.27500000000000002</v>
      </c>
      <c r="BD448" s="19" t="str">
        <f>IF(参照_電気!L448="","",参照_電気!L448)</f>
        <v>ホームタウンエナジー(株)</v>
      </c>
    </row>
    <row r="449" spans="47:56">
      <c r="AU449" s="19" t="str">
        <f>IF(参照_電気!A449="","",参照_電気!A449)</f>
        <v/>
      </c>
      <c r="AV449" s="19" t="str">
        <f>IF(参照_電気!B449="","",参照_電気!B449)</f>
        <v/>
      </c>
      <c r="AW449" s="19" t="str">
        <f>IF(参照_電気!C449="","",参照_電気!C449)</f>
        <v>メニューF(残差)</v>
      </c>
      <c r="AX449" s="19">
        <f>IF(参照_電気!D449="","",参照_電気!D449)</f>
        <v>3.7800000000000003E-4</v>
      </c>
      <c r="AY449" s="19">
        <f>IF(参照_電気!E449="","",参照_電気!E449)</f>
        <v>3.7800000000000003E-4</v>
      </c>
      <c r="AZ449" s="19" t="str">
        <f>IF(参照_電気!F449="","",参照_電気!F449)</f>
        <v>大和ハウス工業(株)</v>
      </c>
      <c r="BA449" s="19" t="str">
        <f>IF(参照_電気!G449="","",参照_電気!G449)</f>
        <v>大和ハウス工業(株)_メニューF(残差)</v>
      </c>
      <c r="BB449" s="19">
        <f t="shared" si="47"/>
        <v>0.378</v>
      </c>
      <c r="BD449" s="19" t="str">
        <f>IF(参照_電気!L449="","",参照_電気!L449)</f>
        <v>(株)ほくだん</v>
      </c>
    </row>
    <row r="450" spans="47:56">
      <c r="AU450" s="19" t="str">
        <f>IF(参照_電気!A450="","",参照_電気!A450)</f>
        <v/>
      </c>
      <c r="AV450" s="19" t="str">
        <f>IF(参照_電気!B450="","",参照_電気!B450)</f>
        <v/>
      </c>
      <c r="AW450" s="19" t="str">
        <f>IF(参照_電気!C450="","",参照_電気!C450)</f>
        <v>(参考値)事業者全体</v>
      </c>
      <c r="AX450" s="19">
        <f>IF(参照_電気!D450="","",参照_電気!D450)</f>
        <v>3.2499999999999999E-4</v>
      </c>
      <c r="AY450" s="19">
        <f>IF(参照_電気!E450="","",参照_電気!E450)</f>
        <v>3.2499999999999999E-4</v>
      </c>
      <c r="AZ450" s="19" t="str">
        <f>IF(参照_電気!F450="","",参照_電気!F450)</f>
        <v>大和ハウス工業(株)</v>
      </c>
      <c r="BA450" s="19" t="str">
        <f>IF(参照_電気!G450="","",参照_電気!G450)</f>
        <v>大和ハウス工業(株)_(参考値)事業者全体</v>
      </c>
      <c r="BB450" s="19">
        <f t="shared" si="47"/>
        <v>0.32500000000000001</v>
      </c>
      <c r="BD450" s="19" t="str">
        <f>IF(参照_電気!L450="","",参照_電気!L450)</f>
        <v>北陸電力ビズ・エナジーソリューション(株)</v>
      </c>
    </row>
    <row r="451" spans="47:56">
      <c r="AU451" s="19" t="str">
        <f>IF(参照_電気!A451="","",参照_電気!A451)</f>
        <v>A0172</v>
      </c>
      <c r="AV451" s="19" t="str">
        <f>IF(参照_電気!B451="","",参照_電気!B451)</f>
        <v>HTBエナジー(株)</v>
      </c>
      <c r="AW451" s="19" t="str">
        <f>IF(参照_電気!C451="","",参照_電気!C451)</f>
        <v>メニューA</v>
      </c>
      <c r="AX451" s="19">
        <f>IF(参照_電気!D451="","",参照_電気!D451)</f>
        <v>0</v>
      </c>
      <c r="AY451" s="19">
        <f>IF(参照_電気!E451="","",参照_電気!E451)</f>
        <v>0</v>
      </c>
      <c r="AZ451" s="19" t="str">
        <f>IF(参照_電気!F451="","",参照_電気!F451)</f>
        <v>HTBエナジー(株)</v>
      </c>
      <c r="BA451" s="19" t="str">
        <f>IF(参照_電気!G451="","",参照_電気!G451)</f>
        <v>HTBエナジー(株)_メニューA</v>
      </c>
      <c r="BB451" s="19">
        <f t="shared" si="47"/>
        <v>0</v>
      </c>
      <c r="BD451" s="19" t="str">
        <f>IF(参照_電気!L451="","",参照_電気!L451)</f>
        <v>(株)ホクレン油機サービス</v>
      </c>
    </row>
    <row r="452" spans="47:56">
      <c r="AU452" s="19" t="str">
        <f>IF(参照_電気!A452="","",参照_電気!A452)</f>
        <v/>
      </c>
      <c r="AV452" s="19" t="str">
        <f>IF(参照_電気!B452="","",参照_電気!B452)</f>
        <v/>
      </c>
      <c r="AW452" s="19" t="str">
        <f>IF(参照_電気!C452="","",参照_電気!C452)</f>
        <v>メニューB(残差)</v>
      </c>
      <c r="AX452" s="19">
        <f>IF(参照_電気!D452="","",参照_電気!D452)</f>
        <v>3.9599999999999998E-4</v>
      </c>
      <c r="AY452" s="19">
        <f>IF(参照_電気!E452="","",参照_電気!E452)</f>
        <v>3.9599999999999998E-4</v>
      </c>
      <c r="AZ452" s="19" t="str">
        <f>IF(参照_電気!F452="","",参照_電気!F452)</f>
        <v>HTBエナジー(株)</v>
      </c>
      <c r="BA452" s="19" t="str">
        <f>IF(参照_電気!G452="","",参照_電気!G452)</f>
        <v>HTBエナジー(株)_メニューB(残差)</v>
      </c>
      <c r="BB452" s="19">
        <f t="shared" si="47"/>
        <v>0.39599999999999996</v>
      </c>
      <c r="BD452" s="19" t="str">
        <f>IF(参照_電気!L452="","",参照_電気!L452)</f>
        <v>北海道瓦斯(株)</v>
      </c>
    </row>
    <row r="453" spans="47:56">
      <c r="AU453" s="19" t="str">
        <f>IF(参照_電気!A453="","",参照_電気!A453)</f>
        <v/>
      </c>
      <c r="AV453" s="19" t="str">
        <f>IF(参照_電気!B453="","",参照_電気!B453)</f>
        <v/>
      </c>
      <c r="AW453" s="19" t="str">
        <f>IF(参照_電気!C453="","",参照_電気!C453)</f>
        <v>(参考値)事業者全体</v>
      </c>
      <c r="AX453" s="19">
        <f>IF(参照_電気!D453="","",参照_電気!D453)</f>
        <v>3.6299999999999999E-4</v>
      </c>
      <c r="AY453" s="19">
        <f>IF(参照_電気!E453="","",参照_電気!E453)</f>
        <v>3.6299999999999999E-4</v>
      </c>
      <c r="AZ453" s="19" t="str">
        <f>IF(参照_電気!F453="","",参照_電気!F453)</f>
        <v>HTBエナジー(株)</v>
      </c>
      <c r="BA453" s="19" t="str">
        <f>IF(参照_電気!G453="","",参照_電気!G453)</f>
        <v>HTBエナジー(株)_(参考値)事業者全体</v>
      </c>
      <c r="BB453" s="19">
        <f t="shared" ref="BB453:BB516" si="48">AX453*1000</f>
        <v>0.36299999999999999</v>
      </c>
      <c r="BD453" s="19" t="str">
        <f>IF(参照_電気!L453="","",参照_電気!L453)</f>
        <v>穂の国とよはし電力(株)</v>
      </c>
    </row>
    <row r="454" spans="47:56">
      <c r="AU454" s="19" t="str">
        <f>IF(参照_電気!A454="","",参照_電気!A454)</f>
        <v>A0173</v>
      </c>
      <c r="AV454" s="19" t="str">
        <f>IF(参照_電気!B454="","",参照_電気!B454)</f>
        <v>(株)アシストワンエナジー</v>
      </c>
      <c r="AW454" s="19" t="str">
        <f>IF(参照_電気!C454="","",参照_電気!C454)</f>
        <v/>
      </c>
      <c r="AX454" s="19">
        <f>IF(参照_電気!D454="","",参照_電気!D454)</f>
        <v>6.1600000000000001E-4</v>
      </c>
      <c r="AY454" s="19">
        <f>IF(参照_電気!E454="","",参照_電気!E454)</f>
        <v>6.1600000000000001E-4</v>
      </c>
      <c r="AZ454" s="19" t="str">
        <f>IF(参照_電気!F454="","",参照_電気!F454)</f>
        <v>(株)アシストワンエナジー</v>
      </c>
      <c r="BA454" s="19" t="str">
        <f>IF(参照_電気!G454="","",参照_電気!G454)</f>
        <v>(株)アシストワンエナジー_</v>
      </c>
      <c r="BB454" s="19">
        <f t="shared" si="48"/>
        <v>0.61599999999999999</v>
      </c>
      <c r="BD454" s="19" t="str">
        <f>IF(参照_電気!L454="","",参照_電気!L454)</f>
        <v>本庄ガス(株)</v>
      </c>
    </row>
    <row r="455" spans="47:56">
      <c r="AU455" s="19" t="str">
        <f>IF(参照_電気!A455="","",参照_電気!A455)</f>
        <v>A0175</v>
      </c>
      <c r="AV455" s="19" t="str">
        <f>IF(参照_電気!B455="","",参照_電気!B455)</f>
        <v>(株)フソウ・エナジー</v>
      </c>
      <c r="AW455" s="19" t="str">
        <f>IF(参照_電気!C455="","",参照_電気!C455)</f>
        <v/>
      </c>
      <c r="AX455" s="19">
        <f>IF(参照_電気!D455="","",参照_電気!D455)</f>
        <v>6.4800000000000003E-4</v>
      </c>
      <c r="AY455" s="19">
        <f>IF(参照_電気!E455="","",参照_電気!E455)</f>
        <v>6.4800000000000003E-4</v>
      </c>
      <c r="AZ455" s="19" t="str">
        <f>IF(参照_電気!F455="","",参照_電気!F455)</f>
        <v>(株)フソウ・エナジー</v>
      </c>
      <c r="BA455" s="19" t="str">
        <f>IF(参照_電気!G455="","",参照_電気!G455)</f>
        <v>(株)フソウ・エナジー_</v>
      </c>
      <c r="BB455" s="19">
        <f t="shared" si="48"/>
        <v>0.64800000000000002</v>
      </c>
      <c r="BD455" s="19" t="str">
        <f>IF(参照_電気!L455="","",参照_電気!L455)</f>
        <v>(株)まち未来製作所</v>
      </c>
    </row>
    <row r="456" spans="47:56">
      <c r="AU456" s="19" t="str">
        <f>IF(参照_電気!A456="","",参照_電気!A456)</f>
        <v>A0177</v>
      </c>
      <c r="AV456" s="19" t="str">
        <f>IF(参照_電気!B456="","",参照_電気!B456)</f>
        <v>湘南電力(株)</v>
      </c>
      <c r="AW456" s="19" t="str">
        <f>IF(参照_電気!C456="","",参照_電気!C456)</f>
        <v>メニューA</v>
      </c>
      <c r="AX456" s="19">
        <f>IF(参照_電気!D456="","",参照_電気!D456)</f>
        <v>0</v>
      </c>
      <c r="AY456" s="19">
        <f>IF(参照_電気!E456="","",参照_電気!E456)</f>
        <v>0</v>
      </c>
      <c r="AZ456" s="19" t="str">
        <f>IF(参照_電気!F456="","",参照_電気!F456)</f>
        <v>湘南電力(株)</v>
      </c>
      <c r="BA456" s="19" t="str">
        <f>IF(参照_電気!G456="","",参照_電気!G456)</f>
        <v>湘南電力(株)_メニューA</v>
      </c>
      <c r="BB456" s="19">
        <f t="shared" si="48"/>
        <v>0</v>
      </c>
      <c r="BD456" s="19" t="str">
        <f>IF(参照_電気!L456="","",参照_電気!L456)</f>
        <v>松阪新電力(株)</v>
      </c>
    </row>
    <row r="457" spans="47:56">
      <c r="AU457" s="19" t="str">
        <f>IF(参照_電気!A457="","",参照_電気!A457)</f>
        <v/>
      </c>
      <c r="AV457" s="19" t="str">
        <f>IF(参照_電気!B457="","",参照_電気!B457)</f>
        <v/>
      </c>
      <c r="AW457" s="19" t="str">
        <f>IF(参照_電気!C457="","",参照_電気!C457)</f>
        <v>メニューB(残差)</v>
      </c>
      <c r="AX457" s="19">
        <f>IF(参照_電気!D457="","",参照_電気!D457)</f>
        <v>5.4699999999999996E-4</v>
      </c>
      <c r="AY457" s="19">
        <f>IF(参照_電気!E457="","",参照_電気!E457)</f>
        <v>5.4699999999999996E-4</v>
      </c>
      <c r="AZ457" s="19" t="str">
        <f>IF(参照_電気!F457="","",参照_電気!F457)</f>
        <v>湘南電力(株)</v>
      </c>
      <c r="BA457" s="19" t="str">
        <f>IF(参照_電気!G457="","",参照_電気!G457)</f>
        <v>湘南電力(株)_メニューB(残差)</v>
      </c>
      <c r="BB457" s="19">
        <f t="shared" si="48"/>
        <v>0.54699999999999993</v>
      </c>
      <c r="BD457" s="19" t="str">
        <f>IF(参照_電気!L457="","",参照_電気!L457)</f>
        <v>松本ガス(株)</v>
      </c>
    </row>
    <row r="458" spans="47:56">
      <c r="AU458" s="19" t="str">
        <f>IF(参照_電気!A458="","",参照_電気!A458)</f>
        <v/>
      </c>
      <c r="AV458" s="19" t="str">
        <f>IF(参照_電気!B458="","",参照_電気!B458)</f>
        <v/>
      </c>
      <c r="AW458" s="19" t="str">
        <f>IF(参照_電気!C458="","",参照_電気!C458)</f>
        <v>(参考値)事業者全体</v>
      </c>
      <c r="AX458" s="19">
        <f>IF(参照_電気!D458="","",参照_電気!D458)</f>
        <v>5.0600000000000005E-4</v>
      </c>
      <c r="AY458" s="19">
        <f>IF(参照_電気!E458="","",参照_電気!E458)</f>
        <v>5.0600000000000005E-4</v>
      </c>
      <c r="AZ458" s="19" t="str">
        <f>IF(参照_電気!F458="","",参照_電気!F458)</f>
        <v>湘南電力(株)</v>
      </c>
      <c r="BA458" s="19" t="str">
        <f>IF(参照_電気!G458="","",参照_電気!G458)</f>
        <v>湘南電力(株)_(参考値)事業者全体</v>
      </c>
      <c r="BB458" s="19">
        <f t="shared" si="48"/>
        <v>0.50600000000000001</v>
      </c>
      <c r="BD458" s="19" t="str">
        <f>IF(参照_電気!L458="","",参照_電気!L458)</f>
        <v>真庭バイオエネルギー(株)</v>
      </c>
    </row>
    <row r="459" spans="47:56">
      <c r="AU459" s="19" t="str">
        <f>IF(参照_電気!A459="","",参照_電気!A459)</f>
        <v>A0178</v>
      </c>
      <c r="AV459" s="19" t="str">
        <f>IF(参照_電気!B459="","",参照_電気!B459)</f>
        <v>大東建託パートナーズ(株)</v>
      </c>
      <c r="AW459" s="19" t="str">
        <f>IF(参照_電気!C459="","",参照_電気!C459)</f>
        <v/>
      </c>
      <c r="AX459" s="19">
        <f>IF(参照_電気!D459="","",参照_電気!D459)</f>
        <v>5.7600000000000001E-4</v>
      </c>
      <c r="AY459" s="19">
        <f>IF(参照_電気!E459="","",参照_電気!E459)</f>
        <v>5.7600000000000001E-4</v>
      </c>
      <c r="AZ459" s="19" t="str">
        <f>IF(参照_電気!F459="","",参照_電気!F459)</f>
        <v>大東建託パートナーズ(株)</v>
      </c>
      <c r="BA459" s="19" t="str">
        <f>IF(参照_電気!G459="","",参照_電気!G459)</f>
        <v>大東建託パートナーズ(株)_</v>
      </c>
      <c r="BB459" s="19">
        <f t="shared" si="48"/>
        <v>0.57600000000000007</v>
      </c>
      <c r="BD459" s="19" t="str">
        <f>IF(参照_電気!L459="","",参照_電気!L459)</f>
        <v>(株)マルイファシリティーズ</v>
      </c>
    </row>
    <row r="460" spans="47:56">
      <c r="AU460" s="19" t="str">
        <f>IF(参照_電気!A460="","",参照_電気!A460)</f>
        <v>A0179</v>
      </c>
      <c r="AV460" s="19" t="str">
        <f>IF(参照_電気!B460="","",参照_電気!B460)</f>
        <v>Japan電力(株)</v>
      </c>
      <c r="AW460" s="19" t="str">
        <f>IF(参照_電気!C460="","",参照_電気!C460)</f>
        <v>メニューA</v>
      </c>
      <c r="AX460" s="19">
        <f>IF(参照_電気!D460="","",参照_電気!D460)</f>
        <v>0</v>
      </c>
      <c r="AY460" s="19">
        <f>IF(参照_電気!E460="","",参照_電気!E460)</f>
        <v>0</v>
      </c>
      <c r="AZ460" s="19" t="str">
        <f>IF(参照_電気!F460="","",参照_電気!F460)</f>
        <v>Japan電力(株)</v>
      </c>
      <c r="BA460" s="19" t="str">
        <f>IF(参照_電気!G460="","",参照_電気!G460)</f>
        <v>Japan電力(株)_メニューA</v>
      </c>
      <c r="BB460" s="19">
        <f t="shared" si="48"/>
        <v>0</v>
      </c>
      <c r="BD460" s="19" t="str">
        <f>IF(参照_電気!L460="","",参照_電気!L460)</f>
        <v>(株)丸の内電力</v>
      </c>
    </row>
    <row r="461" spans="47:56">
      <c r="AU461" s="19" t="str">
        <f>IF(参照_電気!A461="","",参照_電気!A461)</f>
        <v/>
      </c>
      <c r="AV461" s="19" t="str">
        <f>IF(参照_電気!B461="","",参照_電気!B461)</f>
        <v/>
      </c>
      <c r="AW461" s="19" t="str">
        <f>IF(参照_電気!C461="","",参照_電気!C461)</f>
        <v>メニューB(残差)</v>
      </c>
      <c r="AX461" s="19">
        <f>IF(参照_電気!D461="","",参照_電気!D461)</f>
        <v>4.2099999999999999E-4</v>
      </c>
      <c r="AY461" s="19">
        <f>IF(参照_電気!E461="","",参照_電気!E461)</f>
        <v>4.2099999999999999E-4</v>
      </c>
      <c r="AZ461" s="19" t="str">
        <f>IF(参照_電気!F461="","",参照_電気!F461)</f>
        <v>Japan電力(株)</v>
      </c>
      <c r="BA461" s="19" t="str">
        <f>IF(参照_電気!G461="","",参照_電気!G461)</f>
        <v>Japan電力(株)_メニューB(残差)</v>
      </c>
      <c r="BB461" s="19">
        <f t="shared" si="48"/>
        <v>0.42099999999999999</v>
      </c>
      <c r="BD461" s="19" t="str">
        <f>IF(参照_電気!L461="","",参照_電気!L461)</f>
        <v>丸紅新電力(株)</v>
      </c>
    </row>
    <row r="462" spans="47:56">
      <c r="AU462" s="19" t="str">
        <f>IF(参照_電気!A462="","",参照_電気!A462)</f>
        <v/>
      </c>
      <c r="AV462" s="19" t="str">
        <f>IF(参照_電気!B462="","",参照_電気!B462)</f>
        <v/>
      </c>
      <c r="AW462" s="19" t="str">
        <f>IF(参照_電気!C462="","",参照_電気!C462)</f>
        <v>(参考値)事業者全体</v>
      </c>
      <c r="AX462" s="19">
        <f>IF(参照_電気!D462="","",参照_電気!D462)</f>
        <v>3.9199999999999999E-4</v>
      </c>
      <c r="AY462" s="19">
        <f>IF(参照_電気!E462="","",参照_電気!E462)</f>
        <v>3.9199999999999999E-4</v>
      </c>
      <c r="AZ462" s="19" t="str">
        <f>IF(参照_電気!F462="","",参照_電気!F462)</f>
        <v>Japan電力(株)</v>
      </c>
      <c r="BA462" s="19" t="str">
        <f>IF(参照_電気!G462="","",参照_電気!G462)</f>
        <v>Japan電力(株)_(参考値)事業者全体</v>
      </c>
      <c r="BB462" s="19">
        <f t="shared" si="48"/>
        <v>0.39200000000000002</v>
      </c>
      <c r="BD462" s="19" t="str">
        <f>IF(参照_電気!L462="","",参照_電気!L462)</f>
        <v>(株)マルヰ</v>
      </c>
    </row>
    <row r="463" spans="47:56">
      <c r="AU463" s="19" t="str">
        <f>IF(参照_電気!A463="","",参照_電気!A463)</f>
        <v>A0180</v>
      </c>
      <c r="AV463" s="19" t="str">
        <f>IF(参照_電気!B463="","",参照_電気!B463)</f>
        <v>電源開発(株)</v>
      </c>
      <c r="AW463" s="19" t="str">
        <f>IF(参照_電気!C463="","",参照_電気!C463)</f>
        <v>メニューA</v>
      </c>
      <c r="AX463" s="19">
        <f>IF(参照_電気!D463="","",参照_電気!D463)</f>
        <v>4.2499999999999998E-4</v>
      </c>
      <c r="AY463" s="19">
        <f>IF(参照_電気!E463="","",参照_電気!E463)</f>
        <v>4.2499999999999998E-4</v>
      </c>
      <c r="AZ463" s="19" t="str">
        <f>IF(参照_電気!F463="","",参照_電気!F463)</f>
        <v>電源開発(株)</v>
      </c>
      <c r="BA463" s="19" t="str">
        <f>IF(参照_電気!G463="","",参照_電気!G463)</f>
        <v>電源開発(株)_メニューA</v>
      </c>
      <c r="BB463" s="19">
        <f t="shared" si="48"/>
        <v>0.42499999999999999</v>
      </c>
      <c r="BD463" s="19" t="str">
        <f>IF(参照_電気!L463="","",参照_電気!L463)</f>
        <v>三河商事(株)</v>
      </c>
    </row>
    <row r="464" spans="47:56">
      <c r="AU464" s="19" t="str">
        <f>IF(参照_電気!A464="","",参照_電気!A464)</f>
        <v/>
      </c>
      <c r="AV464" s="19" t="str">
        <f>IF(参照_電気!B464="","",参照_電気!B464)</f>
        <v/>
      </c>
      <c r="AW464" s="19" t="str">
        <f>IF(参照_電気!C464="","",参照_電気!C464)</f>
        <v>メニューB(残差)</v>
      </c>
      <c r="AX464" s="19">
        <f>IF(参照_電気!D464="","",参照_電気!D464)</f>
        <v>4.2200000000000001E-4</v>
      </c>
      <c r="AY464" s="19">
        <f>IF(参照_電気!E464="","",参照_電気!E464)</f>
        <v>4.2200000000000001E-4</v>
      </c>
      <c r="AZ464" s="19" t="str">
        <f>IF(参照_電気!F464="","",参照_電気!F464)</f>
        <v>電源開発(株)</v>
      </c>
      <c r="BA464" s="19" t="str">
        <f>IF(参照_電気!G464="","",参照_電気!G464)</f>
        <v>電源開発(株)_メニューB(残差)</v>
      </c>
      <c r="BB464" s="19">
        <f t="shared" si="48"/>
        <v>0.42199999999999999</v>
      </c>
      <c r="BD464" s="19" t="str">
        <f>IF(参照_電気!L464="","",参照_電気!L464)</f>
        <v>(株)三河の山里コミュニティパワー</v>
      </c>
    </row>
    <row r="465" spans="47:56">
      <c r="AU465" s="19" t="str">
        <f>IF(参照_電気!A465="","",参照_電気!A465)</f>
        <v/>
      </c>
      <c r="AV465" s="19" t="str">
        <f>IF(参照_電気!B465="","",参照_電気!B465)</f>
        <v/>
      </c>
      <c r="AW465" s="19" t="str">
        <f>IF(参照_電気!C465="","",参照_電気!C465)</f>
        <v>(参考値)事業者全体</v>
      </c>
      <c r="AX465" s="19">
        <f>IF(参照_電気!D465="","",参照_電気!D465)</f>
        <v>4.2200000000000001E-4</v>
      </c>
      <c r="AY465" s="19">
        <f>IF(参照_電気!E465="","",参照_電気!E465)</f>
        <v>4.2200000000000001E-4</v>
      </c>
      <c r="AZ465" s="19" t="str">
        <f>IF(参照_電気!F465="","",参照_電気!F465)</f>
        <v>電源開発(株)</v>
      </c>
      <c r="BA465" s="19" t="str">
        <f>IF(参照_電気!G465="","",参照_電気!G465)</f>
        <v>電源開発(株)_(参考値)事業者全体</v>
      </c>
      <c r="BB465" s="19">
        <f t="shared" si="48"/>
        <v>0.42199999999999999</v>
      </c>
      <c r="BD465" s="19" t="str">
        <f>IF(参照_電気!L465="","",参照_電気!L465)</f>
        <v>三井物産(株)</v>
      </c>
    </row>
    <row r="466" spans="47:56">
      <c r="AU466" s="19" t="str">
        <f>IF(参照_電気!A466="","",参照_電気!A466)</f>
        <v>A0181</v>
      </c>
      <c r="AV466" s="19" t="str">
        <f>IF(参照_電気!B466="","",参照_電気!B466)</f>
        <v>鈴与商事(株)</v>
      </c>
      <c r="AW466" s="19" t="str">
        <f>IF(参照_電気!C466="","",参照_電気!C466)</f>
        <v>メニューA</v>
      </c>
      <c r="AX466" s="19">
        <f>IF(参照_電気!D466="","",参照_電気!D466)</f>
        <v>2.9599999999999998E-4</v>
      </c>
      <c r="AY466" s="19">
        <f>IF(参照_電気!E466="","",参照_電気!E466)</f>
        <v>2.9599999999999998E-4</v>
      </c>
      <c r="AZ466" s="19" t="str">
        <f>IF(参照_電気!F466="","",参照_電気!F466)</f>
        <v>鈴与商事(株)</v>
      </c>
      <c r="BA466" s="19" t="str">
        <f>IF(参照_電気!G466="","",参照_電気!G466)</f>
        <v>鈴与商事(株)_メニューA</v>
      </c>
      <c r="BB466" s="19">
        <f t="shared" si="48"/>
        <v>0.29599999999999999</v>
      </c>
      <c r="BD466" s="19" t="str">
        <f>IF(参照_電気!L466="","",参照_電気!L466)</f>
        <v>ミツウロコグリーンエネルギー(株)</v>
      </c>
    </row>
    <row r="467" spans="47:56">
      <c r="AU467" s="19" t="str">
        <f>IF(参照_電気!A467="","",参照_電気!A467)</f>
        <v/>
      </c>
      <c r="AV467" s="19" t="str">
        <f>IF(参照_電気!B467="","",参照_電気!B467)</f>
        <v/>
      </c>
      <c r="AW467" s="19" t="str">
        <f>IF(参照_電気!C467="","",参照_電気!C467)</f>
        <v>メニューB</v>
      </c>
      <c r="AX467" s="19">
        <f>IF(参照_電気!D467="","",参照_電気!D467)</f>
        <v>0</v>
      </c>
      <c r="AY467" s="19">
        <f>IF(参照_電気!E467="","",参照_電気!E467)</f>
        <v>0</v>
      </c>
      <c r="AZ467" s="19" t="str">
        <f>IF(参照_電気!F467="","",参照_電気!F467)</f>
        <v>鈴与商事(株)</v>
      </c>
      <c r="BA467" s="19" t="str">
        <f>IF(参照_電気!G467="","",参照_電気!G467)</f>
        <v>鈴与商事(株)_メニューB</v>
      </c>
      <c r="BB467" s="19">
        <f t="shared" si="48"/>
        <v>0</v>
      </c>
      <c r="BD467" s="19" t="str">
        <f>IF(参照_電気!L467="","",参照_電気!L467)</f>
        <v>三菱HCキャピタルエナジー(株)</v>
      </c>
    </row>
    <row r="468" spans="47:56">
      <c r="AU468" s="19" t="str">
        <f>IF(参照_電気!A468="","",参照_電気!A468)</f>
        <v/>
      </c>
      <c r="AV468" s="19" t="str">
        <f>IF(参照_電気!B468="","",参照_電気!B468)</f>
        <v/>
      </c>
      <c r="AW468" s="19" t="str">
        <f>IF(参照_電気!C468="","",参照_電気!C468)</f>
        <v>メニューC</v>
      </c>
      <c r="AX468" s="19">
        <f>IF(参照_電気!D468="","",参照_電気!D468)</f>
        <v>0</v>
      </c>
      <c r="AY468" s="19">
        <f>IF(参照_電気!E468="","",参照_電気!E468)</f>
        <v>0</v>
      </c>
      <c r="AZ468" s="19" t="str">
        <f>IF(参照_電気!F468="","",参照_電気!F468)</f>
        <v>鈴与商事(株)</v>
      </c>
      <c r="BA468" s="19" t="str">
        <f>IF(参照_電気!G468="","",参照_電気!G468)</f>
        <v>鈴与商事(株)_メニューC</v>
      </c>
      <c r="BB468" s="19">
        <f t="shared" si="48"/>
        <v>0</v>
      </c>
      <c r="BD468" s="19" t="str">
        <f>IF(参照_電気!L468="","",参照_電気!L468)</f>
        <v>(株)ミナサポ</v>
      </c>
    </row>
    <row r="469" spans="47:56">
      <c r="AU469" s="19" t="str">
        <f>IF(参照_電気!A469="","",参照_電気!A469)</f>
        <v/>
      </c>
      <c r="AV469" s="19" t="str">
        <f>IF(参照_電気!B469="","",参照_電気!B469)</f>
        <v/>
      </c>
      <c r="AW469" s="19" t="str">
        <f>IF(参照_電気!C469="","",参照_電気!C469)</f>
        <v>メニューD</v>
      </c>
      <c r="AX469" s="19">
        <f>IF(参照_電気!D469="","",参照_電気!D469)</f>
        <v>5.2999999999999998E-4</v>
      </c>
      <c r="AY469" s="19">
        <f>IF(参照_電気!E469="","",参照_電気!E469)</f>
        <v>5.2999999999999998E-4</v>
      </c>
      <c r="AZ469" s="19" t="str">
        <f>IF(参照_電気!F469="","",参照_電気!F469)</f>
        <v>鈴与商事(株)</v>
      </c>
      <c r="BA469" s="19" t="str">
        <f>IF(参照_電気!G469="","",参照_電気!G469)</f>
        <v>鈴与商事(株)_メニューD</v>
      </c>
      <c r="BB469" s="19">
        <f t="shared" si="48"/>
        <v>0.53</v>
      </c>
      <c r="BD469" s="19" t="str">
        <f>IF(参照_電気!L469="","",参照_電気!L469)</f>
        <v>(株)美作国電力</v>
      </c>
    </row>
    <row r="470" spans="47:56">
      <c r="AU470" s="19" t="str">
        <f>IF(参照_電気!A470="","",参照_電気!A470)</f>
        <v/>
      </c>
      <c r="AV470" s="19" t="str">
        <f>IF(参照_電気!B470="","",参照_電気!B470)</f>
        <v/>
      </c>
      <c r="AW470" s="19" t="str">
        <f>IF(参照_電気!C470="","",参照_電気!C470)</f>
        <v>メニューE</v>
      </c>
      <c r="AX470" s="19">
        <f>IF(参照_電気!D470="","",参照_電気!D470)</f>
        <v>5.1999999999999995E-4</v>
      </c>
      <c r="AY470" s="19">
        <f>IF(参照_電気!E470="","",参照_電気!E470)</f>
        <v>5.1999999999999995E-4</v>
      </c>
      <c r="AZ470" s="19" t="str">
        <f>IF(参照_電気!F470="","",参照_電気!F470)</f>
        <v>鈴与商事(株)</v>
      </c>
      <c r="BA470" s="19" t="str">
        <f>IF(参照_電気!G470="","",参照_電気!G470)</f>
        <v>鈴与商事(株)_メニューE</v>
      </c>
      <c r="BB470" s="19">
        <f t="shared" si="48"/>
        <v>0.51999999999999991</v>
      </c>
      <c r="BD470" s="19" t="str">
        <f>IF(参照_電気!L470="","",参照_電気!L470)</f>
        <v>(株)みやきエネルギー</v>
      </c>
    </row>
    <row r="471" spans="47:56">
      <c r="AU471" s="19" t="str">
        <f>IF(参照_電気!A471="","",参照_電気!A471)</f>
        <v/>
      </c>
      <c r="AV471" s="19" t="str">
        <f>IF(参照_電気!B471="","",参照_電気!B471)</f>
        <v/>
      </c>
      <c r="AW471" s="19" t="str">
        <f>IF(参照_電気!C471="","",参照_電気!C471)</f>
        <v>メニューF</v>
      </c>
      <c r="AX471" s="19">
        <f>IF(参照_電気!D471="","",参照_電気!D471)</f>
        <v>4.6999999999999999E-4</v>
      </c>
      <c r="AY471" s="19">
        <f>IF(参照_電気!E471="","",参照_電気!E471)</f>
        <v>4.6999999999999999E-4</v>
      </c>
      <c r="AZ471" s="19" t="str">
        <f>IF(参照_電気!F471="","",参照_電気!F471)</f>
        <v>鈴与商事(株)</v>
      </c>
      <c r="BA471" s="19" t="str">
        <f>IF(参照_電気!G471="","",参照_電気!G471)</f>
        <v>鈴与商事(株)_メニューF</v>
      </c>
      <c r="BB471" s="19">
        <f t="shared" si="48"/>
        <v>0.47</v>
      </c>
      <c r="BD471" s="19" t="str">
        <f>IF(参照_電気!L471="","",参照_電気!L471)</f>
        <v>宮古新電力(株)</v>
      </c>
    </row>
    <row r="472" spans="47:56">
      <c r="AU472" s="19" t="str">
        <f>IF(参照_電気!A472="","",参照_電気!A472)</f>
        <v/>
      </c>
      <c r="AV472" s="19" t="str">
        <f>IF(参照_電気!B472="","",参照_電気!B472)</f>
        <v/>
      </c>
      <c r="AW472" s="19" t="str">
        <f>IF(参照_電気!C472="","",参照_電気!C472)</f>
        <v>メニューG</v>
      </c>
      <c r="AX472" s="19">
        <f>IF(参照_電気!D472="","",参照_電気!D472)</f>
        <v>0</v>
      </c>
      <c r="AY472" s="19">
        <f>IF(参照_電気!E472="","",参照_電気!E472)</f>
        <v>0</v>
      </c>
      <c r="AZ472" s="19" t="str">
        <f>IF(参照_電気!F472="","",参照_電気!F472)</f>
        <v>鈴与商事(株)</v>
      </c>
      <c r="BA472" s="19" t="str">
        <f>IF(参照_電気!G472="","",参照_電気!G472)</f>
        <v>鈴与商事(株)_メニューG</v>
      </c>
      <c r="BB472" s="19">
        <f t="shared" si="48"/>
        <v>0</v>
      </c>
      <c r="BD472" s="19" t="str">
        <f>IF(参照_電気!L472="","",参照_電気!L472)</f>
        <v>宮崎瓦斯(株)(旧：(株)宮崎ガスリビング)</v>
      </c>
    </row>
    <row r="473" spans="47:56">
      <c r="AU473" s="19" t="str">
        <f>IF(参照_電気!A473="","",参照_電気!A473)</f>
        <v/>
      </c>
      <c r="AV473" s="19" t="str">
        <f>IF(参照_電気!B473="","",参照_電気!B473)</f>
        <v/>
      </c>
      <c r="AW473" s="19" t="str">
        <f>IF(参照_電気!C473="","",参照_電気!C473)</f>
        <v>メニューH(残差)</v>
      </c>
      <c r="AX473" s="19">
        <f>IF(参照_電気!D473="","",参照_電気!D473)</f>
        <v>6.4899999999999995E-4</v>
      </c>
      <c r="AY473" s="19">
        <f>IF(参照_電気!E473="","",参照_電気!E473)</f>
        <v>6.3900000000000003E-4</v>
      </c>
      <c r="AZ473" s="19" t="str">
        <f>IF(参照_電気!F473="","",参照_電気!F473)</f>
        <v>鈴与商事(株)</v>
      </c>
      <c r="BA473" s="19" t="str">
        <f>IF(参照_電気!G473="","",参照_電気!G473)</f>
        <v>鈴与商事(株)_メニューH(残差)</v>
      </c>
      <c r="BB473" s="19">
        <f t="shared" si="48"/>
        <v>0.64899999999999991</v>
      </c>
      <c r="BD473" s="19" t="str">
        <f>IF(参照_電気!L473="","",参照_電気!L473)</f>
        <v>宮崎電力(株)</v>
      </c>
    </row>
    <row r="474" spans="47:56">
      <c r="AU474" s="19" t="str">
        <f>IF(参照_電気!A474="","",参照_電気!A474)</f>
        <v/>
      </c>
      <c r="AV474" s="19" t="str">
        <f>IF(参照_電気!B474="","",参照_電気!B474)</f>
        <v/>
      </c>
      <c r="AW474" s="19" t="str">
        <f>IF(参照_電気!C474="","",参照_電気!C474)</f>
        <v>(参考値)事業者全体</v>
      </c>
      <c r="AX474" s="19">
        <f>IF(参照_電気!D474="","",参照_電気!D474)</f>
        <v>4.7699999999999999E-4</v>
      </c>
      <c r="AY474" s="19">
        <f>IF(参照_電気!E474="","",参照_電気!E474)</f>
        <v>4.73E-4</v>
      </c>
      <c r="AZ474" s="19" t="str">
        <f>IF(参照_電気!F474="","",参照_電気!F474)</f>
        <v>鈴与商事(株)</v>
      </c>
      <c r="BA474" s="19" t="str">
        <f>IF(参照_電気!G474="","",参照_電気!G474)</f>
        <v>鈴与商事(株)_(参考値)事業者全体</v>
      </c>
      <c r="BB474" s="19">
        <f t="shared" si="48"/>
        <v>0.47699999999999998</v>
      </c>
      <c r="BD474" s="19" t="str">
        <f>IF(参照_電気!L474="","",参照_電気!L474)</f>
        <v>宮崎パワーライン(株)</v>
      </c>
    </row>
    <row r="475" spans="47:56">
      <c r="AU475" s="19" t="str">
        <f>IF(参照_電気!A475="","",参照_電気!A475)</f>
        <v>A0184</v>
      </c>
      <c r="AV475" s="19" t="str">
        <f>IF(参照_電気!B475="","",参照_電気!B475)</f>
        <v>ワタミエナジー(株)</v>
      </c>
      <c r="AW475" s="19" t="str">
        <f>IF(参照_電気!C475="","",参照_電気!C475)</f>
        <v>メニューA</v>
      </c>
      <c r="AX475" s="19">
        <f>IF(参照_電気!D475="","",参照_電気!D475)</f>
        <v>0</v>
      </c>
      <c r="AY475" s="19">
        <f>IF(参照_電気!E475="","",参照_電気!E475)</f>
        <v>0</v>
      </c>
      <c r="AZ475" s="19" t="str">
        <f>IF(参照_電気!F475="","",参照_電気!F475)</f>
        <v>ワタミエナジー(株)</v>
      </c>
      <c r="BA475" s="19" t="str">
        <f>IF(参照_電気!G475="","",参照_電気!G475)</f>
        <v>ワタミエナジー(株)_メニューA</v>
      </c>
      <c r="BB475" s="19">
        <f t="shared" si="48"/>
        <v>0</v>
      </c>
      <c r="BD475" s="19" t="str">
        <f>IF(参照_電気!L475="","",参照_電気!L475)</f>
        <v>みやまスマートエネルギー(株)</v>
      </c>
    </row>
    <row r="476" spans="47:56">
      <c r="AU476" s="19" t="str">
        <f>IF(参照_電気!A476="","",参照_電気!A476)</f>
        <v/>
      </c>
      <c r="AV476" s="19" t="str">
        <f>IF(参照_電気!B476="","",参照_電気!B476)</f>
        <v/>
      </c>
      <c r="AW476" s="19" t="str">
        <f>IF(参照_電気!C476="","",参照_電気!C476)</f>
        <v>メニューB(残差)</v>
      </c>
      <c r="AX476" s="19">
        <f>IF(参照_電気!D476="","",参照_電気!D476)</f>
        <v>6.2799999999999998E-4</v>
      </c>
      <c r="AY476" s="19">
        <f>IF(参照_電気!E476="","",参照_電気!E476)</f>
        <v>6.2799999999999998E-4</v>
      </c>
      <c r="AZ476" s="19" t="str">
        <f>IF(参照_電気!F476="","",参照_電気!F476)</f>
        <v>ワタミエナジー(株)</v>
      </c>
      <c r="BA476" s="19" t="str">
        <f>IF(参照_電気!G476="","",参照_電気!G476)</f>
        <v>ワタミエナジー(株)_メニューB(残差)</v>
      </c>
      <c r="BB476" s="19">
        <f t="shared" si="48"/>
        <v>0.628</v>
      </c>
      <c r="BD476" s="19" t="str">
        <f>IF(参照_電気!L476="","",参照_電気!L476)</f>
        <v>みよしエナジー(株)</v>
      </c>
    </row>
    <row r="477" spans="47:56">
      <c r="AU477" s="19" t="str">
        <f>IF(参照_電気!A477="","",参照_電気!A477)</f>
        <v/>
      </c>
      <c r="AV477" s="19" t="str">
        <f>IF(参照_電気!B477="","",参照_電気!B477)</f>
        <v/>
      </c>
      <c r="AW477" s="19" t="str">
        <f>IF(参照_電気!C477="","",参照_電気!C477)</f>
        <v>(参考値)事業者全体</v>
      </c>
      <c r="AX477" s="19">
        <f>IF(参照_電気!D477="","",参照_電気!D477)</f>
        <v>4.95E-4</v>
      </c>
      <c r="AY477" s="19">
        <f>IF(参照_電気!E477="","",参照_電気!E477)</f>
        <v>4.95E-4</v>
      </c>
      <c r="AZ477" s="19" t="str">
        <f>IF(参照_電気!F477="","",参照_電気!F477)</f>
        <v>ワタミエナジー(株)</v>
      </c>
      <c r="BA477" s="19" t="str">
        <f>IF(参照_電気!G477="","",参照_電気!G477)</f>
        <v>ワタミエナジー(株)_(参考値)事業者全体</v>
      </c>
      <c r="BB477" s="19">
        <f t="shared" si="48"/>
        <v>0.495</v>
      </c>
      <c r="BD477" s="19" t="str">
        <f>IF(参照_電気!L477="","",参照_電気!L477)</f>
        <v>ミライフ(株)</v>
      </c>
    </row>
    <row r="478" spans="47:56">
      <c r="AU478" s="19" t="str">
        <f>IF(参照_電気!A478="","",参照_電気!A478)</f>
        <v>A0185</v>
      </c>
      <c r="AV478" s="19" t="str">
        <f>IF(参照_電気!B478="","",参照_電気!B478)</f>
        <v>(株)パルシステム電力</v>
      </c>
      <c r="AW478" s="19" t="str">
        <f>IF(参照_電気!C478="","",参照_電気!C478)</f>
        <v/>
      </c>
      <c r="AX478" s="19">
        <f>IF(参照_電気!D478="","",参照_電気!D478)</f>
        <v>3.7100000000000002E-4</v>
      </c>
      <c r="AY478" s="19">
        <f>IF(参照_電気!E478="","",参照_電気!E478)</f>
        <v>3.7100000000000002E-4</v>
      </c>
      <c r="AZ478" s="19" t="str">
        <f>IF(参照_電気!F478="","",参照_電気!F478)</f>
        <v>(株)パルシステム電力</v>
      </c>
      <c r="BA478" s="19" t="str">
        <f>IF(参照_電気!G478="","",参照_電気!G478)</f>
        <v>(株)パルシステム電力_</v>
      </c>
      <c r="BB478" s="19">
        <f t="shared" si="48"/>
        <v>0.371</v>
      </c>
      <c r="BD478" s="19" t="str">
        <f>IF(参照_電気!L478="","",参照_電気!L478)</f>
        <v xml:space="preserve">ミライフ東日本(株) </v>
      </c>
    </row>
    <row r="479" spans="47:56">
      <c r="AU479" s="19" t="str">
        <f>IF(参照_電気!A479="","",参照_電気!A479)</f>
        <v>A0186</v>
      </c>
      <c r="AV479" s="19" t="str">
        <f>IF(参照_電気!B479="","",参照_電気!B479)</f>
        <v>SBパワー(株)</v>
      </c>
      <c r="AW479" s="19" t="str">
        <f>IF(参照_電気!C479="","",参照_電気!C479)</f>
        <v>メニューA</v>
      </c>
      <c r="AX479" s="19">
        <f>IF(参照_電気!D479="","",参照_電気!D479)</f>
        <v>0</v>
      </c>
      <c r="AY479" s="19">
        <f>IF(参照_電気!E479="","",参照_電気!E479)</f>
        <v>0</v>
      </c>
      <c r="AZ479" s="19" t="str">
        <f>IF(参照_電気!F479="","",参照_電気!F479)</f>
        <v>SBパワー(株)</v>
      </c>
      <c r="BA479" s="19" t="str">
        <f>IF(参照_電気!G479="","",参照_電気!G479)</f>
        <v>SBパワー(株)_メニューA</v>
      </c>
      <c r="BB479" s="19">
        <f t="shared" si="48"/>
        <v>0</v>
      </c>
      <c r="BD479" s="19" t="str">
        <f>IF(参照_電気!L479="","",参照_電気!L479)</f>
        <v>(株)明治産業</v>
      </c>
    </row>
    <row r="480" spans="47:56">
      <c r="AU480" s="19" t="str">
        <f>IF(参照_電気!A480="","",参照_電気!A480)</f>
        <v/>
      </c>
      <c r="AV480" s="19" t="str">
        <f>IF(参照_電気!B480="","",参照_電気!B480)</f>
        <v/>
      </c>
      <c r="AW480" s="19" t="str">
        <f>IF(参照_電気!C480="","",参照_電気!C480)</f>
        <v>メニューB</v>
      </c>
      <c r="AX480" s="19">
        <f>IF(参照_電気!D480="","",参照_電気!D480)</f>
        <v>0</v>
      </c>
      <c r="AY480" s="19">
        <f>IF(参照_電気!E480="","",参照_電気!E480)</f>
        <v>0</v>
      </c>
      <c r="AZ480" s="19" t="str">
        <f>IF(参照_電気!F480="","",参照_電気!F480)</f>
        <v>SBパワー(株)</v>
      </c>
      <c r="BA480" s="19" t="str">
        <f>IF(参照_電気!G480="","",参照_電気!G480)</f>
        <v>SBパワー(株)_メニューB</v>
      </c>
      <c r="BB480" s="19">
        <f t="shared" si="48"/>
        <v>0</v>
      </c>
      <c r="BD480" s="19" t="str">
        <f>IF(参照_電気!L480="","",参照_電気!L480)</f>
        <v>名南共同エネルギー(株)</v>
      </c>
    </row>
    <row r="481" spans="47:56">
      <c r="AU481" s="19" t="str">
        <f>IF(参照_電気!A481="","",参照_電気!A481)</f>
        <v/>
      </c>
      <c r="AV481" s="19" t="str">
        <f>IF(参照_電気!B481="","",参照_電気!B481)</f>
        <v/>
      </c>
      <c r="AW481" s="19" t="str">
        <f>IF(参照_電気!C481="","",参照_電気!C481)</f>
        <v>メニューC</v>
      </c>
      <c r="AX481" s="19">
        <f>IF(参照_電気!D481="","",参照_電気!D481)</f>
        <v>1.66E-4</v>
      </c>
      <c r="AY481" s="19">
        <f>IF(参照_電気!E481="","",参照_電気!E481)</f>
        <v>1.66E-4</v>
      </c>
      <c r="AZ481" s="19" t="str">
        <f>IF(参照_電気!F481="","",参照_電気!F481)</f>
        <v>SBパワー(株)</v>
      </c>
      <c r="BA481" s="19" t="str">
        <f>IF(参照_電気!G481="","",参照_電気!G481)</f>
        <v>SBパワー(株)_メニューC</v>
      </c>
      <c r="BB481" s="19">
        <f t="shared" si="48"/>
        <v>0.16600000000000001</v>
      </c>
      <c r="BD481" s="19" t="str">
        <f>IF(参照_電気!L481="","",参照_電気!L481)</f>
        <v>もみじ電力(株)</v>
      </c>
    </row>
    <row r="482" spans="47:56">
      <c r="AU482" s="19" t="str">
        <f>IF(参照_電気!A482="","",参照_電気!A482)</f>
        <v/>
      </c>
      <c r="AV482" s="19" t="str">
        <f>IF(参照_電気!B482="","",参照_電気!B482)</f>
        <v/>
      </c>
      <c r="AW482" s="19" t="str">
        <f>IF(参照_電気!C482="","",参照_電気!C482)</f>
        <v>メニューD</v>
      </c>
      <c r="AX482" s="19">
        <f>IF(参照_電気!D482="","",参照_電気!D482)</f>
        <v>3.8999999999999999E-4</v>
      </c>
      <c r="AY482" s="19">
        <f>IF(参照_電気!E482="","",参照_電気!E482)</f>
        <v>3.8999999999999999E-4</v>
      </c>
      <c r="AZ482" s="19" t="str">
        <f>IF(参照_電気!F482="","",参照_電気!F482)</f>
        <v>SBパワー(株)</v>
      </c>
      <c r="BA482" s="19" t="str">
        <f>IF(参照_電気!G482="","",参照_電気!G482)</f>
        <v>SBパワー(株)_メニューD</v>
      </c>
      <c r="BB482" s="19">
        <f t="shared" si="48"/>
        <v>0.39</v>
      </c>
      <c r="BD482" s="19" t="str">
        <f>IF(参照_電気!L482="","",参照_電気!L482)</f>
        <v>森のエネルギー(株)</v>
      </c>
    </row>
    <row r="483" spans="47:56">
      <c r="AU483" s="19" t="str">
        <f>IF(参照_電気!A483="","",参照_電気!A483)</f>
        <v/>
      </c>
      <c r="AV483" s="19" t="str">
        <f>IF(参照_電気!B483="","",参照_電気!B483)</f>
        <v/>
      </c>
      <c r="AW483" s="19" t="str">
        <f>IF(参照_電気!C483="","",参照_電気!C483)</f>
        <v>メニューE(残差)</v>
      </c>
      <c r="AX483" s="19">
        <f>IF(参照_電気!D483="","",参照_電気!D483)</f>
        <v>6.5899999999999997E-4</v>
      </c>
      <c r="AY483" s="19">
        <f>IF(参照_電気!E483="","",参照_電気!E483)</f>
        <v>6.5899999999999997E-4</v>
      </c>
      <c r="AZ483" s="19" t="str">
        <f>IF(参照_電気!F483="","",参照_電気!F483)</f>
        <v>SBパワー(株)</v>
      </c>
      <c r="BA483" s="19" t="str">
        <f>IF(参照_電気!G483="","",参照_電気!G483)</f>
        <v>SBパワー(株)_メニューE(残差)</v>
      </c>
      <c r="BB483" s="19">
        <f t="shared" si="48"/>
        <v>0.65899999999999992</v>
      </c>
      <c r="BD483" s="19" t="str">
        <f>IF(参照_電気!L483="","",参照_電気!L483)</f>
        <v>森の電力(株)</v>
      </c>
    </row>
    <row r="484" spans="47:56">
      <c r="AU484" s="19" t="str">
        <f>IF(参照_電気!A484="","",参照_電気!A484)</f>
        <v/>
      </c>
      <c r="AV484" s="19" t="str">
        <f>IF(参照_電気!B484="","",参照_電気!B484)</f>
        <v/>
      </c>
      <c r="AW484" s="19" t="str">
        <f>IF(参照_電気!C484="","",参照_電気!C484)</f>
        <v>(参考値)事業者全体</v>
      </c>
      <c r="AX484" s="19">
        <f>IF(参照_電気!D484="","",参照_電気!D484)</f>
        <v>6.2E-4</v>
      </c>
      <c r="AY484" s="19">
        <f>IF(参照_電気!E484="","",参照_電気!E484)</f>
        <v>6.2E-4</v>
      </c>
      <c r="AZ484" s="19" t="str">
        <f>IF(参照_電気!F484="","",参照_電気!F484)</f>
        <v>SBパワー(株)</v>
      </c>
      <c r="BA484" s="19" t="str">
        <f>IF(参照_電気!G484="","",参照_電気!G484)</f>
        <v>SBパワー(株)_(参考値)事業者全体</v>
      </c>
      <c r="BB484" s="19">
        <f t="shared" si="48"/>
        <v>0.62</v>
      </c>
      <c r="BD484" s="19" t="str">
        <f>IF(参照_電気!L484="","",参照_電気!L484)</f>
        <v>八千代エンジニヤリング(株)</v>
      </c>
    </row>
    <row r="485" spans="47:56">
      <c r="AU485" s="19" t="str">
        <f>IF(参照_電気!A485="","",参照_電気!A485)</f>
        <v>A0187</v>
      </c>
      <c r="AV485" s="19" t="str">
        <f>IF(参照_電気!B485="","",参照_電気!B485)</f>
        <v>NFパワーサービス(株)</v>
      </c>
      <c r="AW485" s="19" t="str">
        <f>IF(参照_電気!C485="","",参照_電気!C485)</f>
        <v>メニューA</v>
      </c>
      <c r="AX485" s="19">
        <f>IF(参照_電気!D485="","",参照_電気!D485)</f>
        <v>0</v>
      </c>
      <c r="AY485" s="19">
        <f>IF(参照_電気!E485="","",参照_電気!E485)</f>
        <v>0</v>
      </c>
      <c r="AZ485" s="19" t="str">
        <f>IF(参照_電気!F485="","",参照_電気!F485)</f>
        <v>NFパワーサービス(株)</v>
      </c>
      <c r="BA485" s="19" t="str">
        <f>IF(参照_電気!G485="","",参照_電気!G485)</f>
        <v>NFパワーサービス(株)_メニューA</v>
      </c>
      <c r="BB485" s="19">
        <f t="shared" si="48"/>
        <v>0</v>
      </c>
      <c r="BD485" s="19" t="str">
        <f>IF(参照_電気!L485="","",参照_電気!L485)</f>
        <v>八幡商事(株)</v>
      </c>
    </row>
    <row r="486" spans="47:56">
      <c r="AU486" s="19" t="str">
        <f>IF(参照_電気!A486="","",参照_電気!A486)</f>
        <v/>
      </c>
      <c r="AV486" s="19" t="str">
        <f>IF(参照_電気!B486="","",参照_電気!B486)</f>
        <v/>
      </c>
      <c r="AW486" s="19" t="str">
        <f>IF(参照_電気!C486="","",参照_電気!C486)</f>
        <v>メニューB(残差)</v>
      </c>
      <c r="AX486" s="19">
        <f>IF(参照_電気!D486="","",参照_電気!D486)</f>
        <v>3.8699999999999997E-4</v>
      </c>
      <c r="AY486" s="19">
        <f>IF(参照_電気!E486="","",参照_電気!E486)</f>
        <v>3.8699999999999997E-4</v>
      </c>
      <c r="AZ486" s="19" t="str">
        <f>IF(参照_電気!F486="","",参照_電気!F486)</f>
        <v>NFパワーサービス(株)</v>
      </c>
      <c r="BA486" s="19" t="str">
        <f>IF(参照_電気!G486="","",参照_電気!G486)</f>
        <v>NFパワーサービス(株)_メニューB(残差)</v>
      </c>
      <c r="BB486" s="19">
        <f t="shared" si="48"/>
        <v>0.38699999999999996</v>
      </c>
      <c r="BD486" s="19" t="str">
        <f>IF(参照_電気!L486="","",参照_電気!L486)</f>
        <v>(株)やまがた新電力</v>
      </c>
    </row>
    <row r="487" spans="47:56">
      <c r="AU487" s="19" t="str">
        <f>IF(参照_電気!A487="","",参照_電気!A487)</f>
        <v/>
      </c>
      <c r="AV487" s="19" t="str">
        <f>IF(参照_電気!B487="","",参照_電気!B487)</f>
        <v/>
      </c>
      <c r="AW487" s="19" t="str">
        <f>IF(参照_電気!C487="","",参照_電気!C487)</f>
        <v>(参考値)事業者全体</v>
      </c>
      <c r="AX487" s="19">
        <f>IF(参照_電気!D487="","",参照_電気!D487)</f>
        <v>2.9300000000000002E-4</v>
      </c>
      <c r="AY487" s="19">
        <f>IF(参照_電気!E487="","",参照_電気!E487)</f>
        <v>2.9300000000000002E-4</v>
      </c>
      <c r="AZ487" s="19" t="str">
        <f>IF(参照_電気!F487="","",参照_電気!F487)</f>
        <v>NFパワーサービス(株)</v>
      </c>
      <c r="BA487" s="19" t="str">
        <f>IF(参照_電気!G487="","",参照_電気!G487)</f>
        <v>NFパワーサービス(株)_(参考値)事業者全体</v>
      </c>
      <c r="BB487" s="19">
        <f t="shared" si="48"/>
        <v>0.29300000000000004</v>
      </c>
      <c r="BD487" s="19" t="str">
        <f>IF(参照_電気!L487="","",参照_電気!L487)</f>
        <v>山口グリーンエネルギー(株)</v>
      </c>
    </row>
    <row r="488" spans="47:56">
      <c r="AU488" s="19" t="str">
        <f>IF(参照_電気!A488="","",参照_電気!A488)</f>
        <v>A0188</v>
      </c>
      <c r="AV488" s="19" t="str">
        <f>IF(参照_電気!B488="","",参照_電気!B488)</f>
        <v>ひおき地域エネルギー(株)</v>
      </c>
      <c r="AW488" s="19" t="str">
        <f>IF(参照_電気!C488="","",参照_電気!C488)</f>
        <v>メニューA</v>
      </c>
      <c r="AX488" s="19">
        <f>IF(参照_電気!D488="","",参照_電気!D488)</f>
        <v>2.9300000000000002E-4</v>
      </c>
      <c r="AY488" s="19">
        <f>IF(参照_電気!E488="","",参照_電気!E488)</f>
        <v>2.9300000000000002E-4</v>
      </c>
      <c r="AZ488" s="19" t="str">
        <f>IF(参照_電気!F488="","",参照_電気!F488)</f>
        <v>ひおき地域エネルギー(株)</v>
      </c>
      <c r="BA488" s="19" t="str">
        <f>IF(参照_電気!G488="","",参照_電気!G488)</f>
        <v>ひおき地域エネルギー(株)_メニューA</v>
      </c>
      <c r="BB488" s="19">
        <f t="shared" si="48"/>
        <v>0.29300000000000004</v>
      </c>
      <c r="BD488" s="19" t="str">
        <f>IF(参照_電気!L488="","",参照_電気!L488)</f>
        <v>やめエネルギー(株)</v>
      </c>
    </row>
    <row r="489" spans="47:56">
      <c r="AU489" s="19" t="str">
        <f>IF(参照_電気!A489="","",参照_電気!A489)</f>
        <v/>
      </c>
      <c r="AV489" s="19" t="str">
        <f>IF(参照_電気!B489="","",参照_電気!B489)</f>
        <v/>
      </c>
      <c r="AW489" s="19" t="str">
        <f>IF(参照_電気!C489="","",参照_電気!C489)</f>
        <v>メニューB</v>
      </c>
      <c r="AX489" s="19">
        <f>IF(参照_電気!D489="","",参照_電気!D489)</f>
        <v>3.4000000000000002E-4</v>
      </c>
      <c r="AY489" s="19">
        <f>IF(参照_電気!E489="","",参照_電気!E489)</f>
        <v>3.4000000000000002E-4</v>
      </c>
      <c r="AZ489" s="19" t="str">
        <f>IF(参照_電気!F489="","",参照_電気!F489)</f>
        <v>ひおき地域エネルギー(株)</v>
      </c>
      <c r="BA489" s="19" t="str">
        <f>IF(参照_電気!G489="","",参照_電気!G489)</f>
        <v>ひおき地域エネルギー(株)_メニューB</v>
      </c>
      <c r="BB489" s="19">
        <f t="shared" si="48"/>
        <v>0.34</v>
      </c>
      <c r="BD489" s="19" t="str">
        <f>IF(参照_電気!L489="","",参照_電気!L489)</f>
        <v>(株)ユーラスグリーンエナジー</v>
      </c>
    </row>
    <row r="490" spans="47:56">
      <c r="AU490" s="19" t="str">
        <f>IF(参照_電気!A490="","",参照_電気!A490)</f>
        <v/>
      </c>
      <c r="AV490" s="19" t="str">
        <f>IF(参照_電気!B490="","",参照_電気!B490)</f>
        <v/>
      </c>
      <c r="AW490" s="19" t="str">
        <f>IF(参照_電気!C490="","",参照_電気!C490)</f>
        <v>メニューC</v>
      </c>
      <c r="AX490" s="19">
        <f>IF(参照_電気!D490="","",参照_電気!D490)</f>
        <v>2.0599999999999999E-4</v>
      </c>
      <c r="AY490" s="19">
        <f>IF(参照_電気!E490="","",参照_電気!E490)</f>
        <v>2.0599999999999999E-4</v>
      </c>
      <c r="AZ490" s="19" t="str">
        <f>IF(参照_電気!F490="","",参照_電気!F490)</f>
        <v>ひおき地域エネルギー(株)</v>
      </c>
      <c r="BA490" s="19" t="str">
        <f>IF(参照_電気!G490="","",参照_電気!G490)</f>
        <v>ひおき地域エネルギー(株)_メニューC</v>
      </c>
      <c r="BB490" s="19">
        <f t="shared" si="48"/>
        <v>0.20599999999999999</v>
      </c>
      <c r="BD490" s="19" t="str">
        <f>IF(参照_電気!L490="","",参照_電気!L490)</f>
        <v>ゆきぐに新電力(株)</v>
      </c>
    </row>
    <row r="491" spans="47:56">
      <c r="AU491" s="19" t="str">
        <f>IF(参照_電気!A491="","",参照_電気!A491)</f>
        <v/>
      </c>
      <c r="AV491" s="19" t="str">
        <f>IF(参照_電気!B491="","",参照_電気!B491)</f>
        <v/>
      </c>
      <c r="AW491" s="19" t="str">
        <f>IF(参照_電気!C491="","",参照_電気!C491)</f>
        <v>メニューD</v>
      </c>
      <c r="AX491" s="19">
        <f>IF(参照_電気!D491="","",参照_電気!D491)</f>
        <v>0</v>
      </c>
      <c r="AY491" s="19">
        <f>IF(参照_電気!E491="","",参照_電気!E491)</f>
        <v>0</v>
      </c>
      <c r="AZ491" s="19" t="str">
        <f>IF(参照_電気!F491="","",参照_電気!F491)</f>
        <v>ひおき地域エネルギー(株)</v>
      </c>
      <c r="BA491" s="19" t="str">
        <f>IF(参照_電気!G491="","",参照_電気!G491)</f>
        <v>ひおき地域エネルギー(株)_メニューD</v>
      </c>
      <c r="BB491" s="19">
        <f t="shared" si="48"/>
        <v>0</v>
      </c>
      <c r="BD491" s="19" t="str">
        <f>IF(参照_電気!L491="","",参照_電気!L491)</f>
        <v>(株)吉田石油店</v>
      </c>
    </row>
    <row r="492" spans="47:56">
      <c r="AU492" s="19" t="str">
        <f>IF(参照_電気!A492="","",参照_電気!A492)</f>
        <v/>
      </c>
      <c r="AV492" s="19" t="str">
        <f>IF(参照_電気!B492="","",参照_電気!B492)</f>
        <v/>
      </c>
      <c r="AW492" s="19" t="str">
        <f>IF(参照_電気!C492="","",参照_電気!C492)</f>
        <v>メニューE(残差)</v>
      </c>
      <c r="AX492" s="19">
        <f>IF(参照_電気!D492="","",参照_電気!D492)</f>
        <v>4.1399999999999998E-4</v>
      </c>
      <c r="AY492" s="19">
        <f>IF(参照_電気!E492="","",参照_電気!E492)</f>
        <v>4.1399999999999998E-4</v>
      </c>
      <c r="AZ492" s="19" t="str">
        <f>IF(参照_電気!F492="","",参照_電気!F492)</f>
        <v>ひおき地域エネルギー(株)</v>
      </c>
      <c r="BA492" s="19" t="str">
        <f>IF(参照_電気!G492="","",参照_電気!G492)</f>
        <v>ひおき地域エネルギー(株)_メニューE(残差)</v>
      </c>
      <c r="BB492" s="19">
        <f t="shared" si="48"/>
        <v>0.41399999999999998</v>
      </c>
      <c r="BD492" s="19" t="str">
        <f>IF(参照_電気!L492="","",参照_電気!L492)</f>
        <v>米子瓦斯(株)</v>
      </c>
    </row>
    <row r="493" spans="47:56">
      <c r="AU493" s="19" t="str">
        <f>IF(参照_電気!A493="","",参照_電気!A493)</f>
        <v/>
      </c>
      <c r="AV493" s="19" t="str">
        <f>IF(参照_電気!B493="","",参照_電気!B493)</f>
        <v/>
      </c>
      <c r="AW493" s="19" t="str">
        <f>IF(参照_電気!C493="","",参照_電気!C493)</f>
        <v>(参考値)事業者全体</v>
      </c>
      <c r="AX493" s="19">
        <f>IF(参照_電気!D493="","",参照_電気!D493)</f>
        <v>3.7300000000000001E-4</v>
      </c>
      <c r="AY493" s="19">
        <f>IF(参照_電気!E493="","",参照_電気!E493)</f>
        <v>3.7300000000000001E-4</v>
      </c>
      <c r="AZ493" s="19" t="str">
        <f>IF(参照_電気!F493="","",参照_電気!F493)</f>
        <v>ひおき地域エネルギー(株)</v>
      </c>
      <c r="BA493" s="19" t="str">
        <f>IF(参照_電気!G493="","",参照_電気!G493)</f>
        <v>ひおき地域エネルギー(株)_(参考値)事業者全体</v>
      </c>
      <c r="BB493" s="19">
        <f t="shared" si="48"/>
        <v>0.373</v>
      </c>
      <c r="BD493" s="19" t="str">
        <f>IF(参照_電気!L493="","",参照_電気!L493)</f>
        <v>楽天モバイル(株)(旧：楽天エナジー(株))</v>
      </c>
    </row>
    <row r="494" spans="47:56">
      <c r="AU494" s="19" t="str">
        <f>IF(参照_電気!A494="","",参照_電気!A494)</f>
        <v>A0189</v>
      </c>
      <c r="AV494" s="19" t="str">
        <f>IF(参照_電気!B494="","",参照_電気!B494)</f>
        <v>和歌山電力(株)</v>
      </c>
      <c r="AW494" s="19" t="str">
        <f>IF(参照_電気!C494="","",参照_電気!C494)</f>
        <v/>
      </c>
      <c r="AX494" s="19">
        <f>IF(参照_電気!D494="","",参照_電気!D494)</f>
        <v>6.2200000000000005E-4</v>
      </c>
      <c r="AY494" s="19">
        <f>IF(参照_電気!E494="","",参照_電気!E494)</f>
        <v>6.2200000000000005E-4</v>
      </c>
      <c r="AZ494" s="19" t="str">
        <f>IF(参照_電気!F494="","",参照_電気!F494)</f>
        <v>和歌山電力(株)</v>
      </c>
      <c r="BA494" s="19" t="str">
        <f>IF(参照_電気!G494="","",参照_電気!G494)</f>
        <v>和歌山電力(株)_</v>
      </c>
      <c r="BB494" s="19">
        <f t="shared" si="48"/>
        <v>0.622</v>
      </c>
      <c r="BD494" s="19" t="str">
        <f>IF(参照_電気!L494="","",参照_電気!L494)</f>
        <v>リエスパワー(株)</v>
      </c>
    </row>
    <row r="495" spans="47:56">
      <c r="AU495" s="19" t="str">
        <f>IF(参照_電気!A495="","",参照_電気!A495)</f>
        <v>A0190</v>
      </c>
      <c r="AV495" s="19" t="str">
        <f>IF(参照_電気!B495="","",参照_電気!B495)</f>
        <v>日本瓦斯(株)(日本ガス(株))</v>
      </c>
      <c r="AW495" s="19" t="str">
        <f>IF(参照_電気!C495="","",参照_電気!C495)</f>
        <v/>
      </c>
      <c r="AX495" s="19">
        <f>IF(参照_電気!D495="","",参照_電気!D495)</f>
        <v>3.7199999999999999E-4</v>
      </c>
      <c r="AY495" s="19">
        <f>IF(参照_電気!E495="","",参照_電気!E495)</f>
        <v>3.7199999999999999E-4</v>
      </c>
      <c r="AZ495" s="19" t="str">
        <f>IF(参照_電気!F495="","",参照_電気!F495)</f>
        <v>日本瓦斯(株)(日本ガス(株))</v>
      </c>
      <c r="BA495" s="19" t="str">
        <f>IF(参照_電気!G495="","",参照_電気!G495)</f>
        <v>日本瓦斯(株)(日本ガス(株))_</v>
      </c>
      <c r="BB495" s="19">
        <f t="shared" si="48"/>
        <v>0.372</v>
      </c>
      <c r="BD495" s="19" t="str">
        <f>IF(参照_電気!L495="","",参照_電気!L495)</f>
        <v>リエスパワーネクスト(株)</v>
      </c>
    </row>
    <row r="496" spans="47:56">
      <c r="AU496" s="19" t="str">
        <f>IF(参照_電気!A496="","",参照_電気!A496)</f>
        <v>A0193</v>
      </c>
      <c r="AV496" s="19" t="str">
        <f>IF(参照_電気!B496="","",参照_電気!B496)</f>
        <v>九電みらいエナジー(株)</v>
      </c>
      <c r="AW496" s="19" t="str">
        <f>IF(参照_電気!C496="","",参照_電気!C496)</f>
        <v>メニューA</v>
      </c>
      <c r="AX496" s="19">
        <f>IF(参照_電気!D496="","",参照_電気!D496)</f>
        <v>0</v>
      </c>
      <c r="AY496" s="19">
        <f>IF(参照_電気!E496="","",参照_電気!E496)</f>
        <v>0</v>
      </c>
      <c r="AZ496" s="19" t="str">
        <f>IF(参照_電気!F496="","",参照_電気!F496)</f>
        <v>九電みらいエナジー(株)</v>
      </c>
      <c r="BA496" s="19" t="str">
        <f>IF(参照_電気!G496="","",参照_電気!G496)</f>
        <v>九電みらいエナジー(株)_メニューA</v>
      </c>
      <c r="BB496" s="19">
        <f t="shared" si="48"/>
        <v>0</v>
      </c>
      <c r="BD496" s="19" t="str">
        <f>IF(参照_電気!L496="","",参照_電気!L496)</f>
        <v>(株)リエネ</v>
      </c>
    </row>
    <row r="497" spans="47:56">
      <c r="AU497" s="19" t="str">
        <f>IF(参照_電気!A497="","",参照_電気!A497)</f>
        <v/>
      </c>
      <c r="AV497" s="19" t="str">
        <f>IF(参照_電気!B497="","",参照_電気!B497)</f>
        <v/>
      </c>
      <c r="AW497" s="19" t="str">
        <f>IF(参照_電気!C497="","",参照_電気!C497)</f>
        <v>メニューB(残差)</v>
      </c>
      <c r="AX497" s="19">
        <f>IF(参照_電気!D497="","",参照_電気!D497)</f>
        <v>4.5100000000000001E-4</v>
      </c>
      <c r="AY497" s="19">
        <f>IF(参照_電気!E497="","",参照_電気!E497)</f>
        <v>4.5100000000000001E-4</v>
      </c>
      <c r="AZ497" s="19" t="str">
        <f>IF(参照_電気!F497="","",参照_電気!F497)</f>
        <v>九電みらいエナジー(株)</v>
      </c>
      <c r="BA497" s="19" t="str">
        <f>IF(参照_電気!G497="","",参照_電気!G497)</f>
        <v>九電みらいエナジー(株)_メニューB(残差)</v>
      </c>
      <c r="BB497" s="19">
        <f t="shared" si="48"/>
        <v>0.45100000000000001</v>
      </c>
      <c r="BD497" s="19" t="str">
        <f>IF(参照_電気!L497="","",参照_電気!L497)</f>
        <v>陸前高田しみんエネルギー(株)</v>
      </c>
    </row>
    <row r="498" spans="47:56">
      <c r="AU498" s="19" t="str">
        <f>IF(参照_電気!A498="","",参照_電気!A498)</f>
        <v/>
      </c>
      <c r="AV498" s="19" t="str">
        <f>IF(参照_電気!B498="","",参照_電気!B498)</f>
        <v/>
      </c>
      <c r="AW498" s="19" t="str">
        <f>IF(参照_電気!C498="","",参照_電気!C498)</f>
        <v>(参考値)事業者全体</v>
      </c>
      <c r="AX498" s="19">
        <f>IF(参照_電気!D498="","",参照_電気!D498)</f>
        <v>4.3600000000000003E-4</v>
      </c>
      <c r="AY498" s="19">
        <f>IF(参照_電気!E498="","",参照_電気!E498)</f>
        <v>4.3600000000000003E-4</v>
      </c>
      <c r="AZ498" s="19" t="str">
        <f>IF(参照_電気!F498="","",参照_電気!F498)</f>
        <v>九電みらいエナジー(株)</v>
      </c>
      <c r="BA498" s="19" t="str">
        <f>IF(参照_電気!G498="","",参照_電気!G498)</f>
        <v>九電みらいエナジー(株)_(参考値)事業者全体</v>
      </c>
      <c r="BB498" s="19">
        <f t="shared" si="48"/>
        <v>0.43600000000000005</v>
      </c>
      <c r="BD498" s="19" t="str">
        <f>IF(参照_電気!L498="","",参照_電気!L498)</f>
        <v>リコージャパン(株)</v>
      </c>
    </row>
    <row r="499" spans="47:56">
      <c r="AU499" s="19" t="str">
        <f>IF(参照_電気!A499="","",参照_電気!A499)</f>
        <v>A0195</v>
      </c>
      <c r="AV499" s="19" t="str">
        <f>IF(参照_電気!B499="","",参照_電気!B499)</f>
        <v>(株)フォレストパワー</v>
      </c>
      <c r="AW499" s="19" t="str">
        <f>IF(参照_電気!C499="","",参照_電気!C499)</f>
        <v/>
      </c>
      <c r="AX499" s="19">
        <f>IF(参照_電気!D499="","",参照_電気!D499)</f>
        <v>4.46E-4</v>
      </c>
      <c r="AY499" s="19">
        <f>IF(参照_電気!E499="","",参照_電気!E499)</f>
        <v>4.46E-4</v>
      </c>
      <c r="AZ499" s="19" t="str">
        <f>IF(参照_電気!F499="","",参照_電気!F499)</f>
        <v>(株)フォレストパワー</v>
      </c>
      <c r="BA499" s="19" t="str">
        <f>IF(参照_電気!G499="","",参照_電気!G499)</f>
        <v>(株)フォレストパワー_</v>
      </c>
      <c r="BB499" s="19">
        <f t="shared" si="48"/>
        <v>0.44600000000000001</v>
      </c>
      <c r="BD499" s="19" t="str">
        <f>IF(参照_電気!L499="","",参照_電気!L499)</f>
        <v>リストプロパティーズ(株)</v>
      </c>
    </row>
    <row r="500" spans="47:56">
      <c r="AU500" s="19" t="str">
        <f>IF(参照_電気!A500="","",参照_電気!A500)</f>
        <v>A0196</v>
      </c>
      <c r="AV500" s="19" t="str">
        <f>IF(参照_電気!B500="","",参照_電気!B500)</f>
        <v>日高都市ガス(株)</v>
      </c>
      <c r="AW500" s="19" t="str">
        <f>IF(参照_電気!C500="","",参照_電気!C500)</f>
        <v/>
      </c>
      <c r="AX500" s="19">
        <f>IF(参照_電気!D500="","",参照_電気!D500)</f>
        <v>4.1899999999999999E-4</v>
      </c>
      <c r="AY500" s="19">
        <f>IF(参照_電気!E500="","",参照_電気!E500)</f>
        <v>4.1899999999999999E-4</v>
      </c>
      <c r="AZ500" s="19" t="str">
        <f>IF(参照_電気!F500="","",参照_電気!F500)</f>
        <v>日高都市ガス(株)</v>
      </c>
      <c r="BA500" s="19" t="str">
        <f>IF(参照_電気!G500="","",参照_電気!G500)</f>
        <v>日高都市ガス(株)_</v>
      </c>
      <c r="BB500" s="19">
        <f t="shared" si="48"/>
        <v>0.41899999999999998</v>
      </c>
      <c r="BD500" s="19" t="str">
        <f>IF(参照_電気!L500="","",参照_電気!L500)</f>
        <v>リニューアブル・ジャパン(株)</v>
      </c>
    </row>
    <row r="501" spans="47:56">
      <c r="AU501" s="19" t="str">
        <f>IF(参照_電気!A501="","",参照_電気!A501)</f>
        <v>A0197</v>
      </c>
      <c r="AV501" s="19" t="str">
        <f>IF(参照_電気!B501="","",参照_電気!B501)</f>
        <v>(株)アドバンテック</v>
      </c>
      <c r="AW501" s="19" t="str">
        <f>IF(参照_電気!C501="","",参照_電気!C501)</f>
        <v>メニューA</v>
      </c>
      <c r="AX501" s="19">
        <f>IF(参照_電気!D501="","",参照_電気!D501)</f>
        <v>1.07E-4</v>
      </c>
      <c r="AY501" s="19">
        <f>IF(参照_電気!E501="","",参照_電気!E501)</f>
        <v>1.07E-4</v>
      </c>
      <c r="AZ501" s="19" t="str">
        <f>IF(参照_電気!F501="","",参照_電気!F501)</f>
        <v>(株)アドバンテック</v>
      </c>
      <c r="BA501" s="19" t="str">
        <f>IF(参照_電気!G501="","",参照_電気!G501)</f>
        <v>(株)アドバンテック_メニューA</v>
      </c>
      <c r="BB501" s="19">
        <f t="shared" si="48"/>
        <v>0.107</v>
      </c>
      <c r="BD501" s="19" t="str">
        <f>IF(参照_電気!L501="","",参照_電気!L501)</f>
        <v>リニューアブルトレード(株)</v>
      </c>
    </row>
    <row r="502" spans="47:56">
      <c r="AU502" s="19" t="str">
        <f>IF(参照_電気!A502="","",参照_電気!A502)</f>
        <v/>
      </c>
      <c r="AV502" s="19" t="str">
        <f>IF(参照_電気!B502="","",参照_電気!B502)</f>
        <v/>
      </c>
      <c r="AW502" s="19" t="str">
        <f>IF(参照_電気!C502="","",参照_電気!C502)</f>
        <v>(参考値)事業者全体</v>
      </c>
      <c r="AX502" s="19">
        <f>IF(参照_電気!D502="","",参照_電気!D502)</f>
        <v>1.07E-4</v>
      </c>
      <c r="AY502" s="19">
        <f>IF(参照_電気!E502="","",参照_電気!E502)</f>
        <v>1.07E-4</v>
      </c>
      <c r="AZ502" s="19" t="str">
        <f>IF(参照_電気!F502="","",参照_電気!F502)</f>
        <v>(株)アドバンテック</v>
      </c>
      <c r="BA502" s="19" t="str">
        <f>IF(参照_電気!G502="","",参照_電気!G502)</f>
        <v>(株)アドバンテック_(参考値)事業者全体</v>
      </c>
      <c r="BB502" s="19">
        <f t="shared" si="48"/>
        <v>0.107</v>
      </c>
      <c r="BD502" s="19" t="str">
        <f>IF(参照_電気!L502="","",参照_電気!L502)</f>
        <v>(株)リボンエナジー</v>
      </c>
    </row>
    <row r="503" spans="47:56">
      <c r="AU503" s="19" t="str">
        <f>IF(参照_電気!A503="","",参照_電気!A503)</f>
        <v>A0199</v>
      </c>
      <c r="AV503" s="19" t="str">
        <f>IF(参照_電気!B503="","",参照_電気!B503)</f>
        <v>ローカルエナジー(株)</v>
      </c>
      <c r="AW503" s="19" t="str">
        <f>IF(参照_電気!C503="","",参照_電気!C503)</f>
        <v>メニューA</v>
      </c>
      <c r="AX503" s="19">
        <f>IF(参照_電気!D503="","",参照_電気!D503)</f>
        <v>0</v>
      </c>
      <c r="AY503" s="19">
        <f>IF(参照_電気!E503="","",参照_電気!E503)</f>
        <v>0</v>
      </c>
      <c r="AZ503" s="19" t="str">
        <f>IF(参照_電気!F503="","",参照_電気!F503)</f>
        <v>ローカルエナジー(株)</v>
      </c>
      <c r="BA503" s="19" t="str">
        <f>IF(参照_電気!G503="","",参照_電気!G503)</f>
        <v>ローカルエナジー(株)_メニューA</v>
      </c>
      <c r="BB503" s="19">
        <f t="shared" si="48"/>
        <v>0</v>
      </c>
      <c r="BD503" s="19" t="str">
        <f>IF(参照_電気!L503="","",参照_電気!L503)</f>
        <v>(株)リミックスポイント</v>
      </c>
    </row>
    <row r="504" spans="47:56">
      <c r="AU504" s="19" t="str">
        <f>IF(参照_電気!A504="","",参照_電気!A504)</f>
        <v/>
      </c>
      <c r="AV504" s="19" t="str">
        <f>IF(参照_電気!B504="","",参照_電気!B504)</f>
        <v/>
      </c>
      <c r="AW504" s="19" t="str">
        <f>IF(参照_電気!C504="","",参照_電気!C504)</f>
        <v>メニューB(残差)</v>
      </c>
      <c r="AX504" s="19">
        <f>IF(参照_電気!D504="","",参照_電気!D504)</f>
        <v>3.9300000000000001E-4</v>
      </c>
      <c r="AY504" s="19">
        <f>IF(参照_電気!E504="","",参照_電気!E504)</f>
        <v>3.9300000000000001E-4</v>
      </c>
      <c r="AZ504" s="19" t="str">
        <f>IF(参照_電気!F504="","",参照_電気!F504)</f>
        <v>ローカルエナジー(株)</v>
      </c>
      <c r="BA504" s="19" t="str">
        <f>IF(参照_電気!G504="","",参照_電気!G504)</f>
        <v>ローカルエナジー(株)_メニューB(残差)</v>
      </c>
      <c r="BB504" s="19">
        <f t="shared" si="48"/>
        <v>0.39300000000000002</v>
      </c>
      <c r="BD504" s="19" t="str">
        <f>IF(参照_電気!L504="","",参照_電気!L504)</f>
        <v>(株)ルーク</v>
      </c>
    </row>
    <row r="505" spans="47:56">
      <c r="AU505" s="19" t="str">
        <f>IF(参照_電気!A505="","",参照_電気!A505)</f>
        <v/>
      </c>
      <c r="AV505" s="19" t="str">
        <f>IF(参照_電気!B505="","",参照_電気!B505)</f>
        <v/>
      </c>
      <c r="AW505" s="19" t="str">
        <f>IF(参照_電気!C505="","",参照_電気!C505)</f>
        <v>(参考値)事業者全体</v>
      </c>
      <c r="AX505" s="19">
        <f>IF(参照_電気!D505="","",参照_電気!D505)</f>
        <v>3.88E-4</v>
      </c>
      <c r="AY505" s="19">
        <f>IF(参照_電気!E505="","",参照_電気!E505)</f>
        <v>3.88E-4</v>
      </c>
      <c r="AZ505" s="19" t="str">
        <f>IF(参照_電気!F505="","",参照_電気!F505)</f>
        <v>ローカルエナジー(株)</v>
      </c>
      <c r="BA505" s="19" t="str">
        <f>IF(参照_電気!G505="","",参照_電気!G505)</f>
        <v>ローカルエナジー(株)_(参考値)事業者全体</v>
      </c>
      <c r="BB505" s="19">
        <f t="shared" si="48"/>
        <v>0.38800000000000001</v>
      </c>
      <c r="BD505" s="19" t="str">
        <f>IF(参照_電気!L505="","",参照_電気!L505)</f>
        <v>(株)レクスポート</v>
      </c>
    </row>
    <row r="506" spans="47:56">
      <c r="AU506" s="19" t="str">
        <f>IF(参照_電気!A506="","",参照_電気!A506)</f>
        <v>A0200</v>
      </c>
      <c r="AV506" s="19" t="str">
        <f>IF(参照_電気!B506="","",参照_電気!B506)</f>
        <v>エネックス(株)</v>
      </c>
      <c r="AW506" s="19" t="str">
        <f>IF(参照_電気!C506="","",参照_電気!C506)</f>
        <v>メニューA</v>
      </c>
      <c r="AX506" s="19">
        <f>IF(参照_電気!D506="","",参照_電気!D506)</f>
        <v>0</v>
      </c>
      <c r="AY506" s="19">
        <f>IF(参照_電気!E506="","",参照_電気!E506)</f>
        <v>0</v>
      </c>
      <c r="AZ506" s="19" t="str">
        <f>IF(参照_電気!F506="","",参照_電気!F506)</f>
        <v>エネックス(株)</v>
      </c>
      <c r="BA506" s="19" t="str">
        <f>IF(参照_電気!G506="","",参照_電気!G506)</f>
        <v>エネックス(株)_メニューA</v>
      </c>
      <c r="BB506" s="19">
        <f t="shared" si="48"/>
        <v>0</v>
      </c>
      <c r="BD506" s="19" t="str">
        <f>IF(参照_電気!L506="","",参照_電気!L506)</f>
        <v>レジル(株)</v>
      </c>
    </row>
    <row r="507" spans="47:56">
      <c r="AU507" s="19" t="str">
        <f>IF(参照_電気!A507="","",参照_電気!A507)</f>
        <v/>
      </c>
      <c r="AV507" s="19" t="str">
        <f>IF(参照_電気!B507="","",参照_電気!B507)</f>
        <v/>
      </c>
      <c r="AW507" s="19" t="str">
        <f>IF(参照_電気!C507="","",参照_電気!C507)</f>
        <v>メニューB</v>
      </c>
      <c r="AX507" s="19">
        <f>IF(参照_電気!D507="","",参照_電気!D507)</f>
        <v>4.3800000000000002E-4</v>
      </c>
      <c r="AY507" s="19">
        <f>IF(参照_電気!E507="","",参照_電気!E507)</f>
        <v>4.3800000000000002E-4</v>
      </c>
      <c r="AZ507" s="19" t="str">
        <f>IF(参照_電気!F507="","",参照_電気!F507)</f>
        <v>エネックス(株)</v>
      </c>
      <c r="BA507" s="19" t="str">
        <f>IF(参照_電気!G507="","",参照_電気!G507)</f>
        <v>エネックス(株)_メニューB</v>
      </c>
      <c r="BB507" s="19">
        <f t="shared" si="48"/>
        <v>0.438</v>
      </c>
      <c r="BD507" s="19" t="str">
        <f>IF(参照_電気!L507="","",参照_電気!L507)</f>
        <v>(株)レックス</v>
      </c>
    </row>
    <row r="508" spans="47:56">
      <c r="AU508" s="19" t="str">
        <f>IF(参照_電気!A508="","",参照_電気!A508)</f>
        <v/>
      </c>
      <c r="AV508" s="19" t="str">
        <f>IF(参照_電気!B508="","",参照_電気!B508)</f>
        <v/>
      </c>
      <c r="AW508" s="19" t="str">
        <f>IF(参照_電気!C508="","",参照_電気!C508)</f>
        <v>(参考値)事業者全体</v>
      </c>
      <c r="AX508" s="19">
        <f>IF(参照_電気!D508="","",参照_電気!D508)</f>
        <v>3.97E-4</v>
      </c>
      <c r="AY508" s="19">
        <f>IF(参照_電気!E508="","",参照_電気!E508)</f>
        <v>3.97E-4</v>
      </c>
      <c r="AZ508" s="19" t="str">
        <f>IF(参照_電気!F508="","",参照_電気!F508)</f>
        <v>エネックス(株)</v>
      </c>
      <c r="BA508" s="19" t="str">
        <f>IF(参照_電気!G508="","",参照_電気!G508)</f>
        <v>エネックス(株)_(参考値)事業者全体</v>
      </c>
      <c r="BB508" s="19">
        <f t="shared" si="48"/>
        <v>0.39700000000000002</v>
      </c>
      <c r="BD508" s="19" t="str">
        <f>IF(参照_電気!L508="","",参照_電気!L508)</f>
        <v>レモンガス(株)</v>
      </c>
    </row>
    <row r="509" spans="47:56">
      <c r="AU509" s="19" t="str">
        <f>IF(参照_電気!A509="","",参照_電気!A509)</f>
        <v>A0203</v>
      </c>
      <c r="AV509" s="19" t="str">
        <f>IF(参照_電気!B509="","",参照_電気!B509)</f>
        <v>(株)レクスポート</v>
      </c>
      <c r="AW509" s="19" t="str">
        <f>IF(参照_電気!C509="","",参照_電気!C509)</f>
        <v/>
      </c>
      <c r="AX509" s="19">
        <f>IF(参照_電気!D509="","",参照_電気!D509)</f>
        <v>4.4900000000000002E-4</v>
      </c>
      <c r="AY509" s="19">
        <f>IF(参照_電気!E509="","",参照_電気!E509)</f>
        <v>4.4900000000000002E-4</v>
      </c>
      <c r="AZ509" s="19" t="str">
        <f>IF(参照_電気!F509="","",参照_電気!F509)</f>
        <v>(株)レクスポート</v>
      </c>
      <c r="BA509" s="19" t="str">
        <f>IF(参照_電気!G509="","",参照_電気!G509)</f>
        <v>(株)レクスポート_</v>
      </c>
      <c r="BB509" s="19">
        <f t="shared" si="48"/>
        <v>0.44900000000000001</v>
      </c>
      <c r="BD509" s="19" t="str">
        <f>IF(参照_電気!L509="","",参照_電気!L509)</f>
        <v>ローカルエナジー(株)</v>
      </c>
    </row>
    <row r="510" spans="47:56">
      <c r="AU510" s="19" t="str">
        <f>IF(参照_電気!A510="","",参照_電気!A510)</f>
        <v>A0204</v>
      </c>
      <c r="AV510" s="19" t="str">
        <f>IF(参照_電気!B510="","",参照_電気!B510)</f>
        <v>なでしこ電力(株)</v>
      </c>
      <c r="AW510" s="19" t="str">
        <f>IF(参照_電気!C510="","",参照_電気!C510)</f>
        <v>メニューA</v>
      </c>
      <c r="AX510" s="19">
        <f>IF(参照_電気!D510="","",参照_電気!D510)</f>
        <v>0</v>
      </c>
      <c r="AY510" s="19">
        <f>IF(参照_電気!E510="","",参照_電気!E510)</f>
        <v>0</v>
      </c>
      <c r="AZ510" s="19" t="str">
        <f>IF(参照_電気!F510="","",参照_電気!F510)</f>
        <v>なでしこ電力(株)</v>
      </c>
      <c r="BA510" s="19" t="str">
        <f>IF(参照_電気!G510="","",参照_電気!G510)</f>
        <v>なでしこ電力(株)_メニューA</v>
      </c>
      <c r="BB510" s="19">
        <f t="shared" si="48"/>
        <v>0</v>
      </c>
      <c r="BD510" s="19" t="str">
        <f>IF(参照_電気!L510="","",参照_電気!L510)</f>
        <v>ローカルでんき(株)</v>
      </c>
    </row>
    <row r="511" spans="47:56">
      <c r="AU511" s="19" t="str">
        <f>IF(参照_電気!A511="","",参照_電気!A511)</f>
        <v/>
      </c>
      <c r="AV511" s="19" t="str">
        <f>IF(参照_電気!B511="","",参照_電気!B511)</f>
        <v/>
      </c>
      <c r="AW511" s="19" t="str">
        <f>IF(参照_電気!C511="","",参照_電気!C511)</f>
        <v>メニューB(残差)</v>
      </c>
      <c r="AX511" s="19">
        <f>IF(参照_電気!D511="","",参照_電気!D511)</f>
        <v>5.0199999999999995E-4</v>
      </c>
      <c r="AY511" s="19">
        <f>IF(参照_電気!E511="","",参照_電気!E511)</f>
        <v>5.0199999999999995E-4</v>
      </c>
      <c r="AZ511" s="19" t="str">
        <f>IF(参照_電気!F511="","",参照_電気!F511)</f>
        <v>なでしこ電力(株)</v>
      </c>
      <c r="BA511" s="19" t="str">
        <f>IF(参照_電気!G511="","",参照_電気!G511)</f>
        <v>なでしこ電力(株)_メニューB(残差)</v>
      </c>
      <c r="BB511" s="19">
        <f t="shared" si="48"/>
        <v>0.502</v>
      </c>
      <c r="BD511" s="19" t="str">
        <f>IF(参照_電気!L511="","",参照_電気!L511)</f>
        <v>和歌山電力(株)</v>
      </c>
    </row>
    <row r="512" spans="47:56">
      <c r="AU512" s="19" t="str">
        <f>IF(参照_電気!A512="","",参照_電気!A512)</f>
        <v/>
      </c>
      <c r="AV512" s="19" t="str">
        <f>IF(参照_電気!B512="","",参照_電気!B512)</f>
        <v/>
      </c>
      <c r="AW512" s="19" t="str">
        <f>IF(参照_電気!C512="","",参照_電気!C512)</f>
        <v>(参考値)事業者全体</v>
      </c>
      <c r="AX512" s="19">
        <f>IF(参照_電気!D512="","",参照_電気!D512)</f>
        <v>1.1E-4</v>
      </c>
      <c r="AY512" s="19">
        <f>IF(参照_電気!E512="","",参照_電気!E512)</f>
        <v>1.1E-4</v>
      </c>
      <c r="AZ512" s="19" t="str">
        <f>IF(参照_電気!F512="","",参照_電気!F512)</f>
        <v>なでしこ電力(株)</v>
      </c>
      <c r="BA512" s="19" t="str">
        <f>IF(参照_電気!G512="","",参照_電気!G512)</f>
        <v>なでしこ電力(株)_(参考値)事業者全体</v>
      </c>
      <c r="BB512" s="19">
        <f t="shared" si="48"/>
        <v>0.11</v>
      </c>
      <c r="BD512" s="19" t="str">
        <f>IF(参照_電気!L512="","",参照_電気!L512)</f>
        <v>綿半パートナーズ(株)</v>
      </c>
    </row>
    <row r="513" spans="47:56">
      <c r="AU513" s="19" t="str">
        <f>IF(参照_電気!A513="","",参照_電気!A513)</f>
        <v>A0206</v>
      </c>
      <c r="AV513" s="19" t="str">
        <f>IF(参照_電気!B513="","",参照_電気!B513)</f>
        <v>日田グリーン電力(株)</v>
      </c>
      <c r="AW513" s="19" t="str">
        <f>IF(参照_電気!C513="","",参照_電気!C513)</f>
        <v>メニューA</v>
      </c>
      <c r="AX513" s="19">
        <f>IF(参照_電気!D513="","",参照_電気!D513)</f>
        <v>0</v>
      </c>
      <c r="AY513" s="19">
        <f>IF(参照_電気!E513="","",参照_電気!E513)</f>
        <v>0</v>
      </c>
      <c r="AZ513" s="19" t="str">
        <f>IF(参照_電気!F513="","",参照_電気!F513)</f>
        <v>日田グリーン電力(株)</v>
      </c>
      <c r="BA513" s="19" t="str">
        <f>IF(参照_電気!G513="","",参照_電気!G513)</f>
        <v>日田グリーン電力(株)_メニューA</v>
      </c>
      <c r="BB513" s="19">
        <f t="shared" si="48"/>
        <v>0</v>
      </c>
      <c r="BD513" s="19" t="str">
        <f>IF(参照_電気!L513="","",参照_電気!L513)</f>
        <v>ワタミエナジー(株)</v>
      </c>
    </row>
    <row r="514" spans="47:56">
      <c r="AU514" s="19" t="str">
        <f>IF(参照_電気!A514="","",参照_電気!A514)</f>
        <v/>
      </c>
      <c r="AV514" s="19" t="str">
        <f>IF(参照_電気!B514="","",参照_電気!B514)</f>
        <v/>
      </c>
      <c r="AW514" s="19" t="str">
        <f>IF(参照_電気!C514="","",参照_電気!C514)</f>
        <v>メニューB(残差)</v>
      </c>
      <c r="AX514" s="19">
        <f>IF(参照_電気!D514="","",参照_電気!D514)</f>
        <v>4.2900000000000002E-4</v>
      </c>
      <c r="AY514" s="19">
        <f>IF(参照_電気!E514="","",参照_電気!E514)</f>
        <v>4.2900000000000002E-4</v>
      </c>
      <c r="AZ514" s="19" t="str">
        <f>IF(参照_電気!F514="","",参照_電気!F514)</f>
        <v>日田グリーン電力(株)</v>
      </c>
      <c r="BA514" s="19" t="str">
        <f>IF(参照_電気!G514="","",参照_電気!G514)</f>
        <v>日田グリーン電力(株)_メニューB(残差)</v>
      </c>
      <c r="BB514" s="19">
        <f t="shared" si="48"/>
        <v>0.42899999999999999</v>
      </c>
      <c r="BD514" s="19" t="str">
        <f>IF(参照_電気!L514="","",参照_電気!L514)</f>
        <v>(株)ワット</v>
      </c>
    </row>
    <row r="515" spans="47:56">
      <c r="AU515" s="19" t="str">
        <f>IF(参照_電気!A515="","",参照_電気!A515)</f>
        <v/>
      </c>
      <c r="AV515" s="19" t="str">
        <f>IF(参照_電気!B515="","",参照_電気!B515)</f>
        <v/>
      </c>
      <c r="AW515" s="19" t="str">
        <f>IF(参照_電気!C515="","",参照_電気!C515)</f>
        <v>(参考値)事業者全体</v>
      </c>
      <c r="AX515" s="19">
        <f>IF(参照_電気!D515="","",参照_電気!D515)</f>
        <v>4.2700000000000002E-4</v>
      </c>
      <c r="AY515" s="19">
        <f>IF(参照_電気!E515="","",参照_電気!E515)</f>
        <v>4.2700000000000002E-4</v>
      </c>
      <c r="AZ515" s="19" t="str">
        <f>IF(参照_電気!F515="","",参照_電気!F515)</f>
        <v>日田グリーン電力(株)</v>
      </c>
      <c r="BA515" s="19" t="str">
        <f>IF(参照_電気!G515="","",参照_電気!G515)</f>
        <v>日田グリーン電力(株)_(参考値)事業者全体</v>
      </c>
      <c r="BB515" s="19">
        <f t="shared" si="48"/>
        <v>0.42700000000000005</v>
      </c>
      <c r="BD515" s="19" t="str">
        <f>IF(参照_電気!L515="","",参照_電気!L515)</f>
        <v/>
      </c>
    </row>
    <row r="516" spans="47:56">
      <c r="AU516" s="19" t="str">
        <f>IF(参照_電気!A516="","",参照_電気!A516)</f>
        <v>A0209</v>
      </c>
      <c r="AV516" s="19" t="str">
        <f>IF(参照_電気!B516="","",参照_電気!B516)</f>
        <v>埼玉ガス(株)</v>
      </c>
      <c r="AW516" s="19" t="str">
        <f>IF(参照_電気!C516="","",参照_電気!C516)</f>
        <v/>
      </c>
      <c r="AX516" s="19">
        <f>IF(参照_電気!D516="","",参照_電気!D516)</f>
        <v>4.1899999999999999E-4</v>
      </c>
      <c r="AY516" s="19">
        <f>IF(参照_電気!E516="","",参照_電気!E516)</f>
        <v>4.1899999999999999E-4</v>
      </c>
      <c r="AZ516" s="19" t="str">
        <f>IF(参照_電気!F516="","",参照_電気!F516)</f>
        <v>埼玉ガス(株)</v>
      </c>
      <c r="BA516" s="19" t="str">
        <f>IF(参照_電気!G516="","",参照_電気!G516)</f>
        <v>埼玉ガス(株)_</v>
      </c>
      <c r="BB516" s="19">
        <f t="shared" si="48"/>
        <v>0.41899999999999998</v>
      </c>
      <c r="BD516" s="19" t="str">
        <f>IF(参照_電気!L516="","",参照_電気!L516)</f>
        <v/>
      </c>
    </row>
    <row r="517" spans="47:56">
      <c r="AU517" s="19" t="str">
        <f>IF(参照_電気!A517="","",参照_電気!A517)</f>
        <v>A0210</v>
      </c>
      <c r="AV517" s="19" t="str">
        <f>IF(参照_電気!B517="","",参照_電気!B517)</f>
        <v>宮崎パワーライン(株)</v>
      </c>
      <c r="AW517" s="19" t="str">
        <f>IF(参照_電気!C517="","",参照_電気!C517)</f>
        <v/>
      </c>
      <c r="AX517" s="19">
        <f>IF(参照_電気!D517="","",参照_電気!D517)</f>
        <v>4.08E-4</v>
      </c>
      <c r="AY517" s="19">
        <f>IF(参照_電気!E517="","",参照_電気!E517)</f>
        <v>4.08E-4</v>
      </c>
      <c r="AZ517" s="19" t="str">
        <f>IF(参照_電気!F517="","",参照_電気!F517)</f>
        <v>宮崎パワーライン(株)</v>
      </c>
      <c r="BA517" s="19" t="str">
        <f>IF(参照_電気!G517="","",参照_電気!G517)</f>
        <v>宮崎パワーライン(株)_</v>
      </c>
      <c r="BB517" s="19">
        <f t="shared" ref="BB517:BB580" si="49">AX517*1000</f>
        <v>0.40799999999999997</v>
      </c>
      <c r="BD517" s="19" t="str">
        <f>IF(参照_電気!L517="","",参照_電気!L517)</f>
        <v/>
      </c>
    </row>
    <row r="518" spans="47:56">
      <c r="AU518" s="19" t="str">
        <f>IF(参照_電気!A518="","",参照_電気!A518)</f>
        <v>A0211</v>
      </c>
      <c r="AV518" s="19" t="str">
        <f>IF(参照_電気!B518="","",参照_電気!B518)</f>
        <v>(株)パワー・オプティマイザー</v>
      </c>
      <c r="AW518" s="19" t="str">
        <f>IF(参照_電気!C518="","",参照_電気!C518)</f>
        <v/>
      </c>
      <c r="AX518" s="19">
        <f>IF(参照_電気!D518="","",参照_電気!D518)</f>
        <v>4.7199999999999998E-4</v>
      </c>
      <c r="AY518" s="19">
        <f>IF(参照_電気!E518="","",参照_電気!E518)</f>
        <v>4.7199999999999998E-4</v>
      </c>
      <c r="AZ518" s="19" t="str">
        <f>IF(参照_電気!F518="","",参照_電気!F518)</f>
        <v>(株)パワー・オプティマイザー</v>
      </c>
      <c r="BA518" s="19" t="str">
        <f>IF(参照_電気!G518="","",参照_電気!G518)</f>
        <v>(株)パワー・オプティマイザー_</v>
      </c>
      <c r="BB518" s="19">
        <f t="shared" si="49"/>
        <v>0.47199999999999998</v>
      </c>
      <c r="BD518" s="19" t="str">
        <f>IF(参照_電気!L518="","",参照_電気!L518)</f>
        <v/>
      </c>
    </row>
    <row r="519" spans="47:56">
      <c r="AU519" s="19" t="str">
        <f>IF(参照_電気!A519="","",参照_電気!A519)</f>
        <v>A0213</v>
      </c>
      <c r="AV519" s="19" t="str">
        <f>IF(参照_電気!B519="","",参照_電気!B519)</f>
        <v>(株)UーPOWER</v>
      </c>
      <c r="AW519" s="19" t="str">
        <f>IF(参照_電気!C519="","",参照_電気!C519)</f>
        <v>メニューA</v>
      </c>
      <c r="AX519" s="19">
        <f>IF(参照_電気!D519="","",参照_電気!D519)</f>
        <v>0</v>
      </c>
      <c r="AY519" s="19">
        <f>IF(参照_電気!E519="","",参照_電気!E519)</f>
        <v>0</v>
      </c>
      <c r="AZ519" s="19" t="str">
        <f>IF(参照_電気!F519="","",参照_電気!F519)</f>
        <v>(株)UーPOWER</v>
      </c>
      <c r="BA519" s="19" t="str">
        <f>IF(参照_電気!G519="","",参照_電気!G519)</f>
        <v>(株)UーPOWER_メニューA</v>
      </c>
      <c r="BB519" s="19">
        <f t="shared" si="49"/>
        <v>0</v>
      </c>
      <c r="BD519" s="19" t="str">
        <f>IF(参照_電気!L519="","",参照_電気!L519)</f>
        <v/>
      </c>
    </row>
    <row r="520" spans="47:56">
      <c r="AU520" s="19" t="str">
        <f>IF(参照_電気!A520="","",参照_電気!A520)</f>
        <v/>
      </c>
      <c r="AV520" s="19" t="str">
        <f>IF(参照_電気!B520="","",参照_電気!B520)</f>
        <v/>
      </c>
      <c r="AW520" s="19" t="str">
        <f>IF(参照_電気!C520="","",参照_電気!C520)</f>
        <v>メニューB</v>
      </c>
      <c r="AX520" s="19">
        <f>IF(参照_電気!D520="","",参照_電気!D520)</f>
        <v>4.9600000000000002E-4</v>
      </c>
      <c r="AY520" s="19">
        <f>IF(参照_電気!E520="","",参照_電気!E520)</f>
        <v>4.9600000000000002E-4</v>
      </c>
      <c r="AZ520" s="19" t="str">
        <f>IF(参照_電気!F520="","",参照_電気!F520)</f>
        <v>(株)UーPOWER</v>
      </c>
      <c r="BA520" s="19" t="str">
        <f>IF(参照_電気!G520="","",参照_電気!G520)</f>
        <v>(株)UーPOWER_メニューB</v>
      </c>
      <c r="BB520" s="19">
        <f t="shared" si="49"/>
        <v>0.496</v>
      </c>
      <c r="BD520" s="19" t="str">
        <f>IF(参照_電気!L520="","",参照_電気!L520)</f>
        <v/>
      </c>
    </row>
    <row r="521" spans="47:56">
      <c r="AU521" s="19" t="str">
        <f>IF(参照_電気!A521="","",参照_電気!A521)</f>
        <v/>
      </c>
      <c r="AV521" s="19" t="str">
        <f>IF(参照_電気!B521="","",参照_電気!B521)</f>
        <v/>
      </c>
      <c r="AW521" s="19" t="str">
        <f>IF(参照_電気!C521="","",参照_電気!C521)</f>
        <v>メニューC</v>
      </c>
      <c r="AX521" s="19">
        <f>IF(参照_電気!D521="","",参照_電気!D521)</f>
        <v>5.4100000000000003E-4</v>
      </c>
      <c r="AY521" s="19">
        <f>IF(参照_電気!E521="","",参照_電気!E521)</f>
        <v>5.4100000000000003E-4</v>
      </c>
      <c r="AZ521" s="19" t="str">
        <f>IF(参照_電気!F521="","",参照_電気!F521)</f>
        <v>(株)UーPOWER</v>
      </c>
      <c r="BA521" s="19" t="str">
        <f>IF(参照_電気!G521="","",参照_電気!G521)</f>
        <v>(株)UーPOWER_メニューC</v>
      </c>
      <c r="BB521" s="19">
        <f t="shared" si="49"/>
        <v>0.54100000000000004</v>
      </c>
      <c r="BD521" s="19" t="str">
        <f>IF(参照_電気!L521="","",参照_電気!L521)</f>
        <v/>
      </c>
    </row>
    <row r="522" spans="47:56">
      <c r="AU522" s="19" t="str">
        <f>IF(参照_電気!A522="","",参照_電気!A522)</f>
        <v/>
      </c>
      <c r="AV522" s="19" t="str">
        <f>IF(参照_電気!B522="","",参照_電気!B522)</f>
        <v/>
      </c>
      <c r="AW522" s="19" t="str">
        <f>IF(参照_電気!C522="","",参照_電気!C522)</f>
        <v>メニューD</v>
      </c>
      <c r="AX522" s="19">
        <f>IF(参照_電気!D522="","",参照_電気!D522)</f>
        <v>0</v>
      </c>
      <c r="AY522" s="19">
        <f>IF(参照_電気!E522="","",参照_電気!E522)</f>
        <v>0</v>
      </c>
      <c r="AZ522" s="19" t="str">
        <f>IF(参照_電気!F522="","",参照_電気!F522)</f>
        <v>(株)UーPOWER</v>
      </c>
      <c r="BA522" s="19" t="str">
        <f>IF(参照_電気!G522="","",参照_電気!G522)</f>
        <v>(株)UーPOWER_メニューD</v>
      </c>
      <c r="BB522" s="19">
        <f t="shared" si="49"/>
        <v>0</v>
      </c>
      <c r="BD522" s="19" t="str">
        <f>IF(参照_電気!L522="","",参照_電気!L522)</f>
        <v/>
      </c>
    </row>
    <row r="523" spans="47:56">
      <c r="AU523" s="19" t="str">
        <f>IF(参照_電気!A523="","",参照_電気!A523)</f>
        <v/>
      </c>
      <c r="AV523" s="19" t="str">
        <f>IF(参照_電気!B523="","",参照_電気!B523)</f>
        <v/>
      </c>
      <c r="AW523" s="19" t="str">
        <f>IF(参照_電気!C523="","",参照_電気!C523)</f>
        <v>メニューE(残差)</v>
      </c>
      <c r="AX523" s="19">
        <f>IF(参照_電気!D523="","",参照_電気!D523)</f>
        <v>4.8299999999999998E-4</v>
      </c>
      <c r="AY523" s="19">
        <f>IF(参照_電気!E523="","",参照_電気!E523)</f>
        <v>4.8299999999999998E-4</v>
      </c>
      <c r="AZ523" s="19" t="str">
        <f>IF(参照_電気!F523="","",参照_電気!F523)</f>
        <v>(株)UーPOWER</v>
      </c>
      <c r="BA523" s="19" t="str">
        <f>IF(参照_電気!G523="","",参照_電気!G523)</f>
        <v>(株)UーPOWER_メニューE(残差)</v>
      </c>
      <c r="BB523" s="19">
        <f t="shared" si="49"/>
        <v>0.48299999999999998</v>
      </c>
      <c r="BD523" s="19" t="str">
        <f>IF(参照_電気!L523="","",参照_電気!L523)</f>
        <v/>
      </c>
    </row>
    <row r="524" spans="47:56">
      <c r="AU524" s="19" t="str">
        <f>IF(参照_電気!A524="","",参照_電気!A524)</f>
        <v/>
      </c>
      <c r="AV524" s="19" t="str">
        <f>IF(参照_電気!B524="","",参照_電気!B524)</f>
        <v/>
      </c>
      <c r="AW524" s="19" t="str">
        <f>IF(参照_電気!C524="","",参照_電気!C524)</f>
        <v>(参考値)事業者全体</v>
      </c>
      <c r="AX524" s="19">
        <f>IF(参照_電気!D524="","",参照_電気!D524)</f>
        <v>4.6799999999999999E-4</v>
      </c>
      <c r="AY524" s="19">
        <f>IF(参照_電気!E524="","",参照_電気!E524)</f>
        <v>4.6799999999999999E-4</v>
      </c>
      <c r="AZ524" s="19" t="str">
        <f>IF(参照_電気!F524="","",参照_電気!F524)</f>
        <v>(株)UーPOWER</v>
      </c>
      <c r="BA524" s="19" t="str">
        <f>IF(参照_電気!G524="","",参照_電気!G524)</f>
        <v>(株)UーPOWER_(参考値)事業者全体</v>
      </c>
      <c r="BB524" s="19">
        <f t="shared" si="49"/>
        <v>0.46799999999999997</v>
      </c>
      <c r="BD524" s="19" t="str">
        <f>IF(参照_電気!L524="","",参照_電気!L524)</f>
        <v/>
      </c>
    </row>
    <row r="525" spans="47:56">
      <c r="AU525" s="19" t="str">
        <f>IF(参照_電気!A525="","",参照_電気!A525)</f>
        <v>A0214</v>
      </c>
      <c r="AV525" s="19" t="str">
        <f>IF(参照_電気!B525="","",参照_電気!B525)</f>
        <v>(株)TTSパワー</v>
      </c>
      <c r="AW525" s="19" t="str">
        <f>IF(参照_電気!C525="","",参照_電気!C525)</f>
        <v/>
      </c>
      <c r="AX525" s="19">
        <f>IF(参照_電気!D525="","",参照_電気!D525)</f>
        <v>4.5100000000000001E-4</v>
      </c>
      <c r="AY525" s="19">
        <f>IF(参照_電気!E525="","",参照_電気!E525)</f>
        <v>4.5100000000000001E-4</v>
      </c>
      <c r="AZ525" s="19" t="str">
        <f>IF(参照_電気!F525="","",参照_電気!F525)</f>
        <v>(株)TTSパワー</v>
      </c>
      <c r="BA525" s="19" t="str">
        <f>IF(参照_電気!G525="","",参照_電気!G525)</f>
        <v>(株)TTSパワー_</v>
      </c>
      <c r="BB525" s="19">
        <f t="shared" si="49"/>
        <v>0.45100000000000001</v>
      </c>
      <c r="BD525" s="19" t="str">
        <f>IF(参照_電気!L525="","",参照_電気!L525)</f>
        <v/>
      </c>
    </row>
    <row r="526" spans="47:56">
      <c r="AU526" s="19" t="str">
        <f>IF(参照_電気!A526="","",参照_電気!A526)</f>
        <v>A0216</v>
      </c>
      <c r="AV526" s="19" t="str">
        <f>IF(参照_電気!B526="","",参照_電気!B526)</f>
        <v>(株)岩手ウッドパワー</v>
      </c>
      <c r="AW526" s="19" t="str">
        <f>IF(参照_電気!C526="","",参照_電気!C526)</f>
        <v>メニューA</v>
      </c>
      <c r="AX526" s="19">
        <f>IF(参照_電気!D526="","",参照_電気!D526)</f>
        <v>0</v>
      </c>
      <c r="AY526" s="19">
        <f>IF(参照_電気!E526="","",参照_電気!E526)</f>
        <v>0</v>
      </c>
      <c r="AZ526" s="19" t="str">
        <f>IF(参照_電気!F526="","",参照_電気!F526)</f>
        <v>(株)岩手ウッドパワー</v>
      </c>
      <c r="BA526" s="19" t="str">
        <f>IF(参照_電気!G526="","",参照_電気!G526)</f>
        <v>(株)岩手ウッドパワー_メニューA</v>
      </c>
      <c r="BB526" s="19">
        <f t="shared" si="49"/>
        <v>0</v>
      </c>
      <c r="BD526" s="19" t="str">
        <f>IF(参照_電気!L526="","",参照_電気!L526)</f>
        <v/>
      </c>
    </row>
    <row r="527" spans="47:56">
      <c r="AU527" s="19" t="str">
        <f>IF(参照_電気!A527="","",参照_電気!A527)</f>
        <v/>
      </c>
      <c r="AV527" s="19" t="str">
        <f>IF(参照_電気!B527="","",参照_電気!B527)</f>
        <v/>
      </c>
      <c r="AW527" s="19" t="str">
        <f>IF(参照_電気!C527="","",参照_電気!C527)</f>
        <v>メニューB(残差)</v>
      </c>
      <c r="AX527" s="19">
        <f>IF(参照_電気!D527="","",参照_電気!D527)</f>
        <v>5.6999999999999998E-4</v>
      </c>
      <c r="AY527" s="19">
        <f>IF(参照_電気!E527="","",参照_電気!E527)</f>
        <v>5.6999999999999998E-4</v>
      </c>
      <c r="AZ527" s="19" t="str">
        <f>IF(参照_電気!F527="","",参照_電気!F527)</f>
        <v>(株)岩手ウッドパワー</v>
      </c>
      <c r="BA527" s="19" t="str">
        <f>IF(参照_電気!G527="","",参照_電気!G527)</f>
        <v>(株)岩手ウッドパワー_メニューB(残差)</v>
      </c>
      <c r="BB527" s="19">
        <f t="shared" si="49"/>
        <v>0.56999999999999995</v>
      </c>
      <c r="BD527" s="19" t="str">
        <f>IF(参照_電気!L527="","",参照_電気!L527)</f>
        <v/>
      </c>
    </row>
    <row r="528" spans="47:56">
      <c r="AU528" s="19" t="str">
        <f>IF(参照_電気!A528="","",参照_電気!A528)</f>
        <v/>
      </c>
      <c r="AV528" s="19" t="str">
        <f>IF(参照_電気!B528="","",参照_電気!B528)</f>
        <v/>
      </c>
      <c r="AW528" s="19" t="str">
        <f>IF(参照_電気!C528="","",参照_電気!C528)</f>
        <v>(参考値)事業者全体</v>
      </c>
      <c r="AX528" s="19">
        <f>IF(参照_電気!D528="","",参照_電気!D528)</f>
        <v>2.43E-4</v>
      </c>
      <c r="AY528" s="19">
        <f>IF(参照_電気!E528="","",参照_電気!E528)</f>
        <v>2.43E-4</v>
      </c>
      <c r="AZ528" s="19" t="str">
        <f>IF(参照_電気!F528="","",参照_電気!F528)</f>
        <v>(株)岩手ウッドパワー</v>
      </c>
      <c r="BA528" s="19" t="str">
        <f>IF(参照_電気!G528="","",参照_電気!G528)</f>
        <v>(株)岩手ウッドパワー_(参考値)事業者全体</v>
      </c>
      <c r="BB528" s="19">
        <f t="shared" si="49"/>
        <v>0.24299999999999999</v>
      </c>
      <c r="BD528" s="19" t="str">
        <f>IF(参照_電気!L528="","",参照_電気!L528)</f>
        <v/>
      </c>
    </row>
    <row r="529" spans="47:56">
      <c r="AU529" s="19" t="str">
        <f>IF(参照_電気!A529="","",参照_電気!A529)</f>
        <v>A0217</v>
      </c>
      <c r="AV529" s="19" t="str">
        <f>IF(参照_電気!B529="","",参照_電気!B529)</f>
        <v>里山パワーワークス(株)</v>
      </c>
      <c r="AW529" s="19" t="str">
        <f>IF(参照_電気!C529="","",参照_電気!C529)</f>
        <v>メニューA</v>
      </c>
      <c r="AX529" s="19">
        <f>IF(参照_電気!D529="","",参照_電気!D529)</f>
        <v>0</v>
      </c>
      <c r="AY529" s="19">
        <f>IF(参照_電気!E529="","",参照_電気!E529)</f>
        <v>0</v>
      </c>
      <c r="AZ529" s="19" t="str">
        <f>IF(参照_電気!F529="","",参照_電気!F529)</f>
        <v>里山パワーワークス(株)</v>
      </c>
      <c r="BA529" s="19" t="str">
        <f>IF(参照_電気!G529="","",参照_電気!G529)</f>
        <v>里山パワーワークス(株)_メニューA</v>
      </c>
      <c r="BB529" s="19">
        <f t="shared" si="49"/>
        <v>0</v>
      </c>
      <c r="BD529" s="19" t="str">
        <f>IF(参照_電気!L529="","",参照_電気!L529)</f>
        <v/>
      </c>
    </row>
    <row r="530" spans="47:56">
      <c r="AU530" s="19" t="str">
        <f>IF(参照_電気!A530="","",参照_電気!A530)</f>
        <v/>
      </c>
      <c r="AV530" s="19" t="str">
        <f>IF(参照_電気!B530="","",参照_電気!B530)</f>
        <v/>
      </c>
      <c r="AW530" s="19" t="str">
        <f>IF(参照_電気!C530="","",参照_電気!C530)</f>
        <v>メニューB(残差)</v>
      </c>
      <c r="AX530" s="19">
        <f>IF(参照_電気!D530="","",参照_電気!D530)</f>
        <v>5.3700000000000004E-4</v>
      </c>
      <c r="AY530" s="19">
        <f>IF(参照_電気!E530="","",参照_電気!E530)</f>
        <v>5.3700000000000004E-4</v>
      </c>
      <c r="AZ530" s="19" t="str">
        <f>IF(参照_電気!F530="","",参照_電気!F530)</f>
        <v>里山パワーワークス(株)</v>
      </c>
      <c r="BA530" s="19" t="str">
        <f>IF(参照_電気!G530="","",参照_電気!G530)</f>
        <v>里山パワーワークス(株)_メニューB(残差)</v>
      </c>
      <c r="BB530" s="19">
        <f t="shared" si="49"/>
        <v>0.53700000000000003</v>
      </c>
      <c r="BD530" s="19" t="str">
        <f>IF(参照_電気!L530="","",参照_電気!L530)</f>
        <v/>
      </c>
    </row>
    <row r="531" spans="47:56">
      <c r="AU531" s="19" t="str">
        <f>IF(参照_電気!A531="","",参照_電気!A531)</f>
        <v/>
      </c>
      <c r="AV531" s="19" t="str">
        <f>IF(参照_電気!B531="","",参照_電気!B531)</f>
        <v/>
      </c>
      <c r="AW531" s="19" t="str">
        <f>IF(参照_電気!C531="","",参照_電気!C531)</f>
        <v>(参考値)事業者全体</v>
      </c>
      <c r="AX531" s="19">
        <f>IF(参照_電気!D531="","",参照_電気!D531)</f>
        <v>4.0400000000000001E-4</v>
      </c>
      <c r="AY531" s="19">
        <f>IF(参照_電気!E531="","",参照_電気!E531)</f>
        <v>4.0400000000000001E-4</v>
      </c>
      <c r="AZ531" s="19" t="str">
        <f>IF(参照_電気!F531="","",参照_電気!F531)</f>
        <v>里山パワーワークス(株)</v>
      </c>
      <c r="BA531" s="19" t="str">
        <f>IF(参照_電気!G531="","",参照_電気!G531)</f>
        <v>里山パワーワークス(株)_(参考値)事業者全体</v>
      </c>
      <c r="BB531" s="19">
        <f t="shared" si="49"/>
        <v>0.40400000000000003</v>
      </c>
      <c r="BD531" s="19" t="str">
        <f>IF(参照_電気!L531="","",参照_電気!L531)</f>
        <v/>
      </c>
    </row>
    <row r="532" spans="47:56">
      <c r="AU532" s="19" t="str">
        <f>IF(参照_電気!A532="","",参照_電気!A532)</f>
        <v>A0218</v>
      </c>
      <c r="AV532" s="19" t="str">
        <f>IF(参照_電気!B532="","",参照_電気!B532)</f>
        <v>(株)中之条パワー</v>
      </c>
      <c r="AW532" s="19" t="str">
        <f>IF(参照_電気!C532="","",参照_電気!C532)</f>
        <v>メニューA</v>
      </c>
      <c r="AX532" s="19">
        <f>IF(参照_電気!D532="","",参照_電気!D532)</f>
        <v>0</v>
      </c>
      <c r="AY532" s="19">
        <f>IF(参照_電気!E532="","",参照_電気!E532)</f>
        <v>0</v>
      </c>
      <c r="AZ532" s="19" t="str">
        <f>IF(参照_電気!F532="","",参照_電気!F532)</f>
        <v>(株)中之条パワー</v>
      </c>
      <c r="BA532" s="19" t="str">
        <f>IF(参照_電気!G532="","",参照_電気!G532)</f>
        <v>(株)中之条パワー_メニューA</v>
      </c>
      <c r="BB532" s="19">
        <f t="shared" si="49"/>
        <v>0</v>
      </c>
      <c r="BD532" s="19" t="str">
        <f>IF(参照_電気!L532="","",参照_電気!L532)</f>
        <v/>
      </c>
    </row>
    <row r="533" spans="47:56">
      <c r="AU533" s="19" t="str">
        <f>IF(参照_電気!A533="","",参照_電気!A533)</f>
        <v/>
      </c>
      <c r="AV533" s="19" t="str">
        <f>IF(参照_電気!B533="","",参照_電気!B533)</f>
        <v/>
      </c>
      <c r="AW533" s="19" t="str">
        <f>IF(参照_電気!C533="","",参照_電気!C533)</f>
        <v>メニューB(残差)</v>
      </c>
      <c r="AX533" s="19">
        <f>IF(参照_電気!D533="","",参照_電気!D533)</f>
        <v>1.6200000000000001E-4</v>
      </c>
      <c r="AY533" s="19">
        <f>IF(参照_電気!E533="","",参照_電気!E533)</f>
        <v>1.6200000000000001E-4</v>
      </c>
      <c r="AZ533" s="19" t="str">
        <f>IF(参照_電気!F533="","",参照_電気!F533)</f>
        <v>(株)中之条パワー</v>
      </c>
      <c r="BA533" s="19" t="str">
        <f>IF(参照_電気!G533="","",参照_電気!G533)</f>
        <v>(株)中之条パワー_メニューB(残差)</v>
      </c>
      <c r="BB533" s="19">
        <f t="shared" si="49"/>
        <v>0.16200000000000001</v>
      </c>
      <c r="BD533" s="19" t="str">
        <f>IF(参照_電気!L533="","",参照_電気!L533)</f>
        <v/>
      </c>
    </row>
    <row r="534" spans="47:56">
      <c r="AU534" s="19" t="str">
        <f>IF(参照_電気!A534="","",参照_電気!A534)</f>
        <v/>
      </c>
      <c r="AV534" s="19" t="str">
        <f>IF(参照_電気!B534="","",参照_電気!B534)</f>
        <v/>
      </c>
      <c r="AW534" s="19" t="str">
        <f>IF(参照_電気!C534="","",参照_電気!C534)</f>
        <v>(参考値)事業者全体</v>
      </c>
      <c r="AX534" s="19">
        <f>IF(参照_電気!D534="","",参照_電気!D534)</f>
        <v>1.4899999999999999E-4</v>
      </c>
      <c r="AY534" s="19">
        <f>IF(参照_電気!E534="","",参照_電気!E534)</f>
        <v>1.4899999999999999E-4</v>
      </c>
      <c r="AZ534" s="19" t="str">
        <f>IF(参照_電気!F534="","",参照_電気!F534)</f>
        <v>(株)中之条パワー</v>
      </c>
      <c r="BA534" s="19" t="str">
        <f>IF(参照_電気!G534="","",参照_電気!G534)</f>
        <v>(株)中之条パワー_(参考値)事業者全体</v>
      </c>
      <c r="BB534" s="19">
        <f t="shared" si="49"/>
        <v>0.14899999999999999</v>
      </c>
      <c r="BD534" s="19" t="str">
        <f>IF(参照_電気!L534="","",参照_電気!L534)</f>
        <v/>
      </c>
    </row>
    <row r="535" spans="47:56">
      <c r="AU535" s="19" t="str">
        <f>IF(参照_電気!A535="","",参照_電気!A535)</f>
        <v>A0220</v>
      </c>
      <c r="AV535" s="19" t="str">
        <f>IF(参照_電気!B535="","",参照_電気!B535)</f>
        <v>日産トレーデイング(株)</v>
      </c>
      <c r="AW535" s="19" t="str">
        <f>IF(参照_電気!C535="","",参照_電気!C535)</f>
        <v>メニューA</v>
      </c>
      <c r="AX535" s="19">
        <f>IF(参照_電気!D535="","",参照_電気!D535)</f>
        <v>0</v>
      </c>
      <c r="AY535" s="19">
        <f>IF(参照_電気!E535="","",参照_電気!E535)</f>
        <v>0</v>
      </c>
      <c r="AZ535" s="19" t="str">
        <f>IF(参照_電気!F535="","",参照_電気!F535)</f>
        <v>日産トレーデイング(株)</v>
      </c>
      <c r="BA535" s="19" t="str">
        <f>IF(参照_電気!G535="","",参照_電気!G535)</f>
        <v>日産トレーデイング(株)_メニューA</v>
      </c>
      <c r="BB535" s="19">
        <f t="shared" si="49"/>
        <v>0</v>
      </c>
      <c r="BD535" s="19" t="str">
        <f>IF(参照_電気!L535="","",参照_電気!L535)</f>
        <v/>
      </c>
    </row>
    <row r="536" spans="47:56">
      <c r="AU536" s="19" t="str">
        <f>IF(参照_電気!A536="","",参照_電気!A536)</f>
        <v/>
      </c>
      <c r="AV536" s="19" t="str">
        <f>IF(参照_電気!B536="","",参照_電気!B536)</f>
        <v/>
      </c>
      <c r="AW536" s="19" t="str">
        <f>IF(参照_電気!C536="","",参照_電気!C536)</f>
        <v>メニューB(残差)</v>
      </c>
      <c r="AX536" s="19">
        <f>IF(参照_電気!D536="","",参照_電気!D536)</f>
        <v>0</v>
      </c>
      <c r="AY536" s="19">
        <f>IF(参照_電気!E536="","",参照_電気!E536)</f>
        <v>0</v>
      </c>
      <c r="AZ536" s="19" t="str">
        <f>IF(参照_電気!F536="","",参照_電気!F536)</f>
        <v>日産トレーデイング(株)</v>
      </c>
      <c r="BA536" s="19" t="str">
        <f>IF(参照_電気!G536="","",参照_電気!G536)</f>
        <v>日産トレーデイング(株)_メニューB(残差)</v>
      </c>
      <c r="BB536" s="19">
        <f t="shared" si="49"/>
        <v>0</v>
      </c>
      <c r="BD536" s="19" t="str">
        <f>IF(参照_電気!L536="","",参照_電気!L536)</f>
        <v/>
      </c>
    </row>
    <row r="537" spans="47:56">
      <c r="AU537" s="19" t="str">
        <f>IF(参照_電気!A537="","",参照_電気!A537)</f>
        <v/>
      </c>
      <c r="AV537" s="19" t="str">
        <f>IF(参照_電気!B537="","",参照_電気!B537)</f>
        <v/>
      </c>
      <c r="AW537" s="19" t="str">
        <f>IF(参照_電気!C537="","",参照_電気!C537)</f>
        <v>(参考値)事業者全体</v>
      </c>
      <c r="AX537" s="19">
        <f>IF(参照_電気!D537="","",参照_電気!D537)</f>
        <v>0</v>
      </c>
      <c r="AY537" s="19">
        <f>IF(参照_電気!E537="","",参照_電気!E537)</f>
        <v>0</v>
      </c>
      <c r="AZ537" s="19" t="str">
        <f>IF(参照_電気!F537="","",参照_電気!F537)</f>
        <v>日産トレーデイング(株)</v>
      </c>
      <c r="BA537" s="19" t="str">
        <f>IF(参照_電気!G537="","",参照_電気!G537)</f>
        <v>日産トレーデイング(株)_(参考値)事業者全体</v>
      </c>
      <c r="BB537" s="19">
        <f t="shared" si="49"/>
        <v>0</v>
      </c>
      <c r="BD537" s="19" t="str">
        <f>IF(参照_電気!L537="","",参照_電気!L537)</f>
        <v/>
      </c>
    </row>
    <row r="538" spans="47:56">
      <c r="AU538" s="19" t="str">
        <f>IF(参照_電気!A538="","",参照_電気!A538)</f>
        <v>A0221</v>
      </c>
      <c r="AV538" s="19" t="str">
        <f>IF(参照_電気!B538="","",参照_電気!B538)</f>
        <v>(株)エネウィル</v>
      </c>
      <c r="AW538" s="19" t="str">
        <f>IF(参照_電気!C538="","",参照_電気!C538)</f>
        <v>メニューA</v>
      </c>
      <c r="AX538" s="19">
        <f>IF(参照_電気!D538="","",参照_電気!D538)</f>
        <v>0</v>
      </c>
      <c r="AY538" s="19">
        <f>IF(参照_電気!E538="","",参照_電気!E538)</f>
        <v>0</v>
      </c>
      <c r="AZ538" s="19" t="str">
        <f>IF(参照_電気!F538="","",参照_電気!F538)</f>
        <v>(株)エネウィル</v>
      </c>
      <c r="BA538" s="19" t="str">
        <f>IF(参照_電気!G538="","",参照_電気!G538)</f>
        <v>(株)エネウィル_メニューA</v>
      </c>
      <c r="BB538" s="19">
        <f t="shared" si="49"/>
        <v>0</v>
      </c>
      <c r="BD538" s="19" t="str">
        <f>IF(参照_電気!L538="","",参照_電気!L538)</f>
        <v/>
      </c>
    </row>
    <row r="539" spans="47:56">
      <c r="AU539" s="19" t="str">
        <f>IF(参照_電気!A539="","",参照_電気!A539)</f>
        <v/>
      </c>
      <c r="AV539" s="19" t="str">
        <f>IF(参照_電気!B539="","",参照_電気!B539)</f>
        <v/>
      </c>
      <c r="AW539" s="19" t="str">
        <f>IF(参照_電気!C539="","",参照_電気!C539)</f>
        <v>メニューB(残差)</v>
      </c>
      <c r="AX539" s="19">
        <f>IF(参照_電気!D539="","",参照_電気!D539)</f>
        <v>4.2200000000000001E-4</v>
      </c>
      <c r="AY539" s="19">
        <f>IF(参照_電気!E539="","",参照_電気!E539)</f>
        <v>4.2200000000000001E-4</v>
      </c>
      <c r="AZ539" s="19" t="str">
        <f>IF(参照_電気!F539="","",参照_電気!F539)</f>
        <v>(株)エネウィル</v>
      </c>
      <c r="BA539" s="19" t="str">
        <f>IF(参照_電気!G539="","",参照_電気!G539)</f>
        <v>(株)エネウィル_メニューB(残差)</v>
      </c>
      <c r="BB539" s="19">
        <f t="shared" si="49"/>
        <v>0.42199999999999999</v>
      </c>
      <c r="BD539" s="19" t="str">
        <f>IF(参照_電気!L539="","",参照_電気!L539)</f>
        <v/>
      </c>
    </row>
    <row r="540" spans="47:56">
      <c r="AU540" s="19" t="str">
        <f>IF(参照_電気!A540="","",参照_電気!A540)</f>
        <v/>
      </c>
      <c r="AV540" s="19" t="str">
        <f>IF(参照_電気!B540="","",参照_電気!B540)</f>
        <v/>
      </c>
      <c r="AW540" s="19" t="str">
        <f>IF(参照_電気!C540="","",参照_電気!C540)</f>
        <v>(参考値)事業者全体</v>
      </c>
      <c r="AX540" s="19">
        <f>IF(参照_電気!D540="","",参照_電気!D540)</f>
        <v>1.3749999999999999E-3</v>
      </c>
      <c r="AY540" s="19">
        <f>IF(参照_電気!E540="","",参照_電気!E540)</f>
        <v>1.3749999999999999E-3</v>
      </c>
      <c r="AZ540" s="19" t="str">
        <f>IF(参照_電気!F540="","",参照_電気!F540)</f>
        <v>(株)エネウィル</v>
      </c>
      <c r="BA540" s="19" t="str">
        <f>IF(参照_電気!G540="","",参照_電気!G540)</f>
        <v>(株)エネウィル_(参考値)事業者全体</v>
      </c>
      <c r="BB540" s="19">
        <f t="shared" si="49"/>
        <v>1.375</v>
      </c>
      <c r="BD540" s="19" t="str">
        <f>IF(参照_電気!L540="","",参照_電気!L540)</f>
        <v/>
      </c>
    </row>
    <row r="541" spans="47:56">
      <c r="AU541" s="19" t="str">
        <f>IF(参照_電気!A541="","",参照_電気!A541)</f>
        <v>A0222</v>
      </c>
      <c r="AV541" s="19" t="str">
        <f>IF(参照_電気!B541="","",参照_電気!B541)</f>
        <v>Next Power(株)</v>
      </c>
      <c r="AW541" s="19" t="str">
        <f>IF(参照_電気!C541="","",参照_電気!C541)</f>
        <v/>
      </c>
      <c r="AX541" s="19">
        <f>IF(参照_電気!D541="","",参照_電気!D541)</f>
        <v>6.0499999999999996E-4</v>
      </c>
      <c r="AY541" s="19">
        <f>IF(参照_電気!E541="","",参照_電気!E541)</f>
        <v>6.0499999999999996E-4</v>
      </c>
      <c r="AZ541" s="19" t="str">
        <f>IF(参照_電気!F541="","",参照_電気!F541)</f>
        <v>Next Power(株)</v>
      </c>
      <c r="BA541" s="19" t="str">
        <f>IF(参照_電気!G541="","",参照_電気!G541)</f>
        <v>Next Power(株)_</v>
      </c>
      <c r="BB541" s="19">
        <f t="shared" si="49"/>
        <v>0.60499999999999998</v>
      </c>
      <c r="BD541" s="19" t="str">
        <f>IF(参照_電気!L541="","",参照_電気!L541)</f>
        <v/>
      </c>
    </row>
    <row r="542" spans="47:56">
      <c r="AU542" s="19" t="str">
        <f>IF(参照_電気!A542="","",参照_電気!A542)</f>
        <v>A0227</v>
      </c>
      <c r="AV542" s="19" t="str">
        <f>IF(参照_電気!B542="","",参照_電気!B542)</f>
        <v>はりま電力(株)</v>
      </c>
      <c r="AW542" s="19" t="str">
        <f>IF(参照_電気!C542="","",参照_電気!C542)</f>
        <v>メニューA</v>
      </c>
      <c r="AX542" s="19">
        <f>IF(参照_電気!D542="","",参照_電気!D542)</f>
        <v>0</v>
      </c>
      <c r="AY542" s="19">
        <f>IF(参照_電気!E542="","",参照_電気!E542)</f>
        <v>0</v>
      </c>
      <c r="AZ542" s="19" t="str">
        <f>IF(参照_電気!F542="","",参照_電気!F542)</f>
        <v>はりま電力(株)</v>
      </c>
      <c r="BA542" s="19" t="str">
        <f>IF(参照_電気!G542="","",参照_電気!G542)</f>
        <v>はりま電力(株)_メニューA</v>
      </c>
      <c r="BB542" s="19">
        <f t="shared" si="49"/>
        <v>0</v>
      </c>
      <c r="BD542" s="19" t="str">
        <f>IF(参照_電気!L542="","",参照_電気!L542)</f>
        <v/>
      </c>
    </row>
    <row r="543" spans="47:56">
      <c r="AU543" s="19" t="str">
        <f>IF(参照_電気!A543="","",参照_電気!A543)</f>
        <v/>
      </c>
      <c r="AV543" s="19" t="str">
        <f>IF(参照_電気!B543="","",参照_電気!B543)</f>
        <v/>
      </c>
      <c r="AW543" s="19" t="str">
        <f>IF(参照_電気!C543="","",参照_電気!C543)</f>
        <v>メニューB(残差)</v>
      </c>
      <c r="AX543" s="19">
        <f>IF(参照_電気!D543="","",参照_電気!D543)</f>
        <v>5.9400000000000002E-4</v>
      </c>
      <c r="AY543" s="19">
        <f>IF(参照_電気!E543="","",参照_電気!E543)</f>
        <v>5.9400000000000002E-4</v>
      </c>
      <c r="AZ543" s="19" t="str">
        <f>IF(参照_電気!F543="","",参照_電気!F543)</f>
        <v>はりま電力(株)</v>
      </c>
      <c r="BA543" s="19" t="str">
        <f>IF(参照_電気!G543="","",参照_電気!G543)</f>
        <v>はりま電力(株)_メニューB(残差)</v>
      </c>
      <c r="BB543" s="19">
        <f t="shared" si="49"/>
        <v>0.59399999999999997</v>
      </c>
      <c r="BD543" s="19" t="str">
        <f>IF(参照_電気!L543="","",参照_電気!L543)</f>
        <v/>
      </c>
    </row>
    <row r="544" spans="47:56">
      <c r="AU544" s="19" t="str">
        <f>IF(参照_電気!A544="","",参照_電気!A544)</f>
        <v/>
      </c>
      <c r="AV544" s="19" t="str">
        <f>IF(参照_電気!B544="","",参照_電気!B544)</f>
        <v/>
      </c>
      <c r="AW544" s="19" t="str">
        <f>IF(参照_電気!C544="","",参照_電気!C544)</f>
        <v>(参考値)事業者全体</v>
      </c>
      <c r="AX544" s="19">
        <f>IF(参照_電気!D544="","",参照_電気!D544)</f>
        <v>5.7899999999999998E-4</v>
      </c>
      <c r="AY544" s="19">
        <f>IF(参照_電気!E544="","",参照_電気!E544)</f>
        <v>5.7899999999999998E-4</v>
      </c>
      <c r="AZ544" s="19" t="str">
        <f>IF(参照_電気!F544="","",参照_電気!F544)</f>
        <v>はりま電力(株)</v>
      </c>
      <c r="BA544" s="19" t="str">
        <f>IF(参照_電気!G544="","",参照_電気!G544)</f>
        <v>はりま電力(株)_(参考値)事業者全体</v>
      </c>
      <c r="BB544" s="19">
        <f t="shared" si="49"/>
        <v>0.57899999999999996</v>
      </c>
      <c r="BD544" s="19" t="str">
        <f>IF(参照_電気!L544="","",参照_電気!L544)</f>
        <v/>
      </c>
    </row>
    <row r="545" spans="47:56">
      <c r="AU545" s="19" t="str">
        <f>IF(参照_電気!A545="","",参照_電気!A545)</f>
        <v>A0228</v>
      </c>
      <c r="AV545" s="19" t="str">
        <f>IF(参照_電気!B545="","",参照_電気!B545)</f>
        <v>(株)浜松新電力</v>
      </c>
      <c r="AW545" s="19" t="str">
        <f>IF(参照_電気!C545="","",参照_電気!C545)</f>
        <v>メニューA</v>
      </c>
      <c r="AX545" s="19">
        <f>IF(参照_電気!D545="","",参照_電気!D545)</f>
        <v>0</v>
      </c>
      <c r="AY545" s="19">
        <f>IF(参照_電気!E545="","",参照_電気!E545)</f>
        <v>0</v>
      </c>
      <c r="AZ545" s="19" t="str">
        <f>IF(参照_電気!F545="","",参照_電気!F545)</f>
        <v>(株)浜松新電力</v>
      </c>
      <c r="BA545" s="19" t="str">
        <f>IF(参照_電気!G545="","",参照_電気!G545)</f>
        <v>(株)浜松新電力_メニューA</v>
      </c>
      <c r="BB545" s="19">
        <f t="shared" si="49"/>
        <v>0</v>
      </c>
      <c r="BD545" s="19" t="str">
        <f>IF(参照_電気!L545="","",参照_電気!L545)</f>
        <v/>
      </c>
    </row>
    <row r="546" spans="47:56">
      <c r="AU546" s="19" t="str">
        <f>IF(参照_電気!A546="","",参照_電気!A546)</f>
        <v/>
      </c>
      <c r="AV546" s="19" t="str">
        <f>IF(参照_電気!B546="","",参照_電気!B546)</f>
        <v/>
      </c>
      <c r="AW546" s="19" t="str">
        <f>IF(参照_電気!C546="","",参照_電気!C546)</f>
        <v>(参考値)事業者全体</v>
      </c>
      <c r="AX546" s="19">
        <f>IF(参照_電気!D546="","",参照_電気!D546)</f>
        <v>1.2400000000000001E-4</v>
      </c>
      <c r="AY546" s="19">
        <f>IF(参照_電気!E546="","",参照_電気!E546)</f>
        <v>1.2400000000000001E-4</v>
      </c>
      <c r="AZ546" s="19" t="str">
        <f>IF(参照_電気!F546="","",参照_電気!F546)</f>
        <v>(株)浜松新電力</v>
      </c>
      <c r="BA546" s="19" t="str">
        <f>IF(参照_電気!G546="","",参照_電気!G546)</f>
        <v>(株)浜松新電力_(参考値)事業者全体</v>
      </c>
      <c r="BB546" s="19">
        <f t="shared" si="49"/>
        <v>0.124</v>
      </c>
      <c r="BD546" s="19" t="str">
        <f>IF(参照_電気!L546="","",参照_電気!L546)</f>
        <v/>
      </c>
    </row>
    <row r="547" spans="47:56">
      <c r="AU547" s="19" t="str">
        <f>IF(参照_電気!A547="","",参照_電気!A547)</f>
        <v>A0229</v>
      </c>
      <c r="AV547" s="19" t="str">
        <f>IF(参照_電気!B547="","",参照_電気!B547)</f>
        <v>ゼロワットパワー(株)</v>
      </c>
      <c r="AW547" s="19" t="str">
        <f>IF(参照_電気!C547="","",参照_電気!C547)</f>
        <v>メニューA</v>
      </c>
      <c r="AX547" s="19">
        <f>IF(参照_電気!D547="","",参照_電気!D547)</f>
        <v>0</v>
      </c>
      <c r="AY547" s="19">
        <f>IF(参照_電気!E547="","",参照_電気!E547)</f>
        <v>0</v>
      </c>
      <c r="AZ547" s="19" t="str">
        <f>IF(参照_電気!F547="","",参照_電気!F547)</f>
        <v>ゼロワットパワー(株)</v>
      </c>
      <c r="BA547" s="19" t="str">
        <f>IF(参照_電気!G547="","",参照_電気!G547)</f>
        <v>ゼロワットパワー(株)_メニューA</v>
      </c>
      <c r="BB547" s="19">
        <f t="shared" si="49"/>
        <v>0</v>
      </c>
      <c r="BD547" s="19" t="str">
        <f>IF(参照_電気!L547="","",参照_電気!L547)</f>
        <v/>
      </c>
    </row>
    <row r="548" spans="47:56">
      <c r="AU548" s="19" t="str">
        <f>IF(参照_電気!A548="","",参照_電気!A548)</f>
        <v/>
      </c>
      <c r="AV548" s="19" t="str">
        <f>IF(参照_電気!B548="","",参照_電気!B548)</f>
        <v/>
      </c>
      <c r="AW548" s="19" t="str">
        <f>IF(参照_電気!C548="","",参照_電気!C548)</f>
        <v>メニューB</v>
      </c>
      <c r="AX548" s="19">
        <f>IF(参照_電気!D548="","",参照_電気!D548)</f>
        <v>0</v>
      </c>
      <c r="AY548" s="19">
        <f>IF(参照_電気!E548="","",参照_電気!E548)</f>
        <v>0</v>
      </c>
      <c r="AZ548" s="19" t="str">
        <f>IF(参照_電気!F548="","",参照_電気!F548)</f>
        <v>ゼロワットパワー(株)</v>
      </c>
      <c r="BA548" s="19" t="str">
        <f>IF(参照_電気!G548="","",参照_電気!G548)</f>
        <v>ゼロワットパワー(株)_メニューB</v>
      </c>
      <c r="BB548" s="19">
        <f t="shared" si="49"/>
        <v>0</v>
      </c>
      <c r="BD548" s="19" t="str">
        <f>IF(参照_電気!L548="","",参照_電気!L548)</f>
        <v/>
      </c>
    </row>
    <row r="549" spans="47:56">
      <c r="AU549" s="19" t="str">
        <f>IF(参照_電気!A549="","",参照_電気!A549)</f>
        <v/>
      </c>
      <c r="AV549" s="19" t="str">
        <f>IF(参照_電気!B549="","",参照_電気!B549)</f>
        <v/>
      </c>
      <c r="AW549" s="19" t="str">
        <f>IF(参照_電気!C549="","",参照_電気!C549)</f>
        <v>メニューC</v>
      </c>
      <c r="AX549" s="19">
        <f>IF(参照_電気!D549="","",参照_電気!D549)</f>
        <v>0</v>
      </c>
      <c r="AY549" s="19">
        <f>IF(参照_電気!E549="","",参照_電気!E549)</f>
        <v>0</v>
      </c>
      <c r="AZ549" s="19" t="str">
        <f>IF(参照_電気!F549="","",参照_電気!F549)</f>
        <v>ゼロワットパワー(株)</v>
      </c>
      <c r="BA549" s="19" t="str">
        <f>IF(参照_電気!G549="","",参照_電気!G549)</f>
        <v>ゼロワットパワー(株)_メニューC</v>
      </c>
      <c r="BB549" s="19">
        <f t="shared" si="49"/>
        <v>0</v>
      </c>
      <c r="BD549" s="19" t="str">
        <f>IF(参照_電気!L549="","",参照_電気!L549)</f>
        <v/>
      </c>
    </row>
    <row r="550" spans="47:56">
      <c r="AU550" s="19" t="str">
        <f>IF(参照_電気!A550="","",参照_電気!A550)</f>
        <v/>
      </c>
      <c r="AV550" s="19" t="str">
        <f>IF(参照_電気!B550="","",参照_電気!B550)</f>
        <v/>
      </c>
      <c r="AW550" s="19" t="str">
        <f>IF(参照_電気!C550="","",参照_電気!C550)</f>
        <v>メニューD</v>
      </c>
      <c r="AX550" s="19">
        <f>IF(参照_電気!D550="","",参照_電気!D550)</f>
        <v>0</v>
      </c>
      <c r="AY550" s="19">
        <f>IF(参照_電気!E550="","",参照_電気!E550)</f>
        <v>0</v>
      </c>
      <c r="AZ550" s="19" t="str">
        <f>IF(参照_電気!F550="","",参照_電気!F550)</f>
        <v>ゼロワットパワー(株)</v>
      </c>
      <c r="BA550" s="19" t="str">
        <f>IF(参照_電気!G550="","",参照_電気!G550)</f>
        <v>ゼロワットパワー(株)_メニューD</v>
      </c>
      <c r="BB550" s="19">
        <f t="shared" si="49"/>
        <v>0</v>
      </c>
      <c r="BD550" s="19" t="str">
        <f>IF(参照_電気!L550="","",参照_電気!L550)</f>
        <v/>
      </c>
    </row>
    <row r="551" spans="47:56">
      <c r="AU551" s="19" t="str">
        <f>IF(参照_電気!A551="","",参照_電気!A551)</f>
        <v/>
      </c>
      <c r="AV551" s="19" t="str">
        <f>IF(参照_電気!B551="","",参照_電気!B551)</f>
        <v/>
      </c>
      <c r="AW551" s="19" t="str">
        <f>IF(参照_電気!C551="","",参照_電気!C551)</f>
        <v>メニューE</v>
      </c>
      <c r="AX551" s="19">
        <f>IF(参照_電気!D551="","",参照_電気!D551)</f>
        <v>0</v>
      </c>
      <c r="AY551" s="19">
        <f>IF(参照_電気!E551="","",参照_電気!E551)</f>
        <v>0</v>
      </c>
      <c r="AZ551" s="19" t="str">
        <f>IF(参照_電気!F551="","",参照_電気!F551)</f>
        <v>ゼロワットパワー(株)</v>
      </c>
      <c r="BA551" s="19" t="str">
        <f>IF(参照_電気!G551="","",参照_電気!G551)</f>
        <v>ゼロワットパワー(株)_メニューE</v>
      </c>
      <c r="BB551" s="19">
        <f t="shared" si="49"/>
        <v>0</v>
      </c>
      <c r="BD551" s="19" t="str">
        <f>IF(参照_電気!L551="","",参照_電気!L551)</f>
        <v/>
      </c>
    </row>
    <row r="552" spans="47:56">
      <c r="AU552" s="19" t="str">
        <f>IF(参照_電気!A552="","",参照_電気!A552)</f>
        <v/>
      </c>
      <c r="AV552" s="19" t="str">
        <f>IF(参照_電気!B552="","",参照_電気!B552)</f>
        <v/>
      </c>
      <c r="AW552" s="19" t="str">
        <f>IF(参照_電気!C552="","",参照_電気!C552)</f>
        <v>メニューF</v>
      </c>
      <c r="AX552" s="19">
        <f>IF(参照_電気!D552="","",参照_電気!D552)</f>
        <v>0</v>
      </c>
      <c r="AY552" s="19">
        <f>IF(参照_電気!E552="","",参照_電気!E552)</f>
        <v>0</v>
      </c>
      <c r="AZ552" s="19" t="str">
        <f>IF(参照_電気!F552="","",参照_電気!F552)</f>
        <v>ゼロワットパワー(株)</v>
      </c>
      <c r="BA552" s="19" t="str">
        <f>IF(参照_電気!G552="","",参照_電気!G552)</f>
        <v>ゼロワットパワー(株)_メニューF</v>
      </c>
      <c r="BB552" s="19">
        <f t="shared" si="49"/>
        <v>0</v>
      </c>
      <c r="BD552" s="19" t="str">
        <f>IF(参照_電気!L552="","",参照_電気!L552)</f>
        <v/>
      </c>
    </row>
    <row r="553" spans="47:56">
      <c r="AU553" s="19" t="str">
        <f>IF(参照_電気!A553="","",参照_電気!A553)</f>
        <v/>
      </c>
      <c r="AV553" s="19" t="str">
        <f>IF(参照_電気!B553="","",参照_電気!B553)</f>
        <v/>
      </c>
      <c r="AW553" s="19" t="str">
        <f>IF(参照_電気!C553="","",参照_電気!C553)</f>
        <v>メニューG</v>
      </c>
      <c r="AX553" s="19">
        <f>IF(参照_電気!D553="","",参照_電気!D553)</f>
        <v>0</v>
      </c>
      <c r="AY553" s="19">
        <f>IF(参照_電気!E553="","",参照_電気!E553)</f>
        <v>0</v>
      </c>
      <c r="AZ553" s="19" t="str">
        <f>IF(参照_電気!F553="","",参照_電気!F553)</f>
        <v>ゼロワットパワー(株)</v>
      </c>
      <c r="BA553" s="19" t="str">
        <f>IF(参照_電気!G553="","",参照_電気!G553)</f>
        <v>ゼロワットパワー(株)_メニューG</v>
      </c>
      <c r="BB553" s="19">
        <f t="shared" si="49"/>
        <v>0</v>
      </c>
      <c r="BD553" s="19" t="str">
        <f>IF(参照_電気!L553="","",参照_電気!L553)</f>
        <v/>
      </c>
    </row>
    <row r="554" spans="47:56">
      <c r="AU554" s="19" t="str">
        <f>IF(参照_電気!A554="","",参照_電気!A554)</f>
        <v/>
      </c>
      <c r="AV554" s="19" t="str">
        <f>IF(参照_電気!B554="","",参照_電気!B554)</f>
        <v/>
      </c>
      <c r="AW554" s="19" t="str">
        <f>IF(参照_電気!C554="","",参照_電気!C554)</f>
        <v>メニューH</v>
      </c>
      <c r="AX554" s="19">
        <f>IF(参照_電気!D554="","",参照_電気!D554)</f>
        <v>0</v>
      </c>
      <c r="AY554" s="19">
        <f>IF(参照_電気!E554="","",参照_電気!E554)</f>
        <v>0</v>
      </c>
      <c r="AZ554" s="19" t="str">
        <f>IF(参照_電気!F554="","",参照_電気!F554)</f>
        <v>ゼロワットパワー(株)</v>
      </c>
      <c r="BA554" s="19" t="str">
        <f>IF(参照_電気!G554="","",参照_電気!G554)</f>
        <v>ゼロワットパワー(株)_メニューH</v>
      </c>
      <c r="BB554" s="19">
        <f t="shared" si="49"/>
        <v>0</v>
      </c>
      <c r="BD554" s="19" t="str">
        <f>IF(参照_電気!L554="","",参照_電気!L554)</f>
        <v/>
      </c>
    </row>
    <row r="555" spans="47:56">
      <c r="AU555" s="19" t="str">
        <f>IF(参照_電気!A555="","",参照_電気!A555)</f>
        <v/>
      </c>
      <c r="AV555" s="19" t="str">
        <f>IF(参照_電気!B555="","",参照_電気!B555)</f>
        <v/>
      </c>
      <c r="AW555" s="19" t="str">
        <f>IF(参照_電気!C555="","",参照_電気!C555)</f>
        <v>メニューI(残差)</v>
      </c>
      <c r="AX555" s="19">
        <f>IF(参照_電気!D555="","",参照_電気!D555)</f>
        <v>6.3E-5</v>
      </c>
      <c r="AY555" s="19">
        <f>IF(参照_電気!E555="","",参照_電気!E555)</f>
        <v>6.3E-5</v>
      </c>
      <c r="AZ555" s="19" t="str">
        <f>IF(参照_電気!F555="","",参照_電気!F555)</f>
        <v>ゼロワットパワー(株)</v>
      </c>
      <c r="BA555" s="19" t="str">
        <f>IF(参照_電気!G555="","",参照_電気!G555)</f>
        <v>ゼロワットパワー(株)_メニューI(残差)</v>
      </c>
      <c r="BB555" s="19">
        <f t="shared" si="49"/>
        <v>6.3E-2</v>
      </c>
      <c r="BD555" s="19" t="str">
        <f>IF(参照_電気!L555="","",参照_電気!L555)</f>
        <v/>
      </c>
    </row>
    <row r="556" spans="47:56">
      <c r="AU556" s="19" t="str">
        <f>IF(参照_電気!A556="","",参照_電気!A556)</f>
        <v/>
      </c>
      <c r="AV556" s="19" t="str">
        <f>IF(参照_電気!B556="","",参照_電気!B556)</f>
        <v/>
      </c>
      <c r="AW556" s="19" t="str">
        <f>IF(参照_電気!C556="","",参照_電気!C556)</f>
        <v>(参考値)事業者全体</v>
      </c>
      <c r="AX556" s="19">
        <f>IF(参照_電気!D556="","",参照_電気!D556)</f>
        <v>7.9999999999999996E-6</v>
      </c>
      <c r="AY556" s="19">
        <f>IF(参照_電気!E556="","",参照_電気!E556)</f>
        <v>7.9999999999999996E-6</v>
      </c>
      <c r="AZ556" s="19" t="str">
        <f>IF(参照_電気!F556="","",参照_電気!F556)</f>
        <v>ゼロワットパワー(株)</v>
      </c>
      <c r="BA556" s="19" t="str">
        <f>IF(参照_電気!G556="","",参照_電気!G556)</f>
        <v>ゼロワットパワー(株)_(参考値)事業者全体</v>
      </c>
      <c r="BB556" s="19">
        <f t="shared" si="49"/>
        <v>8.0000000000000002E-3</v>
      </c>
      <c r="BD556" s="19" t="str">
        <f>IF(参照_電気!L556="","",参照_電気!L556)</f>
        <v/>
      </c>
    </row>
    <row r="557" spans="47:56">
      <c r="AU557" s="19" t="str">
        <f>IF(参照_電気!A557="","",参照_電気!A557)</f>
        <v>A0230</v>
      </c>
      <c r="AV557" s="19" t="str">
        <f>IF(参照_電気!B557="","",参照_電気!B557)</f>
        <v>アストマックス(株)</v>
      </c>
      <c r="AW557" s="19" t="str">
        <f>IF(参照_電気!C557="","",参照_電気!C557)</f>
        <v>メニューA</v>
      </c>
      <c r="AX557" s="19">
        <f>IF(参照_電気!D557="","",参照_電気!D557)</f>
        <v>0</v>
      </c>
      <c r="AY557" s="19">
        <f>IF(参照_電気!E557="","",参照_電気!E557)</f>
        <v>0</v>
      </c>
      <c r="AZ557" s="19" t="str">
        <f>IF(参照_電気!F557="","",参照_電気!F557)</f>
        <v>アストマックス(株)</v>
      </c>
      <c r="BA557" s="19" t="str">
        <f>IF(参照_電気!G557="","",参照_電気!G557)</f>
        <v>アストマックス(株)_メニューA</v>
      </c>
      <c r="BB557" s="19">
        <f t="shared" si="49"/>
        <v>0</v>
      </c>
      <c r="BD557" s="19" t="str">
        <f>IF(参照_電気!L557="","",参照_電気!L557)</f>
        <v/>
      </c>
    </row>
    <row r="558" spans="47:56">
      <c r="AU558" s="19" t="str">
        <f>IF(参照_電気!A558="","",参照_電気!A558)</f>
        <v/>
      </c>
      <c r="AV558" s="19" t="str">
        <f>IF(参照_電気!B558="","",参照_電気!B558)</f>
        <v/>
      </c>
      <c r="AW558" s="19" t="str">
        <f>IF(参照_電気!C558="","",参照_電気!C558)</f>
        <v>メニューB</v>
      </c>
      <c r="AX558" s="19">
        <f>IF(参照_電気!D558="","",参照_電気!D558)</f>
        <v>0</v>
      </c>
      <c r="AY558" s="19">
        <f>IF(参照_電気!E558="","",参照_電気!E558)</f>
        <v>0</v>
      </c>
      <c r="AZ558" s="19" t="str">
        <f>IF(参照_電気!F558="","",参照_電気!F558)</f>
        <v>アストマックス(株)</v>
      </c>
      <c r="BA558" s="19" t="str">
        <f>IF(参照_電気!G558="","",参照_電気!G558)</f>
        <v>アストマックス(株)_メニューB</v>
      </c>
      <c r="BB558" s="19">
        <f t="shared" si="49"/>
        <v>0</v>
      </c>
      <c r="BD558" s="19" t="str">
        <f>IF(参照_電気!L558="","",参照_電気!L558)</f>
        <v/>
      </c>
    </row>
    <row r="559" spans="47:56">
      <c r="AU559" s="19" t="str">
        <f>IF(参照_電気!A559="","",参照_電気!A559)</f>
        <v/>
      </c>
      <c r="AV559" s="19" t="str">
        <f>IF(参照_電気!B559="","",参照_電気!B559)</f>
        <v/>
      </c>
      <c r="AW559" s="19" t="str">
        <f>IF(参照_電気!C559="","",参照_電気!C559)</f>
        <v>メニューC</v>
      </c>
      <c r="AX559" s="19">
        <f>IF(参照_電気!D559="","",参照_電気!D559)</f>
        <v>4.1399999999999998E-4</v>
      </c>
      <c r="AY559" s="19">
        <f>IF(参照_電気!E559="","",参照_電気!E559)</f>
        <v>4.1399999999999998E-4</v>
      </c>
      <c r="AZ559" s="19" t="str">
        <f>IF(参照_電気!F559="","",参照_電気!F559)</f>
        <v>アストマックス(株)</v>
      </c>
      <c r="BA559" s="19" t="str">
        <f>IF(参照_電気!G559="","",参照_電気!G559)</f>
        <v>アストマックス(株)_メニューC</v>
      </c>
      <c r="BB559" s="19">
        <f t="shared" si="49"/>
        <v>0.41399999999999998</v>
      </c>
      <c r="BD559" s="19" t="str">
        <f>IF(参照_電気!L559="","",参照_電気!L559)</f>
        <v/>
      </c>
    </row>
    <row r="560" spans="47:56">
      <c r="AU560" s="19" t="str">
        <f>IF(参照_電気!A560="","",参照_電気!A560)</f>
        <v/>
      </c>
      <c r="AV560" s="19" t="str">
        <f>IF(参照_電気!B560="","",参照_電気!B560)</f>
        <v/>
      </c>
      <c r="AW560" s="19" t="str">
        <f>IF(参照_電気!C560="","",参照_電気!C560)</f>
        <v>メニューD(残差)</v>
      </c>
      <c r="AX560" s="19">
        <f>IF(参照_電気!D560="","",参照_電気!D560)</f>
        <v>7.7700000000000002E-4</v>
      </c>
      <c r="AY560" s="19">
        <f>IF(参照_電気!E560="","",参照_電気!E560)</f>
        <v>7.7700000000000002E-4</v>
      </c>
      <c r="AZ560" s="19" t="str">
        <f>IF(参照_電気!F560="","",参照_電気!F560)</f>
        <v>アストマックス(株)</v>
      </c>
      <c r="BA560" s="19" t="str">
        <f>IF(参照_電気!G560="","",参照_電気!G560)</f>
        <v>アストマックス(株)_メニューD(残差)</v>
      </c>
      <c r="BB560" s="19">
        <f t="shared" si="49"/>
        <v>0.77700000000000002</v>
      </c>
      <c r="BD560" s="19" t="str">
        <f>IF(参照_電気!L560="","",参照_電気!L560)</f>
        <v/>
      </c>
    </row>
    <row r="561" spans="47:56">
      <c r="AU561" s="19" t="str">
        <f>IF(参照_電気!A561="","",参照_電気!A561)</f>
        <v/>
      </c>
      <c r="AV561" s="19" t="str">
        <f>IF(参照_電気!B561="","",参照_電気!B561)</f>
        <v/>
      </c>
      <c r="AW561" s="19" t="str">
        <f>IF(参照_電気!C561="","",参照_電気!C561)</f>
        <v>(参考値)事業者全体</v>
      </c>
      <c r="AX561" s="19">
        <f>IF(参照_電気!D561="","",参照_電気!D561)</f>
        <v>7.5299999999999998E-4</v>
      </c>
      <c r="AY561" s="19">
        <f>IF(参照_電気!E561="","",参照_電気!E561)</f>
        <v>7.5299999999999998E-4</v>
      </c>
      <c r="AZ561" s="19" t="str">
        <f>IF(参照_電気!F561="","",参照_電気!F561)</f>
        <v>アストマックス(株)</v>
      </c>
      <c r="BA561" s="19" t="str">
        <f>IF(参照_電気!G561="","",参照_電気!G561)</f>
        <v>アストマックス(株)_(参考値)事業者全体</v>
      </c>
      <c r="BB561" s="19">
        <f t="shared" si="49"/>
        <v>0.753</v>
      </c>
      <c r="BD561" s="19" t="str">
        <f>IF(参照_電気!L561="","",参照_電気!L561)</f>
        <v/>
      </c>
    </row>
    <row r="562" spans="47:56">
      <c r="AU562" s="19" t="str">
        <f>IF(参照_電気!A562="","",参照_電気!A562)</f>
        <v>A0231</v>
      </c>
      <c r="AV562" s="19" t="str">
        <f>IF(参照_電気!B562="","",参照_電気!B562)</f>
        <v>(株)やまがた新電力</v>
      </c>
      <c r="AW562" s="19" t="str">
        <f>IF(参照_電気!C562="","",参照_電気!C562)</f>
        <v>メニューA</v>
      </c>
      <c r="AX562" s="19">
        <f>IF(参照_電気!D562="","",参照_電気!D562)</f>
        <v>0</v>
      </c>
      <c r="AY562" s="19">
        <f>IF(参照_電気!E562="","",参照_電気!E562)</f>
        <v>0</v>
      </c>
      <c r="AZ562" s="19" t="str">
        <f>IF(参照_電気!F562="","",参照_電気!F562)</f>
        <v>(株)やまがた新電力</v>
      </c>
      <c r="BA562" s="19" t="str">
        <f>IF(参照_電気!G562="","",参照_電気!G562)</f>
        <v>(株)やまがた新電力_メニューA</v>
      </c>
      <c r="BB562" s="19">
        <f t="shared" si="49"/>
        <v>0</v>
      </c>
      <c r="BD562" s="19" t="str">
        <f>IF(参照_電気!L562="","",参照_電気!L562)</f>
        <v/>
      </c>
    </row>
    <row r="563" spans="47:56">
      <c r="AU563" s="19" t="str">
        <f>IF(参照_電気!A563="","",参照_電気!A563)</f>
        <v/>
      </c>
      <c r="AV563" s="19" t="str">
        <f>IF(参照_電気!B563="","",参照_電気!B563)</f>
        <v/>
      </c>
      <c r="AW563" s="19" t="str">
        <f>IF(参照_電気!C563="","",参照_電気!C563)</f>
        <v>メニューB</v>
      </c>
      <c r="AX563" s="19">
        <f>IF(参照_電気!D563="","",参照_電気!D563)</f>
        <v>5.0000000000000004E-6</v>
      </c>
      <c r="AY563" s="19">
        <f>IF(参照_電気!E563="","",参照_電気!E563)</f>
        <v>5.0000000000000004E-6</v>
      </c>
      <c r="AZ563" s="19" t="str">
        <f>IF(参照_電気!F563="","",参照_電気!F563)</f>
        <v>(株)やまがた新電力</v>
      </c>
      <c r="BA563" s="19" t="str">
        <f>IF(参照_電気!G563="","",参照_電気!G563)</f>
        <v>(株)やまがた新電力_メニューB</v>
      </c>
      <c r="BB563" s="19">
        <f t="shared" si="49"/>
        <v>5.0000000000000001E-3</v>
      </c>
      <c r="BD563" s="19" t="str">
        <f>IF(参照_電気!L563="","",参照_電気!L563)</f>
        <v/>
      </c>
    </row>
    <row r="564" spans="47:56">
      <c r="AU564" s="19" t="str">
        <f>IF(参照_電気!A564="","",参照_電気!A564)</f>
        <v/>
      </c>
      <c r="AV564" s="19" t="str">
        <f>IF(参照_電気!B564="","",参照_電気!B564)</f>
        <v/>
      </c>
      <c r="AW564" s="19" t="str">
        <f>IF(参照_電気!C564="","",参照_電気!C564)</f>
        <v>メニューC</v>
      </c>
      <c r="AX564" s="19">
        <f>IF(参照_電気!D564="","",参照_電気!D564)</f>
        <v>1.17E-4</v>
      </c>
      <c r="AY564" s="19">
        <f>IF(参照_電気!E564="","",参照_電気!E564)</f>
        <v>1.17E-4</v>
      </c>
      <c r="AZ564" s="19" t="str">
        <f>IF(参照_電気!F564="","",参照_電気!F564)</f>
        <v>(株)やまがた新電力</v>
      </c>
      <c r="BA564" s="19" t="str">
        <f>IF(参照_電気!G564="","",参照_電気!G564)</f>
        <v>(株)やまがた新電力_メニューC</v>
      </c>
      <c r="BB564" s="19">
        <f t="shared" si="49"/>
        <v>0.11699999999999999</v>
      </c>
      <c r="BD564" s="19" t="str">
        <f>IF(参照_電気!L564="","",参照_電気!L564)</f>
        <v/>
      </c>
    </row>
    <row r="565" spans="47:56">
      <c r="AU565" s="19" t="str">
        <f>IF(参照_電気!A565="","",参照_電気!A565)</f>
        <v/>
      </c>
      <c r="AV565" s="19" t="str">
        <f>IF(参照_電気!B565="","",参照_電気!B565)</f>
        <v/>
      </c>
      <c r="AW565" s="19" t="str">
        <f>IF(参照_電気!C565="","",参照_電気!C565)</f>
        <v>メニューD(残差)</v>
      </c>
      <c r="AX565" s="19">
        <f>IF(参照_電気!D565="","",参照_電気!D565)</f>
        <v>4.2200000000000001E-4</v>
      </c>
      <c r="AY565" s="19">
        <f>IF(参照_電気!E565="","",参照_電気!E565)</f>
        <v>4.2200000000000001E-4</v>
      </c>
      <c r="AZ565" s="19" t="str">
        <f>IF(参照_電気!F565="","",参照_電気!F565)</f>
        <v>(株)やまがた新電力</v>
      </c>
      <c r="BA565" s="19" t="str">
        <f>IF(参照_電気!G565="","",参照_電気!G565)</f>
        <v>(株)やまがた新電力_メニューD(残差)</v>
      </c>
      <c r="BB565" s="19">
        <f t="shared" si="49"/>
        <v>0.42199999999999999</v>
      </c>
      <c r="BD565" s="19" t="str">
        <f>IF(参照_電気!L565="","",参照_電気!L565)</f>
        <v/>
      </c>
    </row>
    <row r="566" spans="47:56">
      <c r="AU566" s="19" t="str">
        <f>IF(参照_電気!A566="","",参照_電気!A566)</f>
        <v/>
      </c>
      <c r="AV566" s="19" t="str">
        <f>IF(参照_電気!B566="","",参照_電気!B566)</f>
        <v/>
      </c>
      <c r="AW566" s="19" t="str">
        <f>IF(参照_電気!C566="","",参照_電気!C566)</f>
        <v>(参考値)事業者全体</v>
      </c>
      <c r="AX566" s="19">
        <f>IF(参照_電気!D566="","",参照_電気!D566)</f>
        <v>1.2999999999999999E-4</v>
      </c>
      <c r="AY566" s="19">
        <f>IF(参照_電気!E566="","",参照_電気!E566)</f>
        <v>1.2999999999999999E-4</v>
      </c>
      <c r="AZ566" s="19" t="str">
        <f>IF(参照_電気!F566="","",参照_電気!F566)</f>
        <v>(株)やまがた新電力</v>
      </c>
      <c r="BA566" s="19" t="str">
        <f>IF(参照_電気!G566="","",参照_電気!G566)</f>
        <v>(株)やまがた新電力_(参考値)事業者全体</v>
      </c>
      <c r="BB566" s="19">
        <f t="shared" si="49"/>
        <v>0.12999999999999998</v>
      </c>
      <c r="BD566" s="19" t="str">
        <f>IF(参照_電気!L566="","",参照_電気!L566)</f>
        <v/>
      </c>
    </row>
    <row r="567" spans="47:56">
      <c r="AU567" s="19" t="str">
        <f>IF(参照_電気!A567="","",参照_電気!A567)</f>
        <v>A0232</v>
      </c>
      <c r="AV567" s="19" t="str">
        <f>IF(参照_電気!B567="","",参照_電気!B567)</f>
        <v>一般社団法人東松島みらいとし機構</v>
      </c>
      <c r="AW567" s="19" t="str">
        <f>IF(参照_電気!C567="","",参照_電気!C567)</f>
        <v>メニューA</v>
      </c>
      <c r="AX567" s="19">
        <f>IF(参照_電気!D567="","",参照_電気!D567)</f>
        <v>9.0000000000000002E-6</v>
      </c>
      <c r="AY567" s="19">
        <f>IF(参照_電気!E567="","",参照_電気!E567)</f>
        <v>9.0000000000000002E-6</v>
      </c>
      <c r="AZ567" s="19" t="str">
        <f>IF(参照_電気!F567="","",参照_電気!F567)</f>
        <v>一般社団法人東松島みらいとし機構</v>
      </c>
      <c r="BA567" s="19" t="str">
        <f>IF(参照_電気!G567="","",参照_電気!G567)</f>
        <v>一般社団法人東松島みらいとし機構_メニューA</v>
      </c>
      <c r="BB567" s="19">
        <f t="shared" si="49"/>
        <v>9.0000000000000011E-3</v>
      </c>
      <c r="BD567" s="19" t="str">
        <f>IF(参照_電気!L567="","",参照_電気!L567)</f>
        <v/>
      </c>
    </row>
    <row r="568" spans="47:56">
      <c r="AU568" s="19" t="str">
        <f>IF(参照_電気!A568="","",参照_電気!A568)</f>
        <v/>
      </c>
      <c r="AV568" s="19" t="str">
        <f>IF(参照_電気!B568="","",参照_電気!B568)</f>
        <v/>
      </c>
      <c r="AW568" s="19" t="str">
        <f>IF(参照_電気!C568="","",参照_電気!C568)</f>
        <v>メニューB(残差)</v>
      </c>
      <c r="AX568" s="19">
        <f>IF(参照_電気!D568="","",参照_電気!D568)</f>
        <v>4.75E-4</v>
      </c>
      <c r="AY568" s="19">
        <f>IF(参照_電気!E568="","",参照_電気!E568)</f>
        <v>4.75E-4</v>
      </c>
      <c r="AZ568" s="19" t="str">
        <f>IF(参照_電気!F568="","",参照_電気!F568)</f>
        <v>一般社団法人東松島みらいとし機構</v>
      </c>
      <c r="BA568" s="19" t="str">
        <f>IF(参照_電気!G568="","",参照_電気!G568)</f>
        <v>一般社団法人東松島みらいとし機構_メニューB(残差)</v>
      </c>
      <c r="BB568" s="19">
        <f t="shared" si="49"/>
        <v>0.47499999999999998</v>
      </c>
      <c r="BD568" s="19" t="str">
        <f>IF(参照_電気!L568="","",参照_電気!L568)</f>
        <v/>
      </c>
    </row>
    <row r="569" spans="47:56">
      <c r="AU569" s="19" t="str">
        <f>IF(参照_電気!A569="","",参照_電気!A569)</f>
        <v/>
      </c>
      <c r="AV569" s="19" t="str">
        <f>IF(参照_電気!B569="","",参照_電気!B569)</f>
        <v/>
      </c>
      <c r="AW569" s="19" t="str">
        <f>IF(参照_電気!C569="","",参照_電気!C569)</f>
        <v>(参考値)事業者全体</v>
      </c>
      <c r="AX569" s="19">
        <f>IF(参照_電気!D569="","",参照_電気!D569)</f>
        <v>4.6500000000000003E-4</v>
      </c>
      <c r="AY569" s="19">
        <f>IF(参照_電気!E569="","",参照_電気!E569)</f>
        <v>4.6500000000000003E-4</v>
      </c>
      <c r="AZ569" s="19" t="str">
        <f>IF(参照_電気!F569="","",参照_電気!F569)</f>
        <v>一般社団法人東松島みらいとし機構</v>
      </c>
      <c r="BA569" s="19" t="str">
        <f>IF(参照_電気!G569="","",参照_電気!G569)</f>
        <v>一般社団法人東松島みらいとし機構_(参考値)事業者全体</v>
      </c>
      <c r="BB569" s="19">
        <f t="shared" si="49"/>
        <v>0.46500000000000002</v>
      </c>
      <c r="BD569" s="19" t="str">
        <f>IF(参照_電気!L569="","",参照_電気!L569)</f>
        <v/>
      </c>
    </row>
    <row r="570" spans="47:56">
      <c r="AU570" s="19" t="str">
        <f>IF(参照_電気!A570="","",参照_電気!A570)</f>
        <v>A0234</v>
      </c>
      <c r="AV570" s="19" t="str">
        <f>IF(参照_電気!B570="","",参照_電気!B570)</f>
        <v>(株)グリーンパワー大東</v>
      </c>
      <c r="AW570" s="19" t="str">
        <f>IF(参照_電気!C570="","",参照_電気!C570)</f>
        <v>メニューA</v>
      </c>
      <c r="AX570" s="19">
        <f>IF(参照_電気!D570="","",参照_電気!D570)</f>
        <v>0</v>
      </c>
      <c r="AY570" s="19">
        <f>IF(参照_電気!E570="","",参照_電気!E570)</f>
        <v>0</v>
      </c>
      <c r="AZ570" s="19" t="str">
        <f>IF(参照_電気!F570="","",参照_電気!F570)</f>
        <v>(株)グリーンパワー大東</v>
      </c>
      <c r="BA570" s="19" t="str">
        <f>IF(参照_電気!G570="","",参照_電気!G570)</f>
        <v>(株)グリーンパワー大東_メニューA</v>
      </c>
      <c r="BB570" s="19">
        <f t="shared" si="49"/>
        <v>0</v>
      </c>
      <c r="BD570" s="19" t="str">
        <f>IF(参照_電気!L570="","",参照_電気!L570)</f>
        <v/>
      </c>
    </row>
    <row r="571" spans="47:56">
      <c r="AU571" s="19" t="str">
        <f>IF(参照_電気!A571="","",参照_電気!A571)</f>
        <v/>
      </c>
      <c r="AV571" s="19" t="str">
        <f>IF(参照_電気!B571="","",参照_電気!B571)</f>
        <v/>
      </c>
      <c r="AW571" s="19" t="str">
        <f>IF(参照_電気!C571="","",参照_電気!C571)</f>
        <v>メニューB</v>
      </c>
      <c r="AX571" s="19">
        <f>IF(参照_電気!D571="","",参照_電気!D571)</f>
        <v>1.2E-4</v>
      </c>
      <c r="AY571" s="19">
        <f>IF(参照_電気!E571="","",参照_電気!E571)</f>
        <v>1.2E-4</v>
      </c>
      <c r="AZ571" s="19" t="str">
        <f>IF(参照_電気!F571="","",参照_電気!F571)</f>
        <v>(株)グリーンパワー大東</v>
      </c>
      <c r="BA571" s="19" t="str">
        <f>IF(参照_電気!G571="","",参照_電気!G571)</f>
        <v>(株)グリーンパワー大東_メニューB</v>
      </c>
      <c r="BB571" s="19">
        <f t="shared" si="49"/>
        <v>0.12000000000000001</v>
      </c>
      <c r="BD571" s="19" t="str">
        <f>IF(参照_電気!L571="","",参照_電気!L571)</f>
        <v/>
      </c>
    </row>
    <row r="572" spans="47:56">
      <c r="AU572" s="19" t="str">
        <f>IF(参照_電気!A572="","",参照_電気!A572)</f>
        <v/>
      </c>
      <c r="AV572" s="19" t="str">
        <f>IF(参照_電気!B572="","",参照_電気!B572)</f>
        <v/>
      </c>
      <c r="AW572" s="19" t="str">
        <f>IF(参照_電気!C572="","",参照_電気!C572)</f>
        <v>メニューC(残差)</v>
      </c>
      <c r="AX572" s="19">
        <f>IF(参照_電気!D572="","",参照_電気!D572)</f>
        <v>2.1800000000000001E-4</v>
      </c>
      <c r="AY572" s="19">
        <f>IF(参照_電気!E572="","",参照_電気!E572)</f>
        <v>2.1800000000000001E-4</v>
      </c>
      <c r="AZ572" s="19" t="str">
        <f>IF(参照_電気!F572="","",参照_電気!F572)</f>
        <v>(株)グリーンパワー大東</v>
      </c>
      <c r="BA572" s="19" t="str">
        <f>IF(参照_電気!G572="","",参照_電気!G572)</f>
        <v>(株)グリーンパワー大東_メニューC(残差)</v>
      </c>
      <c r="BB572" s="19">
        <f t="shared" si="49"/>
        <v>0.21800000000000003</v>
      </c>
      <c r="BD572" s="19" t="str">
        <f>IF(参照_電気!L572="","",参照_電気!L572)</f>
        <v/>
      </c>
    </row>
    <row r="573" spans="47:56">
      <c r="AU573" s="19" t="str">
        <f>IF(参照_電気!A573="","",参照_電気!A573)</f>
        <v/>
      </c>
      <c r="AV573" s="19" t="str">
        <f>IF(参照_電気!B573="","",参照_電気!B573)</f>
        <v/>
      </c>
      <c r="AW573" s="19" t="str">
        <f>IF(参照_電気!C573="","",参照_電気!C573)</f>
        <v>(参考値)事業者全体</v>
      </c>
      <c r="AX573" s="19">
        <f>IF(参照_電気!D573="","",参照_電気!D573)</f>
        <v>1.17E-4</v>
      </c>
      <c r="AY573" s="19">
        <f>IF(参照_電気!E573="","",参照_電気!E573)</f>
        <v>1.17E-4</v>
      </c>
      <c r="AZ573" s="19" t="str">
        <f>IF(参照_電気!F573="","",参照_電気!F573)</f>
        <v>(株)グリーンパワー大東</v>
      </c>
      <c r="BA573" s="19" t="str">
        <f>IF(参照_電気!G573="","",参照_電気!G573)</f>
        <v>(株)グリーンパワー大東_(参考値)事業者全体</v>
      </c>
      <c r="BB573" s="19">
        <f t="shared" si="49"/>
        <v>0.11699999999999999</v>
      </c>
      <c r="BD573" s="19" t="str">
        <f>IF(参照_電気!L573="","",参照_電気!L573)</f>
        <v/>
      </c>
    </row>
    <row r="574" spans="47:56">
      <c r="AU574" s="19" t="str">
        <f>IF(参照_電気!A574="","",参照_電気!A574)</f>
        <v>A0236</v>
      </c>
      <c r="AV574" s="19" t="str">
        <f>IF(参照_電気!B574="","",参照_電気!B574)</f>
        <v>(株)シーラソーラー</v>
      </c>
      <c r="AW574" s="19" t="str">
        <f>IF(参照_電気!C574="","",参照_電気!C574)</f>
        <v/>
      </c>
      <c r="AX574" s="19">
        <f>IF(参照_電気!D574="","",参照_電気!D574)</f>
        <v>5.6800000000000004E-4</v>
      </c>
      <c r="AY574" s="19">
        <f>IF(参照_電気!E574="","",参照_電気!E574)</f>
        <v>5.6800000000000004E-4</v>
      </c>
      <c r="AZ574" s="19" t="str">
        <f>IF(参照_電気!F574="","",参照_電気!F574)</f>
        <v>(株)シーラソーラー</v>
      </c>
      <c r="BA574" s="19" t="str">
        <f>IF(参照_電気!G574="","",参照_電気!G574)</f>
        <v>(株)シーラソーラー_</v>
      </c>
      <c r="BB574" s="19">
        <f t="shared" si="49"/>
        <v>0.56800000000000006</v>
      </c>
      <c r="BD574" s="19" t="str">
        <f>IF(参照_電気!L574="","",参照_電気!L574)</f>
        <v/>
      </c>
    </row>
    <row r="575" spans="47:56">
      <c r="AU575" s="19" t="str">
        <f>IF(参照_電気!A575="","",参照_電気!A575)</f>
        <v>A0237</v>
      </c>
      <c r="AV575" s="19" t="str">
        <f>IF(参照_電気!B575="","",参照_電気!B575)</f>
        <v>御所野縄文電力(株)</v>
      </c>
      <c r="AW575" s="19" t="str">
        <f>IF(参照_電気!C575="","",参照_電気!C575)</f>
        <v/>
      </c>
      <c r="AX575" s="19">
        <f>IF(参照_電気!D575="","",参照_電気!D575)</f>
        <v>4.8000000000000001E-4</v>
      </c>
      <c r="AY575" s="19">
        <f>IF(参照_電気!E575="","",参照_電気!E575)</f>
        <v>4.8000000000000001E-4</v>
      </c>
      <c r="AZ575" s="19" t="str">
        <f>IF(参照_電気!F575="","",参照_電気!F575)</f>
        <v>御所野縄文電力(株)</v>
      </c>
      <c r="BA575" s="19" t="str">
        <f>IF(参照_電気!G575="","",参照_電気!G575)</f>
        <v>御所野縄文電力(株)_</v>
      </c>
      <c r="BB575" s="19">
        <f t="shared" si="49"/>
        <v>0.48000000000000004</v>
      </c>
      <c r="BD575" s="19" t="str">
        <f>IF(参照_電気!L575="","",参照_電気!L575)</f>
        <v/>
      </c>
    </row>
    <row r="576" spans="47:56">
      <c r="AU576" s="19" t="str">
        <f>IF(参照_電気!A576="","",参照_電気!A576)</f>
        <v>A0238</v>
      </c>
      <c r="AV576" s="19" t="str">
        <f>IF(参照_電気!B576="","",参照_電気!B576)</f>
        <v>(株)カーボンニュートラル</v>
      </c>
      <c r="AW576" s="19" t="str">
        <f>IF(参照_電気!C576="","",参照_電気!C576)</f>
        <v>メニューA</v>
      </c>
      <c r="AX576" s="19">
        <f>IF(参照_電気!D576="","",参照_電気!D576)</f>
        <v>0</v>
      </c>
      <c r="AY576" s="19">
        <f>IF(参照_電気!E576="","",参照_電気!E576)</f>
        <v>0</v>
      </c>
      <c r="AZ576" s="19" t="str">
        <f>IF(参照_電気!F576="","",参照_電気!F576)</f>
        <v>(株)カーボンニュートラル</v>
      </c>
      <c r="BA576" s="19" t="str">
        <f>IF(参照_電気!G576="","",参照_電気!G576)</f>
        <v>(株)カーボンニュートラル_メニューA</v>
      </c>
      <c r="BB576" s="19">
        <f t="shared" si="49"/>
        <v>0</v>
      </c>
      <c r="BD576" s="19" t="str">
        <f>IF(参照_電気!L576="","",参照_電気!L576)</f>
        <v/>
      </c>
    </row>
    <row r="577" spans="47:56">
      <c r="AU577" s="19" t="str">
        <f>IF(参照_電気!A577="","",参照_電気!A577)</f>
        <v/>
      </c>
      <c r="AV577" s="19" t="str">
        <f>IF(参照_電気!B577="","",参照_電気!B577)</f>
        <v/>
      </c>
      <c r="AW577" s="19" t="str">
        <f>IF(参照_電気!C577="","",参照_電気!C577)</f>
        <v>メニューB(残差)</v>
      </c>
      <c r="AX577" s="19">
        <f>IF(参照_電気!D577="","",参照_電気!D577)</f>
        <v>3.8299999999999999E-4</v>
      </c>
      <c r="AY577" s="19">
        <f>IF(参照_電気!E577="","",参照_電気!E577)</f>
        <v>3.8299999999999999E-4</v>
      </c>
      <c r="AZ577" s="19" t="str">
        <f>IF(参照_電気!F577="","",参照_電気!F577)</f>
        <v>(株)カーボンニュートラル</v>
      </c>
      <c r="BA577" s="19" t="str">
        <f>IF(参照_電気!G577="","",参照_電気!G577)</f>
        <v>(株)カーボンニュートラル_メニューB(残差)</v>
      </c>
      <c r="BB577" s="19">
        <f t="shared" si="49"/>
        <v>0.38300000000000001</v>
      </c>
      <c r="BD577" s="19" t="str">
        <f>IF(参照_電気!L577="","",参照_電気!L577)</f>
        <v/>
      </c>
    </row>
    <row r="578" spans="47:56">
      <c r="AU578" s="19" t="str">
        <f>IF(参照_電気!A578="","",参照_電気!A578)</f>
        <v/>
      </c>
      <c r="AV578" s="19" t="str">
        <f>IF(参照_電気!B578="","",参照_電気!B578)</f>
        <v/>
      </c>
      <c r="AW578" s="19" t="str">
        <f>IF(参照_電気!C578="","",参照_電気!C578)</f>
        <v>(参考値)事業者全体</v>
      </c>
      <c r="AX578" s="19">
        <f>IF(参照_電気!D578="","",参照_電気!D578)</f>
        <v>2.5799999999999998E-4</v>
      </c>
      <c r="AY578" s="19">
        <f>IF(参照_電気!E578="","",参照_電気!E578)</f>
        <v>2.5799999999999998E-4</v>
      </c>
      <c r="AZ578" s="19" t="str">
        <f>IF(参照_電気!F578="","",参照_電気!F578)</f>
        <v>(株)カーボンニュートラル</v>
      </c>
      <c r="BA578" s="19" t="str">
        <f>IF(参照_電気!G578="","",参照_電気!G578)</f>
        <v>(株)カーボンニュートラル_(参考値)事業者全体</v>
      </c>
      <c r="BB578" s="19">
        <f t="shared" si="49"/>
        <v>0.25800000000000001</v>
      </c>
      <c r="BD578" s="19" t="str">
        <f>IF(参照_電気!L578="","",参照_電気!L578)</f>
        <v/>
      </c>
    </row>
    <row r="579" spans="47:56">
      <c r="AU579" s="19" t="str">
        <f>IF(参照_電気!A579="","",参照_電気!A579)</f>
        <v>A0239</v>
      </c>
      <c r="AV579" s="19" t="str">
        <f>IF(参照_電気!B579="","",参照_電気!B579)</f>
        <v>宮古新電力(株)</v>
      </c>
      <c r="AW579" s="19" t="str">
        <f>IF(参照_電気!C579="","",参照_電気!C579)</f>
        <v>メニューA</v>
      </c>
      <c r="AX579" s="19">
        <f>IF(参照_電気!D579="","",参照_電気!D579)</f>
        <v>0</v>
      </c>
      <c r="AY579" s="19">
        <f>IF(参照_電気!E579="","",参照_電気!E579)</f>
        <v>0</v>
      </c>
      <c r="AZ579" s="19" t="str">
        <f>IF(参照_電気!F579="","",参照_電気!F579)</f>
        <v>宮古新電力(株)</v>
      </c>
      <c r="BA579" s="19" t="str">
        <f>IF(参照_電気!G579="","",参照_電気!G579)</f>
        <v>宮古新電力(株)_メニューA</v>
      </c>
      <c r="BB579" s="19">
        <f t="shared" si="49"/>
        <v>0</v>
      </c>
      <c r="BD579" s="19" t="str">
        <f>IF(参照_電気!L579="","",参照_電気!L579)</f>
        <v/>
      </c>
    </row>
    <row r="580" spans="47:56">
      <c r="AU580" s="19" t="str">
        <f>IF(参照_電気!A580="","",参照_電気!A580)</f>
        <v/>
      </c>
      <c r="AV580" s="19" t="str">
        <f>IF(参照_電気!B580="","",参照_電気!B580)</f>
        <v/>
      </c>
      <c r="AW580" s="19" t="str">
        <f>IF(参照_電気!C580="","",参照_電気!C580)</f>
        <v>メニューB(残差)</v>
      </c>
      <c r="AX580" s="19">
        <f>IF(参照_電気!D580="","",参照_電気!D580)</f>
        <v>4.5899999999999999E-4</v>
      </c>
      <c r="AY580" s="19">
        <f>IF(参照_電気!E580="","",参照_電気!E580)</f>
        <v>4.5899999999999999E-4</v>
      </c>
      <c r="AZ580" s="19" t="str">
        <f>IF(参照_電気!F580="","",参照_電気!F580)</f>
        <v>宮古新電力(株)</v>
      </c>
      <c r="BA580" s="19" t="str">
        <f>IF(参照_電気!G580="","",参照_電気!G580)</f>
        <v>宮古新電力(株)_メニューB(残差)</v>
      </c>
      <c r="BB580" s="19">
        <f t="shared" si="49"/>
        <v>0.45899999999999996</v>
      </c>
      <c r="BD580" s="19" t="str">
        <f>IF(参照_電気!L580="","",参照_電気!L580)</f>
        <v/>
      </c>
    </row>
    <row r="581" spans="47:56">
      <c r="AU581" s="19" t="str">
        <f>IF(参照_電気!A581="","",参照_電気!A581)</f>
        <v/>
      </c>
      <c r="AV581" s="19" t="str">
        <f>IF(参照_電気!B581="","",参照_電気!B581)</f>
        <v/>
      </c>
      <c r="AW581" s="19" t="str">
        <f>IF(参照_電気!C581="","",参照_電気!C581)</f>
        <v>(参考値)事業者全体</v>
      </c>
      <c r="AX581" s="19">
        <f>IF(参照_電気!D581="","",参照_電気!D581)</f>
        <v>4.5899999999999999E-4</v>
      </c>
      <c r="AY581" s="19">
        <f>IF(参照_電気!E581="","",参照_電気!E581)</f>
        <v>4.5899999999999999E-4</v>
      </c>
      <c r="AZ581" s="19" t="str">
        <f>IF(参照_電気!F581="","",参照_電気!F581)</f>
        <v>宮古新電力(株)</v>
      </c>
      <c r="BA581" s="19" t="str">
        <f>IF(参照_電気!G581="","",参照_電気!G581)</f>
        <v>宮古新電力(株)_(参考値)事業者全体</v>
      </c>
      <c r="BB581" s="19">
        <f t="shared" ref="BB581:BB644" si="50">AX581*1000</f>
        <v>0.45899999999999996</v>
      </c>
      <c r="BD581" s="19" t="str">
        <f>IF(参照_電気!L581="","",参照_電気!L581)</f>
        <v/>
      </c>
    </row>
    <row r="582" spans="47:56">
      <c r="AU582" s="19" t="str">
        <f>IF(参照_電気!A582="","",参照_電気!A582)</f>
        <v>A0240</v>
      </c>
      <c r="AV582" s="19" t="str">
        <f>IF(参照_電気!B582="","",参照_電気!B582)</f>
        <v>長崎地域電力(株)</v>
      </c>
      <c r="AW582" s="19" t="str">
        <f>IF(参照_電気!C582="","",参照_電気!C582)</f>
        <v/>
      </c>
      <c r="AX582" s="19">
        <f>IF(参照_電気!D582="","",参照_電気!D582)</f>
        <v>5.8699999999999996E-4</v>
      </c>
      <c r="AY582" s="19">
        <f>IF(参照_電気!E582="","",参照_電気!E582)</f>
        <v>5.8699999999999996E-4</v>
      </c>
      <c r="AZ582" s="19" t="str">
        <f>IF(参照_電気!F582="","",参照_電気!F582)</f>
        <v>長崎地域電力(株)</v>
      </c>
      <c r="BA582" s="19" t="str">
        <f>IF(参照_電気!G582="","",参照_電気!G582)</f>
        <v>長崎地域電力(株)_</v>
      </c>
      <c r="BB582" s="19">
        <f t="shared" si="50"/>
        <v>0.58699999999999997</v>
      </c>
      <c r="BD582" s="19" t="str">
        <f>IF(参照_電気!L582="","",参照_電気!L582)</f>
        <v/>
      </c>
    </row>
    <row r="583" spans="47:56">
      <c r="AU583" s="19" t="str">
        <f>IF(参照_電気!A583="","",参照_電気!A583)</f>
        <v>A0241</v>
      </c>
      <c r="AV583" s="19" t="str">
        <f>IF(参照_電気!B583="","",参照_電気!B583)</f>
        <v>(株)エネアーク関西</v>
      </c>
      <c r="AW583" s="19" t="str">
        <f>IF(参照_電気!C583="","",参照_電気!C583)</f>
        <v/>
      </c>
      <c r="AX583" s="19">
        <f>IF(参照_電気!D583="","",参照_電気!D583)</f>
        <v>3.7800000000000003E-4</v>
      </c>
      <c r="AY583" s="19">
        <f>IF(参照_電気!E583="","",参照_電気!E583)</f>
        <v>3.7800000000000003E-4</v>
      </c>
      <c r="AZ583" s="19" t="str">
        <f>IF(参照_電気!F583="","",参照_電気!F583)</f>
        <v>(株)エネアーク関西</v>
      </c>
      <c r="BA583" s="19" t="str">
        <f>IF(参照_電気!G583="","",参照_電気!G583)</f>
        <v>(株)エネアーク関西_</v>
      </c>
      <c r="BB583" s="19">
        <f t="shared" si="50"/>
        <v>0.378</v>
      </c>
      <c r="BD583" s="19" t="str">
        <f>IF(参照_電気!L583="","",参照_電気!L583)</f>
        <v/>
      </c>
    </row>
    <row r="584" spans="47:56">
      <c r="AU584" s="19" t="str">
        <f>IF(参照_電気!A584="","",参照_電気!A584)</f>
        <v>A0243</v>
      </c>
      <c r="AV584" s="19" t="str">
        <f>IF(参照_電気!B584="","",参照_電気!B584)</f>
        <v>近畿電力(株)</v>
      </c>
      <c r="AW584" s="19" t="str">
        <f>IF(参照_電気!C584="","",参照_電気!C584)</f>
        <v/>
      </c>
      <c r="AX584" s="19">
        <f>IF(参照_電気!D584="","",参照_電気!D584)</f>
        <v>3.8299999999999999E-4</v>
      </c>
      <c r="AY584" s="19">
        <f>IF(参照_電気!E584="","",参照_電気!E584)</f>
        <v>3.8299999999999999E-4</v>
      </c>
      <c r="AZ584" s="19" t="str">
        <f>IF(参照_電気!F584="","",参照_電気!F584)</f>
        <v>近畿電力(株)</v>
      </c>
      <c r="BA584" s="19" t="str">
        <f>IF(参照_電気!G584="","",参照_電気!G584)</f>
        <v>近畿電力(株)_</v>
      </c>
      <c r="BB584" s="19">
        <f t="shared" si="50"/>
        <v>0.38300000000000001</v>
      </c>
      <c r="BD584" s="19" t="str">
        <f>IF(参照_電気!L584="","",参照_電気!L584)</f>
        <v/>
      </c>
    </row>
    <row r="585" spans="47:56">
      <c r="AU585" s="19" t="str">
        <f>IF(参照_電気!A585="","",参照_電気!A585)</f>
        <v>A0245</v>
      </c>
      <c r="AV585" s="19" t="str">
        <f>IF(参照_電気!B585="","",参照_電気!B585)</f>
        <v>新電力おおいた(株)</v>
      </c>
      <c r="AW585" s="19" t="str">
        <f>IF(参照_電気!C585="","",参照_電気!C585)</f>
        <v>メニューA</v>
      </c>
      <c r="AX585" s="19">
        <f>IF(参照_電気!D585="","",参照_電気!D585)</f>
        <v>0</v>
      </c>
      <c r="AY585" s="19">
        <f>IF(参照_電気!E585="","",参照_電気!E585)</f>
        <v>0</v>
      </c>
      <c r="AZ585" s="19" t="str">
        <f>IF(参照_電気!F585="","",参照_電気!F585)</f>
        <v>新電力おおいた(株)</v>
      </c>
      <c r="BA585" s="19" t="str">
        <f>IF(参照_電気!G585="","",参照_電気!G585)</f>
        <v>新電力おおいた(株)_メニューA</v>
      </c>
      <c r="BB585" s="19">
        <f t="shared" si="50"/>
        <v>0</v>
      </c>
      <c r="BD585" s="19" t="str">
        <f>IF(参照_電気!L585="","",参照_電気!L585)</f>
        <v/>
      </c>
    </row>
    <row r="586" spans="47:56">
      <c r="AU586" s="19" t="str">
        <f>IF(参照_電気!A586="","",参照_電気!A586)</f>
        <v/>
      </c>
      <c r="AV586" s="19" t="str">
        <f>IF(参照_電気!B586="","",参照_電気!B586)</f>
        <v/>
      </c>
      <c r="AW586" s="19" t="str">
        <f>IF(参照_電気!C586="","",参照_電気!C586)</f>
        <v>メニューB(残差)</v>
      </c>
      <c r="AX586" s="19">
        <f>IF(参照_電気!D586="","",参照_電気!D586)</f>
        <v>3.7500000000000001E-4</v>
      </c>
      <c r="AY586" s="19">
        <f>IF(参照_電気!E586="","",参照_電気!E586)</f>
        <v>3.7500000000000001E-4</v>
      </c>
      <c r="AZ586" s="19" t="str">
        <f>IF(参照_電気!F586="","",参照_電気!F586)</f>
        <v>新電力おおいた(株)</v>
      </c>
      <c r="BA586" s="19" t="str">
        <f>IF(参照_電気!G586="","",参照_電気!G586)</f>
        <v>新電力おおいた(株)_メニューB(残差)</v>
      </c>
      <c r="BB586" s="19">
        <f t="shared" si="50"/>
        <v>0.375</v>
      </c>
      <c r="BD586" s="19" t="str">
        <f>IF(参照_電気!L586="","",参照_電気!L586)</f>
        <v/>
      </c>
    </row>
    <row r="587" spans="47:56">
      <c r="AU587" s="19" t="str">
        <f>IF(参照_電気!A587="","",参照_電気!A587)</f>
        <v/>
      </c>
      <c r="AV587" s="19" t="str">
        <f>IF(参照_電気!B587="","",参照_電気!B587)</f>
        <v/>
      </c>
      <c r="AW587" s="19" t="str">
        <f>IF(参照_電気!C587="","",参照_電気!C587)</f>
        <v>(参考値)事業者全体</v>
      </c>
      <c r="AX587" s="19">
        <f>IF(参照_電気!D587="","",参照_電気!D587)</f>
        <v>3.5100000000000002E-4</v>
      </c>
      <c r="AY587" s="19">
        <f>IF(参照_電気!E587="","",参照_電気!E587)</f>
        <v>3.5100000000000002E-4</v>
      </c>
      <c r="AZ587" s="19" t="str">
        <f>IF(参照_電気!F587="","",参照_電気!F587)</f>
        <v>新電力おおいた(株)</v>
      </c>
      <c r="BA587" s="19" t="str">
        <f>IF(参照_電気!G587="","",参照_電気!G587)</f>
        <v>新電力おおいた(株)_(参考値)事業者全体</v>
      </c>
      <c r="BB587" s="19">
        <f t="shared" si="50"/>
        <v>0.35100000000000003</v>
      </c>
      <c r="BD587" s="19" t="str">
        <f>IF(参照_電気!L587="","",参照_電気!L587)</f>
        <v/>
      </c>
    </row>
    <row r="588" spans="47:56">
      <c r="AU588" s="19" t="str">
        <f>IF(参照_電気!A588="","",参照_電気!A588)</f>
        <v>A0246</v>
      </c>
      <c r="AV588" s="19" t="str">
        <f>IF(参照_電気!B588="","",参照_電気!B588)</f>
        <v>(株)日本セレモニー</v>
      </c>
      <c r="AW588" s="19" t="str">
        <f>IF(参照_電気!C588="","",参照_電気!C588)</f>
        <v/>
      </c>
      <c r="AX588" s="19">
        <f>IF(参照_電気!D588="","",参照_電気!D588)</f>
        <v>5.6700000000000001E-4</v>
      </c>
      <c r="AY588" s="19">
        <f>IF(参照_電気!E588="","",参照_電気!E588)</f>
        <v>5.6700000000000001E-4</v>
      </c>
      <c r="AZ588" s="19" t="str">
        <f>IF(参照_電気!F588="","",参照_電気!F588)</f>
        <v>(株)日本セレモニー</v>
      </c>
      <c r="BA588" s="19" t="str">
        <f>IF(参照_電気!G588="","",参照_電気!G588)</f>
        <v>(株)日本セレモニー_</v>
      </c>
      <c r="BB588" s="19">
        <f t="shared" si="50"/>
        <v>0.56700000000000006</v>
      </c>
      <c r="BD588" s="19" t="str">
        <f>IF(参照_電気!L588="","",参照_電気!L588)</f>
        <v/>
      </c>
    </row>
    <row r="589" spans="47:56">
      <c r="AU589" s="19" t="str">
        <f>IF(参照_電気!A589="","",参照_電気!A589)</f>
        <v>A0248</v>
      </c>
      <c r="AV589" s="19" t="str">
        <f>IF(参照_電気!B589="","",参照_電気!B589)</f>
        <v>(株)池見石油店</v>
      </c>
      <c r="AW589" s="19" t="str">
        <f>IF(参照_電気!C589="","",参照_電気!C589)</f>
        <v/>
      </c>
      <c r="AX589" s="19">
        <f>IF(参照_電気!D589="","",参照_電気!D589)</f>
        <v>6.4700000000000001E-4</v>
      </c>
      <c r="AY589" s="19">
        <f>IF(参照_電気!E589="","",参照_電気!E589)</f>
        <v>6.4700000000000001E-4</v>
      </c>
      <c r="AZ589" s="19" t="str">
        <f>IF(参照_電気!F589="","",参照_電気!F589)</f>
        <v>(株)池見石油店</v>
      </c>
      <c r="BA589" s="19" t="str">
        <f>IF(参照_電気!G589="","",参照_電気!G589)</f>
        <v>(株)池見石油店_</v>
      </c>
      <c r="BB589" s="19">
        <f t="shared" si="50"/>
        <v>0.64700000000000002</v>
      </c>
      <c r="BD589" s="19" t="str">
        <f>IF(参照_電気!L589="","",参照_電気!L589)</f>
        <v/>
      </c>
    </row>
    <row r="590" spans="47:56">
      <c r="AU590" s="19" t="str">
        <f>IF(参照_電気!A590="","",参照_電気!A590)</f>
        <v>A0250</v>
      </c>
      <c r="AV590" s="19" t="str">
        <f>IF(参照_電気!B590="","",参照_電気!B590)</f>
        <v>芝浦電力(株)</v>
      </c>
      <c r="AW590" s="19" t="str">
        <f>IF(参照_電気!C590="","",参照_電気!C590)</f>
        <v>メニューA</v>
      </c>
      <c r="AX590" s="19">
        <f>IF(参照_電気!D590="","",参照_電気!D590)</f>
        <v>0</v>
      </c>
      <c r="AY590" s="19">
        <f>IF(参照_電気!E590="","",参照_電気!E590)</f>
        <v>0</v>
      </c>
      <c r="AZ590" s="19" t="str">
        <f>IF(参照_電気!F590="","",参照_電気!F590)</f>
        <v>芝浦電力(株)</v>
      </c>
      <c r="BA590" s="19" t="str">
        <f>IF(参照_電気!G590="","",参照_電気!G590)</f>
        <v>芝浦電力(株)_メニューA</v>
      </c>
      <c r="BB590" s="19">
        <f t="shared" si="50"/>
        <v>0</v>
      </c>
      <c r="BD590" s="19" t="str">
        <f>IF(参照_電気!L590="","",参照_電気!L590)</f>
        <v/>
      </c>
    </row>
    <row r="591" spans="47:56">
      <c r="AU591" s="19" t="str">
        <f>IF(参照_電気!A591="","",参照_電気!A591)</f>
        <v/>
      </c>
      <c r="AV591" s="19" t="str">
        <f>IF(参照_電気!B591="","",参照_電気!B591)</f>
        <v/>
      </c>
      <c r="AW591" s="19" t="str">
        <f>IF(参照_電気!C591="","",参照_電気!C591)</f>
        <v>メニューB(残差)</v>
      </c>
      <c r="AX591" s="19">
        <f>IF(参照_電気!D591="","",参照_電気!D591)</f>
        <v>5.4299999999999997E-4</v>
      </c>
      <c r="AY591" s="19">
        <f>IF(参照_電気!E591="","",参照_電気!E591)</f>
        <v>5.4299999999999997E-4</v>
      </c>
      <c r="AZ591" s="19" t="str">
        <f>IF(参照_電気!F591="","",参照_電気!F591)</f>
        <v>芝浦電力(株)</v>
      </c>
      <c r="BA591" s="19" t="str">
        <f>IF(参照_電気!G591="","",参照_電気!G591)</f>
        <v>芝浦電力(株)_メニューB(残差)</v>
      </c>
      <c r="BB591" s="19">
        <f t="shared" si="50"/>
        <v>0.54299999999999993</v>
      </c>
      <c r="BD591" s="19" t="str">
        <f>IF(参照_電気!L591="","",参照_電気!L591)</f>
        <v/>
      </c>
    </row>
    <row r="592" spans="47:56">
      <c r="AU592" s="19" t="str">
        <f>IF(参照_電気!A592="","",参照_電気!A592)</f>
        <v/>
      </c>
      <c r="AV592" s="19" t="str">
        <f>IF(参照_電気!B592="","",参照_電気!B592)</f>
        <v/>
      </c>
      <c r="AW592" s="19" t="str">
        <f>IF(参照_電気!C592="","",参照_電気!C592)</f>
        <v>(参考値)事業者全体</v>
      </c>
      <c r="AX592" s="19">
        <f>IF(参照_電気!D592="","",参照_電気!D592)</f>
        <v>4.9399999999999997E-4</v>
      </c>
      <c r="AY592" s="19">
        <f>IF(参照_電気!E592="","",参照_電気!E592)</f>
        <v>4.9399999999999997E-4</v>
      </c>
      <c r="AZ592" s="19" t="str">
        <f>IF(参照_電気!F592="","",参照_電気!F592)</f>
        <v>芝浦電力(株)</v>
      </c>
      <c r="BA592" s="19" t="str">
        <f>IF(参照_電気!G592="","",参照_電気!G592)</f>
        <v>芝浦電力(株)_(参考値)事業者全体</v>
      </c>
      <c r="BB592" s="19">
        <f t="shared" si="50"/>
        <v>0.49399999999999999</v>
      </c>
      <c r="BD592" s="19" t="str">
        <f>IF(参照_電気!L592="","",参照_電気!L592)</f>
        <v/>
      </c>
    </row>
    <row r="593" spans="47:56">
      <c r="AU593" s="19" t="str">
        <f>IF(参照_電気!A593="","",参照_電気!A593)</f>
        <v>A0253</v>
      </c>
      <c r="AV593" s="19" t="str">
        <f>IF(参照_電気!B593="","",参照_電気!B593)</f>
        <v>(株)地域創生ホールディングス</v>
      </c>
      <c r="AW593" s="19" t="str">
        <f>IF(参照_電気!C593="","",参照_電気!C593)</f>
        <v/>
      </c>
      <c r="AX593" s="19">
        <f>IF(参照_電気!D593="","",参照_電気!D593)</f>
        <v>4.2299999999999998E-4</v>
      </c>
      <c r="AY593" s="19">
        <f>IF(参照_電気!E593="","",参照_電気!E593)</f>
        <v>4.2299999999999998E-4</v>
      </c>
      <c r="AZ593" s="19" t="str">
        <f>IF(参照_電気!F593="","",参照_電気!F593)</f>
        <v>(株)地域創生ホールディングス</v>
      </c>
      <c r="BA593" s="19" t="str">
        <f>IF(参照_電気!G593="","",参照_電気!G593)</f>
        <v>(株)地域創生ホールディングス_</v>
      </c>
      <c r="BB593" s="19">
        <f t="shared" si="50"/>
        <v>0.42299999999999999</v>
      </c>
      <c r="BD593" s="19" t="str">
        <f>IF(参照_電気!L593="","",参照_電気!L593)</f>
        <v/>
      </c>
    </row>
    <row r="594" spans="47:56">
      <c r="AU594" s="19" t="str">
        <f>IF(参照_電気!A594="","",参照_電気!A594)</f>
        <v>A0256</v>
      </c>
      <c r="AV594" s="19" t="str">
        <f>IF(参照_電気!B594="","",参照_電気!B594)</f>
        <v>(株)エーコープサービス</v>
      </c>
      <c r="AW594" s="19" t="str">
        <f>IF(参照_電気!C594="","",参照_電気!C594)</f>
        <v/>
      </c>
      <c r="AX594" s="19">
        <f>IF(参照_電気!D594="","",参照_電気!D594)</f>
        <v>4.06E-4</v>
      </c>
      <c r="AY594" s="19">
        <f>IF(参照_電気!E594="","",参照_電気!E594)</f>
        <v>4.06E-4</v>
      </c>
      <c r="AZ594" s="19" t="str">
        <f>IF(参照_電気!F594="","",参照_電気!F594)</f>
        <v>(株)エーコープサービス</v>
      </c>
      <c r="BA594" s="19" t="str">
        <f>IF(参照_電気!G594="","",参照_電気!G594)</f>
        <v>(株)エーコープサービス_</v>
      </c>
      <c r="BB594" s="19">
        <f t="shared" si="50"/>
        <v>0.40600000000000003</v>
      </c>
      <c r="BD594" s="19" t="str">
        <f>IF(参照_電気!L594="","",参照_電気!L594)</f>
        <v/>
      </c>
    </row>
    <row r="595" spans="47:56">
      <c r="AU595" s="19" t="str">
        <f>IF(参照_電気!A595="","",参照_電気!A595)</f>
        <v>A0258</v>
      </c>
      <c r="AV595" s="19" t="str">
        <f>IF(参照_電気!B595="","",参照_電気!B595)</f>
        <v>宮崎瓦斯(株)(旧：(株)宮崎ガスリビング)</v>
      </c>
      <c r="AW595" s="19" t="str">
        <f>IF(参照_電気!C595="","",参照_電気!C595)</f>
        <v/>
      </c>
      <c r="AX595" s="19">
        <f>IF(参照_電気!D595="","",参照_電気!D595)</f>
        <v>4.5600000000000003E-4</v>
      </c>
      <c r="AY595" s="19">
        <f>IF(参照_電気!E595="","",参照_電気!E595)</f>
        <v>4.5600000000000003E-4</v>
      </c>
      <c r="AZ595" s="19" t="str">
        <f>IF(参照_電気!F595="","",参照_電気!F595)</f>
        <v>宮崎瓦斯(株)(旧：(株)宮崎ガスリビング)</v>
      </c>
      <c r="BA595" s="19" t="str">
        <f>IF(参照_電気!G595="","",参照_電気!G595)</f>
        <v>宮崎瓦斯(株)(旧：(株)宮崎ガスリビング)_</v>
      </c>
      <c r="BB595" s="19">
        <f t="shared" si="50"/>
        <v>0.45600000000000002</v>
      </c>
      <c r="BD595" s="19" t="str">
        <f>IF(参照_電気!L595="","",参照_電気!L595)</f>
        <v/>
      </c>
    </row>
    <row r="596" spans="47:56">
      <c r="AU596" s="19" t="str">
        <f>IF(参照_電気!A596="","",参照_電気!A596)</f>
        <v>A0259</v>
      </c>
      <c r="AV596" s="19" t="str">
        <f>IF(参照_電気!B596="","",参照_電気!B596)</f>
        <v>山陰エレキ・アライアンス(株)</v>
      </c>
      <c r="AW596" s="19" t="str">
        <f>IF(参照_電気!C596="","",参照_電気!C596)</f>
        <v/>
      </c>
      <c r="AX596" s="19">
        <f>IF(参照_電気!D596="","",参照_電気!D596)</f>
        <v>4.3800000000000002E-4</v>
      </c>
      <c r="AY596" s="19">
        <f>IF(参照_電気!E596="","",参照_電気!E596)</f>
        <v>4.3800000000000002E-4</v>
      </c>
      <c r="AZ596" s="19" t="str">
        <f>IF(参照_電気!F596="","",参照_電気!F596)</f>
        <v>山陰エレキ・アライアンス(株)</v>
      </c>
      <c r="BA596" s="19" t="str">
        <f>IF(参照_電気!G596="","",参照_電気!G596)</f>
        <v>山陰エレキ・アライアンス(株)_</v>
      </c>
      <c r="BB596" s="19">
        <f t="shared" si="50"/>
        <v>0.438</v>
      </c>
      <c r="BD596" s="19" t="str">
        <f>IF(参照_電気!L596="","",参照_電気!L596)</f>
        <v/>
      </c>
    </row>
    <row r="597" spans="47:56">
      <c r="AU597" s="19" t="str">
        <f>IF(参照_電気!A597="","",参照_電気!A597)</f>
        <v>A0260</v>
      </c>
      <c r="AV597" s="19" t="str">
        <f>IF(参照_電気!B597="","",参照_電気!B597)</f>
        <v>(株)ジョヴィ</v>
      </c>
      <c r="AW597" s="19" t="str">
        <f>IF(参照_電気!C597="","",参照_電気!C597)</f>
        <v/>
      </c>
      <c r="AX597" s="19">
        <f>IF(参照_電気!D597="","",参照_電気!D597)</f>
        <v>4.5399999999999998E-4</v>
      </c>
      <c r="AY597" s="19">
        <f>IF(参照_電気!E597="","",参照_電気!E597)</f>
        <v>4.5399999999999998E-4</v>
      </c>
      <c r="AZ597" s="19" t="str">
        <f>IF(参照_電気!F597="","",参照_電気!F597)</f>
        <v>(株)ジョヴィ</v>
      </c>
      <c r="BA597" s="19" t="str">
        <f>IF(参照_電気!G597="","",参照_電気!G597)</f>
        <v>(株)ジョヴィ_</v>
      </c>
      <c r="BB597" s="19">
        <f t="shared" si="50"/>
        <v>0.45399999999999996</v>
      </c>
      <c r="BD597" s="19" t="str">
        <f>IF(参照_電気!L597="","",参照_電気!L597)</f>
        <v/>
      </c>
    </row>
    <row r="598" spans="47:56">
      <c r="AU598" s="19" t="str">
        <f>IF(参照_電気!A598="","",参照_電気!A598)</f>
        <v>A0261</v>
      </c>
      <c r="AV598" s="19" t="str">
        <f>IF(参照_電気!B598="","",参照_電気!B598)</f>
        <v xml:space="preserve">ミライフ東日本(株) </v>
      </c>
      <c r="AW598" s="19" t="str">
        <f>IF(参照_電気!C598="","",参照_電気!C598)</f>
        <v>メニューA</v>
      </c>
      <c r="AX598" s="19">
        <f>IF(参照_電気!D598="","",参照_電気!D598)</f>
        <v>0</v>
      </c>
      <c r="AY598" s="19">
        <f>IF(参照_電気!E598="","",参照_電気!E598)</f>
        <v>0</v>
      </c>
      <c r="AZ598" s="19" t="str">
        <f>IF(参照_電気!F598="","",参照_電気!F598)</f>
        <v xml:space="preserve">ミライフ東日本(株) </v>
      </c>
      <c r="BA598" s="19" t="str">
        <f>IF(参照_電気!G598="","",参照_電気!G598)</f>
        <v>ミライフ東日本(株) _メニューA</v>
      </c>
      <c r="BB598" s="19">
        <f t="shared" si="50"/>
        <v>0</v>
      </c>
      <c r="BD598" s="19" t="str">
        <f>IF(参照_電気!L598="","",参照_電気!L598)</f>
        <v/>
      </c>
    </row>
    <row r="599" spans="47:56">
      <c r="AU599" s="19" t="str">
        <f>IF(参照_電気!A599="","",参照_電気!A599)</f>
        <v/>
      </c>
      <c r="AV599" s="19" t="str">
        <f>IF(参照_電気!B599="","",参照_電気!B599)</f>
        <v/>
      </c>
      <c r="AW599" s="19" t="str">
        <f>IF(参照_電気!C599="","",参照_電気!C599)</f>
        <v>メニューB(残差)</v>
      </c>
      <c r="AX599" s="19">
        <f>IF(参照_電気!D599="","",参照_電気!D599)</f>
        <v>4.1899999999999999E-4</v>
      </c>
      <c r="AY599" s="19">
        <f>IF(参照_電気!E599="","",参照_電気!E599)</f>
        <v>4.1899999999999999E-4</v>
      </c>
      <c r="AZ599" s="19" t="str">
        <f>IF(参照_電気!F599="","",参照_電気!F599)</f>
        <v xml:space="preserve">ミライフ東日本(株) </v>
      </c>
      <c r="BA599" s="19" t="str">
        <f>IF(参照_電気!G599="","",参照_電気!G599)</f>
        <v>ミライフ東日本(株) _メニューB(残差)</v>
      </c>
      <c r="BB599" s="19">
        <f t="shared" si="50"/>
        <v>0.41899999999999998</v>
      </c>
      <c r="BD599" s="19" t="str">
        <f>IF(参照_電気!L599="","",参照_電気!L599)</f>
        <v/>
      </c>
    </row>
    <row r="600" spans="47:56">
      <c r="AU600" s="19" t="str">
        <f>IF(参照_電気!A600="","",参照_電気!A600)</f>
        <v/>
      </c>
      <c r="AV600" s="19" t="str">
        <f>IF(参照_電気!B600="","",参照_電気!B600)</f>
        <v/>
      </c>
      <c r="AW600" s="19" t="str">
        <f>IF(参照_電気!C600="","",参照_電気!C600)</f>
        <v>(参考値)事業者全体</v>
      </c>
      <c r="AX600" s="19">
        <f>IF(参照_電気!D600="","",参照_電気!D600)</f>
        <v>4.1899999999999999E-4</v>
      </c>
      <c r="AY600" s="19">
        <f>IF(参照_電気!E600="","",参照_電気!E600)</f>
        <v>4.1899999999999999E-4</v>
      </c>
      <c r="AZ600" s="19" t="str">
        <f>IF(参照_電気!F600="","",参照_電気!F600)</f>
        <v xml:space="preserve">ミライフ東日本(株) </v>
      </c>
      <c r="BA600" s="19" t="str">
        <f>IF(参照_電気!G600="","",参照_電気!G600)</f>
        <v>ミライフ東日本(株) _(参考値)事業者全体</v>
      </c>
      <c r="BB600" s="19">
        <f t="shared" si="50"/>
        <v>0.41899999999999998</v>
      </c>
      <c r="BD600" s="19" t="str">
        <f>IF(参照_電気!L600="","",参照_電気!L600)</f>
        <v/>
      </c>
    </row>
    <row r="601" spans="47:56">
      <c r="AU601" s="19" t="str">
        <f>IF(参照_電気!A601="","",参照_電気!A601)</f>
        <v>A0264</v>
      </c>
      <c r="AV601" s="19" t="str">
        <f>IF(参照_電気!B601="","",参照_電気!B601)</f>
        <v>山陰酸素工業(株)</v>
      </c>
      <c r="AW601" s="19" t="str">
        <f>IF(参照_電気!C601="","",参照_電気!C601)</f>
        <v/>
      </c>
      <c r="AX601" s="19">
        <f>IF(参照_電気!D601="","",参照_電気!D601)</f>
        <v>4.3800000000000002E-4</v>
      </c>
      <c r="AY601" s="19">
        <f>IF(参照_電気!E601="","",参照_電気!E601)</f>
        <v>4.3800000000000002E-4</v>
      </c>
      <c r="AZ601" s="19" t="str">
        <f>IF(参照_電気!F601="","",参照_電気!F601)</f>
        <v>山陰酸素工業(株)</v>
      </c>
      <c r="BA601" s="19" t="str">
        <f>IF(参照_電気!G601="","",参照_電気!G601)</f>
        <v>山陰酸素工業(株)_</v>
      </c>
      <c r="BB601" s="19">
        <f t="shared" si="50"/>
        <v>0.438</v>
      </c>
      <c r="BD601" s="19" t="str">
        <f>IF(参照_電気!L601="","",参照_電気!L601)</f>
        <v/>
      </c>
    </row>
    <row r="602" spans="47:56">
      <c r="AU602" s="19" t="str">
        <f>IF(参照_電気!A602="","",参照_電気!A602)</f>
        <v>A0265</v>
      </c>
      <c r="AV602" s="19" t="str">
        <f>IF(参照_電気!B602="","",参照_電気!B602)</f>
        <v>武陽ガス(株)</v>
      </c>
      <c r="AW602" s="19" t="str">
        <f>IF(参照_電気!C602="","",参照_電気!C602)</f>
        <v>メニューA</v>
      </c>
      <c r="AX602" s="19">
        <f>IF(参照_電気!D602="","",参照_電気!D602)</f>
        <v>0</v>
      </c>
      <c r="AY602" s="19">
        <f>IF(参照_電気!E602="","",参照_電気!E602)</f>
        <v>0</v>
      </c>
      <c r="AZ602" s="19" t="str">
        <f>IF(参照_電気!F602="","",参照_電気!F602)</f>
        <v>武陽ガス(株)</v>
      </c>
      <c r="BA602" s="19" t="str">
        <f>IF(参照_電気!G602="","",参照_電気!G602)</f>
        <v>武陽ガス(株)_メニューA</v>
      </c>
      <c r="BB602" s="19">
        <f t="shared" si="50"/>
        <v>0</v>
      </c>
      <c r="BD602" s="19" t="str">
        <f>IF(参照_電気!L602="","",参照_電気!L602)</f>
        <v/>
      </c>
    </row>
    <row r="603" spans="47:56">
      <c r="AU603" s="19" t="str">
        <f>IF(参照_電気!A603="","",参照_電気!A603)</f>
        <v/>
      </c>
      <c r="AV603" s="19" t="str">
        <f>IF(参照_電気!B603="","",参照_電気!B603)</f>
        <v/>
      </c>
      <c r="AW603" s="19" t="str">
        <f>IF(参照_電気!C603="","",参照_電気!C603)</f>
        <v>メニューB</v>
      </c>
      <c r="AX603" s="19">
        <f>IF(参照_電気!D603="","",参照_電気!D603)</f>
        <v>2.05E-4</v>
      </c>
      <c r="AY603" s="19">
        <f>IF(参照_電気!E603="","",参照_電気!E603)</f>
        <v>2.05E-4</v>
      </c>
      <c r="AZ603" s="19" t="str">
        <f>IF(参照_電気!F603="","",参照_電気!F603)</f>
        <v>武陽ガス(株)</v>
      </c>
      <c r="BA603" s="19" t="str">
        <f>IF(参照_電気!G603="","",参照_電気!G603)</f>
        <v>武陽ガス(株)_メニューB</v>
      </c>
      <c r="BB603" s="19">
        <f t="shared" si="50"/>
        <v>0.20499999999999999</v>
      </c>
      <c r="BD603" s="19" t="str">
        <f>IF(参照_電気!L603="","",参照_電気!L603)</f>
        <v/>
      </c>
    </row>
    <row r="604" spans="47:56">
      <c r="AU604" s="19" t="str">
        <f>IF(参照_電気!A604="","",参照_電気!A604)</f>
        <v/>
      </c>
      <c r="AV604" s="19" t="str">
        <f>IF(参照_電気!B604="","",参照_電気!B604)</f>
        <v/>
      </c>
      <c r="AW604" s="19" t="str">
        <f>IF(参照_電気!C604="","",参照_電気!C604)</f>
        <v>メニューC(残差)</v>
      </c>
      <c r="AX604" s="19">
        <f>IF(参照_電気!D604="","",参照_電気!D604)</f>
        <v>4.2099999999999999E-4</v>
      </c>
      <c r="AY604" s="19">
        <f>IF(参照_電気!E604="","",参照_電気!E604)</f>
        <v>4.2099999999999999E-4</v>
      </c>
      <c r="AZ604" s="19" t="str">
        <f>IF(参照_電気!F604="","",参照_電気!F604)</f>
        <v>武陽ガス(株)</v>
      </c>
      <c r="BA604" s="19" t="str">
        <f>IF(参照_電気!G604="","",参照_電気!G604)</f>
        <v>武陽ガス(株)_メニューC(残差)</v>
      </c>
      <c r="BB604" s="19">
        <f t="shared" si="50"/>
        <v>0.42099999999999999</v>
      </c>
      <c r="BD604" s="19" t="str">
        <f>IF(参照_電気!L604="","",参照_電気!L604)</f>
        <v/>
      </c>
    </row>
    <row r="605" spans="47:56">
      <c r="AU605" s="19" t="str">
        <f>IF(参照_電気!A605="","",参照_電気!A605)</f>
        <v/>
      </c>
      <c r="AV605" s="19" t="str">
        <f>IF(参照_電気!B605="","",参照_電気!B605)</f>
        <v/>
      </c>
      <c r="AW605" s="19" t="str">
        <f>IF(参照_電気!C605="","",参照_電気!C605)</f>
        <v>(参考値)事業者全体</v>
      </c>
      <c r="AX605" s="19">
        <f>IF(参照_電気!D605="","",参照_電気!D605)</f>
        <v>4.1199999999999999E-4</v>
      </c>
      <c r="AY605" s="19">
        <f>IF(参照_電気!E605="","",参照_電気!E605)</f>
        <v>4.1199999999999999E-4</v>
      </c>
      <c r="AZ605" s="19" t="str">
        <f>IF(参照_電気!F605="","",参照_電気!F605)</f>
        <v>武陽ガス(株)</v>
      </c>
      <c r="BA605" s="19" t="str">
        <f>IF(参照_電気!G605="","",参照_電気!G605)</f>
        <v>武陽ガス(株)_(参考値)事業者全体</v>
      </c>
      <c r="BB605" s="19">
        <f t="shared" si="50"/>
        <v>0.41199999999999998</v>
      </c>
      <c r="BD605" s="19" t="str">
        <f>IF(参照_電気!L605="","",参照_電気!L605)</f>
        <v/>
      </c>
    </row>
    <row r="606" spans="47:56">
      <c r="AU606" s="19" t="str">
        <f>IF(参照_電気!A606="","",参照_電気!A606)</f>
        <v>A0266</v>
      </c>
      <c r="AV606" s="19" t="str">
        <f>IF(参照_電気!B606="","",参照_電気!B606)</f>
        <v>常石商事(株)</v>
      </c>
      <c r="AW606" s="19" t="str">
        <f>IF(参照_電気!C606="","",参照_電気!C606)</f>
        <v/>
      </c>
      <c r="AX606" s="19">
        <f>IF(参照_電気!D606="","",参照_電気!D606)</f>
        <v>5.5800000000000001E-4</v>
      </c>
      <c r="AY606" s="19">
        <f>IF(参照_電気!E606="","",参照_電気!E606)</f>
        <v>5.5800000000000001E-4</v>
      </c>
      <c r="AZ606" s="19" t="str">
        <f>IF(参照_電気!F606="","",参照_電気!F606)</f>
        <v>常石商事(株)</v>
      </c>
      <c r="BA606" s="19" t="str">
        <f>IF(参照_電気!G606="","",参照_電気!G606)</f>
        <v>常石商事(株)_</v>
      </c>
      <c r="BB606" s="19">
        <f t="shared" si="50"/>
        <v>0.55800000000000005</v>
      </c>
      <c r="BD606" s="19" t="str">
        <f>IF(参照_電気!L606="","",参照_電気!L606)</f>
        <v/>
      </c>
    </row>
    <row r="607" spans="47:56">
      <c r="AU607" s="19" t="str">
        <f>IF(参照_電気!A607="","",参照_電気!A607)</f>
        <v>A0267</v>
      </c>
      <c r="AV607" s="19" t="str">
        <f>IF(参照_電気!B607="","",参照_電気!B607)</f>
        <v>北海道電力(株)</v>
      </c>
      <c r="AW607" s="19" t="str">
        <f>IF(参照_電気!C607="","",参照_電気!C607)</f>
        <v>メニューA</v>
      </c>
      <c r="AX607" s="19">
        <f>IF(参照_電気!D607="","",参照_電気!D607)</f>
        <v>0</v>
      </c>
      <c r="AY607" s="19">
        <f>IF(参照_電気!E607="","",参照_電気!E607)</f>
        <v>0</v>
      </c>
      <c r="AZ607" s="19" t="str">
        <f>IF(参照_電気!F607="","",参照_電気!F607)</f>
        <v>北海道電力(株)</v>
      </c>
      <c r="BA607" s="19" t="str">
        <f>IF(参照_電気!G607="","",参照_電気!G607)</f>
        <v>北海道電力(株)_メニューA</v>
      </c>
      <c r="BB607" s="19">
        <f t="shared" si="50"/>
        <v>0</v>
      </c>
      <c r="BD607" s="19" t="str">
        <f>IF(参照_電気!L607="","",参照_電気!L607)</f>
        <v/>
      </c>
    </row>
    <row r="608" spans="47:56">
      <c r="AU608" s="19" t="str">
        <f>IF(参照_電気!A608="","",参照_電気!A608)</f>
        <v/>
      </c>
      <c r="AV608" s="19" t="str">
        <f>IF(参照_電気!B608="","",参照_電気!B608)</f>
        <v/>
      </c>
      <c r="AW608" s="19" t="str">
        <f>IF(参照_電気!C608="","",参照_電気!C608)</f>
        <v>メニューB</v>
      </c>
      <c r="AX608" s="19">
        <f>IF(参照_電気!D608="","",参照_電気!D608)</f>
        <v>0</v>
      </c>
      <c r="AY608" s="19">
        <f>IF(参照_電気!E608="","",参照_電気!E608)</f>
        <v>0</v>
      </c>
      <c r="AZ608" s="19" t="str">
        <f>IF(参照_電気!F608="","",参照_電気!F608)</f>
        <v>北海道電力(株)</v>
      </c>
      <c r="BA608" s="19" t="str">
        <f>IF(参照_電気!G608="","",参照_電気!G608)</f>
        <v>北海道電力(株)_メニューB</v>
      </c>
      <c r="BB608" s="19">
        <f t="shared" si="50"/>
        <v>0</v>
      </c>
      <c r="BD608" s="19" t="str">
        <f>IF(参照_電気!L608="","",参照_電気!L608)</f>
        <v/>
      </c>
    </row>
    <row r="609" spans="47:56">
      <c r="AU609" s="19" t="str">
        <f>IF(参照_電気!A609="","",参照_電気!A609)</f>
        <v/>
      </c>
      <c r="AV609" s="19" t="str">
        <f>IF(参照_電気!B609="","",参照_電気!B609)</f>
        <v/>
      </c>
      <c r="AW609" s="19" t="str">
        <f>IF(参照_電気!C609="","",参照_電気!C609)</f>
        <v>メニューC</v>
      </c>
      <c r="AX609" s="19">
        <f>IF(参照_電気!D609="","",参照_電気!D609)</f>
        <v>0</v>
      </c>
      <c r="AY609" s="19">
        <f>IF(参照_電気!E609="","",参照_電気!E609)</f>
        <v>0</v>
      </c>
      <c r="AZ609" s="19" t="str">
        <f>IF(参照_電気!F609="","",参照_電気!F609)</f>
        <v>北海道電力(株)</v>
      </c>
      <c r="BA609" s="19" t="str">
        <f>IF(参照_電気!G609="","",参照_電気!G609)</f>
        <v>北海道電力(株)_メニューC</v>
      </c>
      <c r="BB609" s="19">
        <f t="shared" si="50"/>
        <v>0</v>
      </c>
      <c r="BD609" s="19" t="str">
        <f>IF(参照_電気!L609="","",参照_電気!L609)</f>
        <v/>
      </c>
    </row>
    <row r="610" spans="47:56">
      <c r="AU610" s="19" t="str">
        <f>IF(参照_電気!A610="","",参照_電気!A610)</f>
        <v/>
      </c>
      <c r="AV610" s="19" t="str">
        <f>IF(参照_電気!B610="","",参照_電気!B610)</f>
        <v/>
      </c>
      <c r="AW610" s="19" t="str">
        <f>IF(参照_電気!C610="","",参照_電気!C610)</f>
        <v>メニューD</v>
      </c>
      <c r="AX610" s="19">
        <f>IF(参照_電気!D610="","",参照_電気!D610)</f>
        <v>0</v>
      </c>
      <c r="AY610" s="19">
        <f>IF(参照_電気!E610="","",参照_電気!E610)</f>
        <v>0</v>
      </c>
      <c r="AZ610" s="19" t="str">
        <f>IF(参照_電気!F610="","",参照_電気!F610)</f>
        <v>北海道電力(株)</v>
      </c>
      <c r="BA610" s="19" t="str">
        <f>IF(参照_電気!G610="","",参照_電気!G610)</f>
        <v>北海道電力(株)_メニューD</v>
      </c>
      <c r="BB610" s="19">
        <f t="shared" si="50"/>
        <v>0</v>
      </c>
      <c r="BD610" s="19" t="str">
        <f>IF(参照_電気!L610="","",参照_電気!L610)</f>
        <v/>
      </c>
    </row>
    <row r="611" spans="47:56">
      <c r="AU611" s="19" t="str">
        <f>IF(参照_電気!A611="","",参照_電気!A611)</f>
        <v/>
      </c>
      <c r="AV611" s="19" t="str">
        <f>IF(参照_電気!B611="","",参照_電気!B611)</f>
        <v/>
      </c>
      <c r="AW611" s="19" t="str">
        <f>IF(参照_電気!C611="","",参照_電気!C611)</f>
        <v>メニューE</v>
      </c>
      <c r="AX611" s="19">
        <f>IF(参照_電気!D611="","",参照_電気!D611)</f>
        <v>0</v>
      </c>
      <c r="AY611" s="19">
        <f>IF(参照_電気!E611="","",参照_電気!E611)</f>
        <v>0</v>
      </c>
      <c r="AZ611" s="19" t="str">
        <f>IF(参照_電気!F611="","",参照_電気!F611)</f>
        <v>北海道電力(株)</v>
      </c>
      <c r="BA611" s="19" t="str">
        <f>IF(参照_電気!G611="","",参照_電気!G611)</f>
        <v>北海道電力(株)_メニューE</v>
      </c>
      <c r="BB611" s="19">
        <f t="shared" si="50"/>
        <v>0</v>
      </c>
      <c r="BD611" s="19" t="str">
        <f>IF(参照_電気!L611="","",参照_電気!L611)</f>
        <v/>
      </c>
    </row>
    <row r="612" spans="47:56">
      <c r="AU612" s="19" t="str">
        <f>IF(参照_電気!A612="","",参照_電気!A612)</f>
        <v/>
      </c>
      <c r="AV612" s="19" t="str">
        <f>IF(参照_電気!B612="","",参照_電気!B612)</f>
        <v/>
      </c>
      <c r="AW612" s="19" t="str">
        <f>IF(参照_電気!C612="","",参照_電気!C612)</f>
        <v>メニューF(残差)</v>
      </c>
      <c r="AX612" s="19">
        <f>IF(参照_電気!D612="","",参照_電気!D612)</f>
        <v>5.2599999999999999E-4</v>
      </c>
      <c r="AY612" s="19">
        <f>IF(参照_電気!E612="","",参照_電気!E612)</f>
        <v>5.2599999999999999E-4</v>
      </c>
      <c r="AZ612" s="19" t="str">
        <f>IF(参照_電気!F612="","",参照_電気!F612)</f>
        <v>北海道電力(株)</v>
      </c>
      <c r="BA612" s="19" t="str">
        <f>IF(参照_電気!G612="","",参照_電気!G612)</f>
        <v>北海道電力(株)_メニューF(残差)</v>
      </c>
      <c r="BB612" s="19">
        <f t="shared" si="50"/>
        <v>0.52600000000000002</v>
      </c>
      <c r="BD612" s="19" t="str">
        <f>IF(参照_電気!L612="","",参照_電気!L612)</f>
        <v/>
      </c>
    </row>
    <row r="613" spans="47:56">
      <c r="AU613" s="19" t="str">
        <f>IF(参照_電気!A613="","",参照_電気!A613)</f>
        <v/>
      </c>
      <c r="AV613" s="19" t="str">
        <f>IF(参照_電気!B613="","",参照_電気!B613)</f>
        <v/>
      </c>
      <c r="AW613" s="19" t="str">
        <f>IF(参照_電気!C613="","",参照_電気!C613)</f>
        <v>(参考値)事業者全体</v>
      </c>
      <c r="AX613" s="19">
        <f>IF(参照_電気!D613="","",参照_電気!D613)</f>
        <v>5.1800000000000001E-4</v>
      </c>
      <c r="AY613" s="19">
        <f>IF(参照_電気!E613="","",参照_電気!E613)</f>
        <v>5.1800000000000001E-4</v>
      </c>
      <c r="AZ613" s="19" t="str">
        <f>IF(参照_電気!F613="","",参照_電気!F613)</f>
        <v>北海道電力(株)</v>
      </c>
      <c r="BA613" s="19" t="str">
        <f>IF(参照_電気!G613="","",参照_電気!G613)</f>
        <v>北海道電力(株)_(参考値)事業者全体</v>
      </c>
      <c r="BB613" s="19">
        <f t="shared" si="50"/>
        <v>0.51800000000000002</v>
      </c>
      <c r="BD613" s="19" t="str">
        <f>IF(参照_電気!L613="","",参照_電気!L613)</f>
        <v/>
      </c>
    </row>
    <row r="614" spans="47:56">
      <c r="AU614" s="19" t="str">
        <f>IF(参照_電気!A614="","",参照_電気!A614)</f>
        <v>A0268</v>
      </c>
      <c r="AV614" s="19" t="str">
        <f>IF(参照_電気!B614="","",参照_電気!B614)</f>
        <v>東北電力(株)</v>
      </c>
      <c r="AW614" s="19" t="str">
        <f>IF(参照_電気!C614="","",参照_電気!C614)</f>
        <v>メニューA</v>
      </c>
      <c r="AX614" s="19">
        <f>IF(参照_電気!D614="","",参照_電気!D614)</f>
        <v>0</v>
      </c>
      <c r="AY614" s="19">
        <f>IF(参照_電気!E614="","",参照_電気!E614)</f>
        <v>0</v>
      </c>
      <c r="AZ614" s="19" t="str">
        <f>IF(参照_電気!F614="","",参照_電気!F614)</f>
        <v>東北電力(株)</v>
      </c>
      <c r="BA614" s="19" t="str">
        <f>IF(参照_電気!G614="","",参照_電気!G614)</f>
        <v>東北電力(株)_メニューA</v>
      </c>
      <c r="BB614" s="19">
        <f t="shared" si="50"/>
        <v>0</v>
      </c>
      <c r="BD614" s="19" t="str">
        <f>IF(参照_電気!L614="","",参照_電気!L614)</f>
        <v/>
      </c>
    </row>
    <row r="615" spans="47:56">
      <c r="AU615" s="19" t="str">
        <f>IF(参照_電気!A615="","",参照_電気!A615)</f>
        <v/>
      </c>
      <c r="AV615" s="19" t="str">
        <f>IF(参照_電気!B615="","",参照_電気!B615)</f>
        <v/>
      </c>
      <c r="AW615" s="19" t="str">
        <f>IF(参照_電気!C615="","",参照_電気!C615)</f>
        <v>メニューB</v>
      </c>
      <c r="AX615" s="19">
        <f>IF(参照_電気!D615="","",参照_電気!D615)</f>
        <v>0</v>
      </c>
      <c r="AY615" s="19">
        <f>IF(参照_電気!E615="","",参照_電気!E615)</f>
        <v>0</v>
      </c>
      <c r="AZ615" s="19" t="str">
        <f>IF(参照_電気!F615="","",参照_電気!F615)</f>
        <v>東北電力(株)</v>
      </c>
      <c r="BA615" s="19" t="str">
        <f>IF(参照_電気!G615="","",参照_電気!G615)</f>
        <v>東北電力(株)_メニューB</v>
      </c>
      <c r="BB615" s="19">
        <f t="shared" si="50"/>
        <v>0</v>
      </c>
      <c r="BD615" s="19" t="str">
        <f>IF(参照_電気!L615="","",参照_電気!L615)</f>
        <v/>
      </c>
    </row>
    <row r="616" spans="47:56">
      <c r="AU616" s="19" t="str">
        <f>IF(参照_電気!A616="","",参照_電気!A616)</f>
        <v/>
      </c>
      <c r="AV616" s="19" t="str">
        <f>IF(参照_電気!B616="","",参照_電気!B616)</f>
        <v/>
      </c>
      <c r="AW616" s="19" t="str">
        <f>IF(参照_電気!C616="","",参照_電気!C616)</f>
        <v>メニューC</v>
      </c>
      <c r="AX616" s="19">
        <f>IF(参照_電気!D616="","",参照_電気!D616)</f>
        <v>0</v>
      </c>
      <c r="AY616" s="19">
        <f>IF(参照_電気!E616="","",参照_電気!E616)</f>
        <v>0</v>
      </c>
      <c r="AZ616" s="19" t="str">
        <f>IF(参照_電気!F616="","",参照_電気!F616)</f>
        <v>東北電力(株)</v>
      </c>
      <c r="BA616" s="19" t="str">
        <f>IF(参照_電気!G616="","",参照_電気!G616)</f>
        <v>東北電力(株)_メニューC</v>
      </c>
      <c r="BB616" s="19">
        <f t="shared" si="50"/>
        <v>0</v>
      </c>
      <c r="BD616" s="19" t="str">
        <f>IF(参照_電気!L616="","",参照_電気!L616)</f>
        <v/>
      </c>
    </row>
    <row r="617" spans="47:56">
      <c r="AU617" s="19" t="str">
        <f>IF(参照_電気!A617="","",参照_電気!A617)</f>
        <v/>
      </c>
      <c r="AV617" s="19" t="str">
        <f>IF(参照_電気!B617="","",参照_電気!B617)</f>
        <v/>
      </c>
      <c r="AW617" s="19" t="str">
        <f>IF(参照_電気!C617="","",参照_電気!C617)</f>
        <v>メニューD(残差)</v>
      </c>
      <c r="AX617" s="19">
        <f>IF(参照_電気!D617="","",参照_電気!D617)</f>
        <v>4.2099999999999999E-4</v>
      </c>
      <c r="AY617" s="19">
        <f>IF(参照_電気!E617="","",参照_電気!E617)</f>
        <v>4.2099999999999999E-4</v>
      </c>
      <c r="AZ617" s="19" t="str">
        <f>IF(参照_電気!F617="","",参照_電気!F617)</f>
        <v>東北電力(株)</v>
      </c>
      <c r="BA617" s="19" t="str">
        <f>IF(参照_電気!G617="","",参照_電気!G617)</f>
        <v>東北電力(株)_メニューD(残差)</v>
      </c>
      <c r="BB617" s="19">
        <f t="shared" si="50"/>
        <v>0.42099999999999999</v>
      </c>
      <c r="BD617" s="19" t="str">
        <f>IF(参照_電気!L617="","",参照_電気!L617)</f>
        <v/>
      </c>
    </row>
    <row r="618" spans="47:56">
      <c r="AU618" s="19" t="str">
        <f>IF(参照_電気!A618="","",参照_電気!A618)</f>
        <v/>
      </c>
      <c r="AV618" s="19" t="str">
        <f>IF(参照_電気!B618="","",参照_電気!B618)</f>
        <v/>
      </c>
      <c r="AW618" s="19" t="str">
        <f>IF(参照_電気!C618="","",参照_電気!C618)</f>
        <v>(参考値)事業者全体</v>
      </c>
      <c r="AX618" s="19">
        <f>IF(参照_電気!D618="","",参照_電気!D618)</f>
        <v>4.0000000000000002E-4</v>
      </c>
      <c r="AY618" s="19">
        <f>IF(参照_電気!E618="","",参照_電気!E618)</f>
        <v>4.0000000000000002E-4</v>
      </c>
      <c r="AZ618" s="19" t="str">
        <f>IF(参照_電気!F618="","",参照_電気!F618)</f>
        <v>東北電力(株)</v>
      </c>
      <c r="BA618" s="19" t="str">
        <f>IF(参照_電気!G618="","",参照_電気!G618)</f>
        <v>東北電力(株)_(参考値)事業者全体</v>
      </c>
      <c r="BB618" s="19">
        <f t="shared" si="50"/>
        <v>0.4</v>
      </c>
      <c r="BD618" s="19" t="str">
        <f>IF(参照_電気!L618="","",参照_電気!L618)</f>
        <v/>
      </c>
    </row>
    <row r="619" spans="47:56">
      <c r="AU619" s="19" t="str">
        <f>IF(参照_電気!A619="","",参照_電気!A619)</f>
        <v>A0269</v>
      </c>
      <c r="AV619" s="19" t="str">
        <f>IF(参照_電気!B619="","",参照_電気!B619)</f>
        <v>東京電力エナジーパートナー(株)</v>
      </c>
      <c r="AW619" s="19" t="str">
        <f>IF(参照_電気!C619="","",参照_電気!C619)</f>
        <v>メニューA</v>
      </c>
      <c r="AX619" s="19">
        <f>IF(参照_電気!D619="","",参照_電気!D619)</f>
        <v>0</v>
      </c>
      <c r="AY619" s="19">
        <f>IF(参照_電気!E619="","",参照_電気!E619)</f>
        <v>0</v>
      </c>
      <c r="AZ619" s="19" t="str">
        <f>IF(参照_電気!F619="","",参照_電気!F619)</f>
        <v>東京電力エナジーパートナー(株)</v>
      </c>
      <c r="BA619" s="19" t="str">
        <f>IF(参照_電気!G619="","",参照_電気!G619)</f>
        <v>東京電力エナジーパートナー(株)_メニューA</v>
      </c>
      <c r="BB619" s="19">
        <f t="shared" si="50"/>
        <v>0</v>
      </c>
      <c r="BD619" s="19" t="str">
        <f>IF(参照_電気!L619="","",参照_電気!L619)</f>
        <v/>
      </c>
    </row>
    <row r="620" spans="47:56">
      <c r="AU620" s="19" t="str">
        <f>IF(参照_電気!A620="","",参照_電気!A620)</f>
        <v/>
      </c>
      <c r="AV620" s="19" t="str">
        <f>IF(参照_電気!B620="","",参照_電気!B620)</f>
        <v/>
      </c>
      <c r="AW620" s="19" t="str">
        <f>IF(参照_電気!C620="","",参照_電気!C620)</f>
        <v>メニューB</v>
      </c>
      <c r="AX620" s="19">
        <f>IF(参照_電気!D620="","",参照_電気!D620)</f>
        <v>0</v>
      </c>
      <c r="AY620" s="19">
        <f>IF(参照_電気!E620="","",参照_電気!E620)</f>
        <v>0</v>
      </c>
      <c r="AZ620" s="19" t="str">
        <f>IF(参照_電気!F620="","",参照_電気!F620)</f>
        <v>東京電力エナジーパートナー(株)</v>
      </c>
      <c r="BA620" s="19" t="str">
        <f>IF(参照_電気!G620="","",参照_電気!G620)</f>
        <v>東京電力エナジーパートナー(株)_メニューB</v>
      </c>
      <c r="BB620" s="19">
        <f t="shared" si="50"/>
        <v>0</v>
      </c>
      <c r="BD620" s="19" t="str">
        <f>IF(参照_電気!L620="","",参照_電気!L620)</f>
        <v/>
      </c>
    </row>
    <row r="621" spans="47:56">
      <c r="AU621" s="19" t="str">
        <f>IF(参照_電気!A621="","",参照_電気!A621)</f>
        <v/>
      </c>
      <c r="AV621" s="19" t="str">
        <f>IF(参照_電気!B621="","",参照_電気!B621)</f>
        <v/>
      </c>
      <c r="AW621" s="19" t="str">
        <f>IF(参照_電気!C621="","",参照_電気!C621)</f>
        <v>メニューC</v>
      </c>
      <c r="AX621" s="19">
        <f>IF(参照_電気!D621="","",参照_電気!D621)</f>
        <v>0</v>
      </c>
      <c r="AY621" s="19">
        <f>IF(参照_電気!E621="","",参照_電気!E621)</f>
        <v>0</v>
      </c>
      <c r="AZ621" s="19" t="str">
        <f>IF(参照_電気!F621="","",参照_電気!F621)</f>
        <v>東京電力エナジーパートナー(株)</v>
      </c>
      <c r="BA621" s="19" t="str">
        <f>IF(参照_電気!G621="","",参照_電気!G621)</f>
        <v>東京電力エナジーパートナー(株)_メニューC</v>
      </c>
      <c r="BB621" s="19">
        <f t="shared" si="50"/>
        <v>0</v>
      </c>
      <c r="BD621" s="19" t="str">
        <f>IF(参照_電気!L621="","",参照_電気!L621)</f>
        <v/>
      </c>
    </row>
    <row r="622" spans="47:56">
      <c r="AU622" s="19" t="str">
        <f>IF(参照_電気!A622="","",参照_電気!A622)</f>
        <v/>
      </c>
      <c r="AV622" s="19" t="str">
        <f>IF(参照_電気!B622="","",参照_電気!B622)</f>
        <v/>
      </c>
      <c r="AW622" s="19" t="str">
        <f>IF(参照_電気!C622="","",参照_電気!C622)</f>
        <v>メニューD</v>
      </c>
      <c r="AX622" s="19">
        <f>IF(参照_電気!D622="","",参照_電気!D622)</f>
        <v>0</v>
      </c>
      <c r="AY622" s="19">
        <f>IF(参照_電気!E622="","",参照_電気!E622)</f>
        <v>0</v>
      </c>
      <c r="AZ622" s="19" t="str">
        <f>IF(参照_電気!F622="","",参照_電気!F622)</f>
        <v>東京電力エナジーパートナー(株)</v>
      </c>
      <c r="BA622" s="19" t="str">
        <f>IF(参照_電気!G622="","",参照_電気!G622)</f>
        <v>東京電力エナジーパートナー(株)_メニューD</v>
      </c>
      <c r="BB622" s="19">
        <f t="shared" si="50"/>
        <v>0</v>
      </c>
      <c r="BD622" s="19" t="str">
        <f>IF(参照_電気!L622="","",参照_電気!L622)</f>
        <v/>
      </c>
    </row>
    <row r="623" spans="47:56">
      <c r="AU623" s="19" t="str">
        <f>IF(参照_電気!A623="","",参照_電気!A623)</f>
        <v/>
      </c>
      <c r="AV623" s="19" t="str">
        <f>IF(参照_電気!B623="","",参照_電気!B623)</f>
        <v/>
      </c>
      <c r="AW623" s="19" t="str">
        <f>IF(参照_電気!C623="","",参照_電気!C623)</f>
        <v>メニューE</v>
      </c>
      <c r="AX623" s="19">
        <f>IF(参照_電気!D623="","",参照_電気!D623)</f>
        <v>0</v>
      </c>
      <c r="AY623" s="19">
        <f>IF(参照_電気!E623="","",参照_電気!E623)</f>
        <v>0</v>
      </c>
      <c r="AZ623" s="19" t="str">
        <f>IF(参照_電気!F623="","",参照_電気!F623)</f>
        <v>東京電力エナジーパートナー(株)</v>
      </c>
      <c r="BA623" s="19" t="str">
        <f>IF(参照_電気!G623="","",参照_電気!G623)</f>
        <v>東京電力エナジーパートナー(株)_メニューE</v>
      </c>
      <c r="BB623" s="19">
        <f t="shared" si="50"/>
        <v>0</v>
      </c>
      <c r="BD623" s="19" t="str">
        <f>IF(参照_電気!L623="","",参照_電気!L623)</f>
        <v/>
      </c>
    </row>
    <row r="624" spans="47:56">
      <c r="AU624" s="19" t="str">
        <f>IF(参照_電気!A624="","",参照_電気!A624)</f>
        <v/>
      </c>
      <c r="AV624" s="19" t="str">
        <f>IF(参照_電気!B624="","",参照_電気!B624)</f>
        <v/>
      </c>
      <c r="AW624" s="19" t="str">
        <f>IF(参照_電気!C624="","",参照_電気!C624)</f>
        <v>メニューF</v>
      </c>
      <c r="AX624" s="19">
        <f>IF(参照_電気!D624="","",参照_電気!D624)</f>
        <v>0</v>
      </c>
      <c r="AY624" s="19">
        <f>IF(参照_電気!E624="","",参照_電気!E624)</f>
        <v>0</v>
      </c>
      <c r="AZ624" s="19" t="str">
        <f>IF(参照_電気!F624="","",参照_電気!F624)</f>
        <v>東京電力エナジーパートナー(株)</v>
      </c>
      <c r="BA624" s="19" t="str">
        <f>IF(参照_電気!G624="","",参照_電気!G624)</f>
        <v>東京電力エナジーパートナー(株)_メニューF</v>
      </c>
      <c r="BB624" s="19">
        <f t="shared" si="50"/>
        <v>0</v>
      </c>
      <c r="BD624" s="19" t="str">
        <f>IF(参照_電気!L624="","",参照_電気!L624)</f>
        <v/>
      </c>
    </row>
    <row r="625" spans="47:56">
      <c r="AU625" s="19" t="str">
        <f>IF(参照_電気!A625="","",参照_電気!A625)</f>
        <v/>
      </c>
      <c r="AV625" s="19" t="str">
        <f>IF(参照_電気!B625="","",参照_電気!B625)</f>
        <v/>
      </c>
      <c r="AW625" s="19" t="str">
        <f>IF(参照_電気!C625="","",参照_電気!C625)</f>
        <v>メニューG</v>
      </c>
      <c r="AX625" s="19">
        <f>IF(参照_電気!D625="","",参照_電気!D625)</f>
        <v>0</v>
      </c>
      <c r="AY625" s="19">
        <f>IF(参照_電気!E625="","",参照_電気!E625)</f>
        <v>0</v>
      </c>
      <c r="AZ625" s="19" t="str">
        <f>IF(参照_電気!F625="","",参照_電気!F625)</f>
        <v>東京電力エナジーパートナー(株)</v>
      </c>
      <c r="BA625" s="19" t="str">
        <f>IF(参照_電気!G625="","",参照_電気!G625)</f>
        <v>東京電力エナジーパートナー(株)_メニューG</v>
      </c>
      <c r="BB625" s="19">
        <f t="shared" si="50"/>
        <v>0</v>
      </c>
      <c r="BD625" s="19" t="str">
        <f>IF(参照_電気!L625="","",参照_電気!L625)</f>
        <v/>
      </c>
    </row>
    <row r="626" spans="47:56">
      <c r="AU626" s="19" t="str">
        <f>IF(参照_電気!A626="","",参照_電気!A626)</f>
        <v/>
      </c>
      <c r="AV626" s="19" t="str">
        <f>IF(参照_電気!B626="","",参照_電気!B626)</f>
        <v/>
      </c>
      <c r="AW626" s="19" t="str">
        <f>IF(参照_電気!C626="","",参照_電気!C626)</f>
        <v>メニューH</v>
      </c>
      <c r="AX626" s="19">
        <f>IF(参照_電気!D626="","",参照_電気!D626)</f>
        <v>0</v>
      </c>
      <c r="AY626" s="19">
        <f>IF(参照_電気!E626="","",参照_電気!E626)</f>
        <v>0</v>
      </c>
      <c r="AZ626" s="19" t="str">
        <f>IF(参照_電気!F626="","",参照_電気!F626)</f>
        <v>東京電力エナジーパートナー(株)</v>
      </c>
      <c r="BA626" s="19" t="str">
        <f>IF(参照_電気!G626="","",参照_電気!G626)</f>
        <v>東京電力エナジーパートナー(株)_メニューH</v>
      </c>
      <c r="BB626" s="19">
        <f t="shared" si="50"/>
        <v>0</v>
      </c>
      <c r="BD626" s="19" t="str">
        <f>IF(参照_電気!L626="","",参照_電気!L626)</f>
        <v/>
      </c>
    </row>
    <row r="627" spans="47:56">
      <c r="AU627" s="19" t="str">
        <f>IF(参照_電気!A627="","",参照_電気!A627)</f>
        <v/>
      </c>
      <c r="AV627" s="19" t="str">
        <f>IF(参照_電気!B627="","",参照_電気!B627)</f>
        <v/>
      </c>
      <c r="AW627" s="19" t="str">
        <f>IF(参照_電気!C627="","",参照_電気!C627)</f>
        <v>メニューI</v>
      </c>
      <c r="AX627" s="19">
        <f>IF(参照_電気!D627="","",参照_電気!D627)</f>
        <v>0</v>
      </c>
      <c r="AY627" s="19">
        <f>IF(参照_電気!E627="","",参照_電気!E627)</f>
        <v>0</v>
      </c>
      <c r="AZ627" s="19" t="str">
        <f>IF(参照_電気!F627="","",参照_電気!F627)</f>
        <v>東京電力エナジーパートナー(株)</v>
      </c>
      <c r="BA627" s="19" t="str">
        <f>IF(参照_電気!G627="","",参照_電気!G627)</f>
        <v>東京電力エナジーパートナー(株)_メニューI</v>
      </c>
      <c r="BB627" s="19">
        <f t="shared" si="50"/>
        <v>0</v>
      </c>
      <c r="BD627" s="19" t="str">
        <f>IF(参照_電気!L627="","",参照_電気!L627)</f>
        <v/>
      </c>
    </row>
    <row r="628" spans="47:56">
      <c r="AU628" s="19" t="str">
        <f>IF(参照_電気!A628="","",参照_電気!A628)</f>
        <v/>
      </c>
      <c r="AV628" s="19" t="str">
        <f>IF(参照_電気!B628="","",参照_電気!B628)</f>
        <v/>
      </c>
      <c r="AW628" s="19" t="str">
        <f>IF(参照_電気!C628="","",参照_電気!C628)</f>
        <v>メニューJ</v>
      </c>
      <c r="AX628" s="19">
        <f>IF(参照_電気!D628="","",参照_電気!D628)</f>
        <v>0</v>
      </c>
      <c r="AY628" s="19">
        <f>IF(参照_電気!E628="","",参照_電気!E628)</f>
        <v>0</v>
      </c>
      <c r="AZ628" s="19" t="str">
        <f>IF(参照_電気!F628="","",参照_電気!F628)</f>
        <v>東京電力エナジーパートナー(株)</v>
      </c>
      <c r="BA628" s="19" t="str">
        <f>IF(参照_電気!G628="","",参照_電気!G628)</f>
        <v>東京電力エナジーパートナー(株)_メニューJ</v>
      </c>
      <c r="BB628" s="19">
        <f t="shared" si="50"/>
        <v>0</v>
      </c>
      <c r="BD628" s="19" t="str">
        <f>IF(参照_電気!L628="","",参照_電気!L628)</f>
        <v/>
      </c>
    </row>
    <row r="629" spans="47:56">
      <c r="AU629" s="19" t="str">
        <f>IF(参照_電気!A629="","",参照_電気!A629)</f>
        <v/>
      </c>
      <c r="AV629" s="19" t="str">
        <f>IF(参照_電気!B629="","",参照_電気!B629)</f>
        <v/>
      </c>
      <c r="AW629" s="19" t="str">
        <f>IF(参照_電気!C629="","",参照_電気!C629)</f>
        <v>メニューK</v>
      </c>
      <c r="AX629" s="19">
        <f>IF(参照_電気!D629="","",参照_電気!D629)</f>
        <v>0</v>
      </c>
      <c r="AY629" s="19">
        <f>IF(参照_電気!E629="","",参照_電気!E629)</f>
        <v>0</v>
      </c>
      <c r="AZ629" s="19" t="str">
        <f>IF(参照_電気!F629="","",参照_電気!F629)</f>
        <v>東京電力エナジーパートナー(株)</v>
      </c>
      <c r="BA629" s="19" t="str">
        <f>IF(参照_電気!G629="","",参照_電気!G629)</f>
        <v>東京電力エナジーパートナー(株)_メニューK</v>
      </c>
      <c r="BB629" s="19">
        <f t="shared" si="50"/>
        <v>0</v>
      </c>
      <c r="BD629" s="19" t="str">
        <f>IF(参照_電気!L629="","",参照_電気!L629)</f>
        <v/>
      </c>
    </row>
    <row r="630" spans="47:56">
      <c r="AU630" s="19" t="str">
        <f>IF(参照_電気!A630="","",参照_電気!A630)</f>
        <v/>
      </c>
      <c r="AV630" s="19" t="str">
        <f>IF(参照_電気!B630="","",参照_電気!B630)</f>
        <v/>
      </c>
      <c r="AW630" s="19" t="str">
        <f>IF(参照_電気!C630="","",参照_電気!C630)</f>
        <v>メニューL</v>
      </c>
      <c r="AX630" s="19">
        <f>IF(参照_電気!D630="","",参照_電気!D630)</f>
        <v>0</v>
      </c>
      <c r="AY630" s="19">
        <f>IF(参照_電気!E630="","",参照_電気!E630)</f>
        <v>0</v>
      </c>
      <c r="AZ630" s="19" t="str">
        <f>IF(参照_電気!F630="","",参照_電気!F630)</f>
        <v>東京電力エナジーパートナー(株)</v>
      </c>
      <c r="BA630" s="19" t="str">
        <f>IF(参照_電気!G630="","",参照_電気!G630)</f>
        <v>東京電力エナジーパートナー(株)_メニューL</v>
      </c>
      <c r="BB630" s="19">
        <f t="shared" si="50"/>
        <v>0</v>
      </c>
      <c r="BD630" s="19" t="str">
        <f>IF(参照_電気!L630="","",参照_電気!L630)</f>
        <v/>
      </c>
    </row>
    <row r="631" spans="47:56">
      <c r="AU631" s="19" t="str">
        <f>IF(参照_電気!A631="","",参照_電気!A631)</f>
        <v/>
      </c>
      <c r="AV631" s="19" t="str">
        <f>IF(参照_電気!B631="","",参照_電気!B631)</f>
        <v/>
      </c>
      <c r="AW631" s="19" t="str">
        <f>IF(参照_電気!C631="","",参照_電気!C631)</f>
        <v>メニューM(残差)</v>
      </c>
      <c r="AX631" s="19">
        <f>IF(参照_電気!D631="","",参照_電気!D631)</f>
        <v>4.5199999999999998E-4</v>
      </c>
      <c r="AY631" s="19">
        <f>IF(参照_電気!E631="","",参照_電気!E631)</f>
        <v>4.5199999999999998E-4</v>
      </c>
      <c r="AZ631" s="19" t="str">
        <f>IF(参照_電気!F631="","",参照_電気!F631)</f>
        <v>東京電力エナジーパートナー(株)</v>
      </c>
      <c r="BA631" s="19" t="str">
        <f>IF(参照_電気!G631="","",参照_電気!G631)</f>
        <v>東京電力エナジーパートナー(株)_メニューM(残差)</v>
      </c>
      <c r="BB631" s="19">
        <f t="shared" si="50"/>
        <v>0.45199999999999996</v>
      </c>
      <c r="BD631" s="19" t="str">
        <f>IF(参照_電気!L631="","",参照_電気!L631)</f>
        <v/>
      </c>
    </row>
    <row r="632" spans="47:56">
      <c r="AU632" s="19" t="str">
        <f>IF(参照_電気!A632="","",参照_電気!A632)</f>
        <v/>
      </c>
      <c r="AV632" s="19" t="str">
        <f>IF(参照_電気!B632="","",参照_電気!B632)</f>
        <v/>
      </c>
      <c r="AW632" s="19" t="str">
        <f>IF(参照_電気!C632="","",参照_電気!C632)</f>
        <v>(参考値)事業者全体</v>
      </c>
      <c r="AX632" s="19">
        <f>IF(参照_電気!D632="","",参照_電気!D632)</f>
        <v>4.2099999999999999E-4</v>
      </c>
      <c r="AY632" s="19">
        <f>IF(参照_電気!E632="","",参照_電気!E632)</f>
        <v>4.2099999999999999E-4</v>
      </c>
      <c r="AZ632" s="19" t="str">
        <f>IF(参照_電気!F632="","",参照_電気!F632)</f>
        <v>東京電力エナジーパートナー(株)</v>
      </c>
      <c r="BA632" s="19" t="str">
        <f>IF(参照_電気!G632="","",参照_電気!G632)</f>
        <v>東京電力エナジーパートナー(株)_(参考値)事業者全体</v>
      </c>
      <c r="BB632" s="19">
        <f t="shared" si="50"/>
        <v>0.42099999999999999</v>
      </c>
      <c r="BD632" s="19" t="str">
        <f>IF(参照_電気!L632="","",参照_電気!L632)</f>
        <v/>
      </c>
    </row>
    <row r="633" spans="47:56">
      <c r="AU633" s="19" t="str">
        <f>IF(参照_電気!A633="","",参照_電気!A633)</f>
        <v>A0270</v>
      </c>
      <c r="AV633" s="19" t="str">
        <f>IF(参照_電気!B633="","",参照_電気!B633)</f>
        <v>中部電力ミライズ(株)</v>
      </c>
      <c r="AW633" s="19" t="str">
        <f>IF(参照_電気!C633="","",参照_電気!C633)</f>
        <v>メニューA</v>
      </c>
      <c r="AX633" s="19">
        <f>IF(参照_電気!D633="","",参照_電気!D633)</f>
        <v>0</v>
      </c>
      <c r="AY633" s="19">
        <f>IF(参照_電気!E633="","",参照_電気!E633)</f>
        <v>0</v>
      </c>
      <c r="AZ633" s="19" t="str">
        <f>IF(参照_電気!F633="","",参照_電気!F633)</f>
        <v>中部電力ミライズ(株)</v>
      </c>
      <c r="BA633" s="19" t="str">
        <f>IF(参照_電気!G633="","",参照_電気!G633)</f>
        <v>中部電力ミライズ(株)_メニューA</v>
      </c>
      <c r="BB633" s="19">
        <f t="shared" si="50"/>
        <v>0</v>
      </c>
      <c r="BD633" s="19" t="str">
        <f>IF(参照_電気!L633="","",参照_電気!L633)</f>
        <v/>
      </c>
    </row>
    <row r="634" spans="47:56">
      <c r="AU634" s="19" t="str">
        <f>IF(参照_電気!A634="","",参照_電気!A634)</f>
        <v/>
      </c>
      <c r="AV634" s="19" t="str">
        <f>IF(参照_電気!B634="","",参照_電気!B634)</f>
        <v/>
      </c>
      <c r="AW634" s="19" t="str">
        <f>IF(参照_電気!C634="","",参照_電気!C634)</f>
        <v>メニューB(残差)</v>
      </c>
      <c r="AX634" s="19">
        <f>IF(参照_電気!D634="","",参照_電気!D634)</f>
        <v>4.1100000000000002E-4</v>
      </c>
      <c r="AY634" s="19">
        <f>IF(参照_電気!E634="","",参照_電気!E634)</f>
        <v>4.1100000000000002E-4</v>
      </c>
      <c r="AZ634" s="19" t="str">
        <f>IF(参照_電気!F634="","",参照_電気!F634)</f>
        <v>中部電力ミライズ(株)</v>
      </c>
      <c r="BA634" s="19" t="str">
        <f>IF(参照_電気!G634="","",参照_電気!G634)</f>
        <v>中部電力ミライズ(株)_メニューB(残差)</v>
      </c>
      <c r="BB634" s="19">
        <f t="shared" si="50"/>
        <v>0.41100000000000003</v>
      </c>
      <c r="BD634" s="19" t="str">
        <f>IF(参照_電気!L634="","",参照_電気!L634)</f>
        <v/>
      </c>
    </row>
    <row r="635" spans="47:56">
      <c r="AU635" s="19" t="str">
        <f>IF(参照_電気!A635="","",参照_電気!A635)</f>
        <v/>
      </c>
      <c r="AV635" s="19" t="str">
        <f>IF(参照_電気!B635="","",参照_電気!B635)</f>
        <v/>
      </c>
      <c r="AW635" s="19" t="str">
        <f>IF(参照_電気!C635="","",参照_電気!C635)</f>
        <v>(参考値)事業者全体</v>
      </c>
      <c r="AX635" s="19">
        <f>IF(参照_電気!D635="","",参照_電気!D635)</f>
        <v>3.7599999999999998E-4</v>
      </c>
      <c r="AY635" s="19">
        <f>IF(参照_電気!E635="","",参照_電気!E635)</f>
        <v>3.7599999999999998E-4</v>
      </c>
      <c r="AZ635" s="19" t="str">
        <f>IF(参照_電気!F635="","",参照_電気!F635)</f>
        <v>中部電力ミライズ(株)</v>
      </c>
      <c r="BA635" s="19" t="str">
        <f>IF(参照_電気!G635="","",参照_電気!G635)</f>
        <v>中部電力ミライズ(株)_(参考値)事業者全体</v>
      </c>
      <c r="BB635" s="19">
        <f t="shared" si="50"/>
        <v>0.376</v>
      </c>
      <c r="BD635" s="19" t="str">
        <f>IF(参照_電気!L635="","",参照_電気!L635)</f>
        <v/>
      </c>
    </row>
    <row r="636" spans="47:56">
      <c r="AU636" s="19" t="str">
        <f>IF(参照_電気!A636="","",参照_電気!A636)</f>
        <v>A0271</v>
      </c>
      <c r="AV636" s="19" t="str">
        <f>IF(参照_電気!B636="","",参照_電気!B636)</f>
        <v>北陸電力(株)</v>
      </c>
      <c r="AW636" s="19" t="str">
        <f>IF(参照_電気!C636="","",参照_電気!C636)</f>
        <v>メニューA</v>
      </c>
      <c r="AX636" s="19">
        <f>IF(参照_電気!D636="","",参照_電気!D636)</f>
        <v>0</v>
      </c>
      <c r="AY636" s="19">
        <f>IF(参照_電気!E636="","",参照_電気!E636)</f>
        <v>0</v>
      </c>
      <c r="AZ636" s="19" t="str">
        <f>IF(参照_電気!F636="","",参照_電気!F636)</f>
        <v>北陸電力(株)</v>
      </c>
      <c r="BA636" s="19" t="str">
        <f>IF(参照_電気!G636="","",参照_電気!G636)</f>
        <v>北陸電力(株)_メニューA</v>
      </c>
      <c r="BB636" s="19">
        <f t="shared" si="50"/>
        <v>0</v>
      </c>
      <c r="BD636" s="19" t="str">
        <f>IF(参照_電気!L636="","",参照_電気!L636)</f>
        <v/>
      </c>
    </row>
    <row r="637" spans="47:56">
      <c r="AU637" s="19" t="str">
        <f>IF(参照_電気!A637="","",参照_電気!A637)</f>
        <v/>
      </c>
      <c r="AV637" s="19" t="str">
        <f>IF(参照_電気!B637="","",参照_電気!B637)</f>
        <v/>
      </c>
      <c r="AW637" s="19" t="str">
        <f>IF(参照_電気!C637="","",参照_電気!C637)</f>
        <v>メニューB(残差)</v>
      </c>
      <c r="AX637" s="19">
        <f>IF(参照_電気!D637="","",参照_電気!D637)</f>
        <v>4.55E-4</v>
      </c>
      <c r="AY637" s="19">
        <f>IF(参照_電気!E637="","",参照_電気!E637)</f>
        <v>4.55E-4</v>
      </c>
      <c r="AZ637" s="19" t="str">
        <f>IF(参照_電気!F637="","",参照_電気!F637)</f>
        <v>北陸電力(株)</v>
      </c>
      <c r="BA637" s="19" t="str">
        <f>IF(参照_電気!G637="","",参照_電気!G637)</f>
        <v>北陸電力(株)_メニューB(残差)</v>
      </c>
      <c r="BB637" s="19">
        <f t="shared" si="50"/>
        <v>0.45500000000000002</v>
      </c>
      <c r="BD637" s="19" t="str">
        <f>IF(参照_電気!L637="","",参照_電気!L637)</f>
        <v/>
      </c>
    </row>
    <row r="638" spans="47:56">
      <c r="AU638" s="19" t="str">
        <f>IF(参照_電気!A638="","",参照_電気!A638)</f>
        <v/>
      </c>
      <c r="AV638" s="19" t="str">
        <f>IF(参照_電気!B638="","",参照_電気!B638)</f>
        <v/>
      </c>
      <c r="AW638" s="19" t="str">
        <f>IF(参照_電気!C638="","",参照_電気!C638)</f>
        <v>(参考値)事業者全体</v>
      </c>
      <c r="AX638" s="19">
        <f>IF(参照_電気!D638="","",参照_電気!D638)</f>
        <v>4.3100000000000001E-4</v>
      </c>
      <c r="AY638" s="19">
        <f>IF(参照_電気!E638="","",参照_電気!E638)</f>
        <v>4.3100000000000001E-4</v>
      </c>
      <c r="AZ638" s="19" t="str">
        <f>IF(参照_電気!F638="","",参照_電気!F638)</f>
        <v>北陸電力(株)</v>
      </c>
      <c r="BA638" s="19" t="str">
        <f>IF(参照_電気!G638="","",参照_電気!G638)</f>
        <v>北陸電力(株)_(参考値)事業者全体</v>
      </c>
      <c r="BB638" s="19">
        <f t="shared" si="50"/>
        <v>0.43099999999999999</v>
      </c>
      <c r="BD638" s="19" t="str">
        <f>IF(参照_電気!L638="","",参照_電気!L638)</f>
        <v/>
      </c>
    </row>
    <row r="639" spans="47:56">
      <c r="AU639" s="19" t="str">
        <f>IF(参照_電気!A639="","",参照_電気!A639)</f>
        <v>A0272</v>
      </c>
      <c r="AV639" s="19" t="str">
        <f>IF(参照_電気!B639="","",参照_電気!B639)</f>
        <v>関西電力(株)</v>
      </c>
      <c r="AW639" s="19" t="str">
        <f>IF(参照_電気!C639="","",参照_電気!C639)</f>
        <v>メニューA</v>
      </c>
      <c r="AX639" s="19">
        <f>IF(参照_電気!D639="","",参照_電気!D639)</f>
        <v>0</v>
      </c>
      <c r="AY639" s="19">
        <f>IF(参照_電気!E639="","",参照_電気!E639)</f>
        <v>0</v>
      </c>
      <c r="AZ639" s="19" t="str">
        <f>IF(参照_電気!F639="","",参照_電気!F639)</f>
        <v>関西電力(株)</v>
      </c>
      <c r="BA639" s="19" t="str">
        <f>IF(参照_電気!G639="","",参照_電気!G639)</f>
        <v>関西電力(株)_メニューA</v>
      </c>
      <c r="BB639" s="19">
        <f t="shared" si="50"/>
        <v>0</v>
      </c>
      <c r="BD639" s="19" t="str">
        <f>IF(参照_電気!L639="","",参照_電気!L639)</f>
        <v/>
      </c>
    </row>
    <row r="640" spans="47:56">
      <c r="AU640" s="19" t="str">
        <f>IF(参照_電気!A640="","",参照_電気!A640)</f>
        <v/>
      </c>
      <c r="AV640" s="19" t="str">
        <f>IF(参照_電気!B640="","",参照_電気!B640)</f>
        <v/>
      </c>
      <c r="AW640" s="19" t="str">
        <f>IF(参照_電気!C640="","",参照_電気!C640)</f>
        <v>メニューB</v>
      </c>
      <c r="AX640" s="19">
        <f>IF(参照_電気!D640="","",参照_電気!D640)</f>
        <v>0</v>
      </c>
      <c r="AY640" s="19">
        <f>IF(参照_電気!E640="","",参照_電気!E640)</f>
        <v>0</v>
      </c>
      <c r="AZ640" s="19" t="str">
        <f>IF(参照_電気!F640="","",参照_電気!F640)</f>
        <v>関西電力(株)</v>
      </c>
      <c r="BA640" s="19" t="str">
        <f>IF(参照_電気!G640="","",参照_電気!G640)</f>
        <v>関西電力(株)_メニューB</v>
      </c>
      <c r="BB640" s="19">
        <f t="shared" si="50"/>
        <v>0</v>
      </c>
      <c r="BD640" s="19" t="str">
        <f>IF(参照_電気!L640="","",参照_電気!L640)</f>
        <v/>
      </c>
    </row>
    <row r="641" spans="47:56">
      <c r="AU641" s="19" t="str">
        <f>IF(参照_電気!A641="","",参照_電気!A641)</f>
        <v/>
      </c>
      <c r="AV641" s="19" t="str">
        <f>IF(参照_電気!B641="","",参照_電気!B641)</f>
        <v/>
      </c>
      <c r="AW641" s="19" t="str">
        <f>IF(参照_電気!C641="","",参照_電気!C641)</f>
        <v>メニューC</v>
      </c>
      <c r="AX641" s="19">
        <f>IF(参照_電気!D641="","",参照_電気!D641)</f>
        <v>0</v>
      </c>
      <c r="AY641" s="19">
        <f>IF(参照_電気!E641="","",参照_電気!E641)</f>
        <v>0</v>
      </c>
      <c r="AZ641" s="19" t="str">
        <f>IF(参照_電気!F641="","",参照_電気!F641)</f>
        <v>関西電力(株)</v>
      </c>
      <c r="BA641" s="19" t="str">
        <f>IF(参照_電気!G641="","",参照_電気!G641)</f>
        <v>関西電力(株)_メニューC</v>
      </c>
      <c r="BB641" s="19">
        <f t="shared" si="50"/>
        <v>0</v>
      </c>
      <c r="BD641" s="19" t="str">
        <f>IF(参照_電気!L641="","",参照_電気!L641)</f>
        <v/>
      </c>
    </row>
    <row r="642" spans="47:56">
      <c r="AU642" s="19" t="str">
        <f>IF(参照_電気!A642="","",参照_電気!A642)</f>
        <v/>
      </c>
      <c r="AV642" s="19" t="str">
        <f>IF(参照_電気!B642="","",参照_電気!B642)</f>
        <v/>
      </c>
      <c r="AW642" s="19" t="str">
        <f>IF(参照_電気!C642="","",参照_電気!C642)</f>
        <v>メニューD</v>
      </c>
      <c r="AX642" s="19">
        <f>IF(参照_電気!D642="","",参照_電気!D642)</f>
        <v>0</v>
      </c>
      <c r="AY642" s="19">
        <f>IF(参照_電気!E642="","",参照_電気!E642)</f>
        <v>0</v>
      </c>
      <c r="AZ642" s="19" t="str">
        <f>IF(参照_電気!F642="","",参照_電気!F642)</f>
        <v>関西電力(株)</v>
      </c>
      <c r="BA642" s="19" t="str">
        <f>IF(参照_電気!G642="","",参照_電気!G642)</f>
        <v>関西電力(株)_メニューD</v>
      </c>
      <c r="BB642" s="19">
        <f t="shared" si="50"/>
        <v>0</v>
      </c>
      <c r="BD642" s="19" t="str">
        <f>IF(参照_電気!L642="","",参照_電気!L642)</f>
        <v/>
      </c>
    </row>
    <row r="643" spans="47:56">
      <c r="AU643" s="19" t="str">
        <f>IF(参照_電気!A643="","",参照_電気!A643)</f>
        <v/>
      </c>
      <c r="AV643" s="19" t="str">
        <f>IF(参照_電気!B643="","",参照_電気!B643)</f>
        <v/>
      </c>
      <c r="AW643" s="19" t="str">
        <f>IF(参照_電気!C643="","",参照_電気!C643)</f>
        <v>メニューE</v>
      </c>
      <c r="AX643" s="19">
        <f>IF(参照_電気!D643="","",参照_電気!D643)</f>
        <v>0</v>
      </c>
      <c r="AY643" s="19">
        <f>IF(参照_電気!E643="","",参照_電気!E643)</f>
        <v>0</v>
      </c>
      <c r="AZ643" s="19" t="str">
        <f>IF(参照_電気!F643="","",参照_電気!F643)</f>
        <v>関西電力(株)</v>
      </c>
      <c r="BA643" s="19" t="str">
        <f>IF(参照_電気!G643="","",参照_電気!G643)</f>
        <v>関西電力(株)_メニューE</v>
      </c>
      <c r="BB643" s="19">
        <f t="shared" si="50"/>
        <v>0</v>
      </c>
      <c r="BD643" s="19" t="str">
        <f>IF(参照_電気!L643="","",参照_電気!L643)</f>
        <v/>
      </c>
    </row>
    <row r="644" spans="47:56">
      <c r="AU644" s="19" t="str">
        <f>IF(参照_電気!A644="","",参照_電気!A644)</f>
        <v/>
      </c>
      <c r="AV644" s="19" t="str">
        <f>IF(参照_電気!B644="","",参照_電気!B644)</f>
        <v/>
      </c>
      <c r="AW644" s="19" t="str">
        <f>IF(参照_電気!C644="","",参照_電気!C644)</f>
        <v>メニューF</v>
      </c>
      <c r="AX644" s="19">
        <f>IF(参照_電気!D644="","",参照_電気!D644)</f>
        <v>0</v>
      </c>
      <c r="AY644" s="19">
        <f>IF(参照_電気!E644="","",参照_電気!E644)</f>
        <v>0</v>
      </c>
      <c r="AZ644" s="19" t="str">
        <f>IF(参照_電気!F644="","",参照_電気!F644)</f>
        <v>関西電力(株)</v>
      </c>
      <c r="BA644" s="19" t="str">
        <f>IF(参照_電気!G644="","",参照_電気!G644)</f>
        <v>関西電力(株)_メニューF</v>
      </c>
      <c r="BB644" s="19">
        <f t="shared" si="50"/>
        <v>0</v>
      </c>
      <c r="BD644" s="19" t="str">
        <f>IF(参照_電気!L644="","",参照_電気!L644)</f>
        <v/>
      </c>
    </row>
    <row r="645" spans="47:56">
      <c r="AU645" s="19" t="str">
        <f>IF(参照_電気!A645="","",参照_電気!A645)</f>
        <v/>
      </c>
      <c r="AV645" s="19" t="str">
        <f>IF(参照_電気!B645="","",参照_電気!B645)</f>
        <v/>
      </c>
      <c r="AW645" s="19" t="str">
        <f>IF(参照_電気!C645="","",参照_電気!C645)</f>
        <v>メニューG</v>
      </c>
      <c r="AX645" s="19">
        <f>IF(参照_電気!D645="","",参照_電気!D645)</f>
        <v>0</v>
      </c>
      <c r="AY645" s="19">
        <f>IF(参照_電気!E645="","",参照_電気!E645)</f>
        <v>0</v>
      </c>
      <c r="AZ645" s="19" t="str">
        <f>IF(参照_電気!F645="","",参照_電気!F645)</f>
        <v>関西電力(株)</v>
      </c>
      <c r="BA645" s="19" t="str">
        <f>IF(参照_電気!G645="","",参照_電気!G645)</f>
        <v>関西電力(株)_メニューG</v>
      </c>
      <c r="BB645" s="19">
        <f t="shared" ref="BB645:BB708" si="51">AX645*1000</f>
        <v>0</v>
      </c>
      <c r="BD645" s="19" t="str">
        <f>IF(参照_電気!L645="","",参照_電気!L645)</f>
        <v/>
      </c>
    </row>
    <row r="646" spans="47:56">
      <c r="AU646" s="19" t="str">
        <f>IF(参照_電気!A646="","",参照_電気!A646)</f>
        <v/>
      </c>
      <c r="AV646" s="19" t="str">
        <f>IF(参照_電気!B646="","",参照_電気!B646)</f>
        <v/>
      </c>
      <c r="AW646" s="19" t="str">
        <f>IF(参照_電気!C646="","",参照_電気!C646)</f>
        <v>メニューH</v>
      </c>
      <c r="AX646" s="19">
        <f>IF(参照_電気!D646="","",参照_電気!D646)</f>
        <v>0</v>
      </c>
      <c r="AY646" s="19">
        <f>IF(参照_電気!E646="","",参照_電気!E646)</f>
        <v>0</v>
      </c>
      <c r="AZ646" s="19" t="str">
        <f>IF(参照_電気!F646="","",参照_電気!F646)</f>
        <v>関西電力(株)</v>
      </c>
      <c r="BA646" s="19" t="str">
        <f>IF(参照_電気!G646="","",参照_電気!G646)</f>
        <v>関西電力(株)_メニューH</v>
      </c>
      <c r="BB646" s="19">
        <f t="shared" si="51"/>
        <v>0</v>
      </c>
      <c r="BD646" s="19" t="str">
        <f>IF(参照_電気!L646="","",参照_電気!L646)</f>
        <v/>
      </c>
    </row>
    <row r="647" spans="47:56">
      <c r="AU647" s="19" t="str">
        <f>IF(参照_電気!A647="","",参照_電気!A647)</f>
        <v/>
      </c>
      <c r="AV647" s="19" t="str">
        <f>IF(参照_電気!B647="","",参照_電気!B647)</f>
        <v/>
      </c>
      <c r="AW647" s="19" t="str">
        <f>IF(参照_電気!C647="","",参照_電気!C647)</f>
        <v>メニューI</v>
      </c>
      <c r="AX647" s="19">
        <f>IF(参照_電気!D647="","",参照_電気!D647)</f>
        <v>0</v>
      </c>
      <c r="AY647" s="19">
        <f>IF(参照_電気!E647="","",参照_電気!E647)</f>
        <v>0</v>
      </c>
      <c r="AZ647" s="19" t="str">
        <f>IF(参照_電気!F647="","",参照_電気!F647)</f>
        <v>関西電力(株)</v>
      </c>
      <c r="BA647" s="19" t="str">
        <f>IF(参照_電気!G647="","",参照_電気!G647)</f>
        <v>関西電力(株)_メニューI</v>
      </c>
      <c r="BB647" s="19">
        <f t="shared" si="51"/>
        <v>0</v>
      </c>
      <c r="BD647" s="19" t="str">
        <f>IF(参照_電気!L647="","",参照_電気!L647)</f>
        <v/>
      </c>
    </row>
    <row r="648" spans="47:56">
      <c r="AU648" s="19" t="str">
        <f>IF(参照_電気!A648="","",参照_電気!A648)</f>
        <v/>
      </c>
      <c r="AV648" s="19" t="str">
        <f>IF(参照_電気!B648="","",参照_電気!B648)</f>
        <v/>
      </c>
      <c r="AW648" s="19" t="str">
        <f>IF(参照_電気!C648="","",参照_電気!C648)</f>
        <v>メニューJ(残差)</v>
      </c>
      <c r="AX648" s="19">
        <f>IF(参照_電気!D648="","",参照_電気!D648)</f>
        <v>4.15E-4</v>
      </c>
      <c r="AY648" s="19">
        <f>IF(参照_電気!E648="","",参照_電気!E648)</f>
        <v>4.15E-4</v>
      </c>
      <c r="AZ648" s="19" t="str">
        <f>IF(参照_電気!F648="","",参照_電気!F648)</f>
        <v>関西電力(株)</v>
      </c>
      <c r="BA648" s="19" t="str">
        <f>IF(参照_電気!G648="","",参照_電気!G648)</f>
        <v>関西電力(株)_メニューJ(残差)</v>
      </c>
      <c r="BB648" s="19">
        <f t="shared" si="51"/>
        <v>0.41499999999999998</v>
      </c>
      <c r="BD648" s="19" t="str">
        <f>IF(参照_電気!L648="","",参照_電気!L648)</f>
        <v/>
      </c>
    </row>
    <row r="649" spans="47:56">
      <c r="AU649" s="19" t="str">
        <f>IF(参照_電気!A649="","",参照_電気!A649)</f>
        <v/>
      </c>
      <c r="AV649" s="19" t="str">
        <f>IF(参照_電気!B649="","",参照_電気!B649)</f>
        <v/>
      </c>
      <c r="AW649" s="19" t="str">
        <f>IF(参照_電気!C649="","",参照_電気!C649)</f>
        <v>(参考値)事業者全体</v>
      </c>
      <c r="AX649" s="19">
        <f>IF(参照_電気!D649="","",参照_電気!D649)</f>
        <v>3.9599999999999998E-4</v>
      </c>
      <c r="AY649" s="19">
        <f>IF(参照_電気!E649="","",参照_電気!E649)</f>
        <v>3.9599999999999998E-4</v>
      </c>
      <c r="AZ649" s="19" t="str">
        <f>IF(参照_電気!F649="","",参照_電気!F649)</f>
        <v>関西電力(株)</v>
      </c>
      <c r="BA649" s="19" t="str">
        <f>IF(参照_電気!G649="","",参照_電気!G649)</f>
        <v>関西電力(株)_(参考値)事業者全体</v>
      </c>
      <c r="BB649" s="19">
        <f t="shared" si="51"/>
        <v>0.39599999999999996</v>
      </c>
      <c r="BD649" s="19" t="str">
        <f>IF(参照_電気!L649="","",参照_電気!L649)</f>
        <v/>
      </c>
    </row>
    <row r="650" spans="47:56">
      <c r="AU650" s="19" t="str">
        <f>IF(参照_電気!A650="","",参照_電気!A650)</f>
        <v>A0273</v>
      </c>
      <c r="AV650" s="19" t="str">
        <f>IF(参照_電気!B650="","",参照_電気!B650)</f>
        <v>中国電力(株)</v>
      </c>
      <c r="AW650" s="19" t="str">
        <f>IF(参照_電気!C650="","",参照_電気!C650)</f>
        <v>メニューA</v>
      </c>
      <c r="AX650" s="19">
        <f>IF(参照_電気!D650="","",参照_電気!D650)</f>
        <v>0</v>
      </c>
      <c r="AY650" s="19">
        <f>IF(参照_電気!E650="","",参照_電気!E650)</f>
        <v>0</v>
      </c>
      <c r="AZ650" s="19" t="str">
        <f>IF(参照_電気!F650="","",参照_電気!F650)</f>
        <v>中国電力(株)</v>
      </c>
      <c r="BA650" s="19" t="str">
        <f>IF(参照_電気!G650="","",参照_電気!G650)</f>
        <v>中国電力(株)_メニューA</v>
      </c>
      <c r="BB650" s="19">
        <f t="shared" si="51"/>
        <v>0</v>
      </c>
      <c r="BD650" s="19" t="str">
        <f>IF(参照_電気!L650="","",参照_電気!L650)</f>
        <v/>
      </c>
    </row>
    <row r="651" spans="47:56">
      <c r="AU651" s="19" t="str">
        <f>IF(参照_電気!A651="","",参照_電気!A651)</f>
        <v/>
      </c>
      <c r="AV651" s="19" t="str">
        <f>IF(参照_電気!B651="","",参照_電気!B651)</f>
        <v/>
      </c>
      <c r="AW651" s="19" t="str">
        <f>IF(参照_電気!C651="","",参照_電気!C651)</f>
        <v>メニューB</v>
      </c>
      <c r="AX651" s="19">
        <f>IF(参照_電気!D651="","",参照_電気!D651)</f>
        <v>0</v>
      </c>
      <c r="AY651" s="19">
        <f>IF(参照_電気!E651="","",参照_電気!E651)</f>
        <v>0</v>
      </c>
      <c r="AZ651" s="19" t="str">
        <f>IF(参照_電気!F651="","",参照_電気!F651)</f>
        <v>中国電力(株)</v>
      </c>
      <c r="BA651" s="19" t="str">
        <f>IF(参照_電気!G651="","",参照_電気!G651)</f>
        <v>中国電力(株)_メニューB</v>
      </c>
      <c r="BB651" s="19">
        <f t="shared" si="51"/>
        <v>0</v>
      </c>
      <c r="BD651" s="19" t="str">
        <f>IF(参照_電気!L651="","",参照_電気!L651)</f>
        <v/>
      </c>
    </row>
    <row r="652" spans="47:56">
      <c r="AU652" s="19" t="str">
        <f>IF(参照_電気!A652="","",参照_電気!A652)</f>
        <v/>
      </c>
      <c r="AV652" s="19" t="str">
        <f>IF(参照_電気!B652="","",参照_電気!B652)</f>
        <v/>
      </c>
      <c r="AW652" s="19" t="str">
        <f>IF(参照_電気!C652="","",参照_電気!C652)</f>
        <v>メニューC</v>
      </c>
      <c r="AX652" s="19">
        <f>IF(参照_電気!D652="","",参照_電気!D652)</f>
        <v>0</v>
      </c>
      <c r="AY652" s="19">
        <f>IF(参照_電気!E652="","",参照_電気!E652)</f>
        <v>0</v>
      </c>
      <c r="AZ652" s="19" t="str">
        <f>IF(参照_電気!F652="","",参照_電気!F652)</f>
        <v>中国電力(株)</v>
      </c>
      <c r="BA652" s="19" t="str">
        <f>IF(参照_電気!G652="","",参照_電気!G652)</f>
        <v>中国電力(株)_メニューC</v>
      </c>
      <c r="BB652" s="19">
        <f t="shared" si="51"/>
        <v>0</v>
      </c>
      <c r="BD652" s="19" t="str">
        <f>IF(参照_電気!L652="","",参照_電気!L652)</f>
        <v/>
      </c>
    </row>
    <row r="653" spans="47:56">
      <c r="AU653" s="19" t="str">
        <f>IF(参照_電気!A653="","",参照_電気!A653)</f>
        <v/>
      </c>
      <c r="AV653" s="19" t="str">
        <f>IF(参照_電気!B653="","",参照_電気!B653)</f>
        <v/>
      </c>
      <c r="AW653" s="19" t="str">
        <f>IF(参照_電気!C653="","",参照_電気!C653)</f>
        <v>メニューD</v>
      </c>
      <c r="AX653" s="19">
        <f>IF(参照_電気!D653="","",参照_電気!D653)</f>
        <v>0</v>
      </c>
      <c r="AY653" s="19">
        <f>IF(参照_電気!E653="","",参照_電気!E653)</f>
        <v>0</v>
      </c>
      <c r="AZ653" s="19" t="str">
        <f>IF(参照_電気!F653="","",参照_電気!F653)</f>
        <v>中国電力(株)</v>
      </c>
      <c r="BA653" s="19" t="str">
        <f>IF(参照_電気!G653="","",参照_電気!G653)</f>
        <v>中国電力(株)_メニューD</v>
      </c>
      <c r="BB653" s="19">
        <f t="shared" si="51"/>
        <v>0</v>
      </c>
      <c r="BD653" s="19" t="str">
        <f>IF(参照_電気!L653="","",参照_電気!L653)</f>
        <v/>
      </c>
    </row>
    <row r="654" spans="47:56">
      <c r="AU654" s="19" t="str">
        <f>IF(参照_電気!A654="","",参照_電気!A654)</f>
        <v/>
      </c>
      <c r="AV654" s="19" t="str">
        <f>IF(参照_電気!B654="","",参照_電気!B654)</f>
        <v/>
      </c>
      <c r="AW654" s="19" t="str">
        <f>IF(参照_電気!C654="","",参照_電気!C654)</f>
        <v>メニューE</v>
      </c>
      <c r="AX654" s="19">
        <f>IF(参照_電気!D654="","",参照_電気!D654)</f>
        <v>0</v>
      </c>
      <c r="AY654" s="19">
        <f>IF(参照_電気!E654="","",参照_電気!E654)</f>
        <v>0</v>
      </c>
      <c r="AZ654" s="19" t="str">
        <f>IF(参照_電気!F654="","",参照_電気!F654)</f>
        <v>中国電力(株)</v>
      </c>
      <c r="BA654" s="19" t="str">
        <f>IF(参照_電気!G654="","",参照_電気!G654)</f>
        <v>中国電力(株)_メニューE</v>
      </c>
      <c r="BB654" s="19">
        <f t="shared" si="51"/>
        <v>0</v>
      </c>
      <c r="BD654" s="19" t="str">
        <f>IF(参照_電気!L654="","",参照_電気!L654)</f>
        <v/>
      </c>
    </row>
    <row r="655" spans="47:56">
      <c r="AU655" s="19" t="str">
        <f>IF(参照_電気!A655="","",参照_電気!A655)</f>
        <v/>
      </c>
      <c r="AV655" s="19" t="str">
        <f>IF(参照_電気!B655="","",参照_電気!B655)</f>
        <v/>
      </c>
      <c r="AW655" s="19" t="str">
        <f>IF(参照_電気!C655="","",参照_電気!C655)</f>
        <v>メニューF</v>
      </c>
      <c r="AX655" s="19">
        <f>IF(参照_電気!D655="","",参照_電気!D655)</f>
        <v>0</v>
      </c>
      <c r="AY655" s="19">
        <f>IF(参照_電気!E655="","",参照_電気!E655)</f>
        <v>0</v>
      </c>
      <c r="AZ655" s="19" t="str">
        <f>IF(参照_電気!F655="","",参照_電気!F655)</f>
        <v>中国電力(株)</v>
      </c>
      <c r="BA655" s="19" t="str">
        <f>IF(参照_電気!G655="","",参照_電気!G655)</f>
        <v>中国電力(株)_メニューF</v>
      </c>
      <c r="BB655" s="19">
        <f t="shared" si="51"/>
        <v>0</v>
      </c>
      <c r="BD655" s="19" t="str">
        <f>IF(参照_電気!L655="","",参照_電気!L655)</f>
        <v/>
      </c>
    </row>
    <row r="656" spans="47:56">
      <c r="AU656" s="19" t="str">
        <f>IF(参照_電気!A656="","",参照_電気!A656)</f>
        <v/>
      </c>
      <c r="AV656" s="19" t="str">
        <f>IF(参照_電気!B656="","",参照_電気!B656)</f>
        <v/>
      </c>
      <c r="AW656" s="19" t="str">
        <f>IF(参照_電気!C656="","",参照_電気!C656)</f>
        <v>メニューG</v>
      </c>
      <c r="AX656" s="19">
        <f>IF(参照_電気!D656="","",参照_電気!D656)</f>
        <v>3.8699999999999997E-4</v>
      </c>
      <c r="AY656" s="19">
        <f>IF(参照_電気!E656="","",参照_電気!E656)</f>
        <v>3.8699999999999997E-4</v>
      </c>
      <c r="AZ656" s="19" t="str">
        <f>IF(参照_電気!F656="","",参照_電気!F656)</f>
        <v>中国電力(株)</v>
      </c>
      <c r="BA656" s="19" t="str">
        <f>IF(参照_電気!G656="","",参照_電気!G656)</f>
        <v>中国電力(株)_メニューG</v>
      </c>
      <c r="BB656" s="19">
        <f t="shared" si="51"/>
        <v>0.38699999999999996</v>
      </c>
      <c r="BD656" s="19" t="str">
        <f>IF(参照_電気!L656="","",参照_電気!L656)</f>
        <v/>
      </c>
    </row>
    <row r="657" spans="47:56">
      <c r="AU657" s="19" t="str">
        <f>IF(参照_電気!A657="","",参照_電気!A657)</f>
        <v/>
      </c>
      <c r="AV657" s="19" t="str">
        <f>IF(参照_電気!B657="","",参照_電気!B657)</f>
        <v/>
      </c>
      <c r="AW657" s="19" t="str">
        <f>IF(参照_電気!C657="","",参照_電気!C657)</f>
        <v>メニューH(残差)</v>
      </c>
      <c r="AX657" s="19">
        <f>IF(参照_電気!D657="","",参照_電気!D657)</f>
        <v>4.84E-4</v>
      </c>
      <c r="AY657" s="19">
        <f>IF(参照_電気!E657="","",参照_電気!E657)</f>
        <v>4.84E-4</v>
      </c>
      <c r="AZ657" s="19" t="str">
        <f>IF(参照_電気!F657="","",参照_電気!F657)</f>
        <v>中国電力(株)</v>
      </c>
      <c r="BA657" s="19" t="str">
        <f>IF(参照_電気!G657="","",参照_電気!G657)</f>
        <v>中国電力(株)_メニューH(残差)</v>
      </c>
      <c r="BB657" s="19">
        <f t="shared" si="51"/>
        <v>0.48399999999999999</v>
      </c>
      <c r="BD657" s="19" t="str">
        <f>IF(参照_電気!L657="","",参照_電気!L657)</f>
        <v/>
      </c>
    </row>
    <row r="658" spans="47:56">
      <c r="AU658" s="19" t="str">
        <f>IF(参照_電気!A658="","",参照_電気!A658)</f>
        <v/>
      </c>
      <c r="AV658" s="19" t="str">
        <f>IF(参照_電気!B658="","",参照_電気!B658)</f>
        <v/>
      </c>
      <c r="AW658" s="19" t="str">
        <f>IF(参照_電気!C658="","",参照_電気!C658)</f>
        <v>(参考値)事業者全体</v>
      </c>
      <c r="AX658" s="19">
        <f>IF(参照_電気!D658="","",参照_電気!D658)</f>
        <v>4.7199999999999998E-4</v>
      </c>
      <c r="AY658" s="19">
        <f>IF(参照_電気!E658="","",参照_電気!E658)</f>
        <v>4.7199999999999998E-4</v>
      </c>
      <c r="AZ658" s="19" t="str">
        <f>IF(参照_電気!F658="","",参照_電気!F658)</f>
        <v>中国電力(株)</v>
      </c>
      <c r="BA658" s="19" t="str">
        <f>IF(参照_電気!G658="","",参照_電気!G658)</f>
        <v>中国電力(株)_(参考値)事業者全体</v>
      </c>
      <c r="BB658" s="19">
        <f t="shared" si="51"/>
        <v>0.47199999999999998</v>
      </c>
      <c r="BD658" s="19" t="str">
        <f>IF(参照_電気!L658="","",参照_電気!L658)</f>
        <v/>
      </c>
    </row>
    <row r="659" spans="47:56">
      <c r="AU659" s="19" t="str">
        <f>IF(参照_電気!A659="","",参照_電気!A659)</f>
        <v>A0274</v>
      </c>
      <c r="AV659" s="19" t="str">
        <f>IF(参照_電気!B659="","",参照_電気!B659)</f>
        <v>四国電力(株)</v>
      </c>
      <c r="AW659" s="19" t="str">
        <f>IF(参照_電気!C659="","",参照_電気!C659)</f>
        <v>メニューA</v>
      </c>
      <c r="AX659" s="19">
        <f>IF(参照_電気!D659="","",参照_電気!D659)</f>
        <v>0</v>
      </c>
      <c r="AY659" s="19">
        <f>IF(参照_電気!E659="","",参照_電気!E659)</f>
        <v>0</v>
      </c>
      <c r="AZ659" s="19" t="str">
        <f>IF(参照_電気!F659="","",参照_電気!F659)</f>
        <v>四国電力(株)</v>
      </c>
      <c r="BA659" s="19" t="str">
        <f>IF(参照_電気!G659="","",参照_電気!G659)</f>
        <v>四国電力(株)_メニューA</v>
      </c>
      <c r="BB659" s="19">
        <f t="shared" si="51"/>
        <v>0</v>
      </c>
      <c r="BD659" s="19" t="str">
        <f>IF(参照_電気!L659="","",参照_電気!L659)</f>
        <v/>
      </c>
    </row>
    <row r="660" spans="47:56">
      <c r="AU660" s="19" t="str">
        <f>IF(参照_電気!A660="","",参照_電気!A660)</f>
        <v/>
      </c>
      <c r="AV660" s="19" t="str">
        <f>IF(参照_電気!B660="","",参照_電気!B660)</f>
        <v/>
      </c>
      <c r="AW660" s="19" t="str">
        <f>IF(参照_電気!C660="","",参照_電気!C660)</f>
        <v>メニューB</v>
      </c>
      <c r="AX660" s="19">
        <f>IF(参照_電気!D660="","",参照_電気!D660)</f>
        <v>0</v>
      </c>
      <c r="AY660" s="19">
        <f>IF(参照_電気!E660="","",参照_電気!E660)</f>
        <v>0</v>
      </c>
      <c r="AZ660" s="19" t="str">
        <f>IF(参照_電気!F660="","",参照_電気!F660)</f>
        <v>四国電力(株)</v>
      </c>
      <c r="BA660" s="19" t="str">
        <f>IF(参照_電気!G660="","",参照_電気!G660)</f>
        <v>四国電力(株)_メニューB</v>
      </c>
      <c r="BB660" s="19">
        <f t="shared" si="51"/>
        <v>0</v>
      </c>
      <c r="BD660" s="19" t="str">
        <f>IF(参照_電気!L660="","",参照_電気!L660)</f>
        <v/>
      </c>
    </row>
    <row r="661" spans="47:56">
      <c r="AU661" s="19" t="str">
        <f>IF(参照_電気!A661="","",参照_電気!A661)</f>
        <v/>
      </c>
      <c r="AV661" s="19" t="str">
        <f>IF(参照_電気!B661="","",参照_電気!B661)</f>
        <v/>
      </c>
      <c r="AW661" s="19" t="str">
        <f>IF(参照_電気!C661="","",参照_電気!C661)</f>
        <v>メニューC(残差)</v>
      </c>
      <c r="AX661" s="19">
        <f>IF(参照_電気!D661="","",参照_電気!D661)</f>
        <v>4.57E-4</v>
      </c>
      <c r="AY661" s="19">
        <f>IF(参照_電気!E661="","",参照_電気!E661)</f>
        <v>4.57E-4</v>
      </c>
      <c r="AZ661" s="19" t="str">
        <f>IF(参照_電気!F661="","",参照_電気!F661)</f>
        <v>四国電力(株)</v>
      </c>
      <c r="BA661" s="19" t="str">
        <f>IF(参照_電気!G661="","",参照_電気!G661)</f>
        <v>四国電力(株)_メニューC(残差)</v>
      </c>
      <c r="BB661" s="19">
        <f t="shared" si="51"/>
        <v>0.45700000000000002</v>
      </c>
      <c r="BD661" s="19" t="str">
        <f>IF(参照_電気!L661="","",参照_電気!L661)</f>
        <v/>
      </c>
    </row>
    <row r="662" spans="47:56">
      <c r="AU662" s="19" t="str">
        <f>IF(参照_電気!A662="","",参照_電気!A662)</f>
        <v/>
      </c>
      <c r="AV662" s="19" t="str">
        <f>IF(参照_電気!B662="","",参照_電気!B662)</f>
        <v/>
      </c>
      <c r="AW662" s="19" t="str">
        <f>IF(参照_電気!C662="","",参照_電気!C662)</f>
        <v>(参考値)事業者全体</v>
      </c>
      <c r="AX662" s="19">
        <f>IF(参照_電気!D662="","",参照_電気!D662)</f>
        <v>4.4799999999999999E-4</v>
      </c>
      <c r="AY662" s="19">
        <f>IF(参照_電気!E662="","",参照_電気!E662)</f>
        <v>4.4799999999999999E-4</v>
      </c>
      <c r="AZ662" s="19" t="str">
        <f>IF(参照_電気!F662="","",参照_電気!F662)</f>
        <v>四国電力(株)</v>
      </c>
      <c r="BA662" s="19" t="str">
        <f>IF(参照_電気!G662="","",参照_電気!G662)</f>
        <v>四国電力(株)_(参考値)事業者全体</v>
      </c>
      <c r="BB662" s="19">
        <f t="shared" si="51"/>
        <v>0.44800000000000001</v>
      </c>
      <c r="BD662" s="19" t="str">
        <f>IF(参照_電気!L662="","",参照_電気!L662)</f>
        <v/>
      </c>
    </row>
    <row r="663" spans="47:56">
      <c r="AU663" s="19" t="str">
        <f>IF(参照_電気!A663="","",参照_電気!A663)</f>
        <v>A0275</v>
      </c>
      <c r="AV663" s="19" t="str">
        <f>IF(参照_電気!B663="","",参照_電気!B663)</f>
        <v>九州電力(株)</v>
      </c>
      <c r="AW663" s="19" t="str">
        <f>IF(参照_電気!C663="","",参照_電気!C663)</f>
        <v>メニューA</v>
      </c>
      <c r="AX663" s="19">
        <f>IF(参照_電気!D663="","",参照_電気!D663)</f>
        <v>0</v>
      </c>
      <c r="AY663" s="19">
        <f>IF(参照_電気!E663="","",参照_電気!E663)</f>
        <v>0</v>
      </c>
      <c r="AZ663" s="19" t="str">
        <f>IF(参照_電気!F663="","",参照_電気!F663)</f>
        <v>九州電力(株)</v>
      </c>
      <c r="BA663" s="19" t="str">
        <f>IF(参照_電気!G663="","",参照_電気!G663)</f>
        <v>九州電力(株)_メニューA</v>
      </c>
      <c r="BB663" s="19">
        <f t="shared" si="51"/>
        <v>0</v>
      </c>
      <c r="BD663" s="19" t="str">
        <f>IF(参照_電気!L663="","",参照_電気!L663)</f>
        <v/>
      </c>
    </row>
    <row r="664" spans="47:56">
      <c r="AU664" s="19" t="str">
        <f>IF(参照_電気!A664="","",参照_電気!A664)</f>
        <v/>
      </c>
      <c r="AV664" s="19" t="str">
        <f>IF(参照_電気!B664="","",参照_電気!B664)</f>
        <v/>
      </c>
      <c r="AW664" s="19" t="str">
        <f>IF(参照_電気!C664="","",参照_電気!C664)</f>
        <v>メニューB(残差)</v>
      </c>
      <c r="AX664" s="19">
        <f>IF(参照_電気!D664="","",参照_電気!D664)</f>
        <v>4.7199999999999998E-4</v>
      </c>
      <c r="AY664" s="19">
        <f>IF(参照_電気!E664="","",参照_電気!E664)</f>
        <v>4.7199999999999998E-4</v>
      </c>
      <c r="AZ664" s="19" t="str">
        <f>IF(参照_電気!F664="","",参照_電気!F664)</f>
        <v>九州電力(株)</v>
      </c>
      <c r="BA664" s="19" t="str">
        <f>IF(参照_電気!G664="","",参照_電気!G664)</f>
        <v>九州電力(株)_メニューB(残差)</v>
      </c>
      <c r="BB664" s="19">
        <f t="shared" si="51"/>
        <v>0.47199999999999998</v>
      </c>
      <c r="BD664" s="19" t="str">
        <f>IF(参照_電気!L664="","",参照_電気!L664)</f>
        <v/>
      </c>
    </row>
    <row r="665" spans="47:56">
      <c r="AU665" s="19" t="str">
        <f>IF(参照_電気!A665="","",参照_電気!A665)</f>
        <v/>
      </c>
      <c r="AV665" s="19" t="str">
        <f>IF(参照_電気!B665="","",参照_電気!B665)</f>
        <v/>
      </c>
      <c r="AW665" s="19" t="str">
        <f>IF(参照_電気!C665="","",参照_電気!C665)</f>
        <v>(参考値)事業者全体</v>
      </c>
      <c r="AX665" s="19">
        <f>IF(参照_電気!D665="","",参照_電気!D665)</f>
        <v>4.4900000000000002E-4</v>
      </c>
      <c r="AY665" s="19">
        <f>IF(参照_電気!E665="","",参照_電気!E665)</f>
        <v>4.4900000000000002E-4</v>
      </c>
      <c r="AZ665" s="19" t="str">
        <f>IF(参照_電気!F665="","",参照_電気!F665)</f>
        <v>九州電力(株)</v>
      </c>
      <c r="BA665" s="19" t="str">
        <f>IF(参照_電気!G665="","",参照_電気!G665)</f>
        <v>九州電力(株)_(参考値)事業者全体</v>
      </c>
      <c r="BB665" s="19">
        <f t="shared" si="51"/>
        <v>0.44900000000000001</v>
      </c>
      <c r="BD665" s="19" t="str">
        <f>IF(参照_電気!L665="","",参照_電気!L665)</f>
        <v/>
      </c>
    </row>
    <row r="666" spans="47:56">
      <c r="AU666" s="19" t="str">
        <f>IF(参照_電気!A666="","",参照_電気!A666)</f>
        <v>A0276</v>
      </c>
      <c r="AV666" s="19" t="str">
        <f>IF(参照_電気!B666="","",参照_電気!B666)</f>
        <v>沖縄電力(株)</v>
      </c>
      <c r="AW666" s="19" t="str">
        <f>IF(参照_電気!C666="","",参照_電気!C666)</f>
        <v>メニューA</v>
      </c>
      <c r="AX666" s="19">
        <f>IF(参照_電気!D666="","",参照_電気!D666)</f>
        <v>0</v>
      </c>
      <c r="AY666" s="19">
        <f>IF(参照_電気!E666="","",参照_電気!E666)</f>
        <v>0</v>
      </c>
      <c r="AZ666" s="19" t="str">
        <f>IF(参照_電気!F666="","",参照_電気!F666)</f>
        <v>沖縄電力(株)</v>
      </c>
      <c r="BA666" s="19" t="str">
        <f>IF(参照_電気!G666="","",参照_電気!G666)</f>
        <v>沖縄電力(株)_メニューA</v>
      </c>
      <c r="BB666" s="19">
        <f t="shared" si="51"/>
        <v>0</v>
      </c>
      <c r="BD666" s="19" t="str">
        <f>IF(参照_電気!L666="","",参照_電気!L666)</f>
        <v/>
      </c>
    </row>
    <row r="667" spans="47:56">
      <c r="AU667" s="19" t="str">
        <f>IF(参照_電気!A667="","",参照_電気!A667)</f>
        <v/>
      </c>
      <c r="AV667" s="19" t="str">
        <f>IF(参照_電気!B667="","",参照_電気!B667)</f>
        <v/>
      </c>
      <c r="AW667" s="19" t="str">
        <f>IF(参照_電気!C667="","",参照_電気!C667)</f>
        <v>メニューB(残差)</v>
      </c>
      <c r="AX667" s="19">
        <f>IF(参照_電気!D667="","",参照_電気!D667)</f>
        <v>6.8499999999999995E-4</v>
      </c>
      <c r="AY667" s="19">
        <f>IF(参照_電気!E667="","",参照_電気!E667)</f>
        <v>6.8499999999999995E-4</v>
      </c>
      <c r="AZ667" s="19" t="str">
        <f>IF(参照_電気!F667="","",参照_電気!F667)</f>
        <v>沖縄電力(株)</v>
      </c>
      <c r="BA667" s="19" t="str">
        <f>IF(参照_電気!G667="","",参照_電気!G667)</f>
        <v>沖縄電力(株)_メニューB(残差)</v>
      </c>
      <c r="BB667" s="19">
        <f t="shared" si="51"/>
        <v>0.68499999999999994</v>
      </c>
      <c r="BD667" s="19" t="str">
        <f>IF(参照_電気!L667="","",参照_電気!L667)</f>
        <v/>
      </c>
    </row>
    <row r="668" spans="47:56">
      <c r="AU668" s="19" t="str">
        <f>IF(参照_電気!A668="","",参照_電気!A668)</f>
        <v/>
      </c>
      <c r="AV668" s="19" t="str">
        <f>IF(参照_電気!B668="","",参照_電気!B668)</f>
        <v/>
      </c>
      <c r="AW668" s="19" t="str">
        <f>IF(参照_電気!C668="","",参照_電気!C668)</f>
        <v>(参考値)事業者全体</v>
      </c>
      <c r="AX668" s="19">
        <f>IF(参照_電気!D668="","",参照_電気!D668)</f>
        <v>6.7699999999999998E-4</v>
      </c>
      <c r="AY668" s="19">
        <f>IF(参照_電気!E668="","",参照_電気!E668)</f>
        <v>6.7699999999999998E-4</v>
      </c>
      <c r="AZ668" s="19" t="str">
        <f>IF(参照_電気!F668="","",参照_電気!F668)</f>
        <v>沖縄電力(株)</v>
      </c>
      <c r="BA668" s="19" t="str">
        <f>IF(参照_電気!G668="","",参照_電気!G668)</f>
        <v>沖縄電力(株)_(参考値)事業者全体</v>
      </c>
      <c r="BB668" s="19">
        <f t="shared" si="51"/>
        <v>0.67699999999999994</v>
      </c>
      <c r="BD668" s="19" t="str">
        <f>IF(参照_電気!L668="","",参照_電気!L668)</f>
        <v/>
      </c>
    </row>
    <row r="669" spans="47:56">
      <c r="AU669" s="19" t="str">
        <f>IF(参照_電気!A669="","",参照_電気!A669)</f>
        <v>A0277</v>
      </c>
      <c r="AV669" s="19" t="str">
        <f>IF(参照_電気!B669="","",参照_電気!B669)</f>
        <v>北日本石油(株)</v>
      </c>
      <c r="AW669" s="19" t="str">
        <f>IF(参照_電気!C669="","",参照_電気!C669)</f>
        <v/>
      </c>
      <c r="AX669" s="19">
        <f>IF(参照_電気!D669="","",参照_電気!D669)</f>
        <v>4.8999999999999998E-4</v>
      </c>
      <c r="AY669" s="19">
        <f>IF(参照_電気!E669="","",参照_電気!E669)</f>
        <v>4.8999999999999998E-4</v>
      </c>
      <c r="AZ669" s="19" t="str">
        <f>IF(参照_電気!F669="","",参照_電気!F669)</f>
        <v>北日本石油(株)</v>
      </c>
      <c r="BA669" s="19" t="str">
        <f>IF(参照_電気!G669="","",参照_電気!G669)</f>
        <v>北日本石油(株)_</v>
      </c>
      <c r="BB669" s="19">
        <f t="shared" si="51"/>
        <v>0.49</v>
      </c>
      <c r="BD669" s="19" t="str">
        <f>IF(参照_電気!L669="","",参照_電気!L669)</f>
        <v/>
      </c>
    </row>
    <row r="670" spans="47:56">
      <c r="AU670" s="19" t="str">
        <f>IF(参照_電気!A670="","",参照_電気!A670)</f>
        <v>A0278</v>
      </c>
      <c r="AV670" s="19" t="str">
        <f>IF(参照_電気!B670="","",参照_電気!B670)</f>
        <v>千葉電力(株)</v>
      </c>
      <c r="AW670" s="19" t="str">
        <f>IF(参照_電気!C670="","",参照_電気!C670)</f>
        <v/>
      </c>
      <c r="AX670" s="19">
        <f>IF(参照_電気!D670="","",参照_電気!D670)</f>
        <v>4.64E-4</v>
      </c>
      <c r="AY670" s="19">
        <f>IF(参照_電気!E670="","",参照_電気!E670)</f>
        <v>4.64E-4</v>
      </c>
      <c r="AZ670" s="19" t="str">
        <f>IF(参照_電気!F670="","",参照_電気!F670)</f>
        <v>千葉電力(株)</v>
      </c>
      <c r="BA670" s="19" t="str">
        <f>IF(参照_電気!G670="","",参照_電気!G670)</f>
        <v>千葉電力(株)_</v>
      </c>
      <c r="BB670" s="19">
        <f t="shared" si="51"/>
        <v>0.46400000000000002</v>
      </c>
      <c r="BD670" s="19" t="str">
        <f>IF(参照_電気!L670="","",参照_電気!L670)</f>
        <v/>
      </c>
    </row>
    <row r="671" spans="47:56">
      <c r="AU671" s="19" t="str">
        <f>IF(参照_電気!A671="","",参照_電気!A671)</f>
        <v>A0280</v>
      </c>
      <c r="AV671" s="19" t="str">
        <f>IF(参照_電気!B671="","",参照_電気!B671)</f>
        <v>やめエネルギー(株)</v>
      </c>
      <c r="AW671" s="19" t="str">
        <f>IF(参照_電気!C671="","",参照_電気!C671)</f>
        <v/>
      </c>
      <c r="AX671" s="19">
        <f>IF(参照_電気!D671="","",参照_電気!D671)</f>
        <v>4.26E-4</v>
      </c>
      <c r="AY671" s="19">
        <f>IF(参照_電気!E671="","",参照_電気!E671)</f>
        <v>4.26E-4</v>
      </c>
      <c r="AZ671" s="19" t="str">
        <f>IF(参照_電気!F671="","",参照_電気!F671)</f>
        <v>やめエネルギー(株)</v>
      </c>
      <c r="BA671" s="19" t="str">
        <f>IF(参照_電気!G671="","",参照_電気!G671)</f>
        <v>やめエネルギー(株)_</v>
      </c>
      <c r="BB671" s="19">
        <f t="shared" si="51"/>
        <v>0.42599999999999999</v>
      </c>
      <c r="BD671" s="19" t="str">
        <f>IF(参照_電気!L671="","",参照_電気!L671)</f>
        <v/>
      </c>
    </row>
    <row r="672" spans="47:56">
      <c r="AU672" s="19" t="str">
        <f>IF(参照_電気!A672="","",参照_電気!A672)</f>
        <v>A0281</v>
      </c>
      <c r="AV672" s="19" t="str">
        <f>IF(参照_電気!B672="","",参照_電気!B672)</f>
        <v>(株)アースインフィニティ</v>
      </c>
      <c r="AW672" s="19" t="str">
        <f>IF(参照_電気!C672="","",参照_電気!C672)</f>
        <v/>
      </c>
      <c r="AX672" s="19">
        <f>IF(参照_電気!D672="","",参照_電気!D672)</f>
        <v>6.78E-4</v>
      </c>
      <c r="AY672" s="19">
        <f>IF(参照_電気!E672="","",参照_電気!E672)</f>
        <v>6.78E-4</v>
      </c>
      <c r="AZ672" s="19" t="str">
        <f>IF(参照_電気!F672="","",参照_電気!F672)</f>
        <v>(株)アースインフィニティ</v>
      </c>
      <c r="BA672" s="19" t="str">
        <f>IF(参照_電気!G672="","",参照_電気!G672)</f>
        <v>(株)アースインフィニティ_</v>
      </c>
      <c r="BB672" s="19">
        <f t="shared" si="51"/>
        <v>0.67800000000000005</v>
      </c>
      <c r="BD672" s="19" t="str">
        <f>IF(参照_電気!L672="","",参照_電気!L672)</f>
        <v/>
      </c>
    </row>
    <row r="673" spans="47:56">
      <c r="AU673" s="19" t="str">
        <f>IF(参照_電気!A673="","",参照_電気!A673)</f>
        <v>A0283</v>
      </c>
      <c r="AV673" s="19" t="str">
        <f>IF(参照_電気!B673="","",参照_電気!B673)</f>
        <v>足利ガス(株)</v>
      </c>
      <c r="AW673" s="19" t="str">
        <f>IF(参照_電気!C673="","",参照_電気!C673)</f>
        <v/>
      </c>
      <c r="AX673" s="19">
        <f>IF(参照_電気!D673="","",参照_電気!D673)</f>
        <v>4.1899999999999999E-4</v>
      </c>
      <c r="AY673" s="19">
        <f>IF(参照_電気!E673="","",参照_電気!E673)</f>
        <v>4.1899999999999999E-4</v>
      </c>
      <c r="AZ673" s="19" t="str">
        <f>IF(参照_電気!F673="","",参照_電気!F673)</f>
        <v>足利ガス(株)</v>
      </c>
      <c r="BA673" s="19" t="str">
        <f>IF(参照_電気!G673="","",参照_電気!G673)</f>
        <v>足利ガス(株)_</v>
      </c>
      <c r="BB673" s="19">
        <f t="shared" si="51"/>
        <v>0.41899999999999998</v>
      </c>
      <c r="BD673" s="19" t="str">
        <f>IF(参照_電気!L673="","",参照_電気!L673)</f>
        <v/>
      </c>
    </row>
    <row r="674" spans="47:56">
      <c r="AU674" s="19" t="str">
        <f>IF(参照_電気!A674="","",参照_電気!A674)</f>
        <v>A0284</v>
      </c>
      <c r="AV674" s="19" t="str">
        <f>IF(参照_電気!B674="","",参照_電気!B674)</f>
        <v>(株)Misumi</v>
      </c>
      <c r="AW674" s="19" t="str">
        <f>IF(参照_電気!C674="","",参照_電気!C674)</f>
        <v/>
      </c>
      <c r="AX674" s="19">
        <f>IF(参照_電気!D674="","",参照_電気!D674)</f>
        <v>3.2400000000000001E-4</v>
      </c>
      <c r="AY674" s="19">
        <f>IF(参照_電気!E674="","",参照_電気!E674)</f>
        <v>3.2400000000000001E-4</v>
      </c>
      <c r="AZ674" s="19" t="str">
        <f>IF(参照_電気!F674="","",参照_電気!F674)</f>
        <v>(株)Misumi</v>
      </c>
      <c r="BA674" s="19" t="str">
        <f>IF(参照_電気!G674="","",参照_電気!G674)</f>
        <v>(株)Misumi_</v>
      </c>
      <c r="BB674" s="19">
        <f t="shared" si="51"/>
        <v>0.32400000000000001</v>
      </c>
      <c r="BD674" s="19" t="str">
        <f>IF(参照_電気!L674="","",参照_電気!L674)</f>
        <v/>
      </c>
    </row>
    <row r="675" spans="47:56">
      <c r="AU675" s="19" t="str">
        <f>IF(参照_電気!A675="","",参照_電気!A675)</f>
        <v>A0285</v>
      </c>
      <c r="AV675" s="19" t="str">
        <f>IF(参照_電気!B675="","",参照_電気!B675)</f>
        <v>米子瓦斯(株)</v>
      </c>
      <c r="AW675" s="19" t="str">
        <f>IF(参照_電気!C675="","",参照_電気!C675)</f>
        <v/>
      </c>
      <c r="AX675" s="19">
        <f>IF(参照_電気!D675="","",参照_電気!D675)</f>
        <v>4.3899999999999999E-4</v>
      </c>
      <c r="AY675" s="19">
        <f>IF(参照_電気!E675="","",参照_電気!E675)</f>
        <v>4.3899999999999999E-4</v>
      </c>
      <c r="AZ675" s="19" t="str">
        <f>IF(参照_電気!F675="","",参照_電気!F675)</f>
        <v>米子瓦斯(株)</v>
      </c>
      <c r="BA675" s="19" t="str">
        <f>IF(参照_電気!G675="","",参照_電気!G675)</f>
        <v>米子瓦斯(株)_</v>
      </c>
      <c r="BB675" s="19">
        <f t="shared" si="51"/>
        <v>0.439</v>
      </c>
      <c r="BD675" s="19" t="str">
        <f>IF(参照_電気!L675="","",参照_電気!L675)</f>
        <v/>
      </c>
    </row>
    <row r="676" spans="47:56">
      <c r="AU676" s="19" t="str">
        <f>IF(参照_電気!A676="","",参照_電気!A676)</f>
        <v>A0286</v>
      </c>
      <c r="AV676" s="19" t="str">
        <f>IF(参照_電気!B676="","",参照_電気!B676)</f>
        <v>(株)エルピオ</v>
      </c>
      <c r="AW676" s="19" t="str">
        <f>IF(参照_電気!C676="","",参照_電気!C676)</f>
        <v>メニューA</v>
      </c>
      <c r="AX676" s="19">
        <f>IF(参照_電気!D676="","",参照_電気!D676)</f>
        <v>0</v>
      </c>
      <c r="AY676" s="19">
        <f>IF(参照_電気!E676="","",参照_電気!E676)</f>
        <v>0</v>
      </c>
      <c r="AZ676" s="19" t="str">
        <f>IF(参照_電気!F676="","",参照_電気!F676)</f>
        <v>(株)エルピオ</v>
      </c>
      <c r="BA676" s="19" t="str">
        <f>IF(参照_電気!G676="","",参照_電気!G676)</f>
        <v>(株)エルピオ_メニューA</v>
      </c>
      <c r="BB676" s="19">
        <f t="shared" si="51"/>
        <v>0</v>
      </c>
      <c r="BD676" s="19" t="str">
        <f>IF(参照_電気!L676="","",参照_電気!L676)</f>
        <v/>
      </c>
    </row>
    <row r="677" spans="47:56">
      <c r="AU677" s="19" t="str">
        <f>IF(参照_電気!A677="","",参照_電気!A677)</f>
        <v/>
      </c>
      <c r="AV677" s="19" t="str">
        <f>IF(参照_電気!B677="","",参照_電気!B677)</f>
        <v/>
      </c>
      <c r="AW677" s="19" t="str">
        <f>IF(参照_電気!C677="","",参照_電気!C677)</f>
        <v>メニューB(残差)</v>
      </c>
      <c r="AX677" s="19">
        <f>IF(参照_電気!D677="","",参照_電気!D677)</f>
        <v>0</v>
      </c>
      <c r="AY677" s="19">
        <f>IF(参照_電気!E677="","",参照_電気!E677)</f>
        <v>0</v>
      </c>
      <c r="AZ677" s="19" t="str">
        <f>IF(参照_電気!F677="","",参照_電気!F677)</f>
        <v>(株)エルピオ</v>
      </c>
      <c r="BA677" s="19" t="str">
        <f>IF(参照_電気!G677="","",参照_電気!G677)</f>
        <v>(株)エルピオ_メニューB(残差)</v>
      </c>
      <c r="BB677" s="19">
        <f t="shared" si="51"/>
        <v>0</v>
      </c>
      <c r="BD677" s="19" t="str">
        <f>IF(参照_電気!L677="","",参照_電気!L677)</f>
        <v/>
      </c>
    </row>
    <row r="678" spans="47:56">
      <c r="AU678" s="19" t="str">
        <f>IF(参照_電気!A678="","",参照_電気!A678)</f>
        <v/>
      </c>
      <c r="AV678" s="19" t="str">
        <f>IF(参照_電気!B678="","",参照_電気!B678)</f>
        <v/>
      </c>
      <c r="AW678" s="19" t="str">
        <f>IF(参照_電気!C678="","",参照_電気!C678)</f>
        <v>(参考値)事業者全体</v>
      </c>
      <c r="AX678" s="19">
        <f>IF(参照_電気!D678="","",参照_電気!D678)</f>
        <v>0</v>
      </c>
      <c r="AY678" s="19">
        <f>IF(参照_電気!E678="","",参照_電気!E678)</f>
        <v>0</v>
      </c>
      <c r="AZ678" s="19" t="str">
        <f>IF(参照_電気!F678="","",参照_電気!F678)</f>
        <v>(株)エルピオ</v>
      </c>
      <c r="BA678" s="19" t="str">
        <f>IF(参照_電気!G678="","",参照_電気!G678)</f>
        <v>(株)エルピオ_(参考値)事業者全体</v>
      </c>
      <c r="BB678" s="19">
        <f t="shared" si="51"/>
        <v>0</v>
      </c>
      <c r="BD678" s="19" t="str">
        <f>IF(参照_電気!L678="","",参照_電気!L678)</f>
        <v/>
      </c>
    </row>
    <row r="679" spans="47:56">
      <c r="AU679" s="19" t="str">
        <f>IF(参照_電気!A679="","",参照_電気!A679)</f>
        <v>A0287</v>
      </c>
      <c r="AV679" s="19" t="str">
        <f>IF(参照_電気!B679="","",参照_電気!B679)</f>
        <v>浜田ガス(株)</v>
      </c>
      <c r="AW679" s="19" t="str">
        <f>IF(参照_電気!C679="","",参照_電気!C679)</f>
        <v/>
      </c>
      <c r="AX679" s="19">
        <f>IF(参照_電気!D679="","",参照_電気!D679)</f>
        <v>4.3800000000000002E-4</v>
      </c>
      <c r="AY679" s="19">
        <f>IF(参照_電気!E679="","",参照_電気!E679)</f>
        <v>4.3800000000000002E-4</v>
      </c>
      <c r="AZ679" s="19" t="str">
        <f>IF(参照_電気!F679="","",参照_電気!F679)</f>
        <v>浜田ガス(株)</v>
      </c>
      <c r="BA679" s="19" t="str">
        <f>IF(参照_電気!G679="","",参照_電気!G679)</f>
        <v>浜田ガス(株)_</v>
      </c>
      <c r="BB679" s="19">
        <f t="shared" si="51"/>
        <v>0.438</v>
      </c>
      <c r="BD679" s="19" t="str">
        <f>IF(参照_電気!L679="","",参照_電気!L679)</f>
        <v/>
      </c>
    </row>
    <row r="680" spans="47:56">
      <c r="AU680" s="19" t="str">
        <f>IF(参照_電気!A680="","",参照_電気!A680)</f>
        <v>A0288</v>
      </c>
      <c r="AV680" s="19" t="str">
        <f>IF(参照_電気!B680="","",参照_電気!B680)</f>
        <v>(株)アメニティ電力</v>
      </c>
      <c r="AW680" s="19" t="str">
        <f>IF(参照_電気!C680="","",参照_電気!C680)</f>
        <v/>
      </c>
      <c r="AX680" s="19">
        <f>IF(参照_電気!D680="","",参照_電気!D680)</f>
        <v>6.1300000000000005E-4</v>
      </c>
      <c r="AY680" s="19">
        <f>IF(参照_電気!E680="","",参照_電気!E680)</f>
        <v>6.1300000000000005E-4</v>
      </c>
      <c r="AZ680" s="19" t="str">
        <f>IF(参照_電気!F680="","",参照_電気!F680)</f>
        <v>(株)アメニティ電力</v>
      </c>
      <c r="BA680" s="19" t="str">
        <f>IF(参照_電気!G680="","",参照_電気!G680)</f>
        <v>(株)アメニティ電力_</v>
      </c>
      <c r="BB680" s="19">
        <f t="shared" si="51"/>
        <v>0.6130000000000001</v>
      </c>
      <c r="BD680" s="19" t="str">
        <f>IF(参照_電気!L680="","",参照_電気!L680)</f>
        <v/>
      </c>
    </row>
    <row r="681" spans="47:56">
      <c r="AU681" s="19" t="str">
        <f>IF(参照_電気!A681="","",参照_電気!A681)</f>
        <v>A0292</v>
      </c>
      <c r="AV681" s="19" t="str">
        <f>IF(参照_電気!B681="","",参照_電気!B681)</f>
        <v>岡田建設(株)</v>
      </c>
      <c r="AW681" s="19" t="str">
        <f>IF(参照_電気!C681="","",参照_電気!C681)</f>
        <v/>
      </c>
      <c r="AX681" s="19">
        <f>IF(参照_電気!D681="","",参照_電気!D681)</f>
        <v>6.1200000000000002E-4</v>
      </c>
      <c r="AY681" s="19">
        <f>IF(参照_電気!E681="","",参照_電気!E681)</f>
        <v>6.1200000000000002E-4</v>
      </c>
      <c r="AZ681" s="19" t="str">
        <f>IF(参照_電気!F681="","",参照_電気!F681)</f>
        <v>岡田建設(株)</v>
      </c>
      <c r="BA681" s="19" t="str">
        <f>IF(参照_電気!G681="","",参照_電気!G681)</f>
        <v>岡田建設(株)_</v>
      </c>
      <c r="BB681" s="19">
        <f t="shared" si="51"/>
        <v>0.61199999999999999</v>
      </c>
      <c r="BD681" s="19" t="str">
        <f>IF(参照_電気!L681="","",参照_電気!L681)</f>
        <v/>
      </c>
    </row>
    <row r="682" spans="47:56">
      <c r="AU682" s="19" t="str">
        <f>IF(参照_電気!A682="","",参照_電気!A682)</f>
        <v>A0293</v>
      </c>
      <c r="AV682" s="19" t="str">
        <f>IF(参照_電気!B682="","",参照_電気!B682)</f>
        <v>出雲ガス(株)</v>
      </c>
      <c r="AW682" s="19" t="str">
        <f>IF(参照_電気!C682="","",参照_電気!C682)</f>
        <v/>
      </c>
      <c r="AX682" s="19">
        <f>IF(参照_電気!D682="","",参照_電気!D682)</f>
        <v>4.08E-4</v>
      </c>
      <c r="AY682" s="19">
        <f>IF(参照_電気!E682="","",参照_電気!E682)</f>
        <v>4.08E-4</v>
      </c>
      <c r="AZ682" s="19" t="str">
        <f>IF(参照_電気!F682="","",参照_電気!F682)</f>
        <v>出雲ガス(株)</v>
      </c>
      <c r="BA682" s="19" t="str">
        <f>IF(参照_電気!G682="","",参照_電気!G682)</f>
        <v>出雲ガス(株)_</v>
      </c>
      <c r="BB682" s="19">
        <f t="shared" si="51"/>
        <v>0.40799999999999997</v>
      </c>
      <c r="BD682" s="19" t="str">
        <f>IF(参照_電気!L682="","",参照_電気!L682)</f>
        <v/>
      </c>
    </row>
    <row r="683" spans="47:56">
      <c r="AU683" s="19" t="str">
        <f>IF(参照_電気!A683="","",参照_電気!A683)</f>
        <v>A0295</v>
      </c>
      <c r="AV683" s="19" t="str">
        <f>IF(参照_電気!B683="","",参照_電気!B683)</f>
        <v>一般社団法人グリーンコープでんき</v>
      </c>
      <c r="AW683" s="19" t="str">
        <f>IF(参照_電気!C683="","",参照_電気!C683)</f>
        <v>メニューA</v>
      </c>
      <c r="AX683" s="19">
        <f>IF(参照_電気!D683="","",参照_電気!D683)</f>
        <v>0</v>
      </c>
      <c r="AY683" s="19">
        <f>IF(参照_電気!E683="","",参照_電気!E683)</f>
        <v>0</v>
      </c>
      <c r="AZ683" s="19" t="str">
        <f>IF(参照_電気!F683="","",参照_電気!F683)</f>
        <v>一般社団法人グリーンコープでんき</v>
      </c>
      <c r="BA683" s="19" t="str">
        <f>IF(参照_電気!G683="","",参照_電気!G683)</f>
        <v>一般社団法人グリーンコープでんき_メニューA</v>
      </c>
      <c r="BB683" s="19">
        <f t="shared" si="51"/>
        <v>0</v>
      </c>
      <c r="BD683" s="19" t="str">
        <f>IF(参照_電気!L683="","",参照_電気!L683)</f>
        <v/>
      </c>
    </row>
    <row r="684" spans="47:56">
      <c r="AU684" s="19" t="str">
        <f>IF(参照_電気!A684="","",参照_電気!A684)</f>
        <v/>
      </c>
      <c r="AV684" s="19" t="str">
        <f>IF(参照_電気!B684="","",参照_電気!B684)</f>
        <v/>
      </c>
      <c r="AW684" s="19" t="str">
        <f>IF(参照_電気!C684="","",参照_電気!C684)</f>
        <v>メニューB</v>
      </c>
      <c r="AX684" s="19">
        <f>IF(参照_電気!D684="","",参照_電気!D684)</f>
        <v>0</v>
      </c>
      <c r="AY684" s="19">
        <f>IF(参照_電気!E684="","",参照_電気!E684)</f>
        <v>0</v>
      </c>
      <c r="AZ684" s="19" t="str">
        <f>IF(参照_電気!F684="","",参照_電気!F684)</f>
        <v>一般社団法人グリーンコープでんき</v>
      </c>
      <c r="BA684" s="19" t="str">
        <f>IF(参照_電気!G684="","",参照_電気!G684)</f>
        <v>一般社団法人グリーンコープでんき_メニューB</v>
      </c>
      <c r="BB684" s="19">
        <f t="shared" si="51"/>
        <v>0</v>
      </c>
      <c r="BD684" s="19" t="str">
        <f>IF(参照_電気!L684="","",参照_電気!L684)</f>
        <v/>
      </c>
    </row>
    <row r="685" spans="47:56">
      <c r="AU685" s="19" t="str">
        <f>IF(参照_電気!A685="","",参照_電気!A685)</f>
        <v/>
      </c>
      <c r="AV685" s="19" t="str">
        <f>IF(参照_電気!B685="","",参照_電気!B685)</f>
        <v/>
      </c>
      <c r="AW685" s="19" t="str">
        <f>IF(参照_電気!C685="","",参照_電気!C685)</f>
        <v>メニューC(残差)</v>
      </c>
      <c r="AX685" s="19">
        <f>IF(参照_電気!D685="","",参照_電気!D685)</f>
        <v>5.9400000000000002E-4</v>
      </c>
      <c r="AY685" s="19">
        <f>IF(参照_電気!E685="","",参照_電気!E685)</f>
        <v>5.9400000000000002E-4</v>
      </c>
      <c r="AZ685" s="19" t="str">
        <f>IF(参照_電気!F685="","",参照_電気!F685)</f>
        <v>一般社団法人グリーンコープでんき</v>
      </c>
      <c r="BA685" s="19" t="str">
        <f>IF(参照_電気!G685="","",参照_電気!G685)</f>
        <v>一般社団法人グリーンコープでんき_メニューC(残差)</v>
      </c>
      <c r="BB685" s="19">
        <f t="shared" si="51"/>
        <v>0.59399999999999997</v>
      </c>
      <c r="BD685" s="19" t="str">
        <f>IF(参照_電気!L685="","",参照_電気!L685)</f>
        <v/>
      </c>
    </row>
    <row r="686" spans="47:56">
      <c r="AU686" s="19" t="str">
        <f>IF(参照_電気!A686="","",参照_電気!A686)</f>
        <v/>
      </c>
      <c r="AV686" s="19" t="str">
        <f>IF(参照_電気!B686="","",参照_電気!B686)</f>
        <v/>
      </c>
      <c r="AW686" s="19" t="str">
        <f>IF(参照_電気!C686="","",参照_電気!C686)</f>
        <v>(参考値)事業者全体</v>
      </c>
      <c r="AX686" s="19">
        <f>IF(参照_電気!D686="","",参照_電気!D686)</f>
        <v>2.02E-4</v>
      </c>
      <c r="AY686" s="19">
        <f>IF(参照_電気!E686="","",参照_電気!E686)</f>
        <v>2.02E-4</v>
      </c>
      <c r="AZ686" s="19" t="str">
        <f>IF(参照_電気!F686="","",参照_電気!F686)</f>
        <v>一般社団法人グリーンコープでんき</v>
      </c>
      <c r="BA686" s="19" t="str">
        <f>IF(参照_電気!G686="","",参照_電気!G686)</f>
        <v>一般社団法人グリーンコープでんき_(参考値)事業者全体</v>
      </c>
      <c r="BB686" s="19">
        <f t="shared" si="51"/>
        <v>0.20200000000000001</v>
      </c>
      <c r="BD686" s="19" t="str">
        <f>IF(参照_電気!L686="","",参照_電気!L686)</f>
        <v/>
      </c>
    </row>
    <row r="687" spans="47:56">
      <c r="AU687" s="19" t="str">
        <f>IF(参照_電気!A687="","",参照_電気!A687)</f>
        <v>A0296</v>
      </c>
      <c r="AV687" s="19" t="str">
        <f>IF(参照_電気!B687="","",参照_電気!B687)</f>
        <v>公益財団法人東京都環境公社</v>
      </c>
      <c r="AW687" s="19" t="str">
        <f>IF(参照_電気!C687="","",参照_電気!C687)</f>
        <v>メニューA</v>
      </c>
      <c r="AX687" s="19">
        <f>IF(参照_電気!D687="","",参照_電気!D687)</f>
        <v>4.4799999999999999E-4</v>
      </c>
      <c r="AY687" s="19">
        <f>IF(参照_電気!E687="","",参照_電気!E687)</f>
        <v>4.4799999999999999E-4</v>
      </c>
      <c r="AZ687" s="19" t="str">
        <f>IF(参照_電気!F687="","",参照_電気!F687)</f>
        <v>公益財団法人東京都環境公社</v>
      </c>
      <c r="BA687" s="19" t="str">
        <f>IF(参照_電気!G687="","",参照_電気!G687)</f>
        <v>公益財団法人東京都環境公社_メニューA</v>
      </c>
      <c r="BB687" s="19">
        <f t="shared" si="51"/>
        <v>0.44800000000000001</v>
      </c>
      <c r="BD687" s="19" t="str">
        <f>IF(参照_電気!L687="","",参照_電気!L687)</f>
        <v/>
      </c>
    </row>
    <row r="688" spans="47:56">
      <c r="AU688" s="19" t="str">
        <f>IF(参照_電気!A688="","",参照_電気!A688)</f>
        <v/>
      </c>
      <c r="AV688" s="19" t="str">
        <f>IF(参照_電気!B688="","",参照_電気!B688)</f>
        <v/>
      </c>
      <c r="AW688" s="19" t="str">
        <f>IF(参照_電気!C688="","",参照_電気!C688)</f>
        <v>メニューB</v>
      </c>
      <c r="AX688" s="19">
        <f>IF(参照_電気!D688="","",参照_電気!D688)</f>
        <v>4.4799999999999999E-4</v>
      </c>
      <c r="AY688" s="19">
        <f>IF(参照_電気!E688="","",参照_電気!E688)</f>
        <v>4.4799999999999999E-4</v>
      </c>
      <c r="AZ688" s="19" t="str">
        <f>IF(参照_電気!F688="","",参照_電気!F688)</f>
        <v>公益財団法人東京都環境公社</v>
      </c>
      <c r="BA688" s="19" t="str">
        <f>IF(参照_電気!G688="","",参照_電気!G688)</f>
        <v>公益財団法人東京都環境公社_メニューB</v>
      </c>
      <c r="BB688" s="19">
        <f t="shared" si="51"/>
        <v>0.44800000000000001</v>
      </c>
      <c r="BD688" s="19" t="str">
        <f>IF(参照_電気!L688="","",参照_電気!L688)</f>
        <v/>
      </c>
    </row>
    <row r="689" spans="47:56">
      <c r="AU689" s="19" t="str">
        <f>IF(参照_電気!A689="","",参照_電気!A689)</f>
        <v/>
      </c>
      <c r="AV689" s="19" t="str">
        <f>IF(参照_電気!B689="","",参照_電気!B689)</f>
        <v/>
      </c>
      <c r="AW689" s="19" t="str">
        <f>IF(参照_電気!C689="","",参照_電気!C689)</f>
        <v>メニューC</v>
      </c>
      <c r="AX689" s="19">
        <f>IF(参照_電気!D689="","",参照_電気!D689)</f>
        <v>4.0700000000000003E-4</v>
      </c>
      <c r="AY689" s="19">
        <f>IF(参照_電気!E689="","",参照_電気!E689)</f>
        <v>4.0700000000000003E-4</v>
      </c>
      <c r="AZ689" s="19" t="str">
        <f>IF(参照_電気!F689="","",参照_電気!F689)</f>
        <v>公益財団法人東京都環境公社</v>
      </c>
      <c r="BA689" s="19" t="str">
        <f>IF(参照_電気!G689="","",参照_電気!G689)</f>
        <v>公益財団法人東京都環境公社_メニューC</v>
      </c>
      <c r="BB689" s="19">
        <f t="shared" si="51"/>
        <v>0.40700000000000003</v>
      </c>
      <c r="BD689" s="19" t="str">
        <f>IF(参照_電気!L689="","",参照_電気!L689)</f>
        <v/>
      </c>
    </row>
    <row r="690" spans="47:56">
      <c r="AU690" s="19" t="str">
        <f>IF(参照_電気!A690="","",参照_電気!A690)</f>
        <v/>
      </c>
      <c r="AV690" s="19" t="str">
        <f>IF(参照_電気!B690="","",参照_電気!B690)</f>
        <v/>
      </c>
      <c r="AW690" s="19" t="str">
        <f>IF(参照_電気!C690="","",参照_電気!C690)</f>
        <v>(参考値)事業者全体</v>
      </c>
      <c r="AX690" s="19">
        <f>IF(参照_電気!D690="","",参照_電気!D690)</f>
        <v>4.2400000000000001E-4</v>
      </c>
      <c r="AY690" s="19">
        <f>IF(参照_電気!E690="","",参照_電気!E690)</f>
        <v>4.2400000000000001E-4</v>
      </c>
      <c r="AZ690" s="19" t="str">
        <f>IF(参照_電気!F690="","",参照_電気!F690)</f>
        <v>公益財団法人東京都環境公社</v>
      </c>
      <c r="BA690" s="19" t="str">
        <f>IF(参照_電気!G690="","",参照_電気!G690)</f>
        <v>公益財団法人東京都環境公社_(参考値)事業者全体</v>
      </c>
      <c r="BB690" s="19">
        <f t="shared" si="51"/>
        <v>0.42399999999999999</v>
      </c>
      <c r="BD690" s="19" t="str">
        <f>IF(参照_電気!L690="","",参照_電気!L690)</f>
        <v/>
      </c>
    </row>
    <row r="691" spans="47:56">
      <c r="AU691" s="19" t="str">
        <f>IF(参照_電気!A691="","",参照_電気!A691)</f>
        <v>A0300</v>
      </c>
      <c r="AV691" s="19" t="str">
        <f>IF(参照_電気!B691="","",参照_電気!B691)</f>
        <v>(株)ファミリーネット・ジャパン</v>
      </c>
      <c r="AW691" s="19" t="str">
        <f>IF(参照_電気!C691="","",参照_電気!C691)</f>
        <v>メニューA</v>
      </c>
      <c r="AX691" s="19">
        <f>IF(参照_電気!D691="","",参照_電気!D691)</f>
        <v>0</v>
      </c>
      <c r="AY691" s="19">
        <f>IF(参照_電気!E691="","",参照_電気!E691)</f>
        <v>0</v>
      </c>
      <c r="AZ691" s="19" t="str">
        <f>IF(参照_電気!F691="","",参照_電気!F691)</f>
        <v>(株)ファミリーネット・ジャパン</v>
      </c>
      <c r="BA691" s="19" t="str">
        <f>IF(参照_電気!G691="","",参照_電気!G691)</f>
        <v>(株)ファミリーネット・ジャパン_メニューA</v>
      </c>
      <c r="BB691" s="19">
        <f t="shared" si="51"/>
        <v>0</v>
      </c>
      <c r="BD691" s="19" t="str">
        <f>IF(参照_電気!L691="","",参照_電気!L691)</f>
        <v/>
      </c>
    </row>
    <row r="692" spans="47:56">
      <c r="AU692" s="19" t="str">
        <f>IF(参照_電気!A692="","",参照_電気!A692)</f>
        <v/>
      </c>
      <c r="AV692" s="19" t="str">
        <f>IF(参照_電気!B692="","",参照_電気!B692)</f>
        <v/>
      </c>
      <c r="AW692" s="19" t="str">
        <f>IF(参照_電気!C692="","",参照_電気!C692)</f>
        <v>メニューB</v>
      </c>
      <c r="AX692" s="19">
        <f>IF(参照_電気!D692="","",参照_電気!D692)</f>
        <v>0</v>
      </c>
      <c r="AY692" s="19">
        <f>IF(参照_電気!E692="","",参照_電気!E692)</f>
        <v>0</v>
      </c>
      <c r="AZ692" s="19" t="str">
        <f>IF(参照_電気!F692="","",参照_電気!F692)</f>
        <v>(株)ファミリーネット・ジャパン</v>
      </c>
      <c r="BA692" s="19" t="str">
        <f>IF(参照_電気!G692="","",参照_電気!G692)</f>
        <v>(株)ファミリーネット・ジャパン_メニューB</v>
      </c>
      <c r="BB692" s="19">
        <f t="shared" si="51"/>
        <v>0</v>
      </c>
      <c r="BD692" s="19" t="str">
        <f>IF(参照_電気!L692="","",参照_電気!L692)</f>
        <v/>
      </c>
    </row>
    <row r="693" spans="47:56">
      <c r="AU693" s="19" t="str">
        <f>IF(参照_電気!A693="","",参照_電気!A693)</f>
        <v/>
      </c>
      <c r="AV693" s="19" t="str">
        <f>IF(参照_電気!B693="","",参照_電気!B693)</f>
        <v/>
      </c>
      <c r="AW693" s="19" t="str">
        <f>IF(参照_電気!C693="","",参照_電気!C693)</f>
        <v>メニューC</v>
      </c>
      <c r="AX693" s="19">
        <f>IF(参照_電気!D693="","",参照_電気!D693)</f>
        <v>0</v>
      </c>
      <c r="AY693" s="19">
        <f>IF(参照_電気!E693="","",参照_電気!E693)</f>
        <v>0</v>
      </c>
      <c r="AZ693" s="19" t="str">
        <f>IF(参照_電気!F693="","",参照_電気!F693)</f>
        <v>(株)ファミリーネット・ジャパン</v>
      </c>
      <c r="BA693" s="19" t="str">
        <f>IF(参照_電気!G693="","",参照_電気!G693)</f>
        <v>(株)ファミリーネット・ジャパン_メニューC</v>
      </c>
      <c r="BB693" s="19">
        <f t="shared" si="51"/>
        <v>0</v>
      </c>
      <c r="BD693" s="19" t="str">
        <f>IF(参照_電気!L693="","",参照_電気!L693)</f>
        <v/>
      </c>
    </row>
    <row r="694" spans="47:56">
      <c r="AU694" s="19" t="str">
        <f>IF(参照_電気!A694="","",参照_電気!A694)</f>
        <v/>
      </c>
      <c r="AV694" s="19" t="str">
        <f>IF(参照_電気!B694="","",参照_電気!B694)</f>
        <v/>
      </c>
      <c r="AW694" s="19" t="str">
        <f>IF(参照_電気!C694="","",参照_電気!C694)</f>
        <v>メニューD</v>
      </c>
      <c r="AX694" s="19">
        <f>IF(参照_電気!D694="","",参照_電気!D694)</f>
        <v>0</v>
      </c>
      <c r="AY694" s="19">
        <f>IF(参照_電気!E694="","",参照_電気!E694)</f>
        <v>0</v>
      </c>
      <c r="AZ694" s="19" t="str">
        <f>IF(参照_電気!F694="","",参照_電気!F694)</f>
        <v>(株)ファミリーネット・ジャパン</v>
      </c>
      <c r="BA694" s="19" t="str">
        <f>IF(参照_電気!G694="","",参照_電気!G694)</f>
        <v>(株)ファミリーネット・ジャパン_メニューD</v>
      </c>
      <c r="BB694" s="19">
        <f t="shared" si="51"/>
        <v>0</v>
      </c>
      <c r="BD694" s="19" t="str">
        <f>IF(参照_電気!L694="","",参照_電気!L694)</f>
        <v/>
      </c>
    </row>
    <row r="695" spans="47:56">
      <c r="AU695" s="19" t="str">
        <f>IF(参照_電気!A695="","",参照_電気!A695)</f>
        <v/>
      </c>
      <c r="AV695" s="19" t="str">
        <f>IF(参照_電気!B695="","",参照_電気!B695)</f>
        <v/>
      </c>
      <c r="AW695" s="19" t="str">
        <f>IF(参照_電気!C695="","",参照_電気!C695)</f>
        <v>メニューE(残差)</v>
      </c>
      <c r="AX695" s="19">
        <f>IF(参照_電気!D695="","",参照_電気!D695)</f>
        <v>3.3799999999999998E-4</v>
      </c>
      <c r="AY695" s="19">
        <f>IF(参照_電気!E695="","",参照_電気!E695)</f>
        <v>3.3799999999999998E-4</v>
      </c>
      <c r="AZ695" s="19" t="str">
        <f>IF(参照_電気!F695="","",参照_電気!F695)</f>
        <v>(株)ファミリーネット・ジャパン</v>
      </c>
      <c r="BA695" s="19" t="str">
        <f>IF(参照_電気!G695="","",参照_電気!G695)</f>
        <v>(株)ファミリーネット・ジャパン_メニューE(残差)</v>
      </c>
      <c r="BB695" s="19">
        <f t="shared" si="51"/>
        <v>0.33799999999999997</v>
      </c>
      <c r="BD695" s="19" t="str">
        <f>IF(参照_電気!L695="","",参照_電気!L695)</f>
        <v/>
      </c>
    </row>
    <row r="696" spans="47:56">
      <c r="AU696" s="19" t="str">
        <f>IF(参照_電気!A696="","",参照_電気!A696)</f>
        <v/>
      </c>
      <c r="AV696" s="19" t="str">
        <f>IF(参照_電気!B696="","",参照_電気!B696)</f>
        <v/>
      </c>
      <c r="AW696" s="19" t="str">
        <f>IF(参照_電気!C696="","",参照_電気!C696)</f>
        <v>(参考値)事業者全体</v>
      </c>
      <c r="AX696" s="19">
        <f>IF(参照_電気!D696="","",参照_電気!D696)</f>
        <v>2.9999999999999997E-4</v>
      </c>
      <c r="AY696" s="19">
        <f>IF(参照_電気!E696="","",参照_電気!E696)</f>
        <v>2.9999999999999997E-4</v>
      </c>
      <c r="AZ696" s="19" t="str">
        <f>IF(参照_電気!F696="","",参照_電気!F696)</f>
        <v>(株)ファミリーネット・ジャパン</v>
      </c>
      <c r="BA696" s="19" t="str">
        <f>IF(参照_電気!G696="","",参照_電気!G696)</f>
        <v>(株)ファミリーネット・ジャパン_(参考値)事業者全体</v>
      </c>
      <c r="BB696" s="19">
        <f t="shared" si="51"/>
        <v>0.3</v>
      </c>
      <c r="BD696" s="19" t="str">
        <f>IF(参照_電気!L696="","",参照_電気!L696)</f>
        <v/>
      </c>
    </row>
    <row r="697" spans="47:56">
      <c r="AU697" s="19" t="str">
        <f>IF(参照_電気!A697="","",参照_電気!A697)</f>
        <v>A0303</v>
      </c>
      <c r="AV697" s="19" t="str">
        <f>IF(参照_電気!B697="","",参照_電気!B697)</f>
        <v>MKステーションズ(株)</v>
      </c>
      <c r="AW697" s="19" t="str">
        <f>IF(参照_電気!C697="","",参照_電気!C697)</f>
        <v/>
      </c>
      <c r="AX697" s="19">
        <f>IF(参照_電気!D697="","",参照_電気!D697)</f>
        <v>6.1799999999999995E-4</v>
      </c>
      <c r="AY697" s="19">
        <f>IF(参照_電気!E697="","",参照_電気!E697)</f>
        <v>6.1799999999999995E-4</v>
      </c>
      <c r="AZ697" s="19" t="str">
        <f>IF(参照_電気!F697="","",参照_電気!F697)</f>
        <v>MKステーションズ(株)</v>
      </c>
      <c r="BA697" s="19" t="str">
        <f>IF(参照_電気!G697="","",参照_電気!G697)</f>
        <v>MKステーションズ(株)_</v>
      </c>
      <c r="BB697" s="19">
        <f t="shared" si="51"/>
        <v>0.61799999999999999</v>
      </c>
      <c r="BD697" s="19" t="str">
        <f>IF(参照_電気!L697="","",参照_電気!L697)</f>
        <v/>
      </c>
    </row>
    <row r="698" spans="47:56">
      <c r="AU698" s="19" t="str">
        <f>IF(参照_電気!A698="","",参照_電気!A698)</f>
        <v>A0305</v>
      </c>
      <c r="AV698" s="19" t="str">
        <f>IF(参照_電気!B698="","",参照_電気!B698)</f>
        <v>フラワーペイメント(株)</v>
      </c>
      <c r="AW698" s="19" t="str">
        <f>IF(参照_電気!C698="","",参照_電気!C698)</f>
        <v/>
      </c>
      <c r="AX698" s="19">
        <f>IF(参照_電気!D698="","",参照_電気!D698)</f>
        <v>6.5099999999999999E-4</v>
      </c>
      <c r="AY698" s="19">
        <f>IF(参照_電気!E698="","",参照_電気!E698)</f>
        <v>6.5099999999999999E-4</v>
      </c>
      <c r="AZ698" s="19" t="str">
        <f>IF(参照_電気!F698="","",参照_電気!F698)</f>
        <v>フラワーペイメント(株)</v>
      </c>
      <c r="BA698" s="19" t="str">
        <f>IF(参照_電気!G698="","",参照_電気!G698)</f>
        <v>フラワーペイメント(株)_</v>
      </c>
      <c r="BB698" s="19">
        <f t="shared" si="51"/>
        <v>0.65100000000000002</v>
      </c>
      <c r="BD698" s="19" t="str">
        <f>IF(参照_電気!L698="","",参照_電気!L698)</f>
        <v/>
      </c>
    </row>
    <row r="699" spans="47:56">
      <c r="AU699" s="19" t="str">
        <f>IF(参照_電気!A699="","",参照_電気!A699)</f>
        <v>A0306</v>
      </c>
      <c r="AV699" s="19" t="str">
        <f>IF(参照_電気!B699="","",参照_電気!B699)</f>
        <v>(株)JTBコミュニケーションデザイン</v>
      </c>
      <c r="AW699" s="19" t="str">
        <f>IF(参照_電気!C699="","",参照_電気!C699)</f>
        <v/>
      </c>
      <c r="AX699" s="19">
        <f>IF(参照_電気!D699="","",参照_電気!D699)</f>
        <v>4.9799999999999996E-4</v>
      </c>
      <c r="AY699" s="19">
        <f>IF(参照_電気!E699="","",参照_電気!E699)</f>
        <v>4.9799999999999996E-4</v>
      </c>
      <c r="AZ699" s="19" t="str">
        <f>IF(参照_電気!F699="","",参照_電気!F699)</f>
        <v>(株)JTBコミュニケーションデザイン</v>
      </c>
      <c r="BA699" s="19" t="str">
        <f>IF(参照_電気!G699="","",参照_電気!G699)</f>
        <v>(株)JTBコミュニケーションデザイン_</v>
      </c>
      <c r="BB699" s="19">
        <f t="shared" si="51"/>
        <v>0.49799999999999994</v>
      </c>
      <c r="BD699" s="19" t="str">
        <f>IF(参照_電気!L699="","",参照_電気!L699)</f>
        <v/>
      </c>
    </row>
    <row r="700" spans="47:56">
      <c r="AU700" s="19" t="str">
        <f>IF(参照_電気!A700="","",参照_電気!A700)</f>
        <v>A0310</v>
      </c>
      <c r="AV700" s="19" t="str">
        <f>IF(参照_電気!B700="","",参照_電気!B700)</f>
        <v>全農エネルギー(株)</v>
      </c>
      <c r="AW700" s="19" t="str">
        <f>IF(参照_電気!C700="","",参照_電気!C700)</f>
        <v>メニューA</v>
      </c>
      <c r="AX700" s="19">
        <f>IF(参照_電気!D700="","",参照_電気!D700)</f>
        <v>0</v>
      </c>
      <c r="AY700" s="19">
        <f>IF(参照_電気!E700="","",参照_電気!E700)</f>
        <v>0</v>
      </c>
      <c r="AZ700" s="19" t="str">
        <f>IF(参照_電気!F700="","",参照_電気!F700)</f>
        <v>全農エネルギー(株)</v>
      </c>
      <c r="BA700" s="19" t="str">
        <f>IF(参照_電気!G700="","",参照_電気!G700)</f>
        <v>全農エネルギー(株)_メニューA</v>
      </c>
      <c r="BB700" s="19">
        <f t="shared" si="51"/>
        <v>0</v>
      </c>
      <c r="BD700" s="19" t="str">
        <f>IF(参照_電気!L700="","",参照_電気!L700)</f>
        <v/>
      </c>
    </row>
    <row r="701" spans="47:56">
      <c r="AU701" s="19" t="str">
        <f>IF(参照_電気!A701="","",参照_電気!A701)</f>
        <v/>
      </c>
      <c r="AV701" s="19" t="str">
        <f>IF(参照_電気!B701="","",参照_電気!B701)</f>
        <v/>
      </c>
      <c r="AW701" s="19" t="str">
        <f>IF(参照_電気!C701="","",参照_電気!C701)</f>
        <v>メニューB(残差)</v>
      </c>
      <c r="AX701" s="19">
        <f>IF(参照_電気!D701="","",参照_電気!D701)</f>
        <v>6.0300000000000002E-4</v>
      </c>
      <c r="AY701" s="19">
        <f>IF(参照_電気!E701="","",参照_電気!E701)</f>
        <v>6.0300000000000002E-4</v>
      </c>
      <c r="AZ701" s="19" t="str">
        <f>IF(参照_電気!F701="","",参照_電気!F701)</f>
        <v>全農エネルギー(株)</v>
      </c>
      <c r="BA701" s="19" t="str">
        <f>IF(参照_電気!G701="","",参照_電気!G701)</f>
        <v>全農エネルギー(株)_メニューB(残差)</v>
      </c>
      <c r="BB701" s="19">
        <f t="shared" si="51"/>
        <v>0.60299999999999998</v>
      </c>
      <c r="BD701" s="19" t="str">
        <f>IF(参照_電気!L701="","",参照_電気!L701)</f>
        <v/>
      </c>
    </row>
    <row r="702" spans="47:56">
      <c r="AU702" s="19" t="str">
        <f>IF(参照_電気!A702="","",参照_電気!A702)</f>
        <v/>
      </c>
      <c r="AV702" s="19" t="str">
        <f>IF(参照_電気!B702="","",参照_電気!B702)</f>
        <v/>
      </c>
      <c r="AW702" s="19" t="str">
        <f>IF(参照_電気!C702="","",参照_電気!C702)</f>
        <v>(参考値)事業者全体</v>
      </c>
      <c r="AX702" s="19">
        <f>IF(参照_電気!D702="","",参照_電気!D702)</f>
        <v>5.9999999999999995E-4</v>
      </c>
      <c r="AY702" s="19">
        <f>IF(参照_電気!E702="","",参照_電気!E702)</f>
        <v>5.9999999999999995E-4</v>
      </c>
      <c r="AZ702" s="19" t="str">
        <f>IF(参照_電気!F702="","",参照_電気!F702)</f>
        <v>全農エネルギー(株)</v>
      </c>
      <c r="BA702" s="19" t="str">
        <f>IF(参照_電気!G702="","",参照_電気!G702)</f>
        <v>全農エネルギー(株)_(参考値)事業者全体</v>
      </c>
      <c r="BB702" s="19">
        <f t="shared" si="51"/>
        <v>0.6</v>
      </c>
      <c r="BD702" s="19" t="str">
        <f>IF(参照_電気!L702="","",参照_電気!L702)</f>
        <v/>
      </c>
    </row>
    <row r="703" spans="47:56">
      <c r="AU703" s="19" t="str">
        <f>IF(参照_電気!A703="","",参照_電気!A703)</f>
        <v>A0311</v>
      </c>
      <c r="AV703" s="19" t="str">
        <f>IF(参照_電気!B703="","",参照_電気!B703)</f>
        <v>(株)ハルエネ</v>
      </c>
      <c r="AW703" s="19" t="str">
        <f>IF(参照_電気!C703="","",参照_電気!C703)</f>
        <v>メニューA</v>
      </c>
      <c r="AX703" s="19">
        <f>IF(参照_電気!D703="","",参照_電気!D703)</f>
        <v>0</v>
      </c>
      <c r="AY703" s="19">
        <f>IF(参照_電気!E703="","",参照_電気!E703)</f>
        <v>0</v>
      </c>
      <c r="AZ703" s="19" t="str">
        <f>IF(参照_電気!F703="","",参照_電気!F703)</f>
        <v>(株)ハルエネ</v>
      </c>
      <c r="BA703" s="19" t="str">
        <f>IF(参照_電気!G703="","",参照_電気!G703)</f>
        <v>(株)ハルエネ_メニューA</v>
      </c>
      <c r="BB703" s="19">
        <f t="shared" si="51"/>
        <v>0</v>
      </c>
      <c r="BD703" s="19" t="str">
        <f>IF(参照_電気!L703="","",参照_電気!L703)</f>
        <v/>
      </c>
    </row>
    <row r="704" spans="47:56">
      <c r="AU704" s="19" t="str">
        <f>IF(参照_電気!A704="","",参照_電気!A704)</f>
        <v/>
      </c>
      <c r="AV704" s="19" t="str">
        <f>IF(参照_電気!B704="","",参照_電気!B704)</f>
        <v/>
      </c>
      <c r="AW704" s="19" t="str">
        <f>IF(参照_電気!C704="","",参照_電気!C704)</f>
        <v>メニューB</v>
      </c>
      <c r="AX704" s="19">
        <f>IF(参照_電気!D704="","",参照_電気!D704)</f>
        <v>0</v>
      </c>
      <c r="AY704" s="19">
        <f>IF(参照_電気!E704="","",参照_電気!E704)</f>
        <v>0</v>
      </c>
      <c r="AZ704" s="19" t="str">
        <f>IF(参照_電気!F704="","",参照_電気!F704)</f>
        <v>(株)ハルエネ</v>
      </c>
      <c r="BA704" s="19" t="str">
        <f>IF(参照_電気!G704="","",参照_電気!G704)</f>
        <v>(株)ハルエネ_メニューB</v>
      </c>
      <c r="BB704" s="19">
        <f t="shared" si="51"/>
        <v>0</v>
      </c>
      <c r="BD704" s="19" t="str">
        <f>IF(参照_電気!L704="","",参照_電気!L704)</f>
        <v/>
      </c>
    </row>
    <row r="705" spans="47:56">
      <c r="AU705" s="19" t="str">
        <f>IF(参照_電気!A705="","",参照_電気!A705)</f>
        <v/>
      </c>
      <c r="AV705" s="19" t="str">
        <f>IF(参照_電気!B705="","",参照_電気!B705)</f>
        <v/>
      </c>
      <c r="AW705" s="19" t="str">
        <f>IF(参照_電気!C705="","",参照_電気!C705)</f>
        <v>メニューC(残差)</v>
      </c>
      <c r="AX705" s="19">
        <f>IF(参照_電気!D705="","",参照_電気!D705)</f>
        <v>3.5300000000000002E-4</v>
      </c>
      <c r="AY705" s="19">
        <f>IF(参照_電気!E705="","",参照_電気!E705)</f>
        <v>3.5300000000000002E-4</v>
      </c>
      <c r="AZ705" s="19" t="str">
        <f>IF(参照_電気!F705="","",参照_電気!F705)</f>
        <v>(株)ハルエネ</v>
      </c>
      <c r="BA705" s="19" t="str">
        <f>IF(参照_電気!G705="","",参照_電気!G705)</f>
        <v>(株)ハルエネ_メニューC(残差)</v>
      </c>
      <c r="BB705" s="19">
        <f t="shared" si="51"/>
        <v>0.35300000000000004</v>
      </c>
      <c r="BD705" s="19" t="str">
        <f>IF(参照_電気!L705="","",参照_電気!L705)</f>
        <v/>
      </c>
    </row>
    <row r="706" spans="47:56">
      <c r="AU706" s="19" t="str">
        <f>IF(参照_電気!A706="","",参照_電気!A706)</f>
        <v/>
      </c>
      <c r="AV706" s="19" t="str">
        <f>IF(参照_電気!B706="","",参照_電気!B706)</f>
        <v/>
      </c>
      <c r="AW706" s="19" t="str">
        <f>IF(参照_電気!C706="","",参照_電気!C706)</f>
        <v>(参考値)事業者全体</v>
      </c>
      <c r="AX706" s="19">
        <f>IF(参照_電気!D706="","",参照_電気!D706)</f>
        <v>3.5300000000000002E-4</v>
      </c>
      <c r="AY706" s="19">
        <f>IF(参照_電気!E706="","",参照_電気!E706)</f>
        <v>3.5300000000000002E-4</v>
      </c>
      <c r="AZ706" s="19" t="str">
        <f>IF(参照_電気!F706="","",参照_電気!F706)</f>
        <v>(株)ハルエネ</v>
      </c>
      <c r="BA706" s="19" t="str">
        <f>IF(参照_電気!G706="","",参照_電気!G706)</f>
        <v>(株)ハルエネ_(参考値)事業者全体</v>
      </c>
      <c r="BB706" s="19">
        <f t="shared" si="51"/>
        <v>0.35300000000000004</v>
      </c>
      <c r="BD706" s="19" t="str">
        <f>IF(参照_電気!L706="","",参照_電気!L706)</f>
        <v/>
      </c>
    </row>
    <row r="707" spans="47:56">
      <c r="AU707" s="19" t="str">
        <f>IF(参照_電気!A707="","",参照_電気!A707)</f>
        <v>A0314</v>
      </c>
      <c r="AV707" s="19" t="str">
        <f>IF(参照_電気!B707="","",参照_電気!B707)</f>
        <v>(株)ビビット</v>
      </c>
      <c r="AW707" s="19" t="str">
        <f>IF(参照_電気!C707="","",参照_電気!C707)</f>
        <v/>
      </c>
      <c r="AX707" s="19">
        <f>IF(参照_電気!D707="","",参照_電気!D707)</f>
        <v>4.3300000000000001E-4</v>
      </c>
      <c r="AY707" s="19">
        <f>IF(参照_電気!E707="","",参照_電気!E707)</f>
        <v>4.3300000000000001E-4</v>
      </c>
      <c r="AZ707" s="19" t="str">
        <f>IF(参照_電気!F707="","",参照_電気!F707)</f>
        <v>(株)ビビット</v>
      </c>
      <c r="BA707" s="19" t="str">
        <f>IF(参照_電気!G707="","",参照_電気!G707)</f>
        <v>(株)ビビット_</v>
      </c>
      <c r="BB707" s="19">
        <f t="shared" si="51"/>
        <v>0.433</v>
      </c>
      <c r="BD707" s="19" t="str">
        <f>IF(参照_電気!L707="","",参照_電気!L707)</f>
        <v/>
      </c>
    </row>
    <row r="708" spans="47:56">
      <c r="AU708" s="19" t="str">
        <f>IF(参照_電気!A708="","",参照_電気!A708)</f>
        <v>A0315</v>
      </c>
      <c r="AV708" s="19" t="str">
        <f>IF(参照_電気!B708="","",参照_電気!B708)</f>
        <v>(株)おおた電力</v>
      </c>
      <c r="AW708" s="19" t="str">
        <f>IF(参照_電気!C708="","",参照_電気!C708)</f>
        <v/>
      </c>
      <c r="AX708" s="19">
        <f>IF(参照_電気!D708="","",参照_電気!D708)</f>
        <v>4.1899999999999999E-4</v>
      </c>
      <c r="AY708" s="19">
        <f>IF(参照_電気!E708="","",参照_電気!E708)</f>
        <v>4.1899999999999999E-4</v>
      </c>
      <c r="AZ708" s="19" t="str">
        <f>IF(参照_電気!F708="","",参照_電気!F708)</f>
        <v>(株)おおた電力</v>
      </c>
      <c r="BA708" s="19" t="str">
        <f>IF(参照_電気!G708="","",参照_電気!G708)</f>
        <v>(株)おおた電力_</v>
      </c>
      <c r="BB708" s="19">
        <f t="shared" si="51"/>
        <v>0.41899999999999998</v>
      </c>
      <c r="BD708" s="19" t="str">
        <f>IF(参照_電気!L708="","",参照_電気!L708)</f>
        <v/>
      </c>
    </row>
    <row r="709" spans="47:56">
      <c r="AU709" s="19" t="str">
        <f>IF(参照_電気!A709="","",参照_電気!A709)</f>
        <v>A0317</v>
      </c>
      <c r="AV709" s="19" t="str">
        <f>IF(参照_電気!B709="","",参照_電気!B709)</f>
        <v>伊藤忠プランテック(株)</v>
      </c>
      <c r="AW709" s="19" t="str">
        <f>IF(参照_電気!C709="","",参照_電気!C709)</f>
        <v/>
      </c>
      <c r="AX709" s="19">
        <f>IF(参照_電気!D709="","",参照_電気!D709)</f>
        <v>6.2299999999999996E-4</v>
      </c>
      <c r="AY709" s="19">
        <f>IF(参照_電気!E709="","",参照_電気!E709)</f>
        <v>6.2299999999999996E-4</v>
      </c>
      <c r="AZ709" s="19" t="str">
        <f>IF(参照_電気!F709="","",参照_電気!F709)</f>
        <v>伊藤忠プランテック(株)</v>
      </c>
      <c r="BA709" s="19" t="str">
        <f>IF(参照_電気!G709="","",参照_電気!G709)</f>
        <v>伊藤忠プランテック(株)_</v>
      </c>
      <c r="BB709" s="19">
        <f t="shared" ref="BB709:BB772" si="52">AX709*1000</f>
        <v>0.623</v>
      </c>
      <c r="BD709" s="19" t="str">
        <f>IF(参照_電気!L709="","",参照_電気!L709)</f>
        <v/>
      </c>
    </row>
    <row r="710" spans="47:56">
      <c r="AU710" s="19" t="str">
        <f>IF(参照_電気!A710="","",参照_電気!A710)</f>
        <v>A0318</v>
      </c>
      <c r="AV710" s="19" t="str">
        <f>IF(参照_電気!B710="","",参照_電気!B710)</f>
        <v>(株)オカモト</v>
      </c>
      <c r="AW710" s="19" t="str">
        <f>IF(参照_電気!C710="","",参照_電気!C710)</f>
        <v/>
      </c>
      <c r="AX710" s="19">
        <f>IF(参照_電気!D710="","",参照_電気!D710)</f>
        <v>6.4599999999999998E-4</v>
      </c>
      <c r="AY710" s="19">
        <f>IF(参照_電気!E710="","",参照_電気!E710)</f>
        <v>6.4599999999999998E-4</v>
      </c>
      <c r="AZ710" s="19" t="str">
        <f>IF(参照_電気!F710="","",参照_電気!F710)</f>
        <v>(株)オカモト</v>
      </c>
      <c r="BA710" s="19" t="str">
        <f>IF(参照_電気!G710="","",参照_電気!G710)</f>
        <v>(株)オカモト_</v>
      </c>
      <c r="BB710" s="19">
        <f t="shared" si="52"/>
        <v>0.64600000000000002</v>
      </c>
      <c r="BD710" s="19" t="str">
        <f>IF(参照_電気!L710="","",参照_電気!L710)</f>
        <v/>
      </c>
    </row>
    <row r="711" spans="47:56">
      <c r="AU711" s="19" t="str">
        <f>IF(参照_電気!A711="","",参照_電気!A711)</f>
        <v>A0323</v>
      </c>
      <c r="AV711" s="19" t="str">
        <f>IF(参照_電気!B711="","",参照_電気!B711)</f>
        <v>キタコー(株)</v>
      </c>
      <c r="AW711" s="19" t="str">
        <f>IF(参照_電気!C711="","",参照_電気!C711)</f>
        <v/>
      </c>
      <c r="AX711" s="19">
        <f>IF(参照_電気!D711="","",参照_電気!D711)</f>
        <v>4.0200000000000001E-4</v>
      </c>
      <c r="AY711" s="19">
        <f>IF(参照_電気!E711="","",参照_電気!E711)</f>
        <v>4.0200000000000001E-4</v>
      </c>
      <c r="AZ711" s="19" t="str">
        <f>IF(参照_電気!F711="","",参照_電気!F711)</f>
        <v>キタコー(株)</v>
      </c>
      <c r="BA711" s="19" t="str">
        <f>IF(参照_電気!G711="","",参照_電気!G711)</f>
        <v>キタコー(株)_</v>
      </c>
      <c r="BB711" s="19">
        <f t="shared" si="52"/>
        <v>0.40200000000000002</v>
      </c>
      <c r="BD711" s="19" t="str">
        <f>IF(参照_電気!L711="","",参照_電気!L711)</f>
        <v/>
      </c>
    </row>
    <row r="712" spans="47:56">
      <c r="AU712" s="19" t="str">
        <f>IF(参照_電気!A712="","",参照_電気!A712)</f>
        <v>A0330</v>
      </c>
      <c r="AV712" s="19" t="str">
        <f>IF(参照_電気!B712="","",参照_電気!B712)</f>
        <v>香川電力(株)　</v>
      </c>
      <c r="AW712" s="19" t="str">
        <f>IF(参照_電気!C712="","",参照_電気!C712)</f>
        <v>メニューA</v>
      </c>
      <c r="AX712" s="19">
        <f>IF(参照_電気!D712="","",参照_電気!D712)</f>
        <v>0</v>
      </c>
      <c r="AY712" s="19">
        <f>IF(参照_電気!E712="","",参照_電気!E712)</f>
        <v>0</v>
      </c>
      <c r="AZ712" s="19" t="str">
        <f>IF(参照_電気!F712="","",参照_電気!F712)</f>
        <v>香川電力(株)　</v>
      </c>
      <c r="BA712" s="19" t="str">
        <f>IF(参照_電気!G712="","",参照_電気!G712)</f>
        <v>香川電力(株)　_メニューA</v>
      </c>
      <c r="BB712" s="19">
        <f t="shared" si="52"/>
        <v>0</v>
      </c>
      <c r="BD712" s="19" t="str">
        <f>IF(参照_電気!L712="","",参照_電気!L712)</f>
        <v/>
      </c>
    </row>
    <row r="713" spans="47:56">
      <c r="AU713" s="19" t="str">
        <f>IF(参照_電気!A713="","",参照_電気!A713)</f>
        <v/>
      </c>
      <c r="AV713" s="19" t="str">
        <f>IF(参照_電気!B713="","",参照_電気!B713)</f>
        <v/>
      </c>
      <c r="AW713" s="19" t="str">
        <f>IF(参照_電気!C713="","",参照_電気!C713)</f>
        <v>メニューB</v>
      </c>
      <c r="AX713" s="19">
        <f>IF(参照_電気!D713="","",参照_電気!D713)</f>
        <v>1.84E-4</v>
      </c>
      <c r="AY713" s="19">
        <f>IF(参照_電気!E713="","",参照_電気!E713)</f>
        <v>1.84E-4</v>
      </c>
      <c r="AZ713" s="19" t="str">
        <f>IF(参照_電気!F713="","",参照_電気!F713)</f>
        <v>香川電力(株)　</v>
      </c>
      <c r="BA713" s="19" t="str">
        <f>IF(参照_電気!G713="","",参照_電気!G713)</f>
        <v>香川電力(株)　_メニューB</v>
      </c>
      <c r="BB713" s="19">
        <f t="shared" si="52"/>
        <v>0.184</v>
      </c>
      <c r="BD713" s="19" t="str">
        <f>IF(参照_電気!L713="","",参照_電気!L713)</f>
        <v/>
      </c>
    </row>
    <row r="714" spans="47:56">
      <c r="AU714" s="19" t="str">
        <f>IF(参照_電気!A714="","",参照_電気!A714)</f>
        <v/>
      </c>
      <c r="AV714" s="19" t="str">
        <f>IF(参照_電気!B714="","",参照_電気!B714)</f>
        <v/>
      </c>
      <c r="AW714" s="19" t="str">
        <f>IF(参照_電気!C714="","",参照_電気!C714)</f>
        <v>メニューC</v>
      </c>
      <c r="AX714" s="19">
        <f>IF(参照_電気!D714="","",参照_電気!D714)</f>
        <v>3.1199999999999999E-4</v>
      </c>
      <c r="AY714" s="19">
        <f>IF(参照_電気!E714="","",参照_電気!E714)</f>
        <v>3.1199999999999999E-4</v>
      </c>
      <c r="AZ714" s="19" t="str">
        <f>IF(参照_電気!F714="","",参照_電気!F714)</f>
        <v>香川電力(株)　</v>
      </c>
      <c r="BA714" s="19" t="str">
        <f>IF(参照_電気!G714="","",参照_電気!G714)</f>
        <v>香川電力(株)　_メニューC</v>
      </c>
      <c r="BB714" s="19">
        <f t="shared" si="52"/>
        <v>0.312</v>
      </c>
      <c r="BD714" s="19" t="str">
        <f>IF(参照_電気!L714="","",参照_電気!L714)</f>
        <v/>
      </c>
    </row>
    <row r="715" spans="47:56">
      <c r="AU715" s="19" t="str">
        <f>IF(参照_電気!A715="","",参照_電気!A715)</f>
        <v/>
      </c>
      <c r="AV715" s="19" t="str">
        <f>IF(参照_電気!B715="","",参照_電気!B715)</f>
        <v/>
      </c>
      <c r="AW715" s="19" t="str">
        <f>IF(参照_電気!C715="","",参照_電気!C715)</f>
        <v>メニューD(残差)</v>
      </c>
      <c r="AX715" s="19">
        <f>IF(参照_電気!D715="","",参照_電気!D715)</f>
        <v>6.0599999999999998E-4</v>
      </c>
      <c r="AY715" s="19">
        <f>IF(参照_電気!E715="","",参照_電気!E715)</f>
        <v>6.0599999999999998E-4</v>
      </c>
      <c r="AZ715" s="19" t="str">
        <f>IF(参照_電気!F715="","",参照_電気!F715)</f>
        <v>香川電力(株)　</v>
      </c>
      <c r="BA715" s="19" t="str">
        <f>IF(参照_電気!G715="","",参照_電気!G715)</f>
        <v>香川電力(株)　_メニューD(残差)</v>
      </c>
      <c r="BB715" s="19">
        <f t="shared" si="52"/>
        <v>0.60599999999999998</v>
      </c>
      <c r="BD715" s="19" t="str">
        <f>IF(参照_電気!L715="","",参照_電気!L715)</f>
        <v/>
      </c>
    </row>
    <row r="716" spans="47:56">
      <c r="AU716" s="19" t="str">
        <f>IF(参照_電気!A716="","",参照_電気!A716)</f>
        <v/>
      </c>
      <c r="AV716" s="19" t="str">
        <f>IF(参照_電気!B716="","",参照_電気!B716)</f>
        <v/>
      </c>
      <c r="AW716" s="19" t="str">
        <f>IF(参照_電気!C716="","",参照_電気!C716)</f>
        <v>(参考値)事業者全体</v>
      </c>
      <c r="AX716" s="19">
        <f>IF(参照_電気!D716="","",参照_電気!D716)</f>
        <v>5.9400000000000002E-4</v>
      </c>
      <c r="AY716" s="19">
        <f>IF(参照_電気!E716="","",参照_電気!E716)</f>
        <v>5.9400000000000002E-4</v>
      </c>
      <c r="AZ716" s="19" t="str">
        <f>IF(参照_電気!F716="","",参照_電気!F716)</f>
        <v>香川電力(株)　</v>
      </c>
      <c r="BA716" s="19" t="str">
        <f>IF(参照_電気!G716="","",参照_電気!G716)</f>
        <v>香川電力(株)　_(参考値)事業者全体</v>
      </c>
      <c r="BB716" s="19">
        <f t="shared" si="52"/>
        <v>0.59399999999999997</v>
      </c>
      <c r="BD716" s="19" t="str">
        <f>IF(参照_電気!L716="","",参照_電気!L716)</f>
        <v/>
      </c>
    </row>
    <row r="717" spans="47:56">
      <c r="AU717" s="19" t="str">
        <f>IF(参照_電気!A717="","",参照_電気!A717)</f>
        <v>A0332</v>
      </c>
      <c r="AV717" s="19" t="str">
        <f>IF(参照_電気!B717="","",参照_電気!B717)</f>
        <v>(株)PinT</v>
      </c>
      <c r="AW717" s="19" t="str">
        <f>IF(参照_電気!C717="","",参照_電気!C717)</f>
        <v>メニューA</v>
      </c>
      <c r="AX717" s="19">
        <f>IF(参照_電気!D717="","",参照_電気!D717)</f>
        <v>0</v>
      </c>
      <c r="AY717" s="19">
        <f>IF(参照_電気!E717="","",参照_電気!E717)</f>
        <v>0</v>
      </c>
      <c r="AZ717" s="19" t="str">
        <f>IF(参照_電気!F717="","",参照_電気!F717)</f>
        <v>(株)PinT</v>
      </c>
      <c r="BA717" s="19" t="str">
        <f>IF(参照_電気!G717="","",参照_電気!G717)</f>
        <v>(株)PinT_メニューA</v>
      </c>
      <c r="BB717" s="19">
        <f t="shared" si="52"/>
        <v>0</v>
      </c>
      <c r="BD717" s="19" t="str">
        <f>IF(参照_電気!L717="","",参照_電気!L717)</f>
        <v/>
      </c>
    </row>
    <row r="718" spans="47:56">
      <c r="AU718" s="19" t="str">
        <f>IF(参照_電気!A718="","",参照_電気!A718)</f>
        <v/>
      </c>
      <c r="AV718" s="19" t="str">
        <f>IF(参照_電気!B718="","",参照_電気!B718)</f>
        <v/>
      </c>
      <c r="AW718" s="19" t="str">
        <f>IF(参照_電気!C718="","",参照_電気!C718)</f>
        <v>メニューB</v>
      </c>
      <c r="AX718" s="19">
        <f>IF(参照_電気!D718="","",参照_電気!D718)</f>
        <v>0</v>
      </c>
      <c r="AY718" s="19">
        <f>IF(参照_電気!E718="","",参照_電気!E718)</f>
        <v>0</v>
      </c>
      <c r="AZ718" s="19" t="str">
        <f>IF(参照_電気!F718="","",参照_電気!F718)</f>
        <v>(株)PinT</v>
      </c>
      <c r="BA718" s="19" t="str">
        <f>IF(参照_電気!G718="","",参照_電気!G718)</f>
        <v>(株)PinT_メニューB</v>
      </c>
      <c r="BB718" s="19">
        <f t="shared" si="52"/>
        <v>0</v>
      </c>
      <c r="BD718" s="19" t="str">
        <f>IF(参照_電気!L718="","",参照_電気!L718)</f>
        <v/>
      </c>
    </row>
    <row r="719" spans="47:56">
      <c r="AU719" s="19" t="str">
        <f>IF(参照_電気!A719="","",参照_電気!A719)</f>
        <v/>
      </c>
      <c r="AV719" s="19" t="str">
        <f>IF(参照_電気!B719="","",参照_電気!B719)</f>
        <v/>
      </c>
      <c r="AW719" s="19" t="str">
        <f>IF(参照_電気!C719="","",参照_電気!C719)</f>
        <v>メニューC(残差)</v>
      </c>
      <c r="AX719" s="19">
        <f>IF(参照_電気!D719="","",参照_電気!D719)</f>
        <v>4.0499999999999998E-4</v>
      </c>
      <c r="AY719" s="19">
        <f>IF(参照_電気!E719="","",参照_電気!E719)</f>
        <v>4.0499999999999998E-4</v>
      </c>
      <c r="AZ719" s="19" t="str">
        <f>IF(参照_電気!F719="","",参照_電気!F719)</f>
        <v>(株)PinT</v>
      </c>
      <c r="BA719" s="19" t="str">
        <f>IF(参照_電気!G719="","",参照_電気!G719)</f>
        <v>(株)PinT_メニューC(残差)</v>
      </c>
      <c r="BB719" s="19">
        <f t="shared" si="52"/>
        <v>0.40499999999999997</v>
      </c>
      <c r="BD719" s="19" t="str">
        <f>IF(参照_電気!L719="","",参照_電気!L719)</f>
        <v/>
      </c>
    </row>
    <row r="720" spans="47:56">
      <c r="AU720" s="19" t="str">
        <f>IF(参照_電気!A720="","",参照_電気!A720)</f>
        <v/>
      </c>
      <c r="AV720" s="19" t="str">
        <f>IF(参照_電気!B720="","",参照_電気!B720)</f>
        <v/>
      </c>
      <c r="AW720" s="19" t="str">
        <f>IF(参照_電気!C720="","",参照_電気!C720)</f>
        <v>(参考値)事業者全体</v>
      </c>
      <c r="AX720" s="19">
        <f>IF(参照_電気!D720="","",参照_電気!D720)</f>
        <v>4.0000000000000002E-4</v>
      </c>
      <c r="AY720" s="19">
        <f>IF(参照_電気!E720="","",参照_電気!E720)</f>
        <v>4.0000000000000002E-4</v>
      </c>
      <c r="AZ720" s="19" t="str">
        <f>IF(参照_電気!F720="","",参照_電気!F720)</f>
        <v>(株)PinT</v>
      </c>
      <c r="BA720" s="19" t="str">
        <f>IF(参照_電気!G720="","",参照_電気!G720)</f>
        <v>(株)PinT_(参考値)事業者全体</v>
      </c>
      <c r="BB720" s="19">
        <f t="shared" si="52"/>
        <v>0.4</v>
      </c>
      <c r="BD720" s="19" t="str">
        <f>IF(参照_電気!L720="","",参照_電気!L720)</f>
        <v/>
      </c>
    </row>
    <row r="721" spans="47:56">
      <c r="AU721" s="19" t="str">
        <f>IF(参照_電気!A721="","",参照_電気!A721)</f>
        <v>A0336</v>
      </c>
      <c r="AV721" s="19" t="str">
        <f>IF(参照_電気!B721="","",参照_電気!B721)</f>
        <v>(株)沖縄ガスニューパワー</v>
      </c>
      <c r="AW721" s="19" t="str">
        <f>IF(参照_電気!C721="","",参照_電気!C721)</f>
        <v>メニューA</v>
      </c>
      <c r="AX721" s="19">
        <f>IF(参照_電気!D721="","",参照_電気!D721)</f>
        <v>0</v>
      </c>
      <c r="AY721" s="19">
        <f>IF(参照_電気!E721="","",参照_電気!E721)</f>
        <v>0</v>
      </c>
      <c r="AZ721" s="19" t="str">
        <f>IF(参照_電気!F721="","",参照_電気!F721)</f>
        <v>(株)沖縄ガスニューパワー</v>
      </c>
      <c r="BA721" s="19" t="str">
        <f>IF(参照_電気!G721="","",参照_電気!G721)</f>
        <v>(株)沖縄ガスニューパワー_メニューA</v>
      </c>
      <c r="BB721" s="19">
        <f t="shared" si="52"/>
        <v>0</v>
      </c>
      <c r="BD721" s="19" t="str">
        <f>IF(参照_電気!L721="","",参照_電気!L721)</f>
        <v/>
      </c>
    </row>
    <row r="722" spans="47:56">
      <c r="AU722" s="19" t="str">
        <f>IF(参照_電気!A722="","",参照_電気!A722)</f>
        <v/>
      </c>
      <c r="AV722" s="19" t="str">
        <f>IF(参照_電気!B722="","",参照_電気!B722)</f>
        <v/>
      </c>
      <c r="AW722" s="19" t="str">
        <f>IF(参照_電気!C722="","",参照_電気!C722)</f>
        <v>メニューB(残差)</v>
      </c>
      <c r="AX722" s="19">
        <f>IF(参照_電気!D722="","",参照_電気!D722)</f>
        <v>5.4799999999999998E-4</v>
      </c>
      <c r="AY722" s="19">
        <f>IF(参照_電気!E722="","",参照_電気!E722)</f>
        <v>5.4799999999999998E-4</v>
      </c>
      <c r="AZ722" s="19" t="str">
        <f>IF(参照_電気!F722="","",参照_電気!F722)</f>
        <v>(株)沖縄ガスニューパワー</v>
      </c>
      <c r="BA722" s="19" t="str">
        <f>IF(参照_電気!G722="","",参照_電気!G722)</f>
        <v>(株)沖縄ガスニューパワー_メニューB(残差)</v>
      </c>
      <c r="BB722" s="19">
        <f t="shared" si="52"/>
        <v>0.54799999999999993</v>
      </c>
      <c r="BD722" s="19" t="str">
        <f>IF(参照_電気!L722="","",参照_電気!L722)</f>
        <v/>
      </c>
    </row>
    <row r="723" spans="47:56">
      <c r="AU723" s="19" t="str">
        <f>IF(参照_電気!A723="","",参照_電気!A723)</f>
        <v/>
      </c>
      <c r="AV723" s="19" t="str">
        <f>IF(参照_電気!B723="","",参照_電気!B723)</f>
        <v/>
      </c>
      <c r="AW723" s="19" t="str">
        <f>IF(参照_電気!C723="","",参照_電気!C723)</f>
        <v>(参考値)事業者全体</v>
      </c>
      <c r="AX723" s="19">
        <f>IF(参照_電気!D723="","",参照_電気!D723)</f>
        <v>4.7800000000000002E-4</v>
      </c>
      <c r="AY723" s="19">
        <f>IF(参照_電気!E723="","",参照_電気!E723)</f>
        <v>4.7800000000000002E-4</v>
      </c>
      <c r="AZ723" s="19" t="str">
        <f>IF(参照_電気!F723="","",参照_電気!F723)</f>
        <v>(株)沖縄ガスニューパワー</v>
      </c>
      <c r="BA723" s="19" t="str">
        <f>IF(参照_電気!G723="","",参照_電気!G723)</f>
        <v>(株)沖縄ガスニューパワー_(参考値)事業者全体</v>
      </c>
      <c r="BB723" s="19">
        <f t="shared" si="52"/>
        <v>0.47800000000000004</v>
      </c>
      <c r="BD723" s="19" t="str">
        <f>IF(参照_電気!L723="","",参照_電気!L723)</f>
        <v/>
      </c>
    </row>
    <row r="724" spans="47:56">
      <c r="AU724" s="19" t="str">
        <f>IF(参照_電気!A724="","",参照_電気!A724)</f>
        <v>A0337</v>
      </c>
      <c r="AV724" s="19" t="str">
        <f>IF(参照_電気!B724="","",参照_電気!B724)</f>
        <v>諏訪瓦斯(株)</v>
      </c>
      <c r="AW724" s="19" t="str">
        <f>IF(参照_電気!C724="","",参照_電気!C724)</f>
        <v/>
      </c>
      <c r="AX724" s="19">
        <f>IF(参照_電気!D724="","",参照_電気!D724)</f>
        <v>4.1899999999999999E-4</v>
      </c>
      <c r="AY724" s="19">
        <f>IF(参照_電気!E724="","",参照_電気!E724)</f>
        <v>4.1899999999999999E-4</v>
      </c>
      <c r="AZ724" s="19" t="str">
        <f>IF(参照_電気!F724="","",参照_電気!F724)</f>
        <v>諏訪瓦斯(株)</v>
      </c>
      <c r="BA724" s="19" t="str">
        <f>IF(参照_電気!G724="","",参照_電気!G724)</f>
        <v>諏訪瓦斯(株)_</v>
      </c>
      <c r="BB724" s="19">
        <f t="shared" si="52"/>
        <v>0.41899999999999998</v>
      </c>
      <c r="BD724" s="19" t="str">
        <f>IF(参照_電気!L724="","",参照_電気!L724)</f>
        <v/>
      </c>
    </row>
    <row r="725" spans="47:56">
      <c r="AU725" s="19" t="str">
        <f>IF(参照_電気!A725="","",参照_電気!A725)</f>
        <v>A0338</v>
      </c>
      <c r="AV725" s="19" t="str">
        <f>IF(参照_電気!B725="","",参照_電気!B725)</f>
        <v>エッセンシャルエナジー(株)</v>
      </c>
      <c r="AW725" s="19" t="str">
        <f>IF(参照_電気!C725="","",参照_電気!C725)</f>
        <v/>
      </c>
      <c r="AX725" s="19">
        <f>IF(参照_電気!D725="","",参照_電気!D725)</f>
        <v>5.9400000000000002E-4</v>
      </c>
      <c r="AY725" s="19">
        <f>IF(参照_電気!E725="","",参照_電気!E725)</f>
        <v>5.9400000000000002E-4</v>
      </c>
      <c r="AZ725" s="19" t="str">
        <f>IF(参照_電気!F725="","",参照_電気!F725)</f>
        <v>エッセンシャルエナジー(株)</v>
      </c>
      <c r="BA725" s="19" t="str">
        <f>IF(参照_電気!G725="","",参照_電気!G725)</f>
        <v>エッセンシャルエナジー(株)_</v>
      </c>
      <c r="BB725" s="19">
        <f t="shared" si="52"/>
        <v>0.59399999999999997</v>
      </c>
      <c r="BD725" s="19" t="str">
        <f>IF(参照_電気!L725="","",参照_電気!L725)</f>
        <v/>
      </c>
    </row>
    <row r="726" spans="47:56">
      <c r="AU726" s="19" t="str">
        <f>IF(参照_電気!A726="","",参照_電気!A726)</f>
        <v>A0342</v>
      </c>
      <c r="AV726" s="19" t="str">
        <f>IF(参照_電気!B726="","",参照_電気!B726)</f>
        <v>(株)いちき串木野電力</v>
      </c>
      <c r="AW726" s="19" t="str">
        <f>IF(参照_電気!C726="","",参照_電気!C726)</f>
        <v/>
      </c>
      <c r="AX726" s="19">
        <f>IF(参照_電気!D726="","",参照_電気!D726)</f>
        <v>2.99E-4</v>
      </c>
      <c r="AY726" s="19">
        <f>IF(参照_電気!E726="","",参照_電気!E726)</f>
        <v>2.99E-4</v>
      </c>
      <c r="AZ726" s="19" t="str">
        <f>IF(参照_電気!F726="","",参照_電気!F726)</f>
        <v>(株)いちき串木野電力</v>
      </c>
      <c r="BA726" s="19" t="str">
        <f>IF(参照_電気!G726="","",参照_電気!G726)</f>
        <v>(株)いちき串木野電力_</v>
      </c>
      <c r="BB726" s="19">
        <f t="shared" si="52"/>
        <v>0.29899999999999999</v>
      </c>
      <c r="BD726" s="19" t="str">
        <f>IF(参照_電気!L726="","",参照_電気!L726)</f>
        <v/>
      </c>
    </row>
    <row r="727" spans="47:56">
      <c r="AU727" s="19" t="str">
        <f>IF(参照_電気!A727="","",参照_電気!A727)</f>
        <v>A0343</v>
      </c>
      <c r="AV727" s="19" t="str">
        <f>IF(参照_電気!B727="","",参照_電気!B727)</f>
        <v>(株)クローバー・テクノロジーズ</v>
      </c>
      <c r="AW727" s="19" t="str">
        <f>IF(参照_電気!C727="","",参照_電気!C727)</f>
        <v/>
      </c>
      <c r="AX727" s="19">
        <f>IF(参照_電気!D727="","",参照_電気!D727)</f>
        <v>5.7399999999999997E-4</v>
      </c>
      <c r="AY727" s="19">
        <f>IF(参照_電気!E727="","",参照_電気!E727)</f>
        <v>5.7399999999999997E-4</v>
      </c>
      <c r="AZ727" s="19" t="str">
        <f>IF(参照_電気!F727="","",参照_電気!F727)</f>
        <v>(株)クローバー・テクノロジーズ</v>
      </c>
      <c r="BA727" s="19" t="str">
        <f>IF(参照_電気!G727="","",参照_電気!G727)</f>
        <v>(株)クローバー・テクノロジーズ_</v>
      </c>
      <c r="BB727" s="19">
        <f t="shared" si="52"/>
        <v>0.57399999999999995</v>
      </c>
      <c r="BD727" s="19" t="str">
        <f>IF(参照_電気!L727="","",参照_電気!L727)</f>
        <v/>
      </c>
    </row>
    <row r="728" spans="47:56">
      <c r="AU728" s="19" t="str">
        <f>IF(参照_電気!A728="","",参照_電気!A728)</f>
        <v>A0344</v>
      </c>
      <c r="AV728" s="19" t="str">
        <f>IF(参照_電気!B728="","",参照_電気!B728)</f>
        <v>西武ガス(株)</v>
      </c>
      <c r="AW728" s="19" t="str">
        <f>IF(参照_電気!C728="","",参照_電気!C728)</f>
        <v/>
      </c>
      <c r="AX728" s="19">
        <f>IF(参照_電気!D728="","",参照_電気!D728)</f>
        <v>4.1899999999999999E-4</v>
      </c>
      <c r="AY728" s="19">
        <f>IF(参照_電気!E728="","",参照_電気!E728)</f>
        <v>4.1899999999999999E-4</v>
      </c>
      <c r="AZ728" s="19" t="str">
        <f>IF(参照_電気!F728="","",参照_電気!F728)</f>
        <v>西武ガス(株)</v>
      </c>
      <c r="BA728" s="19" t="str">
        <f>IF(参照_電気!G728="","",参照_電気!G728)</f>
        <v>西武ガス(株)_</v>
      </c>
      <c r="BB728" s="19">
        <f t="shared" si="52"/>
        <v>0.41899999999999998</v>
      </c>
      <c r="BD728" s="19" t="str">
        <f>IF(参照_電気!L728="","",参照_電気!L728)</f>
        <v/>
      </c>
    </row>
    <row r="729" spans="47:56">
      <c r="AU729" s="19" t="str">
        <f>IF(参照_電気!A729="","",参照_電気!A729)</f>
        <v>A0345</v>
      </c>
      <c r="AV729" s="19" t="str">
        <f>IF(参照_電気!B729="","",参照_電気!B729)</f>
        <v>松本ガス(株)</v>
      </c>
      <c r="AW729" s="19" t="str">
        <f>IF(参照_電気!C729="","",参照_電気!C729)</f>
        <v>メニューA</v>
      </c>
      <c r="AX729" s="19">
        <f>IF(参照_電気!D729="","",参照_電気!D729)</f>
        <v>0</v>
      </c>
      <c r="AY729" s="19">
        <f>IF(参照_電気!E729="","",参照_電気!E729)</f>
        <v>0</v>
      </c>
      <c r="AZ729" s="19" t="str">
        <f>IF(参照_電気!F729="","",参照_電気!F729)</f>
        <v>松本ガス(株)</v>
      </c>
      <c r="BA729" s="19" t="str">
        <f>IF(参照_電気!G729="","",参照_電気!G729)</f>
        <v>松本ガス(株)_メニューA</v>
      </c>
      <c r="BB729" s="19">
        <f t="shared" si="52"/>
        <v>0</v>
      </c>
      <c r="BD729" s="19" t="str">
        <f>IF(参照_電気!L729="","",参照_電気!L729)</f>
        <v/>
      </c>
    </row>
    <row r="730" spans="47:56">
      <c r="AU730" s="19" t="str">
        <f>IF(参照_電気!A730="","",参照_電気!A730)</f>
        <v/>
      </c>
      <c r="AV730" s="19" t="str">
        <f>IF(参照_電気!B730="","",参照_電気!B730)</f>
        <v/>
      </c>
      <c r="AW730" s="19" t="str">
        <f>IF(参照_電気!C730="","",参照_電気!C730)</f>
        <v>メニューB(残差)</v>
      </c>
      <c r="AX730" s="19">
        <f>IF(参照_電気!D730="","",参照_電気!D730)</f>
        <v>4.3399999999999998E-4</v>
      </c>
      <c r="AY730" s="19">
        <f>IF(参照_電気!E730="","",参照_電気!E730)</f>
        <v>4.3399999999999998E-4</v>
      </c>
      <c r="AZ730" s="19" t="str">
        <f>IF(参照_電気!F730="","",参照_電気!F730)</f>
        <v>松本ガス(株)</v>
      </c>
      <c r="BA730" s="19" t="str">
        <f>IF(参照_電気!G730="","",参照_電気!G730)</f>
        <v>松本ガス(株)_メニューB(残差)</v>
      </c>
      <c r="BB730" s="19">
        <f t="shared" si="52"/>
        <v>0.434</v>
      </c>
      <c r="BD730" s="19" t="str">
        <f>IF(参照_電気!L730="","",参照_電気!L730)</f>
        <v/>
      </c>
    </row>
    <row r="731" spans="47:56">
      <c r="AU731" s="19" t="str">
        <f>IF(参照_電気!A731="","",参照_電気!A731)</f>
        <v/>
      </c>
      <c r="AV731" s="19" t="str">
        <f>IF(参照_電気!B731="","",参照_電気!B731)</f>
        <v/>
      </c>
      <c r="AW731" s="19" t="str">
        <f>IF(参照_電気!C731="","",参照_電気!C731)</f>
        <v>(参考値)事業者全体</v>
      </c>
      <c r="AX731" s="19">
        <f>IF(参照_電気!D731="","",参照_電気!D731)</f>
        <v>3.4000000000000002E-4</v>
      </c>
      <c r="AY731" s="19">
        <f>IF(参照_電気!E731="","",参照_電気!E731)</f>
        <v>3.4000000000000002E-4</v>
      </c>
      <c r="AZ731" s="19" t="str">
        <f>IF(参照_電気!F731="","",参照_電気!F731)</f>
        <v>松本ガス(株)</v>
      </c>
      <c r="BA731" s="19" t="str">
        <f>IF(参照_電気!G731="","",参照_電気!G731)</f>
        <v>松本ガス(株)_(参考値)事業者全体</v>
      </c>
      <c r="BB731" s="19">
        <f t="shared" si="52"/>
        <v>0.34</v>
      </c>
      <c r="BD731" s="19" t="str">
        <f>IF(参照_電気!L731="","",参照_電気!L731)</f>
        <v/>
      </c>
    </row>
    <row r="732" spans="47:56">
      <c r="AU732" s="19" t="str">
        <f>IF(参照_電気!A732="","",参照_電気!A732)</f>
        <v>A0348</v>
      </c>
      <c r="AV732" s="19" t="str">
        <f>IF(参照_電気!B732="","",参照_電気!B732)</f>
        <v>南部だんだんエナジー(株)</v>
      </c>
      <c r="AW732" s="19" t="str">
        <f>IF(参照_電気!C732="","",参照_電気!C732)</f>
        <v/>
      </c>
      <c r="AX732" s="19">
        <f>IF(参照_電気!D732="","",参照_電気!D732)</f>
        <v>4.7800000000000002E-4</v>
      </c>
      <c r="AY732" s="19">
        <f>IF(参照_電気!E732="","",参照_電気!E732)</f>
        <v>4.7800000000000002E-4</v>
      </c>
      <c r="AZ732" s="19" t="str">
        <f>IF(参照_電気!F732="","",参照_電気!F732)</f>
        <v>南部だんだんエナジー(株)</v>
      </c>
      <c r="BA732" s="19" t="str">
        <f>IF(参照_電気!G732="","",参照_電気!G732)</f>
        <v>南部だんだんエナジー(株)_</v>
      </c>
      <c r="BB732" s="19">
        <f t="shared" si="52"/>
        <v>0.47800000000000004</v>
      </c>
      <c r="BD732" s="19" t="str">
        <f>IF(参照_電気!L732="","",参照_電気!L732)</f>
        <v/>
      </c>
    </row>
    <row r="733" spans="47:56">
      <c r="AU733" s="19" t="str">
        <f>IF(参照_電気!A733="","",参照_電気!A733)</f>
        <v>A0349</v>
      </c>
      <c r="AV733" s="19" t="str">
        <f>IF(参照_電気!B733="","",参照_電気!B733)</f>
        <v>(株)エフエネ</v>
      </c>
      <c r="AW733" s="19" t="str">
        <f>IF(参照_電気!C733="","",参照_電気!C733)</f>
        <v/>
      </c>
      <c r="AX733" s="19">
        <f>IF(参照_電気!D733="","",参照_電気!D733)</f>
        <v>5.6499999999999996E-4</v>
      </c>
      <c r="AY733" s="19">
        <f>IF(参照_電気!E733="","",参照_電気!E733)</f>
        <v>5.6499999999999996E-4</v>
      </c>
      <c r="AZ733" s="19" t="str">
        <f>IF(参照_電気!F733="","",参照_電気!F733)</f>
        <v>(株)エフエネ</v>
      </c>
      <c r="BA733" s="19" t="str">
        <f>IF(参照_電気!G733="","",参照_電気!G733)</f>
        <v>(株)エフエネ_</v>
      </c>
      <c r="BB733" s="19">
        <f t="shared" si="52"/>
        <v>0.56499999999999995</v>
      </c>
      <c r="BD733" s="19" t="str">
        <f>IF(参照_電気!L733="","",参照_電気!L733)</f>
        <v/>
      </c>
    </row>
    <row r="734" spans="47:56">
      <c r="AU734" s="19" t="str">
        <f>IF(参照_電気!A734="","",参照_電気!A734)</f>
        <v>A0350</v>
      </c>
      <c r="AV734" s="19" t="str">
        <f>IF(参照_電気!B734="","",参照_電気!B734)</f>
        <v>こなんウルトラパワー(株)</v>
      </c>
      <c r="AW734" s="19" t="str">
        <f>IF(参照_電気!C734="","",参照_電気!C734)</f>
        <v/>
      </c>
      <c r="AX734" s="19">
        <f>IF(参照_電気!D734="","",参照_電気!D734)</f>
        <v>5.1800000000000001E-4</v>
      </c>
      <c r="AY734" s="19">
        <f>IF(参照_電気!E734="","",参照_電気!E734)</f>
        <v>5.1800000000000001E-4</v>
      </c>
      <c r="AZ734" s="19" t="str">
        <f>IF(参照_電気!F734="","",参照_電気!F734)</f>
        <v>こなんウルトラパワー(株)</v>
      </c>
      <c r="BA734" s="19" t="str">
        <f>IF(参照_電気!G734="","",参照_電気!G734)</f>
        <v>こなんウルトラパワー(株)_</v>
      </c>
      <c r="BB734" s="19">
        <f t="shared" si="52"/>
        <v>0.51800000000000002</v>
      </c>
      <c r="BD734" s="19" t="str">
        <f>IF(参照_電気!L734="","",参照_電気!L734)</f>
        <v/>
      </c>
    </row>
    <row r="735" spans="47:56">
      <c r="AU735" s="19" t="str">
        <f>IF(参照_電気!A735="","",参照_電気!A735)</f>
        <v>A0351</v>
      </c>
      <c r="AV735" s="19" t="str">
        <f>IF(参照_電気!B735="","",参照_電気!B735)</f>
        <v>(株)CHIBAむつざわエナジー</v>
      </c>
      <c r="AW735" s="19" t="str">
        <f>IF(参照_電気!C735="","",参照_電気!C735)</f>
        <v/>
      </c>
      <c r="AX735" s="19">
        <f>IF(参照_電気!D735="","",参照_電気!D735)</f>
        <v>3.9199999999999999E-4</v>
      </c>
      <c r="AY735" s="19">
        <f>IF(参照_電気!E735="","",参照_電気!E735)</f>
        <v>3.9199999999999999E-4</v>
      </c>
      <c r="AZ735" s="19" t="str">
        <f>IF(参照_電気!F735="","",参照_電気!F735)</f>
        <v>(株)CHIBAむつざわエナジー</v>
      </c>
      <c r="BA735" s="19" t="str">
        <f>IF(参照_電気!G735="","",参照_電気!G735)</f>
        <v>(株)CHIBAむつざわエナジー_</v>
      </c>
      <c r="BB735" s="19">
        <f t="shared" si="52"/>
        <v>0.39200000000000002</v>
      </c>
      <c r="BD735" s="19" t="str">
        <f>IF(参照_電気!L735="","",参照_電気!L735)</f>
        <v/>
      </c>
    </row>
    <row r="736" spans="47:56">
      <c r="AU736" s="19" t="str">
        <f>IF(参照_電気!A736="","",参照_電気!A736)</f>
        <v>A0352</v>
      </c>
      <c r="AV736" s="19" t="str">
        <f>IF(参照_電気!B736="","",参照_電気!B736)</f>
        <v>(株)関西空調</v>
      </c>
      <c r="AW736" s="19" t="str">
        <f>IF(参照_電気!C736="","",参照_電気!C736)</f>
        <v/>
      </c>
      <c r="AX736" s="19">
        <f>IF(参照_電気!D736="","",参照_電気!D736)</f>
        <v>5.6400000000000005E-4</v>
      </c>
      <c r="AY736" s="19">
        <f>IF(参照_電気!E736="","",参照_電気!E736)</f>
        <v>5.6400000000000005E-4</v>
      </c>
      <c r="AZ736" s="19" t="str">
        <f>IF(参照_電気!F736="","",参照_電気!F736)</f>
        <v>(株)関西空調</v>
      </c>
      <c r="BA736" s="19" t="str">
        <f>IF(参照_電気!G736="","",参照_電気!G736)</f>
        <v>(株)関西空調_</v>
      </c>
      <c r="BB736" s="19">
        <f t="shared" si="52"/>
        <v>0.56400000000000006</v>
      </c>
      <c r="BD736" s="19" t="str">
        <f>IF(参照_電気!L736="","",参照_電気!L736)</f>
        <v/>
      </c>
    </row>
    <row r="737" spans="47:56">
      <c r="AU737" s="19" t="str">
        <f>IF(参照_電気!A737="","",参照_電気!A737)</f>
        <v>A0353</v>
      </c>
      <c r="AV737" s="19" t="str">
        <f>IF(参照_電気!B737="","",参照_電気!B737)</f>
        <v>奥出雲電力(株)</v>
      </c>
      <c r="AW737" s="19" t="str">
        <f>IF(参照_電気!C737="","",参照_電気!C737)</f>
        <v/>
      </c>
      <c r="AX737" s="19">
        <f>IF(参照_電気!D737="","",参照_電気!D737)</f>
        <v>4.7800000000000002E-4</v>
      </c>
      <c r="AY737" s="19">
        <f>IF(参照_電気!E737="","",参照_電気!E737)</f>
        <v>4.7800000000000002E-4</v>
      </c>
      <c r="AZ737" s="19" t="str">
        <f>IF(参照_電気!F737="","",参照_電気!F737)</f>
        <v>奥出雲電力(株)</v>
      </c>
      <c r="BA737" s="19" t="str">
        <f>IF(参照_電気!G737="","",参照_電気!G737)</f>
        <v>奥出雲電力(株)_</v>
      </c>
      <c r="BB737" s="19">
        <f t="shared" si="52"/>
        <v>0.47800000000000004</v>
      </c>
      <c r="BD737" s="19" t="str">
        <f>IF(参照_電気!L737="","",参照_電気!L737)</f>
        <v/>
      </c>
    </row>
    <row r="738" spans="47:56">
      <c r="AU738" s="19" t="str">
        <f>IF(参照_電気!A738="","",参照_電気!A738)</f>
        <v>A0355</v>
      </c>
      <c r="AV738" s="19" t="str">
        <f>IF(参照_電気!B738="","",参照_電気!B738)</f>
        <v>レジル(株)</v>
      </c>
      <c r="AW738" s="19" t="str">
        <f>IF(参照_電気!C738="","",参照_電気!C738)</f>
        <v>メニューA</v>
      </c>
      <c r="AX738" s="19">
        <f>IF(参照_電気!D738="","",参照_電気!D738)</f>
        <v>0</v>
      </c>
      <c r="AY738" s="19">
        <f>IF(参照_電気!E738="","",参照_電気!E738)</f>
        <v>0</v>
      </c>
      <c r="AZ738" s="19" t="str">
        <f>IF(参照_電気!F738="","",参照_電気!F738)</f>
        <v>レジル(株)</v>
      </c>
      <c r="BA738" s="19" t="str">
        <f>IF(参照_電気!G738="","",参照_電気!G738)</f>
        <v>レジル(株)_メニューA</v>
      </c>
      <c r="BB738" s="19">
        <f t="shared" si="52"/>
        <v>0</v>
      </c>
      <c r="BD738" s="19" t="str">
        <f>IF(参照_電気!L738="","",参照_電気!L738)</f>
        <v/>
      </c>
    </row>
    <row r="739" spans="47:56">
      <c r="AU739" s="19" t="str">
        <f>IF(参照_電気!A739="","",参照_電気!A739)</f>
        <v/>
      </c>
      <c r="AV739" s="19" t="str">
        <f>IF(参照_電気!B739="","",参照_電気!B739)</f>
        <v/>
      </c>
      <c r="AW739" s="19" t="str">
        <f>IF(参照_電気!C739="","",参照_電気!C739)</f>
        <v>メニューB</v>
      </c>
      <c r="AX739" s="19">
        <f>IF(参照_電気!D739="","",参照_電気!D739)</f>
        <v>0</v>
      </c>
      <c r="AY739" s="19">
        <f>IF(参照_電気!E739="","",参照_電気!E739)</f>
        <v>0</v>
      </c>
      <c r="AZ739" s="19" t="str">
        <f>IF(参照_電気!F739="","",参照_電気!F739)</f>
        <v>レジル(株)</v>
      </c>
      <c r="BA739" s="19" t="str">
        <f>IF(参照_電気!G739="","",参照_電気!G739)</f>
        <v>レジル(株)_メニューB</v>
      </c>
      <c r="BB739" s="19">
        <f t="shared" si="52"/>
        <v>0</v>
      </c>
      <c r="BD739" s="19" t="str">
        <f>IF(参照_電気!L739="","",参照_電気!L739)</f>
        <v/>
      </c>
    </row>
    <row r="740" spans="47:56">
      <c r="AU740" s="19" t="str">
        <f>IF(参照_電気!A740="","",参照_電気!A740)</f>
        <v/>
      </c>
      <c r="AV740" s="19" t="str">
        <f>IF(参照_電気!B740="","",参照_電気!B740)</f>
        <v/>
      </c>
      <c r="AW740" s="19" t="str">
        <f>IF(参照_電気!C740="","",参照_電気!C740)</f>
        <v>メニューC</v>
      </c>
      <c r="AX740" s="19">
        <f>IF(参照_電気!D740="","",参照_電気!D740)</f>
        <v>0</v>
      </c>
      <c r="AY740" s="19">
        <f>IF(参照_電気!E740="","",参照_電気!E740)</f>
        <v>0</v>
      </c>
      <c r="AZ740" s="19" t="str">
        <f>IF(参照_電気!F740="","",参照_電気!F740)</f>
        <v>レジル(株)</v>
      </c>
      <c r="BA740" s="19" t="str">
        <f>IF(参照_電気!G740="","",参照_電気!G740)</f>
        <v>レジル(株)_メニューC</v>
      </c>
      <c r="BB740" s="19">
        <f t="shared" si="52"/>
        <v>0</v>
      </c>
      <c r="BD740" s="19" t="str">
        <f>IF(参照_電気!L740="","",参照_電気!L740)</f>
        <v/>
      </c>
    </row>
    <row r="741" spans="47:56">
      <c r="AU741" s="19" t="str">
        <f>IF(参照_電気!A741="","",参照_電気!A741)</f>
        <v/>
      </c>
      <c r="AV741" s="19" t="str">
        <f>IF(参照_電気!B741="","",参照_電気!B741)</f>
        <v/>
      </c>
      <c r="AW741" s="19" t="str">
        <f>IF(参照_電気!C741="","",参照_電気!C741)</f>
        <v>メニューD(残差)</v>
      </c>
      <c r="AX741" s="19">
        <f>IF(参照_電気!D741="","",参照_電気!D741)</f>
        <v>4.2200000000000001E-4</v>
      </c>
      <c r="AY741" s="19">
        <f>IF(参照_電気!E741="","",参照_電気!E741)</f>
        <v>4.2200000000000001E-4</v>
      </c>
      <c r="AZ741" s="19" t="str">
        <f>IF(参照_電気!F741="","",参照_電気!F741)</f>
        <v>レジル(株)</v>
      </c>
      <c r="BA741" s="19" t="str">
        <f>IF(参照_電気!G741="","",参照_電気!G741)</f>
        <v>レジル(株)_メニューD(残差)</v>
      </c>
      <c r="BB741" s="19">
        <f t="shared" si="52"/>
        <v>0.42199999999999999</v>
      </c>
      <c r="BD741" s="19" t="str">
        <f>IF(参照_電気!L741="","",参照_電気!L741)</f>
        <v/>
      </c>
    </row>
    <row r="742" spans="47:56">
      <c r="AU742" s="19" t="str">
        <f>IF(参照_電気!A742="","",参照_電気!A742)</f>
        <v/>
      </c>
      <c r="AV742" s="19" t="str">
        <f>IF(参照_電気!B742="","",参照_電気!B742)</f>
        <v/>
      </c>
      <c r="AW742" s="19" t="str">
        <f>IF(参照_電気!C742="","",参照_電気!C742)</f>
        <v>(参考値)事業者全体</v>
      </c>
      <c r="AX742" s="19">
        <f>IF(参照_電気!D742="","",参照_電気!D742)</f>
        <v>1.6200000000000001E-4</v>
      </c>
      <c r="AY742" s="19">
        <f>IF(参照_電気!E742="","",参照_電気!E742)</f>
        <v>1.6200000000000001E-4</v>
      </c>
      <c r="AZ742" s="19" t="str">
        <f>IF(参照_電気!F742="","",参照_電気!F742)</f>
        <v>レジル(株)</v>
      </c>
      <c r="BA742" s="19" t="str">
        <f>IF(参照_電気!G742="","",参照_電気!G742)</f>
        <v>レジル(株)_(参考値)事業者全体</v>
      </c>
      <c r="BB742" s="19">
        <f t="shared" si="52"/>
        <v>0.16200000000000001</v>
      </c>
      <c r="BD742" s="19" t="str">
        <f>IF(参照_電気!L742="","",参照_電気!L742)</f>
        <v/>
      </c>
    </row>
    <row r="743" spans="47:56">
      <c r="AU743" s="19" t="str">
        <f>IF(参照_電気!A743="","",参照_電気!A743)</f>
        <v>A0356</v>
      </c>
      <c r="AV743" s="19" t="str">
        <f>IF(参照_電気!B743="","",参照_電気!B743)</f>
        <v>(株)成田香取エネルギー</v>
      </c>
      <c r="AW743" s="19" t="str">
        <f>IF(参照_電気!C743="","",参照_電気!C743)</f>
        <v/>
      </c>
      <c r="AX743" s="19">
        <f>IF(参照_電気!D743="","",参照_電気!D743)</f>
        <v>4.15E-4</v>
      </c>
      <c r="AY743" s="19">
        <f>IF(参照_電気!E743="","",参照_電気!E743)</f>
        <v>4.15E-4</v>
      </c>
      <c r="AZ743" s="19" t="str">
        <f>IF(参照_電気!F743="","",参照_電気!F743)</f>
        <v>(株)成田香取エネルギー</v>
      </c>
      <c r="BA743" s="19" t="str">
        <f>IF(参照_電気!G743="","",参照_電気!G743)</f>
        <v>(株)成田香取エネルギー_</v>
      </c>
      <c r="BB743" s="19">
        <f t="shared" si="52"/>
        <v>0.41499999999999998</v>
      </c>
      <c r="BD743" s="19" t="str">
        <f>IF(参照_電気!L743="","",参照_電気!L743)</f>
        <v/>
      </c>
    </row>
    <row r="744" spans="47:56">
      <c r="AU744" s="19" t="str">
        <f>IF(参照_電気!A744="","",参照_電気!A744)</f>
        <v>A0362</v>
      </c>
      <c r="AV744" s="19" t="str">
        <f>IF(参照_電気!B744="","",参照_電気!B744)</f>
        <v>(株)CWS</v>
      </c>
      <c r="AW744" s="19" t="str">
        <f>IF(参照_電気!C744="","",参照_電気!C744)</f>
        <v/>
      </c>
      <c r="AX744" s="19">
        <f>IF(参照_電気!D744="","",参照_電気!D744)</f>
        <v>3.4099999999999999E-4</v>
      </c>
      <c r="AY744" s="19">
        <f>IF(参照_電気!E744="","",参照_電気!E744)</f>
        <v>3.4099999999999999E-4</v>
      </c>
      <c r="AZ744" s="19" t="str">
        <f>IF(参照_電気!F744="","",参照_電気!F744)</f>
        <v>(株)CWS</v>
      </c>
      <c r="BA744" s="19" t="str">
        <f>IF(参照_電気!G744="","",参照_電気!G744)</f>
        <v>(株)CWS_</v>
      </c>
      <c r="BB744" s="19">
        <f t="shared" si="52"/>
        <v>0.34099999999999997</v>
      </c>
      <c r="BD744" s="19" t="str">
        <f>IF(参照_電気!L744="","",参照_電気!L744)</f>
        <v/>
      </c>
    </row>
    <row r="745" spans="47:56">
      <c r="AU745" s="19" t="str">
        <f>IF(参照_電気!A745="","",参照_電気!A745)</f>
        <v>A0364</v>
      </c>
      <c r="AV745" s="19" t="str">
        <f>IF(参照_電気!B745="","",参照_電気!B745)</f>
        <v>ふくしま新電力(株)</v>
      </c>
      <c r="AW745" s="19" t="str">
        <f>IF(参照_電気!C745="","",参照_電気!C745)</f>
        <v/>
      </c>
      <c r="AX745" s="19">
        <f>IF(参照_電気!D745="","",参照_電気!D745)</f>
        <v>3.9800000000000002E-4</v>
      </c>
      <c r="AY745" s="19">
        <f>IF(参照_電気!E745="","",参照_電気!E745)</f>
        <v>3.9800000000000002E-4</v>
      </c>
      <c r="AZ745" s="19" t="str">
        <f>IF(参照_電気!F745="","",参照_電気!F745)</f>
        <v>ふくしま新電力(株)</v>
      </c>
      <c r="BA745" s="19" t="str">
        <f>IF(参照_電気!G745="","",参照_電気!G745)</f>
        <v>ふくしま新電力(株)_</v>
      </c>
      <c r="BB745" s="19">
        <f t="shared" si="52"/>
        <v>0.39800000000000002</v>
      </c>
      <c r="BD745" s="19" t="str">
        <f>IF(参照_電気!L745="","",参照_電気!L745)</f>
        <v/>
      </c>
    </row>
    <row r="746" spans="47:56">
      <c r="AU746" s="19" t="str">
        <f>IF(参照_電気!A746="","",参照_電気!A746)</f>
        <v>A0365</v>
      </c>
      <c r="AV746" s="19" t="str">
        <f>IF(参照_電気!B746="","",参照_電気!B746)</f>
        <v>ティーダッシュ合同会社</v>
      </c>
      <c r="AW746" s="19" t="str">
        <f>IF(参照_電気!C746="","",参照_電気!C746)</f>
        <v>メニューA</v>
      </c>
      <c r="AX746" s="19">
        <f>IF(参照_電気!D746="","",参照_電気!D746)</f>
        <v>0</v>
      </c>
      <c r="AY746" s="19">
        <f>IF(参照_電気!E746="","",参照_電気!E746)</f>
        <v>0</v>
      </c>
      <c r="AZ746" s="19" t="str">
        <f>IF(参照_電気!F746="","",参照_電気!F746)</f>
        <v>ティーダッシュ合同会社</v>
      </c>
      <c r="BA746" s="19" t="str">
        <f>IF(参照_電気!G746="","",参照_電気!G746)</f>
        <v>ティーダッシュ合同会社_メニューA</v>
      </c>
      <c r="BB746" s="19">
        <f t="shared" si="52"/>
        <v>0</v>
      </c>
      <c r="BD746" s="19" t="str">
        <f>IF(参照_電気!L746="","",参照_電気!L746)</f>
        <v/>
      </c>
    </row>
    <row r="747" spans="47:56">
      <c r="AU747" s="19" t="str">
        <f>IF(参照_電気!A747="","",参照_電気!A747)</f>
        <v/>
      </c>
      <c r="AV747" s="19" t="str">
        <f>IF(参照_電気!B747="","",参照_電気!B747)</f>
        <v/>
      </c>
      <c r="AW747" s="19" t="str">
        <f>IF(参照_電気!C747="","",参照_電気!C747)</f>
        <v>メニューB(残差)</v>
      </c>
      <c r="AX747" s="19">
        <f>IF(参照_電気!D747="","",参照_電気!D747)</f>
        <v>4.0099999999999999E-4</v>
      </c>
      <c r="AY747" s="19">
        <f>IF(参照_電気!E747="","",参照_電気!E747)</f>
        <v>4.0099999999999999E-4</v>
      </c>
      <c r="AZ747" s="19" t="str">
        <f>IF(参照_電気!F747="","",参照_電気!F747)</f>
        <v>ティーダッシュ合同会社</v>
      </c>
      <c r="BA747" s="19" t="str">
        <f>IF(参照_電気!G747="","",参照_電気!G747)</f>
        <v>ティーダッシュ合同会社_メニューB(残差)</v>
      </c>
      <c r="BB747" s="19">
        <f t="shared" si="52"/>
        <v>0.40099999999999997</v>
      </c>
      <c r="BD747" s="19" t="str">
        <f>IF(参照_電気!L747="","",参照_電気!L747)</f>
        <v/>
      </c>
    </row>
    <row r="748" spans="47:56">
      <c r="AU748" s="19" t="str">
        <f>IF(参照_電気!A748="","",参照_電気!A748)</f>
        <v/>
      </c>
      <c r="AV748" s="19" t="str">
        <f>IF(参照_電気!B748="","",参照_電気!B748)</f>
        <v/>
      </c>
      <c r="AW748" s="19" t="str">
        <f>IF(参照_電気!C748="","",参照_電気!C748)</f>
        <v>(参考値)事業者全体</v>
      </c>
      <c r="AX748" s="19">
        <f>IF(参照_電気!D748="","",参照_電気!D748)</f>
        <v>3.9399999999999998E-4</v>
      </c>
      <c r="AY748" s="19">
        <f>IF(参照_電気!E748="","",参照_電気!E748)</f>
        <v>3.9399999999999998E-4</v>
      </c>
      <c r="AZ748" s="19" t="str">
        <f>IF(参照_電気!F748="","",参照_電気!F748)</f>
        <v>ティーダッシュ合同会社</v>
      </c>
      <c r="BA748" s="19" t="str">
        <f>IF(参照_電気!G748="","",参照_電気!G748)</f>
        <v>ティーダッシュ合同会社_(参考値)事業者全体</v>
      </c>
      <c r="BB748" s="19">
        <f t="shared" si="52"/>
        <v>0.39399999999999996</v>
      </c>
      <c r="BD748" s="19" t="str">
        <f>IF(参照_電気!L748="","",参照_電気!L748)</f>
        <v/>
      </c>
    </row>
    <row r="749" spans="47:56">
      <c r="AU749" s="19" t="str">
        <f>IF(参照_電気!A749="","",参照_電気!A749)</f>
        <v>A0366</v>
      </c>
      <c r="AV749" s="19" t="str">
        <f>IF(参照_電気!B749="","",参照_電気!B749)</f>
        <v>(株)エネクスライフサービス</v>
      </c>
      <c r="AW749" s="19" t="str">
        <f>IF(参照_電気!C749="","",参照_電気!C749)</f>
        <v/>
      </c>
      <c r="AX749" s="19">
        <f>IF(参照_電気!D749="","",参照_電気!D749)</f>
        <v>3.3300000000000002E-4</v>
      </c>
      <c r="AY749" s="19">
        <f>IF(参照_電気!E749="","",参照_電気!E749)</f>
        <v>3.3300000000000002E-4</v>
      </c>
      <c r="AZ749" s="19" t="str">
        <f>IF(参照_電気!F749="","",参照_電気!F749)</f>
        <v>(株)エネクスライフサービス</v>
      </c>
      <c r="BA749" s="19" t="str">
        <f>IF(参照_電気!G749="","",参照_電気!G749)</f>
        <v>(株)エネクスライフサービス_</v>
      </c>
      <c r="BB749" s="19">
        <f t="shared" si="52"/>
        <v>0.33300000000000002</v>
      </c>
      <c r="BD749" s="19" t="str">
        <f>IF(参照_電気!L749="","",参照_電気!L749)</f>
        <v/>
      </c>
    </row>
    <row r="750" spans="47:56">
      <c r="AU750" s="19" t="str">
        <f>IF(参照_電気!A750="","",参照_電気!A750)</f>
        <v>A0367</v>
      </c>
      <c r="AV750" s="19" t="str">
        <f>IF(参照_電気!B750="","",参照_電気!B750)</f>
        <v>ネイチャーエナジー小国(株)</v>
      </c>
      <c r="AW750" s="19" t="str">
        <f>IF(参照_電気!C750="","",参照_電気!C750)</f>
        <v/>
      </c>
      <c r="AX750" s="19">
        <f>IF(参照_電気!D750="","",参照_電気!D750)</f>
        <v>4.8200000000000001E-4</v>
      </c>
      <c r="AY750" s="19">
        <f>IF(参照_電気!E750="","",参照_電気!E750)</f>
        <v>4.8200000000000001E-4</v>
      </c>
      <c r="AZ750" s="19" t="str">
        <f>IF(参照_電気!F750="","",参照_電気!F750)</f>
        <v>ネイチャーエナジー小国(株)</v>
      </c>
      <c r="BA750" s="19" t="str">
        <f>IF(参照_電気!G750="","",参照_電気!G750)</f>
        <v>ネイチャーエナジー小国(株)_</v>
      </c>
      <c r="BB750" s="19">
        <f t="shared" si="52"/>
        <v>0.48199999999999998</v>
      </c>
      <c r="BD750" s="19" t="str">
        <f>IF(参照_電気!L750="","",参照_電気!L750)</f>
        <v/>
      </c>
    </row>
    <row r="751" spans="47:56">
      <c r="AU751" s="19" t="str">
        <f>IF(参照_電気!A751="","",参照_電気!A751)</f>
        <v>A0368</v>
      </c>
      <c r="AV751" s="19" t="str">
        <f>IF(参照_電気!B751="","",参照_電気!B751)</f>
        <v>リエスパワーネクスト(株)</v>
      </c>
      <c r="AW751" s="19" t="str">
        <f>IF(参照_電気!C751="","",参照_電気!C751)</f>
        <v/>
      </c>
      <c r="AX751" s="19">
        <f>IF(参照_電気!D751="","",参照_電気!D751)</f>
        <v>3.8200000000000002E-4</v>
      </c>
      <c r="AY751" s="19">
        <f>IF(参照_電気!E751="","",参照_電気!E751)</f>
        <v>3.7399999999999998E-4</v>
      </c>
      <c r="AZ751" s="19" t="str">
        <f>IF(参照_電気!F751="","",参照_電気!F751)</f>
        <v>リエスパワーネクスト(株)</v>
      </c>
      <c r="BA751" s="19" t="str">
        <f>IF(参照_電気!G751="","",参照_電気!G751)</f>
        <v>リエスパワーネクスト(株)_</v>
      </c>
      <c r="BB751" s="19">
        <f t="shared" si="52"/>
        <v>0.38200000000000001</v>
      </c>
      <c r="BD751" s="19" t="str">
        <f>IF(参照_電気!L751="","",参照_電気!L751)</f>
        <v/>
      </c>
    </row>
    <row r="752" spans="47:56">
      <c r="AU752" s="19" t="str">
        <f>IF(参照_電気!A752="","",参照_電気!A752)</f>
        <v>A0371</v>
      </c>
      <c r="AV752" s="19" t="str">
        <f>IF(参照_電気!B752="","",参照_電気!B752)</f>
        <v>エネルギーパワー(株)</v>
      </c>
      <c r="AW752" s="19" t="str">
        <f>IF(参照_電気!C752="","",参照_電気!C752)</f>
        <v/>
      </c>
      <c r="AX752" s="19">
        <f>IF(参照_電気!D752="","",参照_電気!D752)</f>
        <v>5.6999999999999998E-4</v>
      </c>
      <c r="AY752" s="19">
        <f>IF(参照_電気!E752="","",参照_電気!E752)</f>
        <v>5.6999999999999998E-4</v>
      </c>
      <c r="AZ752" s="19" t="str">
        <f>IF(参照_電気!F752="","",参照_電気!F752)</f>
        <v>エネルギーパワー(株)</v>
      </c>
      <c r="BA752" s="19" t="str">
        <f>IF(参照_電気!G752="","",参照_電気!G752)</f>
        <v>エネルギーパワー(株)_</v>
      </c>
      <c r="BB752" s="19">
        <f t="shared" si="52"/>
        <v>0.56999999999999995</v>
      </c>
      <c r="BD752" s="19" t="str">
        <f>IF(参照_電気!L752="","",参照_電気!L752)</f>
        <v/>
      </c>
    </row>
    <row r="753" spans="47:56">
      <c r="AU753" s="19" t="str">
        <f>IF(参照_電気!A753="","",参照_電気!A753)</f>
        <v>A0372</v>
      </c>
      <c r="AV753" s="19" t="str">
        <f>IF(参照_電気!B753="","",参照_電気!B753)</f>
        <v>(株)グリムスパワー</v>
      </c>
      <c r="AW753" s="19" t="str">
        <f>IF(参照_電気!C753="","",参照_電気!C753)</f>
        <v>メニューA</v>
      </c>
      <c r="AX753" s="19">
        <f>IF(参照_電気!D753="","",参照_電気!D753)</f>
        <v>0</v>
      </c>
      <c r="AY753" s="19">
        <f>IF(参照_電気!E753="","",参照_電気!E753)</f>
        <v>0</v>
      </c>
      <c r="AZ753" s="19" t="str">
        <f>IF(参照_電気!F753="","",参照_電気!F753)</f>
        <v>(株)グリムスパワー</v>
      </c>
      <c r="BA753" s="19" t="str">
        <f>IF(参照_電気!G753="","",参照_電気!G753)</f>
        <v>(株)グリムスパワー_メニューA</v>
      </c>
      <c r="BB753" s="19">
        <f t="shared" si="52"/>
        <v>0</v>
      </c>
      <c r="BD753" s="19" t="str">
        <f>IF(参照_電気!L753="","",参照_電気!L753)</f>
        <v/>
      </c>
    </row>
    <row r="754" spans="47:56">
      <c r="AU754" s="19" t="str">
        <f>IF(参照_電気!A754="","",参照_電気!A754)</f>
        <v/>
      </c>
      <c r="AV754" s="19" t="str">
        <f>IF(参照_電気!B754="","",参照_電気!B754)</f>
        <v/>
      </c>
      <c r="AW754" s="19" t="str">
        <f>IF(参照_電気!C754="","",参照_電気!C754)</f>
        <v>メニューB(残差)</v>
      </c>
      <c r="AX754" s="19">
        <f>IF(参照_電気!D754="","",参照_電気!D754)</f>
        <v>5.5199999999999997E-4</v>
      </c>
      <c r="AY754" s="19">
        <f>IF(参照_電気!E754="","",参照_電気!E754)</f>
        <v>5.5199999999999997E-4</v>
      </c>
      <c r="AZ754" s="19" t="str">
        <f>IF(参照_電気!F754="","",参照_電気!F754)</f>
        <v>(株)グリムスパワー</v>
      </c>
      <c r="BA754" s="19" t="str">
        <f>IF(参照_電気!G754="","",参照_電気!G754)</f>
        <v>(株)グリムスパワー_メニューB(残差)</v>
      </c>
      <c r="BB754" s="19">
        <f t="shared" si="52"/>
        <v>0.55199999999999994</v>
      </c>
      <c r="BD754" s="19" t="str">
        <f>IF(参照_電気!L754="","",参照_電気!L754)</f>
        <v/>
      </c>
    </row>
    <row r="755" spans="47:56">
      <c r="AU755" s="19" t="str">
        <f>IF(参照_電気!A755="","",参照_電気!A755)</f>
        <v/>
      </c>
      <c r="AV755" s="19" t="str">
        <f>IF(参照_電気!B755="","",参照_電気!B755)</f>
        <v/>
      </c>
      <c r="AW755" s="19" t="str">
        <f>IF(参照_電気!C755="","",参照_電気!C755)</f>
        <v>(参考値)事業者全体</v>
      </c>
      <c r="AX755" s="19">
        <f>IF(参照_電気!D755="","",参照_電気!D755)</f>
        <v>5.4699999999999996E-4</v>
      </c>
      <c r="AY755" s="19">
        <f>IF(参照_電気!E755="","",参照_電気!E755)</f>
        <v>5.4699999999999996E-4</v>
      </c>
      <c r="AZ755" s="19" t="str">
        <f>IF(参照_電気!F755="","",参照_電気!F755)</f>
        <v>(株)グリムスパワー</v>
      </c>
      <c r="BA755" s="19" t="str">
        <f>IF(参照_電気!G755="","",参照_電気!G755)</f>
        <v>(株)グリムスパワー_(参考値)事業者全体</v>
      </c>
      <c r="BB755" s="19">
        <f t="shared" si="52"/>
        <v>0.54699999999999993</v>
      </c>
      <c r="BD755" s="19" t="str">
        <f>IF(参照_電気!L755="","",参照_電気!L755)</f>
        <v/>
      </c>
    </row>
    <row r="756" spans="47:56">
      <c r="AU756" s="19" t="str">
        <f>IF(参照_電気!A756="","",参照_電気!A756)</f>
        <v>A0376</v>
      </c>
      <c r="AV756" s="19" t="str">
        <f>IF(参照_電気!B756="","",参照_電気!B756)</f>
        <v>自然電力(株)</v>
      </c>
      <c r="AW756" s="19" t="str">
        <f>IF(参照_電気!C756="","",参照_電気!C756)</f>
        <v/>
      </c>
      <c r="AX756" s="19">
        <f>IF(参照_電気!D756="","",参照_電気!D756)</f>
        <v>5.71E-4</v>
      </c>
      <c r="AY756" s="19">
        <f>IF(参照_電気!E756="","",参照_電気!E756)</f>
        <v>5.71E-4</v>
      </c>
      <c r="AZ756" s="19" t="str">
        <f>IF(参照_電気!F756="","",参照_電気!F756)</f>
        <v>自然電力(株)</v>
      </c>
      <c r="BA756" s="19" t="str">
        <f>IF(参照_電気!G756="","",参照_電気!G756)</f>
        <v>自然電力(株)_</v>
      </c>
      <c r="BB756" s="19">
        <f t="shared" si="52"/>
        <v>0.57099999999999995</v>
      </c>
      <c r="BD756" s="19" t="str">
        <f>IF(参照_電気!L756="","",参照_電気!L756)</f>
        <v/>
      </c>
    </row>
    <row r="757" spans="47:56">
      <c r="AU757" s="19" t="str">
        <f>IF(参照_電気!A757="","",参照_電気!A757)</f>
        <v>A0378</v>
      </c>
      <c r="AV757" s="19" t="str">
        <f>IF(参照_電気!B757="","",参照_電気!B757)</f>
        <v>本庄ガス(株)</v>
      </c>
      <c r="AW757" s="19" t="str">
        <f>IF(参照_電気!C757="","",参照_電気!C757)</f>
        <v/>
      </c>
      <c r="AX757" s="19">
        <f>IF(参照_電気!D757="","",参照_電気!D757)</f>
        <v>4.1899999999999999E-4</v>
      </c>
      <c r="AY757" s="19">
        <f>IF(参照_電気!E757="","",参照_電気!E757)</f>
        <v>4.1899999999999999E-4</v>
      </c>
      <c r="AZ757" s="19" t="str">
        <f>IF(参照_電気!F757="","",参照_電気!F757)</f>
        <v>本庄ガス(株)</v>
      </c>
      <c r="BA757" s="19" t="str">
        <f>IF(参照_電気!G757="","",参照_電気!G757)</f>
        <v>本庄ガス(株)_</v>
      </c>
      <c r="BB757" s="19">
        <f t="shared" si="52"/>
        <v>0.41899999999999998</v>
      </c>
      <c r="BD757" s="19" t="str">
        <f>IF(参照_電気!L757="","",参照_電気!L757)</f>
        <v/>
      </c>
    </row>
    <row r="758" spans="47:56">
      <c r="AU758" s="19" t="str">
        <f>IF(参照_電気!A758="","",参照_電気!A758)</f>
        <v>A0380</v>
      </c>
      <c r="AV758" s="19" t="str">
        <f>IF(参照_電気!B758="","",参照_電気!B758)</f>
        <v>青森県民エナジー(株)</v>
      </c>
      <c r="AW758" s="19" t="str">
        <f>IF(参照_電気!C758="","",参照_電気!C758)</f>
        <v/>
      </c>
      <c r="AX758" s="19">
        <f>IF(参照_電気!D758="","",参照_電気!D758)</f>
        <v>4.84E-4</v>
      </c>
      <c r="AY758" s="19">
        <f>IF(参照_電気!E758="","",参照_電気!E758)</f>
        <v>4.84E-4</v>
      </c>
      <c r="AZ758" s="19" t="str">
        <f>IF(参照_電気!F758="","",参照_電気!F758)</f>
        <v>青森県民エナジー(株)</v>
      </c>
      <c r="BA758" s="19" t="str">
        <f>IF(参照_電気!G758="","",参照_電気!G758)</f>
        <v>青森県民エナジー(株)_</v>
      </c>
      <c r="BB758" s="19">
        <f t="shared" si="52"/>
        <v>0.48399999999999999</v>
      </c>
      <c r="BD758" s="19" t="str">
        <f>IF(参照_電気!L758="","",参照_電気!L758)</f>
        <v/>
      </c>
    </row>
    <row r="759" spans="47:56">
      <c r="AU759" s="19" t="str">
        <f>IF(参照_電気!A759="","",参照_電気!A759)</f>
        <v>A0381</v>
      </c>
      <c r="AV759" s="19" t="str">
        <f>IF(参照_電気!B759="","",参照_電気!B759)</f>
        <v>国際航業(株)</v>
      </c>
      <c r="AW759" s="19" t="str">
        <f>IF(参照_電気!C759="","",参照_電気!C759)</f>
        <v>メニューA</v>
      </c>
      <c r="AX759" s="19">
        <f>IF(参照_電気!D759="","",参照_電気!D759)</f>
        <v>0</v>
      </c>
      <c r="AY759" s="19">
        <f>IF(参照_電気!E759="","",参照_電気!E759)</f>
        <v>0</v>
      </c>
      <c r="AZ759" s="19" t="str">
        <f>IF(参照_電気!F759="","",参照_電気!F759)</f>
        <v>国際航業(株)</v>
      </c>
      <c r="BA759" s="19" t="str">
        <f>IF(参照_電気!G759="","",参照_電気!G759)</f>
        <v>国際航業(株)_メニューA</v>
      </c>
      <c r="BB759" s="19">
        <f t="shared" si="52"/>
        <v>0</v>
      </c>
      <c r="BD759" s="19" t="str">
        <f>IF(参照_電気!L759="","",参照_電気!L759)</f>
        <v/>
      </c>
    </row>
    <row r="760" spans="47:56">
      <c r="AU760" s="19" t="str">
        <f>IF(参照_電気!A760="","",参照_電気!A760)</f>
        <v/>
      </c>
      <c r="AV760" s="19" t="str">
        <f>IF(参照_電気!B760="","",参照_電気!B760)</f>
        <v/>
      </c>
      <c r="AW760" s="19" t="str">
        <f>IF(参照_電気!C760="","",参照_電気!C760)</f>
        <v>メニューB(残差)</v>
      </c>
      <c r="AX760" s="19">
        <f>IF(参照_電気!D760="","",参照_電気!D760)</f>
        <v>6.4400000000000004E-4</v>
      </c>
      <c r="AY760" s="19">
        <f>IF(参照_電気!E760="","",参照_電気!E760)</f>
        <v>6.4400000000000004E-4</v>
      </c>
      <c r="AZ760" s="19" t="str">
        <f>IF(参照_電気!F760="","",参照_電気!F760)</f>
        <v>国際航業(株)</v>
      </c>
      <c r="BA760" s="19" t="str">
        <f>IF(参照_電気!G760="","",参照_電気!G760)</f>
        <v>国際航業(株)_メニューB(残差)</v>
      </c>
      <c r="BB760" s="19">
        <f t="shared" si="52"/>
        <v>0.64400000000000002</v>
      </c>
      <c r="BD760" s="19" t="str">
        <f>IF(参照_電気!L760="","",参照_電気!L760)</f>
        <v/>
      </c>
    </row>
    <row r="761" spans="47:56">
      <c r="AU761" s="19" t="str">
        <f>IF(参照_電気!A761="","",参照_電気!A761)</f>
        <v/>
      </c>
      <c r="AV761" s="19" t="str">
        <f>IF(参照_電気!B761="","",参照_電気!B761)</f>
        <v/>
      </c>
      <c r="AW761" s="19" t="str">
        <f>IF(参照_電気!C761="","",参照_電気!C761)</f>
        <v>(参考値)事業者全体</v>
      </c>
      <c r="AX761" s="19">
        <f>IF(参照_電気!D761="","",参照_電気!D761)</f>
        <v>2.6800000000000001E-4</v>
      </c>
      <c r="AY761" s="19">
        <f>IF(参照_電気!E761="","",参照_電気!E761)</f>
        <v>2.6800000000000001E-4</v>
      </c>
      <c r="AZ761" s="19" t="str">
        <f>IF(参照_電気!F761="","",参照_電気!F761)</f>
        <v>国際航業(株)</v>
      </c>
      <c r="BA761" s="19" t="str">
        <f>IF(参照_電気!G761="","",参照_電気!G761)</f>
        <v>国際航業(株)_(参考値)事業者全体</v>
      </c>
      <c r="BB761" s="19">
        <f t="shared" si="52"/>
        <v>0.26800000000000002</v>
      </c>
      <c r="BD761" s="19" t="str">
        <f>IF(参照_電気!L761="","",参照_電気!L761)</f>
        <v/>
      </c>
    </row>
    <row r="762" spans="47:56">
      <c r="AU762" s="19" t="str">
        <f>IF(参照_電気!A762="","",参照_電気!A762)</f>
        <v>A0382</v>
      </c>
      <c r="AV762" s="19" t="str">
        <f>IF(参照_電気!B762="","",参照_電気!B762)</f>
        <v>ローカルでんき(株)</v>
      </c>
      <c r="AW762" s="19" t="str">
        <f>IF(参照_電気!C762="","",参照_電気!C762)</f>
        <v>メニューA</v>
      </c>
      <c r="AX762" s="19">
        <f>IF(参照_電気!D762="","",参照_電気!D762)</f>
        <v>0</v>
      </c>
      <c r="AY762" s="19">
        <f>IF(参照_電気!E762="","",参照_電気!E762)</f>
        <v>0</v>
      </c>
      <c r="AZ762" s="19" t="str">
        <f>IF(参照_電気!F762="","",参照_電気!F762)</f>
        <v>ローカルでんき(株)</v>
      </c>
      <c r="BA762" s="19" t="str">
        <f>IF(参照_電気!G762="","",参照_電気!G762)</f>
        <v>ローカルでんき(株)_メニューA</v>
      </c>
      <c r="BB762" s="19">
        <f t="shared" si="52"/>
        <v>0</v>
      </c>
      <c r="BD762" s="19" t="str">
        <f>IF(参照_電気!L762="","",参照_電気!L762)</f>
        <v/>
      </c>
    </row>
    <row r="763" spans="47:56">
      <c r="AU763" s="19" t="str">
        <f>IF(参照_電気!A763="","",参照_電気!A763)</f>
        <v/>
      </c>
      <c r="AV763" s="19" t="str">
        <f>IF(参照_電気!B763="","",参照_電気!B763)</f>
        <v/>
      </c>
      <c r="AW763" s="19" t="str">
        <f>IF(参照_電気!C763="","",参照_電気!C763)</f>
        <v>メニューB(残差)</v>
      </c>
      <c r="AX763" s="19">
        <f>IF(参照_電気!D763="","",参照_電気!D763)</f>
        <v>5.4100000000000003E-4</v>
      </c>
      <c r="AY763" s="19">
        <f>IF(参照_電気!E763="","",参照_電気!E763)</f>
        <v>5.4100000000000003E-4</v>
      </c>
      <c r="AZ763" s="19" t="str">
        <f>IF(参照_電気!F763="","",参照_電気!F763)</f>
        <v>ローカルでんき(株)</v>
      </c>
      <c r="BA763" s="19" t="str">
        <f>IF(参照_電気!G763="","",参照_電気!G763)</f>
        <v>ローカルでんき(株)_メニューB(残差)</v>
      </c>
      <c r="BB763" s="19">
        <f t="shared" si="52"/>
        <v>0.54100000000000004</v>
      </c>
      <c r="BD763" s="19" t="str">
        <f>IF(参照_電気!L763="","",参照_電気!L763)</f>
        <v/>
      </c>
    </row>
    <row r="764" spans="47:56">
      <c r="AU764" s="19" t="str">
        <f>IF(参照_電気!A764="","",参照_電気!A764)</f>
        <v/>
      </c>
      <c r="AV764" s="19" t="str">
        <f>IF(参照_電気!B764="","",参照_電気!B764)</f>
        <v/>
      </c>
      <c r="AW764" s="19" t="str">
        <f>IF(参照_電気!C764="","",参照_電気!C764)</f>
        <v>(参考値)事業者全体</v>
      </c>
      <c r="AX764" s="19">
        <f>IF(参照_電気!D764="","",参照_電気!D764)</f>
        <v>4.7699999999999999E-4</v>
      </c>
      <c r="AY764" s="19">
        <f>IF(参照_電気!E764="","",参照_電気!E764)</f>
        <v>4.7699999999999999E-4</v>
      </c>
      <c r="AZ764" s="19" t="str">
        <f>IF(参照_電気!F764="","",参照_電気!F764)</f>
        <v>ローカルでんき(株)</v>
      </c>
      <c r="BA764" s="19" t="str">
        <f>IF(参照_電気!G764="","",参照_電気!G764)</f>
        <v>ローカルでんき(株)_(参考値)事業者全体</v>
      </c>
      <c r="BB764" s="19">
        <f t="shared" si="52"/>
        <v>0.47699999999999998</v>
      </c>
      <c r="BD764" s="19" t="str">
        <f>IF(参照_電気!L764="","",参照_電気!L764)</f>
        <v/>
      </c>
    </row>
    <row r="765" spans="47:56">
      <c r="AU765" s="19" t="str">
        <f>IF(参照_電気!A765="","",参照_電気!A765)</f>
        <v>A0383</v>
      </c>
      <c r="AV765" s="19" t="str">
        <f>IF(参照_電気!B765="","",参照_電気!B765)</f>
        <v>(株)明治産業</v>
      </c>
      <c r="AW765" s="19" t="str">
        <f>IF(参照_電気!C765="","",参照_電気!C765)</f>
        <v/>
      </c>
      <c r="AX765" s="19">
        <f>IF(参照_電気!D765="","",参照_電気!D765)</f>
        <v>4.4099999999999999E-4</v>
      </c>
      <c r="AY765" s="19">
        <f>IF(参照_電気!E765="","",参照_電気!E765)</f>
        <v>4.4099999999999999E-4</v>
      </c>
      <c r="AZ765" s="19" t="str">
        <f>IF(参照_電気!F765="","",参照_電気!F765)</f>
        <v>(株)明治産業</v>
      </c>
      <c r="BA765" s="19" t="str">
        <f>IF(参照_電気!G765="","",参照_電気!G765)</f>
        <v>(株)明治産業_</v>
      </c>
      <c r="BB765" s="19">
        <f t="shared" si="52"/>
        <v>0.441</v>
      </c>
      <c r="BD765" s="19" t="str">
        <f>IF(参照_電気!L765="","",参照_電気!L765)</f>
        <v/>
      </c>
    </row>
    <row r="766" spans="47:56">
      <c r="AU766" s="19" t="str">
        <f>IF(参照_電気!A766="","",参照_電気!A766)</f>
        <v>A0385</v>
      </c>
      <c r="AV766" s="19" t="str">
        <f>IF(参照_電気!B766="","",参照_電気!B766)</f>
        <v>岡山電力(株)</v>
      </c>
      <c r="AW766" s="19" t="str">
        <f>IF(参照_電気!C766="","",参照_電気!C766)</f>
        <v>メニューA</v>
      </c>
      <c r="AX766" s="19">
        <f>IF(参照_電気!D766="","",参照_電気!D766)</f>
        <v>0</v>
      </c>
      <c r="AY766" s="19">
        <f>IF(参照_電気!E766="","",参照_電気!E766)</f>
        <v>0</v>
      </c>
      <c r="AZ766" s="19" t="str">
        <f>IF(参照_電気!F766="","",参照_電気!F766)</f>
        <v>岡山電力(株)</v>
      </c>
      <c r="BA766" s="19" t="str">
        <f>IF(参照_電気!G766="","",参照_電気!G766)</f>
        <v>岡山電力(株)_メニューA</v>
      </c>
      <c r="BB766" s="19">
        <f t="shared" si="52"/>
        <v>0</v>
      </c>
      <c r="BD766" s="19" t="str">
        <f>IF(参照_電気!L766="","",参照_電気!L766)</f>
        <v/>
      </c>
    </row>
    <row r="767" spans="47:56">
      <c r="AU767" s="19" t="str">
        <f>IF(参照_電気!A767="","",参照_電気!A767)</f>
        <v/>
      </c>
      <c r="AV767" s="19" t="str">
        <f>IF(参照_電気!B767="","",参照_電気!B767)</f>
        <v/>
      </c>
      <c r="AW767" s="19" t="str">
        <f>IF(参照_電気!C767="","",参照_電気!C767)</f>
        <v>メニューB(残差)</v>
      </c>
      <c r="AX767" s="19">
        <f>IF(参照_電気!D767="","",参照_電気!D767)</f>
        <v>4.55E-4</v>
      </c>
      <c r="AY767" s="19">
        <f>IF(参照_電気!E767="","",参照_電気!E767)</f>
        <v>4.55E-4</v>
      </c>
      <c r="AZ767" s="19" t="str">
        <f>IF(参照_電気!F767="","",参照_電気!F767)</f>
        <v>岡山電力(株)</v>
      </c>
      <c r="BA767" s="19" t="str">
        <f>IF(参照_電気!G767="","",参照_電気!G767)</f>
        <v>岡山電力(株)_メニューB(残差)</v>
      </c>
      <c r="BB767" s="19">
        <f t="shared" si="52"/>
        <v>0.45500000000000002</v>
      </c>
      <c r="BD767" s="19" t="str">
        <f>IF(参照_電気!L767="","",参照_電気!L767)</f>
        <v/>
      </c>
    </row>
    <row r="768" spans="47:56">
      <c r="AU768" s="19" t="str">
        <f>IF(参照_電気!A768="","",参照_電気!A768)</f>
        <v/>
      </c>
      <c r="AV768" s="19" t="str">
        <f>IF(参照_電気!B768="","",参照_電気!B768)</f>
        <v/>
      </c>
      <c r="AW768" s="19" t="str">
        <f>IF(参照_電気!C768="","",参照_電気!C768)</f>
        <v>(参考値)事業者全体</v>
      </c>
      <c r="AX768" s="19">
        <f>IF(参照_電気!D768="","",参照_電気!D768)</f>
        <v>4.35E-4</v>
      </c>
      <c r="AY768" s="19">
        <f>IF(参照_電気!E768="","",参照_電気!E768)</f>
        <v>4.35E-4</v>
      </c>
      <c r="AZ768" s="19" t="str">
        <f>IF(参照_電気!F768="","",参照_電気!F768)</f>
        <v>岡山電力(株)</v>
      </c>
      <c r="BA768" s="19" t="str">
        <f>IF(参照_電気!G768="","",参照_電気!G768)</f>
        <v>岡山電力(株)_(参考値)事業者全体</v>
      </c>
      <c r="BB768" s="19">
        <f t="shared" si="52"/>
        <v>0.435</v>
      </c>
      <c r="BD768" s="19" t="str">
        <f>IF(参照_電気!L768="","",参照_電気!L768)</f>
        <v/>
      </c>
    </row>
    <row r="769" spans="47:56">
      <c r="AU769" s="19" t="str">
        <f>IF(参照_電気!A769="","",参照_電気!A769)</f>
        <v>A0386</v>
      </c>
      <c r="AV769" s="19" t="str">
        <f>IF(参照_電気!B769="","",参照_電気!B769)</f>
        <v>ミライフ(株)</v>
      </c>
      <c r="AW769" s="19" t="str">
        <f>IF(参照_電気!C769="","",参照_電気!C769)</f>
        <v>メニューA</v>
      </c>
      <c r="AX769" s="19">
        <f>IF(参照_電気!D769="","",参照_電気!D769)</f>
        <v>0</v>
      </c>
      <c r="AY769" s="19">
        <f>IF(参照_電気!E769="","",参照_電気!E769)</f>
        <v>0</v>
      </c>
      <c r="AZ769" s="19" t="str">
        <f>IF(参照_電気!F769="","",参照_電気!F769)</f>
        <v>ミライフ(株)</v>
      </c>
      <c r="BA769" s="19" t="str">
        <f>IF(参照_電気!G769="","",参照_電気!G769)</f>
        <v>ミライフ(株)_メニューA</v>
      </c>
      <c r="BB769" s="19">
        <f t="shared" si="52"/>
        <v>0</v>
      </c>
      <c r="BD769" s="19" t="str">
        <f>IF(参照_電気!L769="","",参照_電気!L769)</f>
        <v/>
      </c>
    </row>
    <row r="770" spans="47:56">
      <c r="AU770" s="19" t="str">
        <f>IF(参照_電気!A770="","",参照_電気!A770)</f>
        <v/>
      </c>
      <c r="AV770" s="19" t="str">
        <f>IF(参照_電気!B770="","",参照_電気!B770)</f>
        <v/>
      </c>
      <c r="AW770" s="19" t="str">
        <f>IF(参照_電気!C770="","",参照_電気!C770)</f>
        <v>メニューB(残差)</v>
      </c>
      <c r="AX770" s="19">
        <f>IF(参照_電気!D770="","",参照_電気!D770)</f>
        <v>4.2000000000000002E-4</v>
      </c>
      <c r="AY770" s="19">
        <f>IF(参照_電気!E770="","",参照_電気!E770)</f>
        <v>4.2000000000000002E-4</v>
      </c>
      <c r="AZ770" s="19" t="str">
        <f>IF(参照_電気!F770="","",参照_電気!F770)</f>
        <v>ミライフ(株)</v>
      </c>
      <c r="BA770" s="19" t="str">
        <f>IF(参照_電気!G770="","",参照_電気!G770)</f>
        <v>ミライフ(株)_メニューB(残差)</v>
      </c>
      <c r="BB770" s="19">
        <f t="shared" si="52"/>
        <v>0.42000000000000004</v>
      </c>
      <c r="BD770" s="19" t="str">
        <f>IF(参照_電気!L770="","",参照_電気!L770)</f>
        <v/>
      </c>
    </row>
    <row r="771" spans="47:56">
      <c r="AU771" s="19" t="str">
        <f>IF(参照_電気!A771="","",参照_電気!A771)</f>
        <v/>
      </c>
      <c r="AV771" s="19" t="str">
        <f>IF(参照_電気!B771="","",参照_電気!B771)</f>
        <v/>
      </c>
      <c r="AW771" s="19" t="str">
        <f>IF(参照_電気!C771="","",参照_電気!C771)</f>
        <v>(参考値)事業者全体</v>
      </c>
      <c r="AX771" s="19">
        <f>IF(参照_電気!D771="","",参照_電気!D771)</f>
        <v>4.1599999999999997E-4</v>
      </c>
      <c r="AY771" s="19">
        <f>IF(参照_電気!E771="","",参照_電気!E771)</f>
        <v>4.1599999999999997E-4</v>
      </c>
      <c r="AZ771" s="19" t="str">
        <f>IF(参照_電気!F771="","",参照_電気!F771)</f>
        <v>ミライフ(株)</v>
      </c>
      <c r="BA771" s="19" t="str">
        <f>IF(参照_電気!G771="","",参照_電気!G771)</f>
        <v>ミライフ(株)_(参考値)事業者全体</v>
      </c>
      <c r="BB771" s="19">
        <f t="shared" si="52"/>
        <v>0.41599999999999998</v>
      </c>
      <c r="BD771" s="19" t="str">
        <f>IF(参照_電気!L771="","",参照_電気!L771)</f>
        <v/>
      </c>
    </row>
    <row r="772" spans="47:56">
      <c r="AU772" s="19" t="str">
        <f>IF(参照_電気!A772="","",参照_電気!A772)</f>
        <v>A0388</v>
      </c>
      <c r="AV772" s="19" t="str">
        <f>IF(参照_電気!B772="","",参照_電気!B772)</f>
        <v>楽天モバイル(株)(旧：楽天エナジー(株))</v>
      </c>
      <c r="AW772" s="19" t="str">
        <f>IF(参照_電気!C772="","",参照_電気!C772)</f>
        <v>メニューA</v>
      </c>
      <c r="AX772" s="19">
        <f>IF(参照_電気!D772="","",参照_電気!D772)</f>
        <v>0</v>
      </c>
      <c r="AY772" s="19">
        <f>IF(参照_電気!E772="","",参照_電気!E772)</f>
        <v>0</v>
      </c>
      <c r="AZ772" s="19" t="str">
        <f>IF(参照_電気!F772="","",参照_電気!F772)</f>
        <v>楽天モバイル(株)(旧：楽天エナジー(株))</v>
      </c>
      <c r="BA772" s="19" t="str">
        <f>IF(参照_電気!G772="","",参照_電気!G772)</f>
        <v>楽天モバイル(株)(旧：楽天エナジー(株))_メニューA</v>
      </c>
      <c r="BB772" s="19">
        <f t="shared" si="52"/>
        <v>0</v>
      </c>
      <c r="BD772" s="19" t="str">
        <f>IF(参照_電気!L772="","",参照_電気!L772)</f>
        <v/>
      </c>
    </row>
    <row r="773" spans="47:56">
      <c r="AU773" s="19" t="str">
        <f>IF(参照_電気!A773="","",参照_電気!A773)</f>
        <v/>
      </c>
      <c r="AV773" s="19" t="str">
        <f>IF(参照_電気!B773="","",参照_電気!B773)</f>
        <v/>
      </c>
      <c r="AW773" s="19" t="str">
        <f>IF(参照_電気!C773="","",参照_電気!C773)</f>
        <v>メニューB</v>
      </c>
      <c r="AX773" s="19">
        <f>IF(参照_電気!D773="","",参照_電気!D773)</f>
        <v>0</v>
      </c>
      <c r="AY773" s="19">
        <f>IF(参照_電気!E773="","",参照_電気!E773)</f>
        <v>0</v>
      </c>
      <c r="AZ773" s="19" t="str">
        <f>IF(参照_電気!F773="","",参照_電気!F773)</f>
        <v>楽天モバイル(株)(旧：楽天エナジー(株))</v>
      </c>
      <c r="BA773" s="19" t="str">
        <f>IF(参照_電気!G773="","",参照_電気!G773)</f>
        <v>楽天モバイル(株)(旧：楽天エナジー(株))_メニューB</v>
      </c>
      <c r="BB773" s="19">
        <f t="shared" ref="BB773:BB836" si="53">AX773*1000</f>
        <v>0</v>
      </c>
      <c r="BD773" s="19" t="str">
        <f>IF(参照_電気!L773="","",参照_電気!L773)</f>
        <v/>
      </c>
    </row>
    <row r="774" spans="47:56">
      <c r="AU774" s="19" t="str">
        <f>IF(参照_電気!A774="","",参照_電気!A774)</f>
        <v/>
      </c>
      <c r="AV774" s="19" t="str">
        <f>IF(参照_電気!B774="","",参照_電気!B774)</f>
        <v/>
      </c>
      <c r="AW774" s="19" t="str">
        <f>IF(参照_電気!C774="","",参照_電気!C774)</f>
        <v>メニューC(残差)</v>
      </c>
      <c r="AX774" s="19">
        <f>IF(参照_電気!D774="","",参照_電気!D774)</f>
        <v>5.7799999999999995E-4</v>
      </c>
      <c r="AY774" s="19">
        <f>IF(参照_電気!E774="","",参照_電気!E774)</f>
        <v>5.7799999999999995E-4</v>
      </c>
      <c r="AZ774" s="19" t="str">
        <f>IF(参照_電気!F774="","",参照_電気!F774)</f>
        <v>楽天モバイル(株)(旧：楽天エナジー(株))</v>
      </c>
      <c r="BA774" s="19" t="str">
        <f>IF(参照_電気!G774="","",参照_電気!G774)</f>
        <v>楽天モバイル(株)(旧：楽天エナジー(株))_メニューC(残差)</v>
      </c>
      <c r="BB774" s="19">
        <f t="shared" si="53"/>
        <v>0.57799999999999996</v>
      </c>
      <c r="BD774" s="19" t="str">
        <f>IF(参照_電気!L774="","",参照_電気!L774)</f>
        <v/>
      </c>
    </row>
    <row r="775" spans="47:56">
      <c r="AU775" s="19" t="str">
        <f>IF(参照_電気!A775="","",参照_電気!A775)</f>
        <v/>
      </c>
      <c r="AV775" s="19" t="str">
        <f>IF(参照_電気!B775="","",参照_電気!B775)</f>
        <v/>
      </c>
      <c r="AW775" s="19" t="str">
        <f>IF(参照_電気!C775="","",参照_電気!C775)</f>
        <v>(参考値)事業者全体</v>
      </c>
      <c r="AX775" s="19">
        <f>IF(参照_電気!D775="","",参照_電気!D775)</f>
        <v>5.71E-4</v>
      </c>
      <c r="AY775" s="19">
        <f>IF(参照_電気!E775="","",参照_電気!E775)</f>
        <v>5.71E-4</v>
      </c>
      <c r="AZ775" s="19" t="str">
        <f>IF(参照_電気!F775="","",参照_電気!F775)</f>
        <v>楽天モバイル(株)(旧：楽天エナジー(株))</v>
      </c>
      <c r="BA775" s="19" t="str">
        <f>IF(参照_電気!G775="","",参照_電気!G775)</f>
        <v>楽天モバイル(株)(旧：楽天エナジー(株))_(参考値)事業者全体</v>
      </c>
      <c r="BB775" s="19">
        <f t="shared" si="53"/>
        <v>0.57099999999999995</v>
      </c>
      <c r="BD775" s="19" t="str">
        <f>IF(参照_電気!L775="","",参照_電気!L775)</f>
        <v/>
      </c>
    </row>
    <row r="776" spans="47:56">
      <c r="AU776" s="19" t="str">
        <f>IF(参照_電気!A776="","",参照_電気!A776)</f>
        <v>A0389</v>
      </c>
      <c r="AV776" s="19" t="str">
        <f>IF(参照_電気!B776="","",参照_電気!B776)</f>
        <v>うすきエネルギー(株)</v>
      </c>
      <c r="AW776" s="19" t="str">
        <f>IF(参照_電気!C776="","",参照_電気!C776)</f>
        <v/>
      </c>
      <c r="AX776" s="19">
        <f>IF(参照_電気!D776="","",参照_電気!D776)</f>
        <v>5.5500000000000005E-4</v>
      </c>
      <c r="AY776" s="19">
        <f>IF(参照_電気!E776="","",参照_電気!E776)</f>
        <v>5.5500000000000005E-4</v>
      </c>
      <c r="AZ776" s="19" t="str">
        <f>IF(参照_電気!F776="","",参照_電気!F776)</f>
        <v>うすきエネルギー(株)</v>
      </c>
      <c r="BA776" s="19" t="str">
        <f>IF(参照_電気!G776="","",参照_電気!G776)</f>
        <v>うすきエネルギー(株)_</v>
      </c>
      <c r="BB776" s="19">
        <f t="shared" si="53"/>
        <v>0.55500000000000005</v>
      </c>
      <c r="BD776" s="19" t="str">
        <f>IF(参照_電気!L776="","",参照_電気!L776)</f>
        <v/>
      </c>
    </row>
    <row r="777" spans="47:56">
      <c r="AU777" s="19" t="str">
        <f>IF(参照_電気!A777="","",参照_電気!A777)</f>
        <v>A0391</v>
      </c>
      <c r="AV777" s="19" t="str">
        <f>IF(参照_電気!B777="","",参照_電気!B777)</f>
        <v>森のエネルギー(株)</v>
      </c>
      <c r="AW777" s="19" t="str">
        <f>IF(参照_電気!C777="","",参照_電気!C777)</f>
        <v/>
      </c>
      <c r="AX777" s="19">
        <f>IF(参照_電気!D777="","",参照_電気!D777)</f>
        <v>5.6300000000000002E-4</v>
      </c>
      <c r="AY777" s="19">
        <f>IF(参照_電気!E777="","",参照_電気!E777)</f>
        <v>5.6300000000000002E-4</v>
      </c>
      <c r="AZ777" s="19" t="str">
        <f>IF(参照_電気!F777="","",参照_電気!F777)</f>
        <v>森のエネルギー(株)</v>
      </c>
      <c r="BA777" s="19" t="str">
        <f>IF(参照_電気!G777="","",参照_電気!G777)</f>
        <v>森のエネルギー(株)_</v>
      </c>
      <c r="BB777" s="19">
        <f t="shared" si="53"/>
        <v>0.56300000000000006</v>
      </c>
      <c r="BD777" s="19" t="str">
        <f>IF(参照_電気!L777="","",参照_電気!L777)</f>
        <v/>
      </c>
    </row>
    <row r="778" spans="47:56">
      <c r="AU778" s="19" t="str">
        <f>IF(参照_電気!A778="","",参照_電気!A778)</f>
        <v>A0392</v>
      </c>
      <c r="AV778" s="19" t="str">
        <f>IF(参照_電気!B778="","",参照_電気!B778)</f>
        <v>岐阜電力(株)</v>
      </c>
      <c r="AW778" s="19" t="str">
        <f>IF(参照_電気!C778="","",参照_電気!C778)</f>
        <v>メニューA</v>
      </c>
      <c r="AX778" s="19">
        <f>IF(参照_電気!D778="","",参照_電気!D778)</f>
        <v>1.5999999999999999E-5</v>
      </c>
      <c r="AY778" s="19">
        <f>IF(参照_電気!E778="","",参照_電気!E778)</f>
        <v>0</v>
      </c>
      <c r="AZ778" s="19" t="str">
        <f>IF(参照_電気!F778="","",参照_電気!F778)</f>
        <v>岐阜電力(株)</v>
      </c>
      <c r="BA778" s="19" t="str">
        <f>IF(参照_電気!G778="","",参照_電気!G778)</f>
        <v>岐阜電力(株)_メニューA</v>
      </c>
      <c r="BB778" s="19">
        <f t="shared" si="53"/>
        <v>1.6E-2</v>
      </c>
      <c r="BD778" s="19" t="str">
        <f>IF(参照_電気!L778="","",参照_電気!L778)</f>
        <v/>
      </c>
    </row>
    <row r="779" spans="47:56">
      <c r="AU779" s="19" t="str">
        <f>IF(参照_電気!A779="","",参照_電気!A779)</f>
        <v/>
      </c>
      <c r="AV779" s="19" t="str">
        <f>IF(参照_電気!B779="","",参照_電気!B779)</f>
        <v/>
      </c>
      <c r="AW779" s="19" t="str">
        <f>IF(参照_電気!C779="","",参照_電気!C779)</f>
        <v>(参考値)事業者全体</v>
      </c>
      <c r="AX779" s="19">
        <f>IF(参照_電気!D779="","",参照_電気!D779)</f>
        <v>1.5999999999999999E-5</v>
      </c>
      <c r="AY779" s="19">
        <f>IF(参照_電気!E779="","",参照_電気!E779)</f>
        <v>0</v>
      </c>
      <c r="AZ779" s="19" t="str">
        <f>IF(参照_電気!F779="","",参照_電気!F779)</f>
        <v>岐阜電力(株)</v>
      </c>
      <c r="BA779" s="19" t="str">
        <f>IF(参照_電気!G779="","",参照_電気!G779)</f>
        <v>岐阜電力(株)_(参考値)事業者全体</v>
      </c>
      <c r="BB779" s="19">
        <f t="shared" si="53"/>
        <v>1.6E-2</v>
      </c>
      <c r="BD779" s="19" t="str">
        <f>IF(参照_電気!L779="","",参照_電気!L779)</f>
        <v/>
      </c>
    </row>
    <row r="780" spans="47:56">
      <c r="AU780" s="19" t="str">
        <f>IF(参照_電気!A780="","",参照_電気!A780)</f>
        <v>A0397</v>
      </c>
      <c r="AV780" s="19" t="str">
        <f>IF(参照_電気!B780="","",参照_電気!B780)</f>
        <v>名南共同エネルギー(株)</v>
      </c>
      <c r="AW780" s="19" t="str">
        <f>IF(参照_電気!C780="","",参照_電気!C780)</f>
        <v/>
      </c>
      <c r="AX780" s="19">
        <f>IF(参照_電気!D780="","",参照_電気!D780)</f>
        <v>4.1899999999999999E-4</v>
      </c>
      <c r="AY780" s="19">
        <f>IF(参照_電気!E780="","",参照_電気!E780)</f>
        <v>4.1899999999999999E-4</v>
      </c>
      <c r="AZ780" s="19" t="str">
        <f>IF(参照_電気!F780="","",参照_電気!F780)</f>
        <v>名南共同エネルギー(株)</v>
      </c>
      <c r="BA780" s="19" t="str">
        <f>IF(参照_電気!G780="","",参照_電気!G780)</f>
        <v>名南共同エネルギー(株)_</v>
      </c>
      <c r="BB780" s="19">
        <f t="shared" si="53"/>
        <v>0.41899999999999998</v>
      </c>
      <c r="BD780" s="19" t="str">
        <f>IF(参照_電気!L780="","",参照_電気!L780)</f>
        <v/>
      </c>
    </row>
    <row r="781" spans="47:56">
      <c r="AU781" s="19" t="str">
        <f>IF(参照_電気!A781="","",参照_電気!A781)</f>
        <v>A0398</v>
      </c>
      <c r="AV781" s="19" t="str">
        <f>IF(参照_電気!B781="","",参照_電気!B781)</f>
        <v>Apaman Energy(株)</v>
      </c>
      <c r="AW781" s="19" t="str">
        <f>IF(参照_電気!C781="","",参照_電気!C781)</f>
        <v/>
      </c>
      <c r="AX781" s="19">
        <f>IF(参照_電気!D781="","",参照_電気!D781)</f>
        <v>6.3699999999999998E-4</v>
      </c>
      <c r="AY781" s="19">
        <f>IF(参照_電気!E781="","",参照_電気!E781)</f>
        <v>6.3699999999999998E-4</v>
      </c>
      <c r="AZ781" s="19" t="str">
        <f>IF(参照_電気!F781="","",参照_電気!F781)</f>
        <v>Apaman Energy(株)</v>
      </c>
      <c r="BA781" s="19" t="str">
        <f>IF(参照_電気!G781="","",参照_電気!G781)</f>
        <v>Apaman Energy(株)_</v>
      </c>
      <c r="BB781" s="19">
        <f t="shared" si="53"/>
        <v>0.63700000000000001</v>
      </c>
      <c r="BD781" s="19" t="str">
        <f>IF(参照_電気!L781="","",参照_電気!L781)</f>
        <v/>
      </c>
    </row>
    <row r="782" spans="47:56">
      <c r="AU782" s="19" t="str">
        <f>IF(参照_電気!A782="","",参照_電気!A782)</f>
        <v>A0405</v>
      </c>
      <c r="AV782" s="19" t="str">
        <f>IF(参照_電気!B782="","",参照_電気!B782)</f>
        <v>アストマックス・エネルギー(株)</v>
      </c>
      <c r="AW782" s="19" t="str">
        <f>IF(参照_電気!C782="","",参照_電気!C782)</f>
        <v>メニューA</v>
      </c>
      <c r="AX782" s="19">
        <f>IF(参照_電気!D782="","",参照_電気!D782)</f>
        <v>0</v>
      </c>
      <c r="AY782" s="19">
        <f>IF(参照_電気!E782="","",参照_電気!E782)</f>
        <v>0</v>
      </c>
      <c r="AZ782" s="19" t="str">
        <f>IF(参照_電気!F782="","",参照_電気!F782)</f>
        <v>アストマックス・エネルギー(株)</v>
      </c>
      <c r="BA782" s="19" t="str">
        <f>IF(参照_電気!G782="","",参照_電気!G782)</f>
        <v>アストマックス・エネルギー(株)_メニューA</v>
      </c>
      <c r="BB782" s="19">
        <f t="shared" si="53"/>
        <v>0</v>
      </c>
      <c r="BD782" s="19" t="str">
        <f>IF(参照_電気!L782="","",参照_電気!L782)</f>
        <v/>
      </c>
    </row>
    <row r="783" spans="47:56">
      <c r="AU783" s="19" t="str">
        <f>IF(参照_電気!A783="","",参照_電気!A783)</f>
        <v/>
      </c>
      <c r="AV783" s="19" t="str">
        <f>IF(参照_電気!B783="","",参照_電気!B783)</f>
        <v/>
      </c>
      <c r="AW783" s="19" t="str">
        <f>IF(参照_電気!C783="","",参照_電気!C783)</f>
        <v>メニューB</v>
      </c>
      <c r="AX783" s="19">
        <f>IF(参照_電気!D783="","",参照_電気!D783)</f>
        <v>0</v>
      </c>
      <c r="AY783" s="19">
        <f>IF(参照_電気!E783="","",参照_電気!E783)</f>
        <v>0</v>
      </c>
      <c r="AZ783" s="19" t="str">
        <f>IF(参照_電気!F783="","",参照_電気!F783)</f>
        <v>アストマックス・エネルギー(株)</v>
      </c>
      <c r="BA783" s="19" t="str">
        <f>IF(参照_電気!G783="","",参照_電気!G783)</f>
        <v>アストマックス・エネルギー(株)_メニューB</v>
      </c>
      <c r="BB783" s="19">
        <f t="shared" si="53"/>
        <v>0</v>
      </c>
      <c r="BD783" s="19" t="str">
        <f>IF(参照_電気!L783="","",参照_電気!L783)</f>
        <v/>
      </c>
    </row>
    <row r="784" spans="47:56">
      <c r="AU784" s="19" t="str">
        <f>IF(参照_電気!A784="","",参照_電気!A784)</f>
        <v/>
      </c>
      <c r="AV784" s="19" t="str">
        <f>IF(参照_電気!B784="","",参照_電気!B784)</f>
        <v/>
      </c>
      <c r="AW784" s="19" t="str">
        <f>IF(参照_電気!C784="","",参照_電気!C784)</f>
        <v>メニューC</v>
      </c>
      <c r="AX784" s="19">
        <f>IF(参照_電気!D784="","",参照_電気!D784)</f>
        <v>0</v>
      </c>
      <c r="AY784" s="19">
        <f>IF(参照_電気!E784="","",参照_電気!E784)</f>
        <v>0</v>
      </c>
      <c r="AZ784" s="19" t="str">
        <f>IF(参照_電気!F784="","",参照_電気!F784)</f>
        <v>アストマックス・エネルギー(株)</v>
      </c>
      <c r="BA784" s="19" t="str">
        <f>IF(参照_電気!G784="","",参照_電気!G784)</f>
        <v>アストマックス・エネルギー(株)_メニューC</v>
      </c>
      <c r="BB784" s="19">
        <f t="shared" si="53"/>
        <v>0</v>
      </c>
      <c r="BD784" s="19" t="str">
        <f>IF(参照_電気!L784="","",参照_電気!L784)</f>
        <v/>
      </c>
    </row>
    <row r="785" spans="47:56">
      <c r="AU785" s="19" t="str">
        <f>IF(参照_電気!A785="","",参照_電気!A785)</f>
        <v/>
      </c>
      <c r="AV785" s="19" t="str">
        <f>IF(参照_電気!B785="","",参照_電気!B785)</f>
        <v/>
      </c>
      <c r="AW785" s="19" t="str">
        <f>IF(参照_電気!C785="","",参照_電気!C785)</f>
        <v>メニューD(残差)</v>
      </c>
      <c r="AX785" s="19">
        <f>IF(参照_電気!D785="","",参照_電気!D785)</f>
        <v>6.4199999999999999E-4</v>
      </c>
      <c r="AY785" s="19">
        <f>IF(参照_電気!E785="","",参照_電気!E785)</f>
        <v>6.4199999999999999E-4</v>
      </c>
      <c r="AZ785" s="19" t="str">
        <f>IF(参照_電気!F785="","",参照_電気!F785)</f>
        <v>アストマックス・エネルギー(株)</v>
      </c>
      <c r="BA785" s="19" t="str">
        <f>IF(参照_電気!G785="","",参照_電気!G785)</f>
        <v>アストマックス・エネルギー(株)_メニューD(残差)</v>
      </c>
      <c r="BB785" s="19">
        <f t="shared" si="53"/>
        <v>0.64200000000000002</v>
      </c>
      <c r="BD785" s="19" t="str">
        <f>IF(参照_電気!L785="","",参照_電気!L785)</f>
        <v/>
      </c>
    </row>
    <row r="786" spans="47:56">
      <c r="AU786" s="19" t="str">
        <f>IF(参照_電気!A786="","",参照_電気!A786)</f>
        <v/>
      </c>
      <c r="AV786" s="19" t="str">
        <f>IF(参照_電気!B786="","",参照_電気!B786)</f>
        <v/>
      </c>
      <c r="AW786" s="19" t="str">
        <f>IF(参照_電気!C786="","",参照_電気!C786)</f>
        <v>(参考値)事業者全体</v>
      </c>
      <c r="AX786" s="19">
        <f>IF(参照_電気!D786="","",参照_電気!D786)</f>
        <v>6.2299999999999996E-4</v>
      </c>
      <c r="AY786" s="19">
        <f>IF(参照_電気!E786="","",参照_電気!E786)</f>
        <v>6.2299999999999996E-4</v>
      </c>
      <c r="AZ786" s="19" t="str">
        <f>IF(参照_電気!F786="","",参照_電気!F786)</f>
        <v>アストマックス・エネルギー(株)</v>
      </c>
      <c r="BA786" s="19" t="str">
        <f>IF(参照_電気!G786="","",参照_電気!G786)</f>
        <v>アストマックス・エネルギー(株)_(参考値)事業者全体</v>
      </c>
      <c r="BB786" s="19">
        <f t="shared" si="53"/>
        <v>0.623</v>
      </c>
      <c r="BD786" s="19" t="str">
        <f>IF(参照_電気!L786="","",参照_電気!L786)</f>
        <v/>
      </c>
    </row>
    <row r="787" spans="47:56">
      <c r="AU787" s="19" t="str">
        <f>IF(参照_電気!A787="","",参照_電気!A787)</f>
        <v>A0407</v>
      </c>
      <c r="AV787" s="19" t="str">
        <f>IF(参照_電気!B787="","",参照_電気!B787)</f>
        <v>ALL GREEN POWER(株)</v>
      </c>
      <c r="AW787" s="19" t="str">
        <f>IF(参照_電気!C787="","",参照_電気!C787)</f>
        <v/>
      </c>
      <c r="AX787" s="19">
        <f>IF(参照_電気!D787="","",参照_電気!D787)</f>
        <v>4.2200000000000001E-4</v>
      </c>
      <c r="AY787" s="19">
        <f>IF(参照_電気!E787="","",参照_電気!E787)</f>
        <v>4.2200000000000001E-4</v>
      </c>
      <c r="AZ787" s="19" t="str">
        <f>IF(参照_電気!F787="","",参照_電気!F787)</f>
        <v>ALL GREEN POWER(株)</v>
      </c>
      <c r="BA787" s="19" t="str">
        <f>IF(参照_電気!G787="","",参照_電気!G787)</f>
        <v>ALL GREEN POWER(株)_</v>
      </c>
      <c r="BB787" s="19">
        <f t="shared" si="53"/>
        <v>0.42199999999999999</v>
      </c>
      <c r="BD787" s="19" t="str">
        <f>IF(参照_電気!L787="","",参照_電気!L787)</f>
        <v/>
      </c>
    </row>
    <row r="788" spans="47:56">
      <c r="AU788" s="19" t="str">
        <f>IF(参照_電気!A788="","",参照_電気!A788)</f>
        <v>A0411</v>
      </c>
      <c r="AV788" s="19" t="str">
        <f>IF(参照_電気!B788="","",参照_電気!B788)</f>
        <v>福井電力(株)</v>
      </c>
      <c r="AW788" s="19" t="str">
        <f>IF(参照_電気!C788="","",参照_電気!C788)</f>
        <v/>
      </c>
      <c r="AX788" s="19">
        <f>IF(参照_電気!D788="","",参照_電気!D788)</f>
        <v>6.11E-4</v>
      </c>
      <c r="AY788" s="19">
        <f>IF(参照_電気!E788="","",参照_電気!E788)</f>
        <v>6.11E-4</v>
      </c>
      <c r="AZ788" s="19" t="str">
        <f>IF(参照_電気!F788="","",参照_電気!F788)</f>
        <v>福井電力(株)</v>
      </c>
      <c r="BA788" s="19" t="str">
        <f>IF(参照_電気!G788="","",参照_電気!G788)</f>
        <v>福井電力(株)_</v>
      </c>
      <c r="BB788" s="19">
        <f t="shared" si="53"/>
        <v>0.61099999999999999</v>
      </c>
      <c r="BD788" s="19" t="str">
        <f>IF(参照_電気!L788="","",参照_電気!L788)</f>
        <v/>
      </c>
    </row>
    <row r="789" spans="47:56">
      <c r="AU789" s="19" t="str">
        <f>IF(参照_電気!A789="","",参照_電気!A789)</f>
        <v>A0413</v>
      </c>
      <c r="AV789" s="19" t="str">
        <f>IF(参照_電気!B789="","",参照_電気!B789)</f>
        <v>(株)MKエネルギー</v>
      </c>
      <c r="AW789" s="19" t="str">
        <f>IF(参照_電気!C789="","",参照_電気!C789)</f>
        <v/>
      </c>
      <c r="AX789" s="19">
        <f>IF(参照_電気!D789="","",参照_電気!D789)</f>
        <v>6.2600000000000004E-4</v>
      </c>
      <c r="AY789" s="19">
        <f>IF(参照_電気!E789="","",参照_電気!E789)</f>
        <v>6.2600000000000004E-4</v>
      </c>
      <c r="AZ789" s="19" t="str">
        <f>IF(参照_電気!F789="","",参照_電気!F789)</f>
        <v>(株)MKエネルギー</v>
      </c>
      <c r="BA789" s="19" t="str">
        <f>IF(参照_電気!G789="","",参照_電気!G789)</f>
        <v>(株)MKエネルギー_</v>
      </c>
      <c r="BB789" s="19">
        <f t="shared" si="53"/>
        <v>0.626</v>
      </c>
      <c r="BD789" s="19" t="str">
        <f>IF(参照_電気!L789="","",参照_電気!L789)</f>
        <v/>
      </c>
    </row>
    <row r="790" spans="47:56">
      <c r="AU790" s="19" t="str">
        <f>IF(参照_電気!A790="","",参照_電気!A790)</f>
        <v>A0415</v>
      </c>
      <c r="AV790" s="19" t="str">
        <f>IF(参照_電気!B790="","",参照_電気!B790)</f>
        <v>エネラボ(株)</v>
      </c>
      <c r="AW790" s="19" t="str">
        <f>IF(参照_電気!C790="","",参照_電気!C790)</f>
        <v>メニューA</v>
      </c>
      <c r="AX790" s="19">
        <f>IF(参照_電気!D790="","",参照_電気!D790)</f>
        <v>4.3199999999999998E-4</v>
      </c>
      <c r="AY790" s="19">
        <f>IF(参照_電気!E790="","",参照_電気!E790)</f>
        <v>0</v>
      </c>
      <c r="AZ790" s="19" t="str">
        <f>IF(参照_電気!F790="","",参照_電気!F790)</f>
        <v>エネラボ(株)</v>
      </c>
      <c r="BA790" s="19" t="str">
        <f>IF(参照_電気!G790="","",参照_電気!G790)</f>
        <v>エネラボ(株)_メニューA</v>
      </c>
      <c r="BB790" s="19">
        <f t="shared" si="53"/>
        <v>0.432</v>
      </c>
      <c r="BD790" s="19" t="str">
        <f>IF(参照_電気!L790="","",参照_電気!L790)</f>
        <v/>
      </c>
    </row>
    <row r="791" spans="47:56">
      <c r="AU791" s="19" t="str">
        <f>IF(参照_電気!A791="","",参照_電気!A791)</f>
        <v/>
      </c>
      <c r="AV791" s="19" t="str">
        <f>IF(参照_電気!B791="","",参照_電気!B791)</f>
        <v/>
      </c>
      <c r="AW791" s="19" t="str">
        <f>IF(参照_電気!C791="","",参照_電気!C791)</f>
        <v>メニューB(残差)</v>
      </c>
      <c r="AX791" s="19">
        <f>IF(参照_電気!D791="","",参照_電気!D791)</f>
        <v>4.5800000000000002E-4</v>
      </c>
      <c r="AY791" s="19">
        <f>IF(参照_電気!E791="","",参照_電気!E791)</f>
        <v>4.5800000000000002E-4</v>
      </c>
      <c r="AZ791" s="19" t="str">
        <f>IF(参照_電気!F791="","",参照_電気!F791)</f>
        <v>エネラボ(株)</v>
      </c>
      <c r="BA791" s="19" t="str">
        <f>IF(参照_電気!G791="","",参照_電気!G791)</f>
        <v>エネラボ(株)_メニューB(残差)</v>
      </c>
      <c r="BB791" s="19">
        <f t="shared" si="53"/>
        <v>0.45800000000000002</v>
      </c>
      <c r="BD791" s="19" t="str">
        <f>IF(参照_電気!L791="","",参照_電気!L791)</f>
        <v/>
      </c>
    </row>
    <row r="792" spans="47:56">
      <c r="AU792" s="19" t="str">
        <f>IF(参照_電気!A792="","",参照_電気!A792)</f>
        <v/>
      </c>
      <c r="AV792" s="19" t="str">
        <f>IF(参照_電気!B792="","",参照_電気!B792)</f>
        <v/>
      </c>
      <c r="AW792" s="19" t="str">
        <f>IF(参照_電気!C792="","",参照_電気!C792)</f>
        <v>(参考値)事業者全体</v>
      </c>
      <c r="AX792" s="19">
        <f>IF(参照_電気!D792="","",参照_電気!D792)</f>
        <v>4.5800000000000002E-4</v>
      </c>
      <c r="AY792" s="19">
        <f>IF(参照_電気!E792="","",参照_電気!E792)</f>
        <v>4.5800000000000002E-4</v>
      </c>
      <c r="AZ792" s="19" t="str">
        <f>IF(参照_電気!F792="","",参照_電気!F792)</f>
        <v>エネラボ(株)</v>
      </c>
      <c r="BA792" s="19" t="str">
        <f>IF(参照_電気!G792="","",参照_電気!G792)</f>
        <v>エネラボ(株)_(参考値)事業者全体</v>
      </c>
      <c r="BB792" s="19">
        <f t="shared" si="53"/>
        <v>0.45800000000000002</v>
      </c>
      <c r="BD792" s="19" t="str">
        <f>IF(参照_電気!L792="","",参照_電気!L792)</f>
        <v/>
      </c>
    </row>
    <row r="793" spans="47:56">
      <c r="AU793" s="19" t="str">
        <f>IF(参照_電気!A793="","",参照_電気!A793)</f>
        <v>A0419</v>
      </c>
      <c r="AV793" s="19" t="str">
        <f>IF(参照_電気!B793="","",参照_電気!B793)</f>
        <v>スマートエナジー磐田(株)</v>
      </c>
      <c r="AW793" s="19" t="str">
        <f>IF(参照_電気!C793="","",参照_電気!C793)</f>
        <v>メニューA</v>
      </c>
      <c r="AX793" s="19">
        <f>IF(参照_電気!D793="","",参照_電気!D793)</f>
        <v>0</v>
      </c>
      <c r="AY793" s="19">
        <f>IF(参照_電気!E793="","",参照_電気!E793)</f>
        <v>0</v>
      </c>
      <c r="AZ793" s="19" t="str">
        <f>IF(参照_電気!F793="","",参照_電気!F793)</f>
        <v>スマートエナジー磐田(株)</v>
      </c>
      <c r="BA793" s="19" t="str">
        <f>IF(参照_電気!G793="","",参照_電気!G793)</f>
        <v>スマートエナジー磐田(株)_メニューA</v>
      </c>
      <c r="BB793" s="19">
        <f t="shared" si="53"/>
        <v>0</v>
      </c>
      <c r="BD793" s="19" t="str">
        <f>IF(参照_電気!L793="","",参照_電気!L793)</f>
        <v/>
      </c>
    </row>
    <row r="794" spans="47:56">
      <c r="AU794" s="19" t="str">
        <f>IF(参照_電気!A794="","",参照_電気!A794)</f>
        <v/>
      </c>
      <c r="AV794" s="19" t="str">
        <f>IF(参照_電気!B794="","",参照_電気!B794)</f>
        <v/>
      </c>
      <c r="AW794" s="19" t="str">
        <f>IF(参照_電気!C794="","",参照_電気!C794)</f>
        <v>メニューB</v>
      </c>
      <c r="AX794" s="19">
        <f>IF(参照_電気!D794="","",参照_電気!D794)</f>
        <v>3.0600000000000001E-4</v>
      </c>
      <c r="AY794" s="19">
        <f>IF(参照_電気!E794="","",参照_電気!E794)</f>
        <v>3.0600000000000001E-4</v>
      </c>
      <c r="AZ794" s="19" t="str">
        <f>IF(参照_電気!F794="","",参照_電気!F794)</f>
        <v>スマートエナジー磐田(株)</v>
      </c>
      <c r="BA794" s="19" t="str">
        <f>IF(参照_電気!G794="","",参照_電気!G794)</f>
        <v>スマートエナジー磐田(株)_メニューB</v>
      </c>
      <c r="BB794" s="19">
        <f t="shared" si="53"/>
        <v>0.30599999999999999</v>
      </c>
      <c r="BD794" s="19" t="str">
        <f>IF(参照_電気!L794="","",参照_電気!L794)</f>
        <v/>
      </c>
    </row>
    <row r="795" spans="47:56">
      <c r="AU795" s="19" t="str">
        <f>IF(参照_電気!A795="","",参照_電気!A795)</f>
        <v/>
      </c>
      <c r="AV795" s="19" t="str">
        <f>IF(参照_電気!B795="","",参照_電気!B795)</f>
        <v/>
      </c>
      <c r="AW795" s="19" t="str">
        <f>IF(参照_電気!C795="","",参照_電気!C795)</f>
        <v>メニューC(残差)</v>
      </c>
      <c r="AX795" s="19">
        <f>IF(参照_電気!D795="","",参照_電気!D795)</f>
        <v>3.6900000000000002E-4</v>
      </c>
      <c r="AY795" s="19">
        <f>IF(参照_電気!E795="","",参照_電気!E795)</f>
        <v>3.6900000000000002E-4</v>
      </c>
      <c r="AZ795" s="19" t="str">
        <f>IF(参照_電気!F795="","",参照_電気!F795)</f>
        <v>スマートエナジー磐田(株)</v>
      </c>
      <c r="BA795" s="19" t="str">
        <f>IF(参照_電気!G795="","",参照_電気!G795)</f>
        <v>スマートエナジー磐田(株)_メニューC(残差)</v>
      </c>
      <c r="BB795" s="19">
        <f t="shared" si="53"/>
        <v>0.36900000000000005</v>
      </c>
      <c r="BD795" s="19" t="str">
        <f>IF(参照_電気!L795="","",参照_電気!L795)</f>
        <v/>
      </c>
    </row>
    <row r="796" spans="47:56">
      <c r="AU796" s="19" t="str">
        <f>IF(参照_電気!A796="","",参照_電気!A796)</f>
        <v/>
      </c>
      <c r="AV796" s="19" t="str">
        <f>IF(参照_電気!B796="","",参照_電気!B796)</f>
        <v/>
      </c>
      <c r="AW796" s="19" t="str">
        <f>IF(参照_電気!C796="","",参照_電気!C796)</f>
        <v>(参考値)事業者全体</v>
      </c>
      <c r="AX796" s="19">
        <f>IF(参照_電気!D796="","",参照_電気!D796)</f>
        <v>3.59E-4</v>
      </c>
      <c r="AY796" s="19">
        <f>IF(参照_電気!E796="","",参照_電気!E796)</f>
        <v>3.59E-4</v>
      </c>
      <c r="AZ796" s="19" t="str">
        <f>IF(参照_電気!F796="","",参照_電気!F796)</f>
        <v>スマートエナジー磐田(株)</v>
      </c>
      <c r="BA796" s="19" t="str">
        <f>IF(参照_電気!G796="","",参照_電気!G796)</f>
        <v>スマートエナジー磐田(株)_(参考値)事業者全体</v>
      </c>
      <c r="BB796" s="19">
        <f t="shared" si="53"/>
        <v>0.35899999999999999</v>
      </c>
      <c r="BD796" s="19" t="str">
        <f>IF(参照_電気!L796="","",参照_電気!L796)</f>
        <v/>
      </c>
    </row>
    <row r="797" spans="47:56">
      <c r="AU797" s="19" t="str">
        <f>IF(参照_電気!A797="","",参照_電気!A797)</f>
        <v>A0420</v>
      </c>
      <c r="AV797" s="19" t="str">
        <f>IF(参照_電気!B797="","",参照_電気!B797)</f>
        <v>そうまIグリッド合同会社</v>
      </c>
      <c r="AW797" s="19" t="str">
        <f>IF(参照_電気!C797="","",参照_電気!C797)</f>
        <v/>
      </c>
      <c r="AX797" s="19">
        <f>IF(参照_電気!D797="","",参照_電気!D797)</f>
        <v>4.8799999999999999E-4</v>
      </c>
      <c r="AY797" s="19">
        <f>IF(参照_電気!E797="","",参照_電気!E797)</f>
        <v>4.8799999999999999E-4</v>
      </c>
      <c r="AZ797" s="19" t="str">
        <f>IF(参照_電気!F797="","",参照_電気!F797)</f>
        <v>そうまIグリッド合同会社</v>
      </c>
      <c r="BA797" s="19" t="str">
        <f>IF(参照_電気!G797="","",参照_電気!G797)</f>
        <v>そうまIグリッド合同会社_</v>
      </c>
      <c r="BB797" s="19">
        <f t="shared" si="53"/>
        <v>0.48799999999999999</v>
      </c>
      <c r="BD797" s="19" t="str">
        <f>IF(参照_電気!L797="","",参照_電気!L797)</f>
        <v/>
      </c>
    </row>
    <row r="798" spans="47:56">
      <c r="AU798" s="19" t="str">
        <f>IF(参照_電気!A798="","",参照_電気!A798)</f>
        <v>A0425</v>
      </c>
      <c r="AV798" s="19" t="str">
        <f>IF(参照_電気!B798="","",参照_電気!B798)</f>
        <v>エネトレード(株)</v>
      </c>
      <c r="AW798" s="19" t="str">
        <f>IF(参照_電気!C798="","",参照_電気!C798)</f>
        <v/>
      </c>
      <c r="AX798" s="19">
        <f>IF(参照_電気!D798="","",参照_電気!D798)</f>
        <v>4.2200000000000001E-4</v>
      </c>
      <c r="AY798" s="19">
        <f>IF(参照_電気!E798="","",参照_電気!E798)</f>
        <v>4.2200000000000001E-4</v>
      </c>
      <c r="AZ798" s="19" t="str">
        <f>IF(参照_電気!F798="","",参照_電気!F798)</f>
        <v>エネトレード(株)</v>
      </c>
      <c r="BA798" s="19" t="str">
        <f>IF(参照_電気!G798="","",参照_電気!G798)</f>
        <v>エネトレード(株)_</v>
      </c>
      <c r="BB798" s="19">
        <f t="shared" si="53"/>
        <v>0.42199999999999999</v>
      </c>
      <c r="BD798" s="19" t="str">
        <f>IF(参照_電気!L798="","",参照_電気!L798)</f>
        <v/>
      </c>
    </row>
    <row r="799" spans="47:56">
      <c r="AU799" s="19" t="str">
        <f>IF(参照_電気!A799="","",参照_電気!A799)</f>
        <v>A0429</v>
      </c>
      <c r="AV799" s="19" t="str">
        <f>IF(参照_電気!B799="","",参照_電気!B799)</f>
        <v>ニシムラ(株)</v>
      </c>
      <c r="AW799" s="19" t="str">
        <f>IF(参照_電気!C799="","",参照_電気!C799)</f>
        <v/>
      </c>
      <c r="AX799" s="19">
        <f>IF(参照_電気!D799="","",参照_電気!D799)</f>
        <v>6.1899999999999998E-4</v>
      </c>
      <c r="AY799" s="19">
        <f>IF(参照_電気!E799="","",参照_電気!E799)</f>
        <v>6.1899999999999998E-4</v>
      </c>
      <c r="AZ799" s="19" t="str">
        <f>IF(参照_電気!F799="","",参照_電気!F799)</f>
        <v>ニシムラ(株)</v>
      </c>
      <c r="BA799" s="19" t="str">
        <f>IF(参照_電気!G799="","",参照_電気!G799)</f>
        <v>ニシムラ(株)_</v>
      </c>
      <c r="BB799" s="19">
        <f t="shared" si="53"/>
        <v>0.61899999999999999</v>
      </c>
      <c r="BD799" s="19" t="str">
        <f>IF(参照_電気!L799="","",参照_電気!L799)</f>
        <v/>
      </c>
    </row>
    <row r="800" spans="47:56">
      <c r="AU800" s="19" t="str">
        <f>IF(参照_電気!A800="","",参照_電気!A800)</f>
        <v>A0430</v>
      </c>
      <c r="AV800" s="19" t="str">
        <f>IF(参照_電気!B800="","",参照_電気!B800)</f>
        <v>(株)さくら新電力</v>
      </c>
      <c r="AW800" s="19" t="str">
        <f>IF(参照_電気!C800="","",参照_電気!C800)</f>
        <v>メニューA</v>
      </c>
      <c r="AX800" s="19">
        <f>IF(参照_電気!D800="","",参照_電気!D800)</f>
        <v>0</v>
      </c>
      <c r="AY800" s="19">
        <f>IF(参照_電気!E800="","",参照_電気!E800)</f>
        <v>0</v>
      </c>
      <c r="AZ800" s="19" t="str">
        <f>IF(参照_電気!F800="","",参照_電気!F800)</f>
        <v>(株)さくら新電力</v>
      </c>
      <c r="BA800" s="19" t="str">
        <f>IF(参照_電気!G800="","",参照_電気!G800)</f>
        <v>(株)さくら新電力_メニューA</v>
      </c>
      <c r="BB800" s="19">
        <f t="shared" si="53"/>
        <v>0</v>
      </c>
      <c r="BD800" s="19" t="str">
        <f>IF(参照_電気!L800="","",参照_電気!L800)</f>
        <v/>
      </c>
    </row>
    <row r="801" spans="47:56">
      <c r="AU801" s="19" t="str">
        <f>IF(参照_電気!A801="","",参照_電気!A801)</f>
        <v/>
      </c>
      <c r="AV801" s="19" t="str">
        <f>IF(参照_電気!B801="","",参照_電気!B801)</f>
        <v/>
      </c>
      <c r="AW801" s="19" t="str">
        <f>IF(参照_電気!C801="","",参照_電気!C801)</f>
        <v>メニューB(残差)</v>
      </c>
      <c r="AX801" s="19">
        <f>IF(参照_電気!D801="","",参照_電気!D801)</f>
        <v>4.8299999999999998E-4</v>
      </c>
      <c r="AY801" s="19">
        <f>IF(参照_電気!E801="","",参照_電気!E801)</f>
        <v>4.8299999999999998E-4</v>
      </c>
      <c r="AZ801" s="19" t="str">
        <f>IF(参照_電気!F801="","",参照_電気!F801)</f>
        <v>(株)さくら新電力</v>
      </c>
      <c r="BA801" s="19" t="str">
        <f>IF(参照_電気!G801="","",参照_電気!G801)</f>
        <v>(株)さくら新電力_メニューB(残差)</v>
      </c>
      <c r="BB801" s="19">
        <f t="shared" si="53"/>
        <v>0.48299999999999998</v>
      </c>
      <c r="BD801" s="19" t="str">
        <f>IF(参照_電気!L801="","",参照_電気!L801)</f>
        <v/>
      </c>
    </row>
    <row r="802" spans="47:56">
      <c r="AU802" s="19" t="str">
        <f>IF(参照_電気!A802="","",参照_電気!A802)</f>
        <v/>
      </c>
      <c r="AV802" s="19" t="str">
        <f>IF(参照_電気!B802="","",参照_電気!B802)</f>
        <v/>
      </c>
      <c r="AW802" s="19" t="str">
        <f>IF(参照_電気!C802="","",参照_電気!C802)</f>
        <v>(参考値)事業者全体</v>
      </c>
      <c r="AX802" s="19">
        <f>IF(参照_電気!D802="","",参照_電気!D802)</f>
        <v>4.44E-4</v>
      </c>
      <c r="AY802" s="19">
        <f>IF(参照_電気!E802="","",参照_電気!E802)</f>
        <v>4.44E-4</v>
      </c>
      <c r="AZ802" s="19" t="str">
        <f>IF(参照_電気!F802="","",参照_電気!F802)</f>
        <v>(株)さくら新電力</v>
      </c>
      <c r="BA802" s="19" t="str">
        <f>IF(参照_電気!G802="","",参照_電気!G802)</f>
        <v>(株)さくら新電力_(参考値)事業者全体</v>
      </c>
      <c r="BB802" s="19">
        <f t="shared" si="53"/>
        <v>0.44400000000000001</v>
      </c>
      <c r="BD802" s="19" t="str">
        <f>IF(参照_電気!L802="","",参照_電気!L802)</f>
        <v/>
      </c>
    </row>
    <row r="803" spans="47:56">
      <c r="AU803" s="19" t="str">
        <f>IF(参照_電気!A803="","",参照_電気!A803)</f>
        <v>A0431</v>
      </c>
      <c r="AV803" s="19" t="str">
        <f>IF(参照_電気!B803="","",参照_電気!B803)</f>
        <v>(株)グローアップ</v>
      </c>
      <c r="AW803" s="19" t="str">
        <f>IF(参照_電気!C803="","",参照_電気!C803)</f>
        <v/>
      </c>
      <c r="AX803" s="19">
        <f>IF(参照_電気!D803="","",参照_電気!D803)</f>
        <v>3.1399999999999999E-4</v>
      </c>
      <c r="AY803" s="19">
        <f>IF(参照_電気!E803="","",参照_電気!E803)</f>
        <v>3.1399999999999999E-4</v>
      </c>
      <c r="AZ803" s="19" t="str">
        <f>IF(参照_電気!F803="","",参照_電気!F803)</f>
        <v>(株)グローアップ</v>
      </c>
      <c r="BA803" s="19" t="str">
        <f>IF(参照_電気!G803="","",参照_電気!G803)</f>
        <v>(株)グローアップ_</v>
      </c>
      <c r="BB803" s="19">
        <f t="shared" si="53"/>
        <v>0.314</v>
      </c>
      <c r="BD803" s="19" t="str">
        <f>IF(参照_電気!L803="","",参照_電気!L803)</f>
        <v/>
      </c>
    </row>
    <row r="804" spans="47:56">
      <c r="AU804" s="19" t="str">
        <f>IF(参照_電気!A804="","",参照_電気!A804)</f>
        <v>A0435</v>
      </c>
      <c r="AV804" s="19" t="str">
        <f>IF(参照_電気!B804="","",参照_電気!B804)</f>
        <v>いこま市民パワー(株)</v>
      </c>
      <c r="AW804" s="19" t="str">
        <f>IF(参照_電気!C804="","",参照_電気!C804)</f>
        <v/>
      </c>
      <c r="AX804" s="19">
        <f>IF(参照_電気!D804="","",参照_電気!D804)</f>
        <v>4.0499999999999998E-4</v>
      </c>
      <c r="AY804" s="19">
        <f>IF(参照_電気!E804="","",参照_電気!E804)</f>
        <v>4.0499999999999998E-4</v>
      </c>
      <c r="AZ804" s="19" t="str">
        <f>IF(参照_電気!F804="","",参照_電気!F804)</f>
        <v>いこま市民パワー(株)</v>
      </c>
      <c r="BA804" s="19" t="str">
        <f>IF(参照_電気!G804="","",参照_電気!G804)</f>
        <v>いこま市民パワー(株)_</v>
      </c>
      <c r="BB804" s="19">
        <f t="shared" si="53"/>
        <v>0.40499999999999997</v>
      </c>
      <c r="BD804" s="19" t="str">
        <f>IF(参照_電気!L804="","",参照_電気!L804)</f>
        <v/>
      </c>
    </row>
    <row r="805" spans="47:56">
      <c r="AU805" s="19" t="str">
        <f>IF(参照_電気!A805="","",参照_電気!A805)</f>
        <v>A0437</v>
      </c>
      <c r="AV805" s="19" t="str">
        <f>IF(参照_電気!B805="","",参照_電気!B805)</f>
        <v>おもてなし山形(株)</v>
      </c>
      <c r="AW805" s="19" t="str">
        <f>IF(参照_電気!C805="","",参照_電気!C805)</f>
        <v>メニューA</v>
      </c>
      <c r="AX805" s="19">
        <f>IF(参照_電気!D805="","",参照_電気!D805)</f>
        <v>0</v>
      </c>
      <c r="AY805" s="19">
        <f>IF(参照_電気!E805="","",参照_電気!E805)</f>
        <v>0</v>
      </c>
      <c r="AZ805" s="19" t="str">
        <f>IF(参照_電気!F805="","",参照_電気!F805)</f>
        <v>おもてなし山形(株)</v>
      </c>
      <c r="BA805" s="19" t="str">
        <f>IF(参照_電気!G805="","",参照_電気!G805)</f>
        <v>おもてなし山形(株)_メニューA</v>
      </c>
      <c r="BB805" s="19">
        <f t="shared" si="53"/>
        <v>0</v>
      </c>
      <c r="BD805" s="19" t="str">
        <f>IF(参照_電気!L805="","",参照_電気!L805)</f>
        <v/>
      </c>
    </row>
    <row r="806" spans="47:56">
      <c r="AU806" s="19" t="str">
        <f>IF(参照_電気!A806="","",参照_電気!A806)</f>
        <v/>
      </c>
      <c r="AV806" s="19" t="str">
        <f>IF(参照_電気!B806="","",参照_電気!B806)</f>
        <v/>
      </c>
      <c r="AW806" s="19" t="str">
        <f>IF(参照_電気!C806="","",参照_電気!C806)</f>
        <v>メニューB(残差)</v>
      </c>
      <c r="AX806" s="19">
        <f>IF(参照_電気!D806="","",参照_電気!D806)</f>
        <v>4.3100000000000001E-4</v>
      </c>
      <c r="AY806" s="19">
        <f>IF(参照_電気!E806="","",参照_電気!E806)</f>
        <v>4.3100000000000001E-4</v>
      </c>
      <c r="AZ806" s="19" t="str">
        <f>IF(参照_電気!F806="","",参照_電気!F806)</f>
        <v>おもてなし山形(株)</v>
      </c>
      <c r="BA806" s="19" t="str">
        <f>IF(参照_電気!G806="","",参照_電気!G806)</f>
        <v>おもてなし山形(株)_メニューB(残差)</v>
      </c>
      <c r="BB806" s="19">
        <f t="shared" si="53"/>
        <v>0.43099999999999999</v>
      </c>
      <c r="BD806" s="19" t="str">
        <f>IF(参照_電気!L806="","",参照_電気!L806)</f>
        <v/>
      </c>
    </row>
    <row r="807" spans="47:56">
      <c r="AU807" s="19" t="str">
        <f>IF(参照_電気!A807="","",参照_電気!A807)</f>
        <v/>
      </c>
      <c r="AV807" s="19" t="str">
        <f>IF(参照_電気!B807="","",参照_電気!B807)</f>
        <v/>
      </c>
      <c r="AW807" s="19" t="str">
        <f>IF(参照_電気!C807="","",参照_電気!C807)</f>
        <v>(参考値)事業者全体</v>
      </c>
      <c r="AX807" s="19">
        <f>IF(参照_電気!D807="","",参照_電気!D807)</f>
        <v>6.7000000000000002E-5</v>
      </c>
      <c r="AY807" s="19">
        <f>IF(参照_電気!E807="","",参照_電気!E807)</f>
        <v>6.7000000000000002E-5</v>
      </c>
      <c r="AZ807" s="19" t="str">
        <f>IF(参照_電気!F807="","",参照_電気!F807)</f>
        <v>おもてなし山形(株)</v>
      </c>
      <c r="BA807" s="19" t="str">
        <f>IF(参照_電気!G807="","",参照_電気!G807)</f>
        <v>おもてなし山形(株)_(参考値)事業者全体</v>
      </c>
      <c r="BB807" s="19">
        <f t="shared" si="53"/>
        <v>6.7000000000000004E-2</v>
      </c>
      <c r="BD807" s="19" t="str">
        <f>IF(参照_電気!L807="","",参照_電気!L807)</f>
        <v/>
      </c>
    </row>
    <row r="808" spans="47:56">
      <c r="AU808" s="19" t="str">
        <f>IF(参照_電気!A808="","",参照_電気!A808)</f>
        <v>A0438</v>
      </c>
      <c r="AV808" s="19" t="str">
        <f>IF(参照_電気!B808="","",参照_電気!B808)</f>
        <v>長野都市ガス(株)</v>
      </c>
      <c r="AW808" s="19" t="str">
        <f>IF(参照_電気!C808="","",参照_電気!C808)</f>
        <v/>
      </c>
      <c r="AX808" s="19">
        <f>IF(参照_電気!D808="","",参照_電気!D808)</f>
        <v>4.06E-4</v>
      </c>
      <c r="AY808" s="19">
        <f>IF(参照_電気!E808="","",参照_電気!E808)</f>
        <v>4.06E-4</v>
      </c>
      <c r="AZ808" s="19" t="str">
        <f>IF(参照_電気!F808="","",参照_電気!F808)</f>
        <v>長野都市ガス(株)</v>
      </c>
      <c r="BA808" s="19" t="str">
        <f>IF(参照_電気!G808="","",参照_電気!G808)</f>
        <v>長野都市ガス(株)_</v>
      </c>
      <c r="BB808" s="19">
        <f t="shared" si="53"/>
        <v>0.40600000000000003</v>
      </c>
      <c r="BD808" s="19" t="str">
        <f>IF(参照_電気!L808="","",参照_電気!L808)</f>
        <v/>
      </c>
    </row>
    <row r="809" spans="47:56">
      <c r="AU809" s="19" t="str">
        <f>IF(参照_電気!A809="","",参照_電気!A809)</f>
        <v>A0439</v>
      </c>
      <c r="AV809" s="19" t="str">
        <f>IF(参照_電気!B809="","",参照_電気!B809)</f>
        <v>上田ガス(株)</v>
      </c>
      <c r="AW809" s="19" t="str">
        <f>IF(参照_電気!C809="","",参照_電気!C809)</f>
        <v/>
      </c>
      <c r="AX809" s="19">
        <f>IF(参照_電気!D809="","",参照_電気!D809)</f>
        <v>4.1899999999999999E-4</v>
      </c>
      <c r="AY809" s="19">
        <f>IF(参照_電気!E809="","",参照_電気!E809)</f>
        <v>4.1899999999999999E-4</v>
      </c>
      <c r="AZ809" s="19" t="str">
        <f>IF(参照_電気!F809="","",参照_電気!F809)</f>
        <v>上田ガス(株)</v>
      </c>
      <c r="BA809" s="19" t="str">
        <f>IF(参照_電気!G809="","",参照_電気!G809)</f>
        <v>上田ガス(株)_</v>
      </c>
      <c r="BB809" s="19">
        <f t="shared" si="53"/>
        <v>0.41899999999999998</v>
      </c>
      <c r="BD809" s="19" t="str">
        <f>IF(参照_電気!L809="","",参照_電気!L809)</f>
        <v/>
      </c>
    </row>
    <row r="810" spans="47:56">
      <c r="AU810" s="19" t="str">
        <f>IF(参照_電気!A810="","",参照_電気!A810)</f>
        <v>A0440</v>
      </c>
      <c r="AV810" s="19" t="str">
        <f>IF(参照_電気!B810="","",参照_電気!B810)</f>
        <v>日本瓦斯(株)</v>
      </c>
      <c r="AW810" s="19" t="str">
        <f>IF(参照_電気!C810="","",参照_電気!C810)</f>
        <v>メニューA</v>
      </c>
      <c r="AX810" s="19">
        <f>IF(参照_電気!D810="","",参照_電気!D810)</f>
        <v>0</v>
      </c>
      <c r="AY810" s="19">
        <f>IF(参照_電気!E810="","",参照_電気!E810)</f>
        <v>0</v>
      </c>
      <c r="AZ810" s="19" t="str">
        <f>IF(参照_電気!F810="","",参照_電気!F810)</f>
        <v>日本瓦斯(株)</v>
      </c>
      <c r="BA810" s="19" t="str">
        <f>IF(参照_電気!G810="","",参照_電気!G810)</f>
        <v>日本瓦斯(株)_メニューA</v>
      </c>
      <c r="BB810" s="19">
        <f t="shared" si="53"/>
        <v>0</v>
      </c>
      <c r="BD810" s="19" t="str">
        <f>IF(参照_電気!L810="","",参照_電気!L810)</f>
        <v/>
      </c>
    </row>
    <row r="811" spans="47:56">
      <c r="AU811" s="19" t="str">
        <f>IF(参照_電気!A811="","",参照_電気!A811)</f>
        <v/>
      </c>
      <c r="AV811" s="19" t="str">
        <f>IF(参照_電気!B811="","",参照_電気!B811)</f>
        <v/>
      </c>
      <c r="AW811" s="19" t="str">
        <f>IF(参照_電気!C811="","",参照_電気!C811)</f>
        <v>メニューB(残差)</v>
      </c>
      <c r="AX811" s="19">
        <f>IF(参照_電気!D811="","",参照_電気!D811)</f>
        <v>3.9100000000000002E-4</v>
      </c>
      <c r="AY811" s="19">
        <f>IF(参照_電気!E811="","",参照_電気!E811)</f>
        <v>3.9100000000000002E-4</v>
      </c>
      <c r="AZ811" s="19" t="str">
        <f>IF(参照_電気!F811="","",参照_電気!F811)</f>
        <v>日本瓦斯(株)</v>
      </c>
      <c r="BA811" s="19" t="str">
        <f>IF(参照_電気!G811="","",参照_電気!G811)</f>
        <v>日本瓦斯(株)_メニューB(残差)</v>
      </c>
      <c r="BB811" s="19">
        <f t="shared" si="53"/>
        <v>0.39100000000000001</v>
      </c>
      <c r="BD811" s="19" t="str">
        <f>IF(参照_電気!L811="","",参照_電気!L811)</f>
        <v/>
      </c>
    </row>
    <row r="812" spans="47:56">
      <c r="AU812" s="19" t="str">
        <f>IF(参照_電気!A812="","",参照_電気!A812)</f>
        <v/>
      </c>
      <c r="AV812" s="19" t="str">
        <f>IF(参照_電気!B812="","",参照_電気!B812)</f>
        <v/>
      </c>
      <c r="AW812" s="19" t="str">
        <f>IF(参照_電気!C812="","",参照_電気!C812)</f>
        <v>(参考値)事業者全体</v>
      </c>
      <c r="AX812" s="19">
        <f>IF(参照_電気!D812="","",参照_電気!D812)</f>
        <v>3.8400000000000001E-4</v>
      </c>
      <c r="AY812" s="19">
        <f>IF(参照_電気!E812="","",参照_電気!E812)</f>
        <v>3.8400000000000001E-4</v>
      </c>
      <c r="AZ812" s="19" t="str">
        <f>IF(参照_電気!F812="","",参照_電気!F812)</f>
        <v>日本瓦斯(株)</v>
      </c>
      <c r="BA812" s="19" t="str">
        <f>IF(参照_電気!G812="","",参照_電気!G812)</f>
        <v>日本瓦斯(株)_(参考値)事業者全体</v>
      </c>
      <c r="BB812" s="19">
        <f t="shared" si="53"/>
        <v>0.38400000000000001</v>
      </c>
      <c r="BD812" s="19" t="str">
        <f>IF(参照_電気!L812="","",参照_電気!L812)</f>
        <v/>
      </c>
    </row>
    <row r="813" spans="47:56">
      <c r="AU813" s="19" t="str">
        <f>IF(参照_電気!A813="","",参照_電気!A813)</f>
        <v>A0442</v>
      </c>
      <c r="AV813" s="19" t="str">
        <f>IF(参照_電気!B813="","",参照_電気!B813)</f>
        <v>(株)シグナストラスト</v>
      </c>
      <c r="AW813" s="19" t="str">
        <f>IF(参照_電気!C813="","",参照_電気!C813)</f>
        <v/>
      </c>
      <c r="AX813" s="19">
        <f>IF(参照_電気!D813="","",参照_電気!D813)</f>
        <v>4.6299999999999998E-4</v>
      </c>
      <c r="AY813" s="19">
        <f>IF(参照_電気!E813="","",参照_電気!E813)</f>
        <v>4.6299999999999998E-4</v>
      </c>
      <c r="AZ813" s="19" t="str">
        <f>IF(参照_電気!F813="","",参照_電気!F813)</f>
        <v>(株)シグナストラスト</v>
      </c>
      <c r="BA813" s="19" t="str">
        <f>IF(参照_電気!G813="","",参照_電気!G813)</f>
        <v>(株)シグナストラスト_</v>
      </c>
      <c r="BB813" s="19">
        <f t="shared" si="53"/>
        <v>0.46299999999999997</v>
      </c>
      <c r="BD813" s="19" t="str">
        <f>IF(参照_電気!L813="","",参照_電気!L813)</f>
        <v/>
      </c>
    </row>
    <row r="814" spans="47:56">
      <c r="AU814" s="19" t="str">
        <f>IF(参照_電気!A814="","",参照_電気!A814)</f>
        <v>A0443</v>
      </c>
      <c r="AV814" s="19" t="str">
        <f>IF(参照_電気!B814="","",参照_電気!B814)</f>
        <v>ゲーテハウス(株)</v>
      </c>
      <c r="AW814" s="19" t="str">
        <f>IF(参照_電気!C814="","",参照_電気!C814)</f>
        <v/>
      </c>
      <c r="AX814" s="19">
        <f>IF(参照_電気!D814="","",参照_電気!D814)</f>
        <v>5.0600000000000005E-4</v>
      </c>
      <c r="AY814" s="19">
        <f>IF(参照_電気!E814="","",参照_電気!E814)</f>
        <v>5.0600000000000005E-4</v>
      </c>
      <c r="AZ814" s="19" t="str">
        <f>IF(参照_電気!F814="","",参照_電気!F814)</f>
        <v>ゲーテハウス(株)</v>
      </c>
      <c r="BA814" s="19" t="str">
        <f>IF(参照_電気!G814="","",参照_電気!G814)</f>
        <v>ゲーテハウス(株)_</v>
      </c>
      <c r="BB814" s="19">
        <f t="shared" si="53"/>
        <v>0.50600000000000001</v>
      </c>
      <c r="BD814" s="19" t="str">
        <f>IF(参照_電気!L814="","",参照_電気!L814)</f>
        <v/>
      </c>
    </row>
    <row r="815" spans="47:56">
      <c r="AU815" s="19" t="str">
        <f>IF(参照_電気!A815="","",参照_電気!A815)</f>
        <v>A0446</v>
      </c>
      <c r="AV815" s="19" t="str">
        <f>IF(参照_電気!B815="","",参照_電気!B815)</f>
        <v>JPエネルギー(株)</v>
      </c>
      <c r="AW815" s="19" t="str">
        <f>IF(参照_電気!C815="","",参照_電気!C815)</f>
        <v/>
      </c>
      <c r="AX815" s="19">
        <f>IF(参照_電気!D815="","",参照_電気!D815)</f>
        <v>6.1700000000000004E-4</v>
      </c>
      <c r="AY815" s="19">
        <f>IF(参照_電気!E815="","",参照_電気!E815)</f>
        <v>6.1700000000000004E-4</v>
      </c>
      <c r="AZ815" s="19" t="str">
        <f>IF(参照_電気!F815="","",参照_電気!F815)</f>
        <v>JPエネルギー(株)</v>
      </c>
      <c r="BA815" s="19" t="str">
        <f>IF(参照_電気!G815="","",参照_電気!G815)</f>
        <v>JPエネルギー(株)_</v>
      </c>
      <c r="BB815" s="19">
        <f t="shared" si="53"/>
        <v>0.61699999999999999</v>
      </c>
      <c r="BD815" s="19" t="str">
        <f>IF(参照_電気!L815="","",参照_電気!L815)</f>
        <v/>
      </c>
    </row>
    <row r="816" spans="47:56">
      <c r="AU816" s="19" t="str">
        <f>IF(参照_電気!A816="","",参照_電気!A816)</f>
        <v>A0447</v>
      </c>
      <c r="AV816" s="19" t="str">
        <f>IF(参照_電気!B816="","",参照_電気!B816)</f>
        <v>兵庫電力(株)</v>
      </c>
      <c r="AW816" s="19" t="str">
        <f>IF(参照_電気!C816="","",参照_電気!C816)</f>
        <v/>
      </c>
      <c r="AX816" s="19">
        <f>IF(参照_電気!D816="","",参照_電気!D816)</f>
        <v>6.2299999999999996E-4</v>
      </c>
      <c r="AY816" s="19">
        <f>IF(参照_電気!E816="","",参照_電気!E816)</f>
        <v>6.2299999999999996E-4</v>
      </c>
      <c r="AZ816" s="19" t="str">
        <f>IF(参照_電気!F816="","",参照_電気!F816)</f>
        <v>兵庫電力(株)</v>
      </c>
      <c r="BA816" s="19" t="str">
        <f>IF(参照_電気!G816="","",参照_電気!G816)</f>
        <v>兵庫電力(株)_</v>
      </c>
      <c r="BB816" s="19">
        <f t="shared" si="53"/>
        <v>0.623</v>
      </c>
      <c r="BD816" s="19" t="str">
        <f>IF(参照_電気!L816="","",参照_電気!L816)</f>
        <v/>
      </c>
    </row>
    <row r="817" spans="47:56">
      <c r="AU817" s="19" t="str">
        <f>IF(参照_電気!A817="","",参照_電気!A817)</f>
        <v>A0451</v>
      </c>
      <c r="AV817" s="19" t="str">
        <f>IF(参照_電気!B817="","",参照_電気!B817)</f>
        <v>Cocoテラスたがわ(株)</v>
      </c>
      <c r="AW817" s="19" t="str">
        <f>IF(参照_電気!C817="","",参照_電気!C817)</f>
        <v/>
      </c>
      <c r="AX817" s="19">
        <f>IF(参照_電気!D817="","",参照_電気!D817)</f>
        <v>5.1900000000000004E-4</v>
      </c>
      <c r="AY817" s="19">
        <f>IF(参照_電気!E817="","",参照_電気!E817)</f>
        <v>5.1900000000000004E-4</v>
      </c>
      <c r="AZ817" s="19" t="str">
        <f>IF(参照_電気!F817="","",参照_電気!F817)</f>
        <v>Cocoテラスたがわ(株)</v>
      </c>
      <c r="BA817" s="19" t="str">
        <f>IF(参照_電気!G817="","",参照_電気!G817)</f>
        <v>Cocoテラスたがわ(株)_</v>
      </c>
      <c r="BB817" s="19">
        <f t="shared" si="53"/>
        <v>0.51900000000000002</v>
      </c>
      <c r="BD817" s="19" t="str">
        <f>IF(参照_電気!L817="","",参照_電気!L817)</f>
        <v/>
      </c>
    </row>
    <row r="818" spans="47:56">
      <c r="AU818" s="19" t="str">
        <f>IF(参照_電気!A818="","",参照_電気!A818)</f>
        <v>A0452</v>
      </c>
      <c r="AV818" s="19" t="str">
        <f>IF(参照_電気!B818="","",参照_電気!B818)</f>
        <v>東北電力エナジートレーディング(株)</v>
      </c>
      <c r="AW818" s="19" t="str">
        <f>IF(参照_電気!C818="","",参照_電気!C818)</f>
        <v/>
      </c>
      <c r="AX818" s="19">
        <f>IF(参照_電気!D818="","",参照_電気!D818)</f>
        <v>4.2200000000000001E-4</v>
      </c>
      <c r="AY818" s="19">
        <f>IF(参照_電気!E818="","",参照_電気!E818)</f>
        <v>4.2200000000000001E-4</v>
      </c>
      <c r="AZ818" s="19" t="str">
        <f>IF(参照_電気!F818="","",参照_電気!F818)</f>
        <v>東北電力エナジートレーディング(株)</v>
      </c>
      <c r="BA818" s="19" t="str">
        <f>IF(参照_電気!G818="","",参照_電気!G818)</f>
        <v>東北電力エナジートレーディング(株)_</v>
      </c>
      <c r="BB818" s="19">
        <f t="shared" si="53"/>
        <v>0.42199999999999999</v>
      </c>
      <c r="BD818" s="19" t="str">
        <f>IF(参照_電気!L818="","",参照_電気!L818)</f>
        <v/>
      </c>
    </row>
    <row r="819" spans="47:56">
      <c r="AU819" s="19" t="str">
        <f>IF(参照_電気!A819="","",参照_電気!A819)</f>
        <v>A0454</v>
      </c>
      <c r="AV819" s="19" t="str">
        <f>IF(参照_電気!B819="","",参照_電気!B819)</f>
        <v>(株)まち未来製作所</v>
      </c>
      <c r="AW819" s="19" t="str">
        <f>IF(参照_電気!C819="","",参照_電気!C819)</f>
        <v>メニューA</v>
      </c>
      <c r="AX819" s="19">
        <f>IF(参照_電気!D819="","",参照_電気!D819)</f>
        <v>0</v>
      </c>
      <c r="AY819" s="19">
        <f>IF(参照_電気!E819="","",参照_電気!E819)</f>
        <v>0</v>
      </c>
      <c r="AZ819" s="19" t="str">
        <f>IF(参照_電気!F819="","",参照_電気!F819)</f>
        <v>(株)まち未来製作所</v>
      </c>
      <c r="BA819" s="19" t="str">
        <f>IF(参照_電気!G819="","",参照_電気!G819)</f>
        <v>(株)まち未来製作所_メニューA</v>
      </c>
      <c r="BB819" s="19">
        <f t="shared" si="53"/>
        <v>0</v>
      </c>
      <c r="BD819" s="19" t="str">
        <f>IF(参照_電気!L819="","",参照_電気!L819)</f>
        <v/>
      </c>
    </row>
    <row r="820" spans="47:56">
      <c r="AU820" s="19" t="str">
        <f>IF(参照_電気!A820="","",参照_電気!A820)</f>
        <v/>
      </c>
      <c r="AV820" s="19" t="str">
        <f>IF(参照_電気!B820="","",参照_電気!B820)</f>
        <v/>
      </c>
      <c r="AW820" s="19" t="str">
        <f>IF(参照_電気!C820="","",参照_電気!C820)</f>
        <v>メニューB(残差)</v>
      </c>
      <c r="AX820" s="19">
        <f>IF(参照_電気!D820="","",参照_電気!D820)</f>
        <v>5.4699999999999996E-4</v>
      </c>
      <c r="AY820" s="19">
        <f>IF(参照_電気!E820="","",参照_電気!E820)</f>
        <v>5.4699999999999996E-4</v>
      </c>
      <c r="AZ820" s="19" t="str">
        <f>IF(参照_電気!F820="","",参照_電気!F820)</f>
        <v>(株)まち未来製作所</v>
      </c>
      <c r="BA820" s="19" t="str">
        <f>IF(参照_電気!G820="","",参照_電気!G820)</f>
        <v>(株)まち未来製作所_メニューB(残差)</v>
      </c>
      <c r="BB820" s="19">
        <f t="shared" si="53"/>
        <v>0.54699999999999993</v>
      </c>
      <c r="BD820" s="19" t="str">
        <f>IF(参照_電気!L820="","",参照_電気!L820)</f>
        <v/>
      </c>
    </row>
    <row r="821" spans="47:56">
      <c r="AU821" s="19" t="str">
        <f>IF(参照_電気!A821="","",参照_電気!A821)</f>
        <v/>
      </c>
      <c r="AV821" s="19" t="str">
        <f>IF(参照_電気!B821="","",参照_電気!B821)</f>
        <v/>
      </c>
      <c r="AW821" s="19" t="str">
        <f>IF(参照_電気!C821="","",参照_電気!C821)</f>
        <v>(参考値)事業者全体</v>
      </c>
      <c r="AX821" s="19">
        <f>IF(参照_電気!D821="","",参照_電気!D821)</f>
        <v>4.2499999999999998E-4</v>
      </c>
      <c r="AY821" s="19">
        <f>IF(参照_電気!E821="","",参照_電気!E821)</f>
        <v>4.2499999999999998E-4</v>
      </c>
      <c r="AZ821" s="19" t="str">
        <f>IF(参照_電気!F821="","",参照_電気!F821)</f>
        <v>(株)まち未来製作所</v>
      </c>
      <c r="BA821" s="19" t="str">
        <f>IF(参照_電気!G821="","",参照_電気!G821)</f>
        <v>(株)まち未来製作所_(参考値)事業者全体</v>
      </c>
      <c r="BB821" s="19">
        <f t="shared" si="53"/>
        <v>0.42499999999999999</v>
      </c>
      <c r="BD821" s="19" t="str">
        <f>IF(参照_電気!L821="","",参照_電気!L821)</f>
        <v/>
      </c>
    </row>
    <row r="822" spans="47:56">
      <c r="AU822" s="19" t="str">
        <f>IF(参照_電気!A822="","",参照_電気!A822)</f>
        <v>A0456</v>
      </c>
      <c r="AV822" s="19" t="str">
        <f>IF(参照_電気!B822="","",参照_電気!B822)</f>
        <v>(株)どさんこパワー</v>
      </c>
      <c r="AW822" s="19" t="str">
        <f>IF(参照_電気!C822="","",参照_電気!C822)</f>
        <v/>
      </c>
      <c r="AX822" s="19">
        <f>IF(参照_電気!D822="","",参照_電気!D822)</f>
        <v>6.3599999999999996E-4</v>
      </c>
      <c r="AY822" s="19">
        <f>IF(参照_電気!E822="","",参照_電気!E822)</f>
        <v>6.3599999999999996E-4</v>
      </c>
      <c r="AZ822" s="19" t="str">
        <f>IF(参照_電気!F822="","",参照_電気!F822)</f>
        <v>(株)どさんこパワー</v>
      </c>
      <c r="BA822" s="19" t="str">
        <f>IF(参照_電気!G822="","",参照_電気!G822)</f>
        <v>(株)どさんこパワー_</v>
      </c>
      <c r="BB822" s="19">
        <f t="shared" si="53"/>
        <v>0.63600000000000001</v>
      </c>
      <c r="BD822" s="19" t="str">
        <f>IF(参照_電気!L822="","",参照_電気!L822)</f>
        <v/>
      </c>
    </row>
    <row r="823" spans="47:56">
      <c r="AU823" s="19" t="str">
        <f>IF(参照_電気!A823="","",参照_電気!A823)</f>
        <v>A0457</v>
      </c>
      <c r="AV823" s="19" t="str">
        <f>IF(参照_電気!B823="","",参照_電気!B823)</f>
        <v>トリニティエナジー(株)</v>
      </c>
      <c r="AW823" s="19" t="str">
        <f>IF(参照_電気!C823="","",参照_電気!C823)</f>
        <v/>
      </c>
      <c r="AX823" s="19">
        <f>IF(参照_電気!D823="","",参照_電気!D823)</f>
        <v>5.8100000000000003E-4</v>
      </c>
      <c r="AY823" s="19">
        <f>IF(参照_電気!E823="","",参照_電気!E823)</f>
        <v>5.8100000000000003E-4</v>
      </c>
      <c r="AZ823" s="19" t="str">
        <f>IF(参照_電気!F823="","",参照_電気!F823)</f>
        <v>トリニティエナジー(株)</v>
      </c>
      <c r="BA823" s="19" t="str">
        <f>IF(参照_電気!G823="","",参照_電気!G823)</f>
        <v>トリニティエナジー(株)_</v>
      </c>
      <c r="BB823" s="19">
        <f t="shared" si="53"/>
        <v>0.58100000000000007</v>
      </c>
      <c r="BD823" s="19" t="str">
        <f>IF(参照_電気!L823="","",参照_電気!L823)</f>
        <v/>
      </c>
    </row>
    <row r="824" spans="47:56">
      <c r="AU824" s="19" t="str">
        <f>IF(参照_電気!A824="","",参照_電気!A824)</f>
        <v>A0461</v>
      </c>
      <c r="AV824" s="19" t="str">
        <f>IF(参照_電気!B824="","",参照_電気!B824)</f>
        <v>(株)LIXIL TEPCO スマートパートナーズ</v>
      </c>
      <c r="AW824" s="19" t="str">
        <f>IF(参照_電気!C824="","",参照_電気!C824)</f>
        <v/>
      </c>
      <c r="AX824" s="19">
        <f>IF(参照_電気!D824="","",参照_電気!D824)</f>
        <v>4.2200000000000001E-4</v>
      </c>
      <c r="AY824" s="19">
        <f>IF(参照_電気!E824="","",参照_電気!E824)</f>
        <v>4.2200000000000001E-4</v>
      </c>
      <c r="AZ824" s="19" t="str">
        <f>IF(参照_電気!F824="","",参照_電気!F824)</f>
        <v>(株)LIXIL TEPCO スマートパートナーズ</v>
      </c>
      <c r="BA824" s="19" t="str">
        <f>IF(参照_電気!G824="","",参照_電気!G824)</f>
        <v>(株)LIXIL TEPCO スマートパートナーズ_</v>
      </c>
      <c r="BB824" s="19">
        <f t="shared" si="53"/>
        <v>0.42199999999999999</v>
      </c>
      <c r="BD824" s="19" t="str">
        <f>IF(参照_電気!L824="","",参照_電気!L824)</f>
        <v/>
      </c>
    </row>
    <row r="825" spans="47:56">
      <c r="AU825" s="19" t="str">
        <f>IF(参照_電気!A825="","",参照_電気!A825)</f>
        <v>A0463</v>
      </c>
      <c r="AV825" s="19" t="str">
        <f>IF(参照_電気!B825="","",参照_電気!B825)</f>
        <v>(株)NEXT ONE</v>
      </c>
      <c r="AW825" s="19" t="str">
        <f>IF(参照_電気!C825="","",参照_電気!C825)</f>
        <v/>
      </c>
      <c r="AX825" s="19">
        <f>IF(参照_電気!D825="","",参照_電気!D825)</f>
        <v>4.6900000000000002E-4</v>
      </c>
      <c r="AY825" s="19">
        <f>IF(参照_電気!E825="","",参照_電気!E825)</f>
        <v>4.6900000000000002E-4</v>
      </c>
      <c r="AZ825" s="19" t="str">
        <f>IF(参照_電気!F825="","",参照_電気!F825)</f>
        <v>(株)NEXT ONE</v>
      </c>
      <c r="BA825" s="19" t="str">
        <f>IF(参照_電気!G825="","",参照_電気!G825)</f>
        <v>(株)NEXT ONE_</v>
      </c>
      <c r="BB825" s="19">
        <f t="shared" si="53"/>
        <v>0.46900000000000003</v>
      </c>
      <c r="BD825" s="19" t="str">
        <f>IF(参照_電気!L825="","",参照_電気!L825)</f>
        <v/>
      </c>
    </row>
    <row r="826" spans="47:56">
      <c r="AU826" s="19" t="str">
        <f>IF(参照_電気!A826="","",参照_電気!A826)</f>
        <v>A0465</v>
      </c>
      <c r="AV826" s="19" t="str">
        <f>IF(参照_電気!B826="","",参照_電気!B826)</f>
        <v>(株)テラス(旧：(株)ネオ・コーポレーション)</v>
      </c>
      <c r="AW826" s="19" t="str">
        <f>IF(参照_電気!C826="","",参照_電気!C826)</f>
        <v/>
      </c>
      <c r="AX826" s="19">
        <f>IF(参照_電気!D826="","",参照_電気!D826)</f>
        <v>5.0500000000000002E-4</v>
      </c>
      <c r="AY826" s="19">
        <f>IF(参照_電気!E826="","",参照_電気!E826)</f>
        <v>5.0500000000000002E-4</v>
      </c>
      <c r="AZ826" s="19" t="str">
        <f>IF(参照_電気!F826="","",参照_電気!F826)</f>
        <v>(株)テラス(旧：(株)ネオ・コーポレーション)</v>
      </c>
      <c r="BA826" s="19" t="str">
        <f>IF(参照_電気!G826="","",参照_電気!G826)</f>
        <v>(株)テラス(旧：(株)ネオ・コーポレーション)_</v>
      </c>
      <c r="BB826" s="19">
        <f t="shared" si="53"/>
        <v>0.505</v>
      </c>
      <c r="BD826" s="19" t="str">
        <f>IF(参照_電気!L826="","",参照_電気!L826)</f>
        <v/>
      </c>
    </row>
    <row r="827" spans="47:56">
      <c r="AU827" s="19" t="str">
        <f>IF(参照_電気!A827="","",参照_電気!A827)</f>
        <v>A0467</v>
      </c>
      <c r="AV827" s="19" t="str">
        <f>IF(参照_電気!B827="","",参照_電気!B827)</f>
        <v>つばさでんき(株)(旧：(株)アルファライズ)</v>
      </c>
      <c r="AW827" s="19" t="str">
        <f>IF(参照_電気!C827="","",参照_電気!C827)</f>
        <v/>
      </c>
      <c r="AX827" s="19">
        <f>IF(参照_電気!D827="","",参照_電気!D827)</f>
        <v>7.0899999999999999E-4</v>
      </c>
      <c r="AY827" s="19">
        <f>IF(参照_電気!E827="","",参照_電気!E827)</f>
        <v>7.0899999999999999E-4</v>
      </c>
      <c r="AZ827" s="19" t="str">
        <f>IF(参照_電気!F827="","",参照_電気!F827)</f>
        <v>つばさでんき(株)(旧：(株)アルファライズ)</v>
      </c>
      <c r="BA827" s="19" t="str">
        <f>IF(参照_電気!G827="","",参照_電気!G827)</f>
        <v>つばさでんき(株)(旧：(株)アルファライズ)_</v>
      </c>
      <c r="BB827" s="19">
        <f t="shared" si="53"/>
        <v>0.70899999999999996</v>
      </c>
      <c r="BD827" s="19" t="str">
        <f>IF(参照_電気!L827="","",参照_電気!L827)</f>
        <v/>
      </c>
    </row>
    <row r="828" spans="47:56">
      <c r="AU828" s="19" t="str">
        <f>IF(参照_電気!A828="","",参照_電気!A828)</f>
        <v>A0468</v>
      </c>
      <c r="AV828" s="19" t="str">
        <f>IF(参照_電気!B828="","",参照_電気!B828)</f>
        <v>おおすみ半島スマートエネルギー(株)</v>
      </c>
      <c r="AW828" s="19" t="str">
        <f>IF(参照_電気!C828="","",参照_電気!C828)</f>
        <v/>
      </c>
      <c r="AX828" s="19">
        <f>IF(参照_電気!D828="","",参照_電気!D828)</f>
        <v>5.8699999999999996E-4</v>
      </c>
      <c r="AY828" s="19">
        <f>IF(参照_電気!E828="","",参照_電気!E828)</f>
        <v>5.8699999999999996E-4</v>
      </c>
      <c r="AZ828" s="19" t="str">
        <f>IF(参照_電気!F828="","",参照_電気!F828)</f>
        <v>おおすみ半島スマートエネルギー(株)</v>
      </c>
      <c r="BA828" s="19" t="str">
        <f>IF(参照_電気!G828="","",参照_電気!G828)</f>
        <v>おおすみ半島スマートエネルギー(株)_</v>
      </c>
      <c r="BB828" s="19">
        <f t="shared" si="53"/>
        <v>0.58699999999999997</v>
      </c>
      <c r="BD828" s="19" t="str">
        <f>IF(参照_電気!L828="","",参照_電気!L828)</f>
        <v/>
      </c>
    </row>
    <row r="829" spans="47:56">
      <c r="AU829" s="19" t="str">
        <f>IF(参照_電気!A829="","",参照_電気!A829)</f>
        <v>A0470</v>
      </c>
      <c r="AV829" s="19" t="str">
        <f>IF(参照_電気!B829="","",参照_電気!B829)</f>
        <v>おきなわコープエナジー(株)</v>
      </c>
      <c r="AW829" s="19" t="str">
        <f>IF(参照_電気!C829="","",参照_電気!C829)</f>
        <v/>
      </c>
      <c r="AX829" s="19">
        <f>IF(参照_電気!D829="","",参照_電気!D829)</f>
        <v>6.5600000000000001E-4</v>
      </c>
      <c r="AY829" s="19">
        <f>IF(参照_電気!E829="","",参照_電気!E829)</f>
        <v>6.5600000000000001E-4</v>
      </c>
      <c r="AZ829" s="19" t="str">
        <f>IF(参照_電気!F829="","",参照_電気!F829)</f>
        <v>おきなわコープエナジー(株)</v>
      </c>
      <c r="BA829" s="19" t="str">
        <f>IF(参照_電気!G829="","",参照_電気!G829)</f>
        <v>おきなわコープエナジー(株)_</v>
      </c>
      <c r="BB829" s="19">
        <f t="shared" si="53"/>
        <v>0.65600000000000003</v>
      </c>
      <c r="BD829" s="19" t="str">
        <f>IF(参照_電気!L829="","",参照_電気!L829)</f>
        <v/>
      </c>
    </row>
    <row r="830" spans="47:56">
      <c r="AU830" s="19" t="str">
        <f>IF(参照_電気!A830="","",参照_電気!A830)</f>
        <v>A0471</v>
      </c>
      <c r="AV830" s="19" t="str">
        <f>IF(参照_電気!B830="","",参照_電気!B830)</f>
        <v>久慈地域エネルギー(株)</v>
      </c>
      <c r="AW830" s="19" t="str">
        <f>IF(参照_電気!C830="","",参照_電気!C830)</f>
        <v>メニューA</v>
      </c>
      <c r="AX830" s="19">
        <f>IF(参照_電気!D830="","",参照_電気!D830)</f>
        <v>0</v>
      </c>
      <c r="AY830" s="19">
        <f>IF(参照_電気!E830="","",参照_電気!E830)</f>
        <v>0</v>
      </c>
      <c r="AZ830" s="19" t="str">
        <f>IF(参照_電気!F830="","",参照_電気!F830)</f>
        <v>久慈地域エネルギー(株)</v>
      </c>
      <c r="BA830" s="19" t="str">
        <f>IF(参照_電気!G830="","",参照_電気!G830)</f>
        <v>久慈地域エネルギー(株)_メニューA</v>
      </c>
      <c r="BB830" s="19">
        <f t="shared" si="53"/>
        <v>0</v>
      </c>
      <c r="BD830" s="19" t="str">
        <f>IF(参照_電気!L830="","",参照_電気!L830)</f>
        <v/>
      </c>
    </row>
    <row r="831" spans="47:56">
      <c r="AU831" s="19" t="str">
        <f>IF(参照_電気!A831="","",参照_電気!A831)</f>
        <v/>
      </c>
      <c r="AV831" s="19" t="str">
        <f>IF(参照_電気!B831="","",参照_電気!B831)</f>
        <v/>
      </c>
      <c r="AW831" s="19" t="str">
        <f>IF(参照_電気!C831="","",参照_電気!C831)</f>
        <v>メニューB(残差)</v>
      </c>
      <c r="AX831" s="19">
        <f>IF(参照_電気!D831="","",参照_電気!D831)</f>
        <v>4.08E-4</v>
      </c>
      <c r="AY831" s="19">
        <f>IF(参照_電気!E831="","",参照_電気!E831)</f>
        <v>4.0700000000000003E-4</v>
      </c>
      <c r="AZ831" s="19" t="str">
        <f>IF(参照_電気!F831="","",参照_電気!F831)</f>
        <v>久慈地域エネルギー(株)</v>
      </c>
      <c r="BA831" s="19" t="str">
        <f>IF(参照_電気!G831="","",参照_電気!G831)</f>
        <v>久慈地域エネルギー(株)_メニューB(残差)</v>
      </c>
      <c r="BB831" s="19">
        <f t="shared" si="53"/>
        <v>0.40799999999999997</v>
      </c>
      <c r="BD831" s="19" t="str">
        <f>IF(参照_電気!L831="","",参照_電気!L831)</f>
        <v/>
      </c>
    </row>
    <row r="832" spans="47:56">
      <c r="AU832" s="19" t="str">
        <f>IF(参照_電気!A832="","",参照_電気!A832)</f>
        <v/>
      </c>
      <c r="AV832" s="19" t="str">
        <f>IF(参照_電気!B832="","",参照_電気!B832)</f>
        <v/>
      </c>
      <c r="AW832" s="19" t="str">
        <f>IF(参照_電気!C832="","",参照_電気!C832)</f>
        <v>(参考値)事業者全体</v>
      </c>
      <c r="AX832" s="19">
        <f>IF(参照_電気!D832="","",参照_電気!D832)</f>
        <v>3.1500000000000001E-4</v>
      </c>
      <c r="AY832" s="19">
        <f>IF(参照_電気!E832="","",参照_電気!E832)</f>
        <v>3.1399999999999999E-4</v>
      </c>
      <c r="AZ832" s="19" t="str">
        <f>IF(参照_電気!F832="","",参照_電気!F832)</f>
        <v>久慈地域エネルギー(株)</v>
      </c>
      <c r="BA832" s="19" t="str">
        <f>IF(参照_電気!G832="","",参照_電気!G832)</f>
        <v>久慈地域エネルギー(株)_(参考値)事業者全体</v>
      </c>
      <c r="BB832" s="19">
        <f t="shared" si="53"/>
        <v>0.315</v>
      </c>
      <c r="BD832" s="19" t="str">
        <f>IF(参照_電気!L832="","",参照_電気!L832)</f>
        <v/>
      </c>
    </row>
    <row r="833" spans="47:56">
      <c r="AU833" s="19" t="str">
        <f>IF(参照_電気!A833="","",参照_電気!A833)</f>
        <v>A0472</v>
      </c>
      <c r="AV833" s="19" t="str">
        <f>IF(参照_電気!B833="","",参照_電気!B833)</f>
        <v>弘前ガス(株)</v>
      </c>
      <c r="AW833" s="19" t="str">
        <f>IF(参照_電気!C833="","",参照_電気!C833)</f>
        <v/>
      </c>
      <c r="AX833" s="19">
        <f>IF(参照_電気!D833="","",参照_電気!D833)</f>
        <v>5.9000000000000003E-4</v>
      </c>
      <c r="AY833" s="19">
        <f>IF(参照_電気!E833="","",参照_電気!E833)</f>
        <v>5.9000000000000003E-4</v>
      </c>
      <c r="AZ833" s="19" t="str">
        <f>IF(参照_電気!F833="","",参照_電気!F833)</f>
        <v>弘前ガス(株)</v>
      </c>
      <c r="BA833" s="19" t="str">
        <f>IF(参照_電気!G833="","",参照_電気!G833)</f>
        <v>弘前ガス(株)_</v>
      </c>
      <c r="BB833" s="19">
        <f t="shared" si="53"/>
        <v>0.59000000000000008</v>
      </c>
      <c r="BD833" s="19" t="str">
        <f>IF(参照_電気!L833="","",参照_電気!L833)</f>
        <v/>
      </c>
    </row>
    <row r="834" spans="47:56">
      <c r="AU834" s="19" t="str">
        <f>IF(参照_電気!A834="","",参照_電気!A834)</f>
        <v>A0473</v>
      </c>
      <c r="AV834" s="19" t="str">
        <f>IF(参照_電気!B834="","",参照_電気!B834)</f>
        <v>(株)フォーバルテレコム</v>
      </c>
      <c r="AW834" s="19" t="str">
        <f>IF(参照_電気!C834="","",参照_電気!C834)</f>
        <v>メニューA</v>
      </c>
      <c r="AX834" s="19">
        <f>IF(参照_電気!D834="","",参照_電気!D834)</f>
        <v>0</v>
      </c>
      <c r="AY834" s="19">
        <f>IF(参照_電気!E834="","",参照_電気!E834)</f>
        <v>0</v>
      </c>
      <c r="AZ834" s="19" t="str">
        <f>IF(参照_電気!F834="","",参照_電気!F834)</f>
        <v>(株)フォーバルテレコム</v>
      </c>
      <c r="BA834" s="19" t="str">
        <f>IF(参照_電気!G834="","",参照_電気!G834)</f>
        <v>(株)フォーバルテレコム_メニューA</v>
      </c>
      <c r="BB834" s="19">
        <f t="shared" si="53"/>
        <v>0</v>
      </c>
      <c r="BD834" s="19" t="str">
        <f>IF(参照_電気!L834="","",参照_電気!L834)</f>
        <v/>
      </c>
    </row>
    <row r="835" spans="47:56">
      <c r="AU835" s="19" t="str">
        <f>IF(参照_電気!A835="","",参照_電気!A835)</f>
        <v/>
      </c>
      <c r="AV835" s="19" t="str">
        <f>IF(参照_電気!B835="","",参照_電気!B835)</f>
        <v/>
      </c>
      <c r="AW835" s="19" t="str">
        <f>IF(参照_電気!C835="","",参照_電気!C835)</f>
        <v>メニューB(残差)</v>
      </c>
      <c r="AX835" s="19">
        <f>IF(参照_電気!D835="","",参照_電気!D835)</f>
        <v>4.7199999999999998E-4</v>
      </c>
      <c r="AY835" s="19">
        <f>IF(参照_電気!E835="","",参照_電気!E835)</f>
        <v>4.7199999999999998E-4</v>
      </c>
      <c r="AZ835" s="19" t="str">
        <f>IF(参照_電気!F835="","",参照_電気!F835)</f>
        <v>(株)フォーバルテレコム</v>
      </c>
      <c r="BA835" s="19" t="str">
        <f>IF(参照_電気!G835="","",参照_電気!G835)</f>
        <v>(株)フォーバルテレコム_メニューB(残差)</v>
      </c>
      <c r="BB835" s="19">
        <f t="shared" si="53"/>
        <v>0.47199999999999998</v>
      </c>
      <c r="BD835" s="19" t="str">
        <f>IF(参照_電気!L835="","",参照_電気!L835)</f>
        <v/>
      </c>
    </row>
    <row r="836" spans="47:56">
      <c r="AU836" s="19" t="str">
        <f>IF(参照_電気!A836="","",参照_電気!A836)</f>
        <v/>
      </c>
      <c r="AV836" s="19" t="str">
        <f>IF(参照_電気!B836="","",参照_電気!B836)</f>
        <v/>
      </c>
      <c r="AW836" s="19" t="str">
        <f>IF(参照_電気!C836="","",参照_電気!C836)</f>
        <v>(参考値)事業者全体</v>
      </c>
      <c r="AX836" s="19">
        <f>IF(参照_電気!D836="","",参照_電気!D836)</f>
        <v>4.66E-4</v>
      </c>
      <c r="AY836" s="19">
        <f>IF(参照_電気!E836="","",参照_電気!E836)</f>
        <v>4.66E-4</v>
      </c>
      <c r="AZ836" s="19" t="str">
        <f>IF(参照_電気!F836="","",参照_電気!F836)</f>
        <v>(株)フォーバルテレコム</v>
      </c>
      <c r="BA836" s="19" t="str">
        <f>IF(参照_電気!G836="","",参照_電気!G836)</f>
        <v>(株)フォーバルテレコム_(参考値)事業者全体</v>
      </c>
      <c r="BB836" s="19">
        <f t="shared" si="53"/>
        <v>0.46599999999999997</v>
      </c>
      <c r="BD836" s="19" t="str">
        <f>IF(参照_電気!L836="","",参照_電気!L836)</f>
        <v/>
      </c>
    </row>
    <row r="837" spans="47:56">
      <c r="AU837" s="19" t="str">
        <f>IF(参照_電気!A837="","",参照_電気!A837)</f>
        <v>A0476</v>
      </c>
      <c r="AV837" s="19" t="str">
        <f>IF(参照_電気!B837="","",参照_電気!B837)</f>
        <v>(株)ストエネ</v>
      </c>
      <c r="AW837" s="19" t="str">
        <f>IF(参照_電気!C837="","",参照_電気!C837)</f>
        <v/>
      </c>
      <c r="AX837" s="19">
        <f>IF(参照_電気!D837="","",参照_電気!D837)</f>
        <v>3.3399999999999999E-4</v>
      </c>
      <c r="AY837" s="19">
        <f>IF(参照_電気!E837="","",参照_電気!E837)</f>
        <v>3.3399999999999999E-4</v>
      </c>
      <c r="AZ837" s="19" t="str">
        <f>IF(参照_電気!F837="","",参照_電気!F837)</f>
        <v>(株)ストエネ</v>
      </c>
      <c r="BA837" s="19" t="str">
        <f>IF(参照_電気!G837="","",参照_電気!G837)</f>
        <v>(株)ストエネ_</v>
      </c>
      <c r="BB837" s="19">
        <f t="shared" ref="BB837:BB900" si="54">AX837*1000</f>
        <v>0.33399999999999996</v>
      </c>
      <c r="BD837" s="19" t="str">
        <f>IF(参照_電気!L837="","",参照_電気!L837)</f>
        <v/>
      </c>
    </row>
    <row r="838" spans="47:56">
      <c r="AU838" s="19" t="str">
        <f>IF(参照_電気!A838="","",参照_電気!A838)</f>
        <v>A0477</v>
      </c>
      <c r="AV838" s="19" t="str">
        <f>IF(参照_電気!B838="","",参照_電気!B838)</f>
        <v>くるめエネルギー(株)</v>
      </c>
      <c r="AW838" s="19" t="str">
        <f>IF(参照_電気!C838="","",参照_電気!C838)</f>
        <v/>
      </c>
      <c r="AX838" s="19">
        <f>IF(参照_電気!D838="","",参照_電気!D838)</f>
        <v>5.8600000000000004E-4</v>
      </c>
      <c r="AY838" s="19">
        <f>IF(参照_電気!E838="","",参照_電気!E838)</f>
        <v>5.8600000000000004E-4</v>
      </c>
      <c r="AZ838" s="19" t="str">
        <f>IF(参照_電気!F838="","",参照_電気!F838)</f>
        <v>くるめエネルギー(株)</v>
      </c>
      <c r="BA838" s="19" t="str">
        <f>IF(参照_電気!G838="","",参照_電気!G838)</f>
        <v>くるめエネルギー(株)_</v>
      </c>
      <c r="BB838" s="19">
        <f t="shared" si="54"/>
        <v>0.58600000000000008</v>
      </c>
      <c r="BD838" s="19" t="str">
        <f>IF(参照_電気!L838="","",参照_電気!L838)</f>
        <v/>
      </c>
    </row>
    <row r="839" spans="47:56">
      <c r="AU839" s="19" t="str">
        <f>IF(参照_電気!A839="","",参照_電気!A839)</f>
        <v>A0480</v>
      </c>
      <c r="AV839" s="19" t="str">
        <f>IF(参照_電気!B839="","",参照_電気!B839)</f>
        <v>松阪新電力(株)</v>
      </c>
      <c r="AW839" s="19" t="str">
        <f>IF(参照_電気!C839="","",参照_電気!C839)</f>
        <v/>
      </c>
      <c r="AX839" s="19">
        <f>IF(参照_電気!D839="","",参照_電気!D839)</f>
        <v>4.1100000000000002E-4</v>
      </c>
      <c r="AY839" s="19">
        <f>IF(参照_電気!E839="","",参照_電気!E839)</f>
        <v>2.9300000000000002E-4</v>
      </c>
      <c r="AZ839" s="19" t="str">
        <f>IF(参照_電気!F839="","",参照_電気!F839)</f>
        <v>松阪新電力(株)</v>
      </c>
      <c r="BA839" s="19" t="str">
        <f>IF(参照_電気!G839="","",参照_電気!G839)</f>
        <v>松阪新電力(株)_</v>
      </c>
      <c r="BB839" s="19">
        <f t="shared" si="54"/>
        <v>0.41100000000000003</v>
      </c>
      <c r="BD839" s="19" t="str">
        <f>IF(参照_電気!L839="","",参照_電気!L839)</f>
        <v/>
      </c>
    </row>
    <row r="840" spans="47:56">
      <c r="AU840" s="19" t="str">
        <f>IF(参照_電気!A840="","",参照_電気!A840)</f>
        <v>A0481</v>
      </c>
      <c r="AV840" s="19" t="str">
        <f>IF(参照_電気!B840="","",参照_電気!B840)</f>
        <v>ヒューリックプロパティソリューション(株)</v>
      </c>
      <c r="AW840" s="19" t="str">
        <f>IF(参照_電気!C840="","",参照_電気!C840)</f>
        <v>メニューA</v>
      </c>
      <c r="AX840" s="19">
        <f>IF(参照_電気!D840="","",参照_電気!D840)</f>
        <v>0</v>
      </c>
      <c r="AY840" s="19">
        <f>IF(参照_電気!E840="","",参照_電気!E840)</f>
        <v>0</v>
      </c>
      <c r="AZ840" s="19" t="str">
        <f>IF(参照_電気!F840="","",参照_電気!F840)</f>
        <v>ヒューリックプロパティソリューション(株)</v>
      </c>
      <c r="BA840" s="19" t="str">
        <f>IF(参照_電気!G840="","",参照_電気!G840)</f>
        <v>ヒューリックプロパティソリューション(株)_メニューA</v>
      </c>
      <c r="BB840" s="19">
        <f t="shared" si="54"/>
        <v>0</v>
      </c>
      <c r="BD840" s="19" t="str">
        <f>IF(参照_電気!L840="","",参照_電気!L840)</f>
        <v/>
      </c>
    </row>
    <row r="841" spans="47:56">
      <c r="AU841" s="19" t="str">
        <f>IF(参照_電気!A841="","",参照_電気!A841)</f>
        <v/>
      </c>
      <c r="AV841" s="19" t="str">
        <f>IF(参照_電気!B841="","",参照_電気!B841)</f>
        <v/>
      </c>
      <c r="AW841" s="19" t="str">
        <f>IF(参照_電気!C841="","",参照_電気!C841)</f>
        <v>メニューB(残差)</v>
      </c>
      <c r="AX841" s="19">
        <f>IF(参照_電気!D841="","",参照_電気!D841)</f>
        <v>4.6000000000000001E-4</v>
      </c>
      <c r="AY841" s="19">
        <f>IF(参照_電気!E841="","",参照_電気!E841)</f>
        <v>4.6000000000000001E-4</v>
      </c>
      <c r="AZ841" s="19" t="str">
        <f>IF(参照_電気!F841="","",参照_電気!F841)</f>
        <v>ヒューリックプロパティソリューション(株)</v>
      </c>
      <c r="BA841" s="19" t="str">
        <f>IF(参照_電気!G841="","",参照_電気!G841)</f>
        <v>ヒューリックプロパティソリューション(株)_メニューB(残差)</v>
      </c>
      <c r="BB841" s="19">
        <f t="shared" si="54"/>
        <v>0.46</v>
      </c>
      <c r="BD841" s="19" t="str">
        <f>IF(参照_電気!L841="","",参照_電気!L841)</f>
        <v/>
      </c>
    </row>
    <row r="842" spans="47:56">
      <c r="AU842" s="19" t="str">
        <f>IF(参照_電気!A842="","",参照_電気!A842)</f>
        <v/>
      </c>
      <c r="AV842" s="19" t="str">
        <f>IF(参照_電気!B842="","",参照_電気!B842)</f>
        <v/>
      </c>
      <c r="AW842" s="19" t="str">
        <f>IF(参照_電気!C842="","",参照_電気!C842)</f>
        <v>(参考値)事業者全体</v>
      </c>
      <c r="AX842" s="19">
        <f>IF(参照_電気!D842="","",参照_電気!D842)</f>
        <v>3.1599999999999998E-4</v>
      </c>
      <c r="AY842" s="19">
        <f>IF(参照_電気!E842="","",参照_電気!E842)</f>
        <v>3.1599999999999998E-4</v>
      </c>
      <c r="AZ842" s="19" t="str">
        <f>IF(参照_電気!F842="","",参照_電気!F842)</f>
        <v>ヒューリックプロパティソリューション(株)</v>
      </c>
      <c r="BA842" s="19" t="str">
        <f>IF(参照_電気!G842="","",参照_電気!G842)</f>
        <v>ヒューリックプロパティソリューション(株)_(参考値)事業者全体</v>
      </c>
      <c r="BB842" s="19">
        <f t="shared" si="54"/>
        <v>0.316</v>
      </c>
      <c r="BD842" s="19" t="str">
        <f>IF(参照_電気!L842="","",参照_電気!L842)</f>
        <v/>
      </c>
    </row>
    <row r="843" spans="47:56">
      <c r="AU843" s="19" t="str">
        <f>IF(参照_電気!A843="","",参照_電気!A843)</f>
        <v>A0482</v>
      </c>
      <c r="AV843" s="19" t="str">
        <f>IF(参照_電気!B843="","",参照_電気!B843)</f>
        <v>宮崎電力(株)</v>
      </c>
      <c r="AW843" s="19" t="str">
        <f>IF(参照_電気!C843="","",参照_電気!C843)</f>
        <v/>
      </c>
      <c r="AX843" s="19">
        <f>IF(参照_電気!D843="","",参照_電気!D843)</f>
        <v>4.9200000000000003E-4</v>
      </c>
      <c r="AY843" s="19">
        <f>IF(参照_電気!E843="","",参照_電気!E843)</f>
        <v>4.9200000000000003E-4</v>
      </c>
      <c r="AZ843" s="19" t="str">
        <f>IF(参照_電気!F843="","",参照_電気!F843)</f>
        <v>宮崎電力(株)</v>
      </c>
      <c r="BA843" s="19" t="str">
        <f>IF(参照_電気!G843="","",参照_電気!G843)</f>
        <v>宮崎電力(株)_</v>
      </c>
      <c r="BB843" s="19">
        <f t="shared" si="54"/>
        <v>0.49200000000000005</v>
      </c>
      <c r="BD843" s="19" t="str">
        <f>IF(参照_電気!L843="","",参照_電気!L843)</f>
        <v/>
      </c>
    </row>
    <row r="844" spans="47:56">
      <c r="AU844" s="19" t="str">
        <f>IF(参照_電気!A844="","",参照_電気!A844)</f>
        <v>A0490</v>
      </c>
      <c r="AV844" s="19" t="str">
        <f>IF(参照_電気!B844="","",参照_電気!B844)</f>
        <v>(株)CDエナジーダイレクト</v>
      </c>
      <c r="AW844" s="19" t="str">
        <f>IF(参照_電気!C844="","",参照_電気!C844)</f>
        <v>メニューA</v>
      </c>
      <c r="AX844" s="19">
        <f>IF(参照_電気!D844="","",参照_電気!D844)</f>
        <v>0</v>
      </c>
      <c r="AY844" s="19">
        <f>IF(参照_電気!E844="","",参照_電気!E844)</f>
        <v>0</v>
      </c>
      <c r="AZ844" s="19" t="str">
        <f>IF(参照_電気!F844="","",参照_電気!F844)</f>
        <v>(株)CDエナジーダイレクト</v>
      </c>
      <c r="BA844" s="19" t="str">
        <f>IF(参照_電気!G844="","",参照_電気!G844)</f>
        <v>(株)CDエナジーダイレクト_メニューA</v>
      </c>
      <c r="BB844" s="19">
        <f t="shared" si="54"/>
        <v>0</v>
      </c>
      <c r="BD844" s="19" t="str">
        <f>IF(参照_電気!L844="","",参照_電気!L844)</f>
        <v/>
      </c>
    </row>
    <row r="845" spans="47:56">
      <c r="AU845" s="19" t="str">
        <f>IF(参照_電気!A845="","",参照_電気!A845)</f>
        <v/>
      </c>
      <c r="AV845" s="19" t="str">
        <f>IF(参照_電気!B845="","",参照_電気!B845)</f>
        <v/>
      </c>
      <c r="AW845" s="19" t="str">
        <f>IF(参照_電気!C845="","",参照_電気!C845)</f>
        <v>メニューB(残差)</v>
      </c>
      <c r="AX845" s="19">
        <f>IF(参照_電気!D845="","",参照_電気!D845)</f>
        <v>4.6500000000000003E-4</v>
      </c>
      <c r="AY845" s="19">
        <f>IF(参照_電気!E845="","",参照_電気!E845)</f>
        <v>4.6500000000000003E-4</v>
      </c>
      <c r="AZ845" s="19" t="str">
        <f>IF(参照_電気!F845="","",参照_電気!F845)</f>
        <v>(株)CDエナジーダイレクト</v>
      </c>
      <c r="BA845" s="19" t="str">
        <f>IF(参照_電気!G845="","",参照_電気!G845)</f>
        <v>(株)CDエナジーダイレクト_メニューB(残差)</v>
      </c>
      <c r="BB845" s="19">
        <f t="shared" si="54"/>
        <v>0.46500000000000002</v>
      </c>
      <c r="BD845" s="19" t="str">
        <f>IF(参照_電気!L845="","",参照_電気!L845)</f>
        <v/>
      </c>
    </row>
    <row r="846" spans="47:56">
      <c r="AU846" s="19" t="str">
        <f>IF(参照_電気!A846="","",参照_電気!A846)</f>
        <v/>
      </c>
      <c r="AV846" s="19" t="str">
        <f>IF(参照_電気!B846="","",参照_電気!B846)</f>
        <v/>
      </c>
      <c r="AW846" s="19" t="str">
        <f>IF(参照_電気!C846="","",参照_電気!C846)</f>
        <v>(参考値)事業者全体</v>
      </c>
      <c r="AX846" s="19">
        <f>IF(参照_電気!D846="","",参照_電気!D846)</f>
        <v>4.28E-4</v>
      </c>
      <c r="AY846" s="19">
        <f>IF(参照_電気!E846="","",参照_電気!E846)</f>
        <v>4.28E-4</v>
      </c>
      <c r="AZ846" s="19" t="str">
        <f>IF(参照_電気!F846="","",参照_電気!F846)</f>
        <v>(株)CDエナジーダイレクト</v>
      </c>
      <c r="BA846" s="19" t="str">
        <f>IF(参照_電気!G846="","",参照_電気!G846)</f>
        <v>(株)CDエナジーダイレクト_(参考値)事業者全体</v>
      </c>
      <c r="BB846" s="19">
        <f t="shared" si="54"/>
        <v>0.42799999999999999</v>
      </c>
      <c r="BD846" s="19" t="str">
        <f>IF(参照_電気!L846="","",参照_電気!L846)</f>
        <v/>
      </c>
    </row>
    <row r="847" spans="47:56">
      <c r="AU847" s="19" t="str">
        <f>IF(参照_電気!A847="","",参照_電気!A847)</f>
        <v>A0491</v>
      </c>
      <c r="AV847" s="19" t="str">
        <f>IF(参照_電気!B847="","",参照_電気!B847)</f>
        <v>Q.ENESTでんき(株)</v>
      </c>
      <c r="AW847" s="19" t="str">
        <f>IF(参照_電気!C847="","",参照_電気!C847)</f>
        <v>メニューA</v>
      </c>
      <c r="AX847" s="19">
        <f>IF(参照_電気!D847="","",参照_電気!D847)</f>
        <v>0</v>
      </c>
      <c r="AY847" s="19">
        <f>IF(参照_電気!E847="","",参照_電気!E847)</f>
        <v>0</v>
      </c>
      <c r="AZ847" s="19" t="str">
        <f>IF(参照_電気!F847="","",参照_電気!F847)</f>
        <v>Q.ENESTでんき(株)</v>
      </c>
      <c r="BA847" s="19" t="str">
        <f>IF(参照_電気!G847="","",参照_電気!G847)</f>
        <v>Q.ENESTでんき(株)_メニューA</v>
      </c>
      <c r="BB847" s="19">
        <f t="shared" si="54"/>
        <v>0</v>
      </c>
      <c r="BD847" s="19" t="str">
        <f>IF(参照_電気!L847="","",参照_電気!L847)</f>
        <v/>
      </c>
    </row>
    <row r="848" spans="47:56">
      <c r="AU848" s="19" t="str">
        <f>IF(参照_電気!A848="","",参照_電気!A848)</f>
        <v/>
      </c>
      <c r="AV848" s="19" t="str">
        <f>IF(参照_電気!B848="","",参照_電気!B848)</f>
        <v/>
      </c>
      <c r="AW848" s="19" t="str">
        <f>IF(参照_電気!C848="","",参照_電気!C848)</f>
        <v>メニューB</v>
      </c>
      <c r="AX848" s="19">
        <f>IF(参照_電気!D848="","",参照_電気!D848)</f>
        <v>3.19E-4</v>
      </c>
      <c r="AY848" s="19">
        <f>IF(参照_電気!E848="","",参照_電気!E848)</f>
        <v>3.19E-4</v>
      </c>
      <c r="AZ848" s="19" t="str">
        <f>IF(参照_電気!F848="","",参照_電気!F848)</f>
        <v>Q.ENESTでんき(株)</v>
      </c>
      <c r="BA848" s="19" t="str">
        <f>IF(参照_電気!G848="","",参照_電気!G848)</f>
        <v>Q.ENESTでんき(株)_メニューB</v>
      </c>
      <c r="BB848" s="19">
        <f t="shared" si="54"/>
        <v>0.31900000000000001</v>
      </c>
      <c r="BD848" s="19" t="str">
        <f>IF(参照_電気!L848="","",参照_電気!L848)</f>
        <v/>
      </c>
    </row>
    <row r="849" spans="47:56">
      <c r="AU849" s="19" t="str">
        <f>IF(参照_電気!A849="","",参照_電気!A849)</f>
        <v/>
      </c>
      <c r="AV849" s="19" t="str">
        <f>IF(参照_電気!B849="","",参照_電気!B849)</f>
        <v/>
      </c>
      <c r="AW849" s="19" t="str">
        <f>IF(参照_電気!C849="","",参照_電気!C849)</f>
        <v>メニューC</v>
      </c>
      <c r="AX849" s="19">
        <f>IF(参照_電気!D849="","",参照_電気!D849)</f>
        <v>4.95E-4</v>
      </c>
      <c r="AY849" s="19">
        <f>IF(参照_電気!E849="","",参照_電気!E849)</f>
        <v>4.95E-4</v>
      </c>
      <c r="AZ849" s="19" t="str">
        <f>IF(参照_電気!F849="","",参照_電気!F849)</f>
        <v>Q.ENESTでんき(株)</v>
      </c>
      <c r="BA849" s="19" t="str">
        <f>IF(参照_電気!G849="","",参照_電気!G849)</f>
        <v>Q.ENESTでんき(株)_メニューC</v>
      </c>
      <c r="BB849" s="19">
        <f t="shared" si="54"/>
        <v>0.495</v>
      </c>
      <c r="BD849" s="19" t="str">
        <f>IF(参照_電気!L849="","",参照_電気!L849)</f>
        <v/>
      </c>
    </row>
    <row r="850" spans="47:56">
      <c r="AU850" s="19" t="str">
        <f>IF(参照_電気!A850="","",参照_電気!A850)</f>
        <v/>
      </c>
      <c r="AV850" s="19" t="str">
        <f>IF(参照_電気!B850="","",参照_電気!B850)</f>
        <v/>
      </c>
      <c r="AW850" s="19" t="str">
        <f>IF(参照_電気!C850="","",参照_電気!C850)</f>
        <v>(参考値)事業者全体</v>
      </c>
      <c r="AX850" s="19">
        <f>IF(参照_電気!D850="","",参照_電気!D850)</f>
        <v>3.2600000000000001E-4</v>
      </c>
      <c r="AY850" s="19">
        <f>IF(参照_電気!E850="","",参照_電気!E850)</f>
        <v>3.2600000000000001E-4</v>
      </c>
      <c r="AZ850" s="19" t="str">
        <f>IF(参照_電気!F850="","",参照_電気!F850)</f>
        <v>Q.ENESTでんき(株)</v>
      </c>
      <c r="BA850" s="19" t="str">
        <f>IF(参照_電気!G850="","",参照_電気!G850)</f>
        <v>Q.ENESTでんき(株)_(参考値)事業者全体</v>
      </c>
      <c r="BB850" s="19">
        <f t="shared" si="54"/>
        <v>0.32600000000000001</v>
      </c>
      <c r="BD850" s="19" t="str">
        <f>IF(参照_電気!L850="","",参照_電気!L850)</f>
        <v/>
      </c>
    </row>
    <row r="851" spans="47:56">
      <c r="AU851" s="19" t="str">
        <f>IF(参照_電気!A851="","",参照_電気!A851)</f>
        <v>A0493</v>
      </c>
      <c r="AV851" s="19" t="str">
        <f>IF(参照_電気!B851="","",参照_電気!B851)</f>
        <v>(株)ぶんごおおのエナジー</v>
      </c>
      <c r="AW851" s="19" t="str">
        <f>IF(参照_電気!C851="","",参照_電気!C851)</f>
        <v>メニューA</v>
      </c>
      <c r="AX851" s="19">
        <f>IF(参照_電気!D851="","",参照_電気!D851)</f>
        <v>0</v>
      </c>
      <c r="AY851" s="19">
        <f>IF(参照_電気!E851="","",参照_電気!E851)</f>
        <v>0</v>
      </c>
      <c r="AZ851" s="19" t="str">
        <f>IF(参照_電気!F851="","",参照_電気!F851)</f>
        <v>(株)ぶんごおおのエナジー</v>
      </c>
      <c r="BA851" s="19" t="str">
        <f>IF(参照_電気!G851="","",参照_電気!G851)</f>
        <v>(株)ぶんごおおのエナジー_メニューA</v>
      </c>
      <c r="BB851" s="19">
        <f t="shared" si="54"/>
        <v>0</v>
      </c>
      <c r="BD851" s="19" t="str">
        <f>IF(参照_電気!L851="","",参照_電気!L851)</f>
        <v/>
      </c>
    </row>
    <row r="852" spans="47:56">
      <c r="AU852" s="19" t="str">
        <f>IF(参照_電気!A852="","",参照_電気!A852)</f>
        <v/>
      </c>
      <c r="AV852" s="19" t="str">
        <f>IF(参照_電気!B852="","",参照_電気!B852)</f>
        <v/>
      </c>
      <c r="AW852" s="19" t="str">
        <f>IF(参照_電気!C852="","",参照_電気!C852)</f>
        <v>メニューB</v>
      </c>
      <c r="AX852" s="19">
        <f>IF(参照_電気!D852="","",参照_電気!D852)</f>
        <v>3.8499999999999998E-4</v>
      </c>
      <c r="AY852" s="19">
        <f>IF(参照_電気!E852="","",参照_電気!E852)</f>
        <v>3.8499999999999998E-4</v>
      </c>
      <c r="AZ852" s="19" t="str">
        <f>IF(参照_電気!F852="","",参照_電気!F852)</f>
        <v>(株)ぶんごおおのエナジー</v>
      </c>
      <c r="BA852" s="19" t="str">
        <f>IF(参照_電気!G852="","",参照_電気!G852)</f>
        <v>(株)ぶんごおおのエナジー_メニューB</v>
      </c>
      <c r="BB852" s="19">
        <f t="shared" si="54"/>
        <v>0.38499999999999995</v>
      </c>
      <c r="BD852" s="19" t="str">
        <f>IF(参照_電気!L852="","",参照_電気!L852)</f>
        <v/>
      </c>
    </row>
    <row r="853" spans="47:56">
      <c r="AU853" s="19" t="str">
        <f>IF(参照_電気!A853="","",参照_電気!A853)</f>
        <v/>
      </c>
      <c r="AV853" s="19" t="str">
        <f>IF(参照_電気!B853="","",参照_電気!B853)</f>
        <v/>
      </c>
      <c r="AW853" s="19" t="str">
        <f>IF(参照_電気!C853="","",参照_電気!C853)</f>
        <v>(参考値)事業者全体</v>
      </c>
      <c r="AX853" s="19">
        <f>IF(参照_電気!D853="","",参照_電気!D853)</f>
        <v>3.8200000000000002E-4</v>
      </c>
      <c r="AY853" s="19">
        <f>IF(参照_電気!E853="","",参照_電気!E853)</f>
        <v>3.8200000000000002E-4</v>
      </c>
      <c r="AZ853" s="19" t="str">
        <f>IF(参照_電気!F853="","",参照_電気!F853)</f>
        <v>(株)ぶんごおおのエナジー</v>
      </c>
      <c r="BA853" s="19" t="str">
        <f>IF(参照_電気!G853="","",参照_電気!G853)</f>
        <v>(株)ぶんごおおのエナジー_(参考値)事業者全体</v>
      </c>
      <c r="BB853" s="19">
        <f t="shared" si="54"/>
        <v>0.38200000000000001</v>
      </c>
      <c r="BD853" s="19" t="str">
        <f>IF(参照_電気!L853="","",参照_電気!L853)</f>
        <v/>
      </c>
    </row>
    <row r="854" spans="47:56">
      <c r="AU854" s="19" t="str">
        <f>IF(参照_電気!A854="","",参照_電気!A854)</f>
        <v>A0494</v>
      </c>
      <c r="AV854" s="19" t="str">
        <f>IF(参照_電気!B854="","",参照_電気!B854)</f>
        <v>ヴィジョナリーパワー(株)</v>
      </c>
      <c r="AW854" s="19" t="str">
        <f>IF(参照_電気!C854="","",参照_電気!C854)</f>
        <v/>
      </c>
      <c r="AX854" s="19">
        <f>IF(参照_電気!D854="","",参照_電気!D854)</f>
        <v>2.5300000000000002E-4</v>
      </c>
      <c r="AY854" s="19">
        <f>IF(参照_電気!E854="","",参照_電気!E854)</f>
        <v>2.5300000000000002E-4</v>
      </c>
      <c r="AZ854" s="19" t="str">
        <f>IF(参照_電気!F854="","",参照_電気!F854)</f>
        <v>ヴィジョナリーパワー(株)</v>
      </c>
      <c r="BA854" s="19" t="str">
        <f>IF(参照_電気!G854="","",参照_電気!G854)</f>
        <v>ヴィジョナリーパワー(株)_</v>
      </c>
      <c r="BB854" s="19">
        <f t="shared" si="54"/>
        <v>0.253</v>
      </c>
      <c r="BD854" s="19" t="str">
        <f>IF(参照_電気!L854="","",参照_電気!L854)</f>
        <v/>
      </c>
    </row>
    <row r="855" spans="47:56">
      <c r="AU855" s="19" t="str">
        <f>IF(参照_電気!A855="","",参照_電気!A855)</f>
        <v>A0495</v>
      </c>
      <c r="AV855" s="19" t="str">
        <f>IF(参照_電気!B855="","",参照_電気!B855)</f>
        <v>有明エナジー(株)</v>
      </c>
      <c r="AW855" s="19" t="str">
        <f>IF(参照_電気!C855="","",参照_電気!C855)</f>
        <v/>
      </c>
      <c r="AX855" s="19">
        <f>IF(参照_電気!D855="","",参照_電気!D855)</f>
        <v>6.2299999999999996E-4</v>
      </c>
      <c r="AY855" s="19">
        <f>IF(参照_電気!E855="","",参照_電気!E855)</f>
        <v>6.2299999999999996E-4</v>
      </c>
      <c r="AZ855" s="19" t="str">
        <f>IF(参照_電気!F855="","",参照_電気!F855)</f>
        <v>有明エナジー(株)</v>
      </c>
      <c r="BA855" s="19" t="str">
        <f>IF(参照_電気!G855="","",参照_電気!G855)</f>
        <v>有明エナジー(株)_</v>
      </c>
      <c r="BB855" s="19">
        <f t="shared" si="54"/>
        <v>0.623</v>
      </c>
      <c r="BD855" s="19" t="str">
        <f>IF(参照_電気!L855="","",参照_電気!L855)</f>
        <v/>
      </c>
    </row>
    <row r="856" spans="47:56">
      <c r="AU856" s="19" t="str">
        <f>IF(参照_電気!A856="","",参照_電気!A856)</f>
        <v>A0499</v>
      </c>
      <c r="AV856" s="19" t="str">
        <f>IF(参照_電気!B856="","",参照_電気!B856)</f>
        <v>厚木瓦斯(株)</v>
      </c>
      <c r="AW856" s="19" t="str">
        <f>IF(参照_電気!C856="","",参照_電気!C856)</f>
        <v>メニューA</v>
      </c>
      <c r="AX856" s="19">
        <f>IF(参照_電気!D856="","",参照_電気!D856)</f>
        <v>0</v>
      </c>
      <c r="AY856" s="19">
        <f>IF(参照_電気!E856="","",参照_電気!E856)</f>
        <v>0</v>
      </c>
      <c r="AZ856" s="19" t="str">
        <f>IF(参照_電気!F856="","",参照_電気!F856)</f>
        <v>厚木瓦斯(株)</v>
      </c>
      <c r="BA856" s="19" t="str">
        <f>IF(参照_電気!G856="","",参照_電気!G856)</f>
        <v>厚木瓦斯(株)_メニューA</v>
      </c>
      <c r="BB856" s="19">
        <f t="shared" si="54"/>
        <v>0</v>
      </c>
      <c r="BD856" s="19" t="str">
        <f>IF(参照_電気!L856="","",参照_電気!L856)</f>
        <v/>
      </c>
    </row>
    <row r="857" spans="47:56">
      <c r="AU857" s="19" t="str">
        <f>IF(参照_電気!A857="","",参照_電気!A857)</f>
        <v/>
      </c>
      <c r="AV857" s="19" t="str">
        <f>IF(参照_電気!B857="","",参照_電気!B857)</f>
        <v/>
      </c>
      <c r="AW857" s="19" t="str">
        <f>IF(参照_電気!C857="","",参照_電気!C857)</f>
        <v>メニューB(残差)</v>
      </c>
      <c r="AX857" s="19">
        <f>IF(参照_電気!D857="","",参照_電気!D857)</f>
        <v>4.2000000000000002E-4</v>
      </c>
      <c r="AY857" s="19">
        <f>IF(参照_電気!E857="","",参照_電気!E857)</f>
        <v>4.2000000000000002E-4</v>
      </c>
      <c r="AZ857" s="19" t="str">
        <f>IF(参照_電気!F857="","",参照_電気!F857)</f>
        <v>厚木瓦斯(株)</v>
      </c>
      <c r="BA857" s="19" t="str">
        <f>IF(参照_電気!G857="","",参照_電気!G857)</f>
        <v>厚木瓦斯(株)_メニューB(残差)</v>
      </c>
      <c r="BB857" s="19">
        <f t="shared" si="54"/>
        <v>0.42000000000000004</v>
      </c>
      <c r="BD857" s="19" t="str">
        <f>IF(参照_電気!L857="","",参照_電気!L857)</f>
        <v/>
      </c>
    </row>
    <row r="858" spans="47:56">
      <c r="AU858" s="19" t="str">
        <f>IF(参照_電気!A858="","",参照_電気!A858)</f>
        <v/>
      </c>
      <c r="AV858" s="19" t="str">
        <f>IF(参照_電気!B858="","",参照_電気!B858)</f>
        <v/>
      </c>
      <c r="AW858" s="19" t="str">
        <f>IF(参照_電気!C858="","",参照_電気!C858)</f>
        <v>(参考値)事業者全体</v>
      </c>
      <c r="AX858" s="19">
        <f>IF(参照_電気!D858="","",参照_電気!D858)</f>
        <v>4.1399999999999998E-4</v>
      </c>
      <c r="AY858" s="19">
        <f>IF(参照_電気!E858="","",参照_電気!E858)</f>
        <v>4.1399999999999998E-4</v>
      </c>
      <c r="AZ858" s="19" t="str">
        <f>IF(参照_電気!F858="","",参照_電気!F858)</f>
        <v>厚木瓦斯(株)</v>
      </c>
      <c r="BA858" s="19" t="str">
        <f>IF(参照_電気!G858="","",参照_電気!G858)</f>
        <v>厚木瓦斯(株)_(参考値)事業者全体</v>
      </c>
      <c r="BB858" s="19">
        <f t="shared" si="54"/>
        <v>0.41399999999999998</v>
      </c>
      <c r="BD858" s="19" t="str">
        <f>IF(参照_電気!L858="","",参照_電気!L858)</f>
        <v/>
      </c>
    </row>
    <row r="859" spans="47:56">
      <c r="AU859" s="19" t="str">
        <f>IF(参照_電気!A859="","",参照_電気!A859)</f>
        <v>A0500</v>
      </c>
      <c r="AV859" s="19" t="str">
        <f>IF(参照_電気!B859="","",参照_電気!B859)</f>
        <v>(株)エネ・ビジョン</v>
      </c>
      <c r="AW859" s="19" t="str">
        <f>IF(参照_電気!C859="","",参照_電気!C859)</f>
        <v/>
      </c>
      <c r="AX859" s="19">
        <f>IF(参照_電気!D859="","",参照_電気!D859)</f>
        <v>6.4000000000000005E-4</v>
      </c>
      <c r="AY859" s="19">
        <f>IF(参照_電気!E859="","",参照_電気!E859)</f>
        <v>6.4000000000000005E-4</v>
      </c>
      <c r="AZ859" s="19" t="str">
        <f>IF(参照_電気!F859="","",参照_電気!F859)</f>
        <v>(株)エネ・ビジョン</v>
      </c>
      <c r="BA859" s="19" t="str">
        <f>IF(参照_電気!G859="","",参照_電気!G859)</f>
        <v>(株)エネ・ビジョン_</v>
      </c>
      <c r="BB859" s="19">
        <f t="shared" si="54"/>
        <v>0.64</v>
      </c>
      <c r="BD859" s="19" t="str">
        <f>IF(参照_電気!L859="","",参照_電気!L859)</f>
        <v/>
      </c>
    </row>
    <row r="860" spans="47:56">
      <c r="AU860" s="19" t="str">
        <f>IF(参照_電気!A860="","",参照_電気!A860)</f>
        <v>A0501</v>
      </c>
      <c r="AV860" s="19" t="str">
        <f>IF(参照_電気!B860="","",参照_電気!B860)</f>
        <v>イワタニ三重(株)</v>
      </c>
      <c r="AW860" s="19" t="str">
        <f>IF(参照_電気!C860="","",参照_電気!C860)</f>
        <v/>
      </c>
      <c r="AX860" s="19">
        <f>IF(参照_電気!D860="","",参照_電気!D860)</f>
        <v>4.1899999999999999E-4</v>
      </c>
      <c r="AY860" s="19">
        <f>IF(参照_電気!E860="","",参照_電気!E860)</f>
        <v>4.1899999999999999E-4</v>
      </c>
      <c r="AZ860" s="19" t="str">
        <f>IF(参照_電気!F860="","",参照_電気!F860)</f>
        <v>イワタニ三重(株)</v>
      </c>
      <c r="BA860" s="19" t="str">
        <f>IF(参照_電気!G860="","",参照_電気!G860)</f>
        <v>イワタニ三重(株)_</v>
      </c>
      <c r="BB860" s="19">
        <f t="shared" si="54"/>
        <v>0.41899999999999998</v>
      </c>
      <c r="BD860" s="19" t="str">
        <f>IF(参照_電気!L860="","",参照_電気!L860)</f>
        <v/>
      </c>
    </row>
    <row r="861" spans="47:56">
      <c r="AU861" s="19" t="str">
        <f>IF(参照_電気!A861="","",参照_電気!A861)</f>
        <v>A0502</v>
      </c>
      <c r="AV861" s="19" t="str">
        <f>IF(参照_電気!B861="","",参照_電気!B861)</f>
        <v>(株)マルヰ</v>
      </c>
      <c r="AW861" s="19" t="str">
        <f>IF(参照_電気!C861="","",参照_電気!C861)</f>
        <v/>
      </c>
      <c r="AX861" s="19">
        <f>IF(参照_電気!D861="","",参照_電気!D861)</f>
        <v>5.4900000000000001E-4</v>
      </c>
      <c r="AY861" s="19">
        <f>IF(参照_電気!E861="","",参照_電気!E861)</f>
        <v>5.4900000000000001E-4</v>
      </c>
      <c r="AZ861" s="19" t="str">
        <f>IF(参照_電気!F861="","",参照_電気!F861)</f>
        <v>(株)マルヰ</v>
      </c>
      <c r="BA861" s="19" t="str">
        <f>IF(参照_電気!G861="","",参照_電気!G861)</f>
        <v>(株)マルヰ_</v>
      </c>
      <c r="BB861" s="19">
        <f t="shared" si="54"/>
        <v>0.54900000000000004</v>
      </c>
      <c r="BD861" s="19" t="str">
        <f>IF(参照_電気!L861="","",参照_電気!L861)</f>
        <v/>
      </c>
    </row>
    <row r="862" spans="47:56">
      <c r="AU862" s="19" t="str">
        <f>IF(参照_電気!A862="","",参照_電気!A862)</f>
        <v>A0503</v>
      </c>
      <c r="AV862" s="19" t="str">
        <f>IF(参照_電気!B862="","",参照_電気!B862)</f>
        <v>大多喜ガス(株)</v>
      </c>
      <c r="AW862" s="19" t="str">
        <f>IF(参照_電気!C862="","",参照_電気!C862)</f>
        <v>メニューA</v>
      </c>
      <c r="AX862" s="19">
        <f>IF(参照_電気!D862="","",参照_電気!D862)</f>
        <v>0</v>
      </c>
      <c r="AY862" s="19">
        <f>IF(参照_電気!E862="","",参照_電気!E862)</f>
        <v>0</v>
      </c>
      <c r="AZ862" s="19" t="str">
        <f>IF(参照_電気!F862="","",参照_電気!F862)</f>
        <v>大多喜ガス(株)</v>
      </c>
      <c r="BA862" s="19" t="str">
        <f>IF(参照_電気!G862="","",参照_電気!G862)</f>
        <v>大多喜ガス(株)_メニューA</v>
      </c>
      <c r="BB862" s="19">
        <f t="shared" si="54"/>
        <v>0</v>
      </c>
      <c r="BD862" s="19" t="str">
        <f>IF(参照_電気!L862="","",参照_電気!L862)</f>
        <v/>
      </c>
    </row>
    <row r="863" spans="47:56">
      <c r="AU863" s="19" t="str">
        <f>IF(参照_電気!A863="","",参照_電気!A863)</f>
        <v/>
      </c>
      <c r="AV863" s="19" t="str">
        <f>IF(参照_電気!B863="","",参照_電気!B863)</f>
        <v/>
      </c>
      <c r="AW863" s="19" t="str">
        <f>IF(参照_電気!C863="","",参照_電気!C863)</f>
        <v>メニューB(残差)</v>
      </c>
      <c r="AX863" s="19">
        <f>IF(参照_電気!D863="","",参照_電気!D863)</f>
        <v>4.3199999999999998E-4</v>
      </c>
      <c r="AY863" s="19">
        <f>IF(参照_電気!E863="","",参照_電気!E863)</f>
        <v>4.3199999999999998E-4</v>
      </c>
      <c r="AZ863" s="19" t="str">
        <f>IF(参照_電気!F863="","",参照_電気!F863)</f>
        <v>大多喜ガス(株)</v>
      </c>
      <c r="BA863" s="19" t="str">
        <f>IF(参照_電気!G863="","",参照_電気!G863)</f>
        <v>大多喜ガス(株)_メニューB(残差)</v>
      </c>
      <c r="BB863" s="19">
        <f t="shared" si="54"/>
        <v>0.432</v>
      </c>
      <c r="BD863" s="19" t="str">
        <f>IF(参照_電気!L863="","",参照_電気!L863)</f>
        <v/>
      </c>
    </row>
    <row r="864" spans="47:56">
      <c r="AU864" s="19" t="str">
        <f>IF(参照_電気!A864="","",参照_電気!A864)</f>
        <v/>
      </c>
      <c r="AV864" s="19" t="str">
        <f>IF(参照_電気!B864="","",参照_電気!B864)</f>
        <v/>
      </c>
      <c r="AW864" s="19" t="str">
        <f>IF(参照_電気!C864="","",参照_電気!C864)</f>
        <v>(参考値)事業者全体</v>
      </c>
      <c r="AX864" s="19">
        <f>IF(参照_電気!D864="","",参照_電気!D864)</f>
        <v>4.28E-4</v>
      </c>
      <c r="AY864" s="19">
        <f>IF(参照_電気!E864="","",参照_電気!E864)</f>
        <v>4.28E-4</v>
      </c>
      <c r="AZ864" s="19" t="str">
        <f>IF(参照_電気!F864="","",参照_電気!F864)</f>
        <v>大多喜ガス(株)</v>
      </c>
      <c r="BA864" s="19" t="str">
        <f>IF(参照_電気!G864="","",参照_電気!G864)</f>
        <v>大多喜ガス(株)_(参考値)事業者全体</v>
      </c>
      <c r="BB864" s="19">
        <f t="shared" si="54"/>
        <v>0.42799999999999999</v>
      </c>
      <c r="BD864" s="19" t="str">
        <f>IF(参照_電気!L864="","",参照_電気!L864)</f>
        <v/>
      </c>
    </row>
    <row r="865" spans="47:56">
      <c r="AU865" s="19" t="str">
        <f>IF(参照_電気!A865="","",参照_電気!A865)</f>
        <v>A0506</v>
      </c>
      <c r="AV865" s="19" t="str">
        <f>IF(参照_電気!B865="","",参照_電気!B865)</f>
        <v>鈴与電力(株)</v>
      </c>
      <c r="AW865" s="19" t="str">
        <f>IF(参照_電気!C865="","",参照_電気!C865)</f>
        <v>メニューA</v>
      </c>
      <c r="AX865" s="19">
        <f>IF(参照_電気!D865="","",参照_電気!D865)</f>
        <v>0</v>
      </c>
      <c r="AY865" s="19">
        <f>IF(参照_電気!E865="","",参照_電気!E865)</f>
        <v>0</v>
      </c>
      <c r="AZ865" s="19" t="str">
        <f>IF(参照_電気!F865="","",参照_電気!F865)</f>
        <v>鈴与電力(株)</v>
      </c>
      <c r="BA865" s="19" t="str">
        <f>IF(参照_電気!G865="","",参照_電気!G865)</f>
        <v>鈴与電力(株)_メニューA</v>
      </c>
      <c r="BB865" s="19">
        <f t="shared" si="54"/>
        <v>0</v>
      </c>
      <c r="BD865" s="19" t="str">
        <f>IF(参照_電気!L865="","",参照_電気!L865)</f>
        <v/>
      </c>
    </row>
    <row r="866" spans="47:56">
      <c r="AU866" s="19" t="str">
        <f>IF(参照_電気!A866="","",参照_電気!A866)</f>
        <v/>
      </c>
      <c r="AV866" s="19" t="str">
        <f>IF(参照_電気!B866="","",参照_電気!B866)</f>
        <v/>
      </c>
      <c r="AW866" s="19" t="str">
        <f>IF(参照_電気!C866="","",参照_電気!C866)</f>
        <v>メニューB</v>
      </c>
      <c r="AX866" s="19">
        <f>IF(参照_電気!D866="","",参照_電気!D866)</f>
        <v>0</v>
      </c>
      <c r="AY866" s="19">
        <f>IF(参照_電気!E866="","",参照_電気!E866)</f>
        <v>0</v>
      </c>
      <c r="AZ866" s="19" t="str">
        <f>IF(参照_電気!F866="","",参照_電気!F866)</f>
        <v>鈴与電力(株)</v>
      </c>
      <c r="BA866" s="19" t="str">
        <f>IF(参照_電気!G866="","",参照_電気!G866)</f>
        <v>鈴与電力(株)_メニューB</v>
      </c>
      <c r="BB866" s="19">
        <f t="shared" si="54"/>
        <v>0</v>
      </c>
      <c r="BD866" s="19" t="str">
        <f>IF(参照_電気!L866="","",参照_電気!L866)</f>
        <v/>
      </c>
    </row>
    <row r="867" spans="47:56">
      <c r="AU867" s="19" t="str">
        <f>IF(参照_電気!A867="","",参照_電気!A867)</f>
        <v/>
      </c>
      <c r="AV867" s="19" t="str">
        <f>IF(参照_電気!B867="","",参照_電気!B867)</f>
        <v/>
      </c>
      <c r="AW867" s="19" t="str">
        <f>IF(参照_電気!C867="","",参照_電気!C867)</f>
        <v>メニューC</v>
      </c>
      <c r="AX867" s="19">
        <f>IF(参照_電気!D867="","",参照_電気!D867)</f>
        <v>0</v>
      </c>
      <c r="AY867" s="19">
        <f>IF(参照_電気!E867="","",参照_電気!E867)</f>
        <v>0</v>
      </c>
      <c r="AZ867" s="19" t="str">
        <f>IF(参照_電気!F867="","",参照_電気!F867)</f>
        <v>鈴与電力(株)</v>
      </c>
      <c r="BA867" s="19" t="str">
        <f>IF(参照_電気!G867="","",参照_電気!G867)</f>
        <v>鈴与電力(株)_メニューC</v>
      </c>
      <c r="BB867" s="19">
        <f t="shared" si="54"/>
        <v>0</v>
      </c>
      <c r="BD867" s="19" t="str">
        <f>IF(参照_電気!L867="","",参照_電気!L867)</f>
        <v/>
      </c>
    </row>
    <row r="868" spans="47:56">
      <c r="AU868" s="19" t="str">
        <f>IF(参照_電気!A868="","",参照_電気!A868)</f>
        <v/>
      </c>
      <c r="AV868" s="19" t="str">
        <f>IF(参照_電気!B868="","",参照_電気!B868)</f>
        <v/>
      </c>
      <c r="AW868" s="19" t="str">
        <f>IF(参照_電気!C868="","",参照_電気!C868)</f>
        <v>メニューD</v>
      </c>
      <c r="AX868" s="19">
        <f>IF(参照_電気!D868="","",参照_電気!D868)</f>
        <v>0</v>
      </c>
      <c r="AY868" s="19">
        <f>IF(参照_電気!E868="","",参照_電気!E868)</f>
        <v>0</v>
      </c>
      <c r="AZ868" s="19" t="str">
        <f>IF(参照_電気!F868="","",参照_電気!F868)</f>
        <v>鈴与電力(株)</v>
      </c>
      <c r="BA868" s="19" t="str">
        <f>IF(参照_電気!G868="","",参照_電気!G868)</f>
        <v>鈴与電力(株)_メニューD</v>
      </c>
      <c r="BB868" s="19">
        <f t="shared" si="54"/>
        <v>0</v>
      </c>
      <c r="BD868" s="19" t="str">
        <f>IF(参照_電気!L868="","",参照_電気!L868)</f>
        <v/>
      </c>
    </row>
    <row r="869" spans="47:56">
      <c r="AU869" s="19" t="str">
        <f>IF(参照_電気!A869="","",参照_電気!A869)</f>
        <v/>
      </c>
      <c r="AV869" s="19" t="str">
        <f>IF(参照_電気!B869="","",参照_電気!B869)</f>
        <v/>
      </c>
      <c r="AW869" s="19" t="str">
        <f>IF(参照_電気!C869="","",参照_電気!C869)</f>
        <v>メニューE</v>
      </c>
      <c r="AX869" s="19">
        <f>IF(参照_電気!D869="","",参照_電気!D869)</f>
        <v>0</v>
      </c>
      <c r="AY869" s="19">
        <f>IF(参照_電気!E869="","",参照_電気!E869)</f>
        <v>0</v>
      </c>
      <c r="AZ869" s="19" t="str">
        <f>IF(参照_電気!F869="","",参照_電気!F869)</f>
        <v>鈴与電力(株)</v>
      </c>
      <c r="BA869" s="19" t="str">
        <f>IF(参照_電気!G869="","",参照_電気!G869)</f>
        <v>鈴与電力(株)_メニューE</v>
      </c>
      <c r="BB869" s="19">
        <f t="shared" si="54"/>
        <v>0</v>
      </c>
      <c r="BD869" s="19" t="str">
        <f>IF(参照_電気!L869="","",参照_電気!L869)</f>
        <v/>
      </c>
    </row>
    <row r="870" spans="47:56">
      <c r="AU870" s="19" t="str">
        <f>IF(参照_電気!A870="","",参照_電気!A870)</f>
        <v/>
      </c>
      <c r="AV870" s="19" t="str">
        <f>IF(参照_電気!B870="","",参照_電気!B870)</f>
        <v/>
      </c>
      <c r="AW870" s="19" t="str">
        <f>IF(参照_電気!C870="","",参照_電気!C870)</f>
        <v>メニューF</v>
      </c>
      <c r="AX870" s="19">
        <f>IF(参照_電気!D870="","",参照_電気!D870)</f>
        <v>0</v>
      </c>
      <c r="AY870" s="19">
        <f>IF(参照_電気!E870="","",参照_電気!E870)</f>
        <v>0</v>
      </c>
      <c r="AZ870" s="19" t="str">
        <f>IF(参照_電気!F870="","",参照_電気!F870)</f>
        <v>鈴与電力(株)</v>
      </c>
      <c r="BA870" s="19" t="str">
        <f>IF(参照_電気!G870="","",参照_電気!G870)</f>
        <v>鈴与電力(株)_メニューF</v>
      </c>
      <c r="BB870" s="19">
        <f t="shared" si="54"/>
        <v>0</v>
      </c>
      <c r="BD870" s="19" t="str">
        <f>IF(参照_電気!L870="","",参照_電気!L870)</f>
        <v/>
      </c>
    </row>
    <row r="871" spans="47:56">
      <c r="AU871" s="19" t="str">
        <f>IF(参照_電気!A871="","",参照_電気!A871)</f>
        <v/>
      </c>
      <c r="AV871" s="19" t="str">
        <f>IF(参照_電気!B871="","",参照_電気!B871)</f>
        <v/>
      </c>
      <c r="AW871" s="19" t="str">
        <f>IF(参照_電気!C871="","",参照_電気!C871)</f>
        <v>メニューG</v>
      </c>
      <c r="AX871" s="19">
        <f>IF(参照_電気!D871="","",参照_電気!D871)</f>
        <v>5.8799999999999998E-4</v>
      </c>
      <c r="AY871" s="19">
        <f>IF(参照_電気!E871="","",参照_電気!E871)</f>
        <v>5.8799999999999998E-4</v>
      </c>
      <c r="AZ871" s="19" t="str">
        <f>IF(参照_電気!F871="","",参照_電気!F871)</f>
        <v>鈴与電力(株)</v>
      </c>
      <c r="BA871" s="19" t="str">
        <f>IF(参照_電気!G871="","",参照_電気!G871)</f>
        <v>鈴与電力(株)_メニューG</v>
      </c>
      <c r="BB871" s="19">
        <f t="shared" si="54"/>
        <v>0.58799999999999997</v>
      </c>
      <c r="BD871" s="19" t="str">
        <f>IF(参照_電気!L871="","",参照_電気!L871)</f>
        <v/>
      </c>
    </row>
    <row r="872" spans="47:56">
      <c r="AU872" s="19" t="str">
        <f>IF(参照_電気!A872="","",参照_電気!A872)</f>
        <v/>
      </c>
      <c r="AV872" s="19" t="str">
        <f>IF(参照_電気!B872="","",参照_電気!B872)</f>
        <v/>
      </c>
      <c r="AW872" s="19" t="str">
        <f>IF(参照_電気!C872="","",参照_電気!C872)</f>
        <v>メニューH</v>
      </c>
      <c r="AX872" s="19">
        <f>IF(参照_電気!D872="","",参照_電気!D872)</f>
        <v>5.8500000000000002E-4</v>
      </c>
      <c r="AY872" s="19">
        <f>IF(参照_電気!E872="","",参照_電気!E872)</f>
        <v>5.8500000000000002E-4</v>
      </c>
      <c r="AZ872" s="19" t="str">
        <f>IF(参照_電気!F872="","",参照_電気!F872)</f>
        <v>鈴与電力(株)</v>
      </c>
      <c r="BA872" s="19" t="str">
        <f>IF(参照_電気!G872="","",参照_電気!G872)</f>
        <v>鈴与電力(株)_メニューH</v>
      </c>
      <c r="BB872" s="19">
        <f t="shared" si="54"/>
        <v>0.58499999999999996</v>
      </c>
      <c r="BD872" s="19" t="str">
        <f>IF(参照_電気!L872="","",参照_電気!L872)</f>
        <v/>
      </c>
    </row>
    <row r="873" spans="47:56">
      <c r="AU873" s="19" t="str">
        <f>IF(参照_電気!A873="","",参照_電気!A873)</f>
        <v/>
      </c>
      <c r="AV873" s="19" t="str">
        <f>IF(参照_電気!B873="","",参照_電気!B873)</f>
        <v/>
      </c>
      <c r="AW873" s="19" t="str">
        <f>IF(参照_電気!C873="","",参照_電気!C873)</f>
        <v>メニューI</v>
      </c>
      <c r="AX873" s="19">
        <f>IF(参照_電気!D873="","",参照_電気!D873)</f>
        <v>5.8399999999999999E-4</v>
      </c>
      <c r="AY873" s="19">
        <f>IF(参照_電気!E873="","",参照_電気!E873)</f>
        <v>5.8399999999999999E-4</v>
      </c>
      <c r="AZ873" s="19" t="str">
        <f>IF(参照_電気!F873="","",参照_電気!F873)</f>
        <v>鈴与電力(株)</v>
      </c>
      <c r="BA873" s="19" t="str">
        <f>IF(参照_電気!G873="","",参照_電気!G873)</f>
        <v>鈴与電力(株)_メニューI</v>
      </c>
      <c r="BB873" s="19">
        <f t="shared" si="54"/>
        <v>0.58399999999999996</v>
      </c>
      <c r="BD873" s="19" t="str">
        <f>IF(参照_電気!L873="","",参照_電気!L873)</f>
        <v/>
      </c>
    </row>
    <row r="874" spans="47:56">
      <c r="AU874" s="19" t="str">
        <f>IF(参照_電気!A874="","",参照_電気!A874)</f>
        <v/>
      </c>
      <c r="AV874" s="19" t="str">
        <f>IF(参照_電気!B874="","",参照_電気!B874)</f>
        <v/>
      </c>
      <c r="AW874" s="19" t="str">
        <f>IF(参照_電気!C874="","",参照_電気!C874)</f>
        <v>メニューJ</v>
      </c>
      <c r="AX874" s="19">
        <f>IF(参照_電気!D874="","",参照_電気!D874)</f>
        <v>5.8E-4</v>
      </c>
      <c r="AY874" s="19">
        <f>IF(参照_電気!E874="","",参照_電気!E874)</f>
        <v>5.8E-4</v>
      </c>
      <c r="AZ874" s="19" t="str">
        <f>IF(参照_電気!F874="","",参照_電気!F874)</f>
        <v>鈴与電力(株)</v>
      </c>
      <c r="BA874" s="19" t="str">
        <f>IF(参照_電気!G874="","",参照_電気!G874)</f>
        <v>鈴与電力(株)_メニューJ</v>
      </c>
      <c r="BB874" s="19">
        <f t="shared" si="54"/>
        <v>0.57999999999999996</v>
      </c>
      <c r="BD874" s="19" t="str">
        <f>IF(参照_電気!L874="","",参照_電気!L874)</f>
        <v/>
      </c>
    </row>
    <row r="875" spans="47:56">
      <c r="AU875" s="19" t="str">
        <f>IF(参照_電気!A875="","",参照_電気!A875)</f>
        <v/>
      </c>
      <c r="AV875" s="19" t="str">
        <f>IF(参照_電気!B875="","",参照_電気!B875)</f>
        <v/>
      </c>
      <c r="AW875" s="19" t="str">
        <f>IF(参照_電気!C875="","",参照_電気!C875)</f>
        <v>メニューK</v>
      </c>
      <c r="AX875" s="19">
        <f>IF(参照_電気!D875="","",参照_電気!D875)</f>
        <v>0</v>
      </c>
      <c r="AY875" s="19">
        <f>IF(参照_電気!E875="","",参照_電気!E875)</f>
        <v>0</v>
      </c>
      <c r="AZ875" s="19" t="str">
        <f>IF(参照_電気!F875="","",参照_電気!F875)</f>
        <v>鈴与電力(株)</v>
      </c>
      <c r="BA875" s="19" t="str">
        <f>IF(参照_電気!G875="","",参照_電気!G875)</f>
        <v>鈴与電力(株)_メニューK</v>
      </c>
      <c r="BB875" s="19">
        <f t="shared" si="54"/>
        <v>0</v>
      </c>
      <c r="BD875" s="19" t="str">
        <f>IF(参照_電気!L875="","",参照_電気!L875)</f>
        <v/>
      </c>
    </row>
    <row r="876" spans="47:56">
      <c r="AU876" s="19" t="str">
        <f>IF(参照_電気!A876="","",参照_電気!A876)</f>
        <v/>
      </c>
      <c r="AV876" s="19" t="str">
        <f>IF(参照_電気!B876="","",参照_電気!B876)</f>
        <v/>
      </c>
      <c r="AW876" s="19" t="str">
        <f>IF(参照_電気!C876="","",参照_電気!C876)</f>
        <v>メニューL(残差)</v>
      </c>
      <c r="AX876" s="19">
        <f>IF(参照_電気!D876="","",参照_電気!D876)</f>
        <v>6.2200000000000005E-4</v>
      </c>
      <c r="AY876" s="19">
        <f>IF(参照_電気!E876="","",参照_電気!E876)</f>
        <v>6.2200000000000005E-4</v>
      </c>
      <c r="AZ876" s="19" t="str">
        <f>IF(参照_電気!F876="","",参照_電気!F876)</f>
        <v>鈴与電力(株)</v>
      </c>
      <c r="BA876" s="19" t="str">
        <f>IF(参照_電気!G876="","",参照_電気!G876)</f>
        <v>鈴与電力(株)_メニューL(残差)</v>
      </c>
      <c r="BB876" s="19">
        <f t="shared" si="54"/>
        <v>0.622</v>
      </c>
      <c r="BD876" s="19" t="str">
        <f>IF(参照_電気!L876="","",参照_電気!L876)</f>
        <v/>
      </c>
    </row>
    <row r="877" spans="47:56">
      <c r="AU877" s="19" t="str">
        <f>IF(参照_電気!A877="","",参照_電気!A877)</f>
        <v/>
      </c>
      <c r="AV877" s="19" t="str">
        <f>IF(参照_電気!B877="","",参照_電気!B877)</f>
        <v/>
      </c>
      <c r="AW877" s="19" t="str">
        <f>IF(参照_電気!C877="","",参照_電気!C877)</f>
        <v>(参考値)事業者全体</v>
      </c>
      <c r="AX877" s="19">
        <f>IF(参照_電気!D877="","",参照_電気!D877)</f>
        <v>5.2499999999999997E-4</v>
      </c>
      <c r="AY877" s="19">
        <f>IF(参照_電気!E877="","",参照_電気!E877)</f>
        <v>5.2499999999999997E-4</v>
      </c>
      <c r="AZ877" s="19" t="str">
        <f>IF(参照_電気!F877="","",参照_電気!F877)</f>
        <v>鈴与電力(株)</v>
      </c>
      <c r="BA877" s="19" t="str">
        <f>IF(参照_電気!G877="","",参照_電気!G877)</f>
        <v>鈴与電力(株)_(参考値)事業者全体</v>
      </c>
      <c r="BB877" s="19">
        <f t="shared" si="54"/>
        <v>0.52500000000000002</v>
      </c>
      <c r="BD877" s="19" t="str">
        <f>IF(参照_電気!L877="","",参照_電気!L877)</f>
        <v/>
      </c>
    </row>
    <row r="878" spans="47:56">
      <c r="AU878" s="19" t="str">
        <f>IF(参照_電気!A878="","",参照_電気!A878)</f>
        <v>A0507</v>
      </c>
      <c r="AV878" s="19" t="str">
        <f>IF(参照_電気!B878="","",参照_電気!B878)</f>
        <v>コープ電力(株)</v>
      </c>
      <c r="AW878" s="19" t="str">
        <f>IF(参照_電気!C878="","",参照_電気!C878)</f>
        <v>メニューA</v>
      </c>
      <c r="AX878" s="19">
        <f>IF(参照_電気!D878="","",参照_電気!D878)</f>
        <v>0</v>
      </c>
      <c r="AY878" s="19">
        <f>IF(参照_電気!E878="","",参照_電気!E878)</f>
        <v>0</v>
      </c>
      <c r="AZ878" s="19" t="str">
        <f>IF(参照_電気!F878="","",参照_電気!F878)</f>
        <v>コープ電力(株)</v>
      </c>
      <c r="BA878" s="19" t="str">
        <f>IF(参照_電気!G878="","",参照_電気!G878)</f>
        <v>コープ電力(株)_メニューA</v>
      </c>
      <c r="BB878" s="19">
        <f t="shared" si="54"/>
        <v>0</v>
      </c>
      <c r="BD878" s="19" t="str">
        <f>IF(参照_電気!L878="","",参照_電気!L878)</f>
        <v/>
      </c>
    </row>
    <row r="879" spans="47:56">
      <c r="AU879" s="19" t="str">
        <f>IF(参照_電気!A879="","",参照_電気!A879)</f>
        <v/>
      </c>
      <c r="AV879" s="19" t="str">
        <f>IF(参照_電気!B879="","",参照_電気!B879)</f>
        <v/>
      </c>
      <c r="AW879" s="19" t="str">
        <f>IF(参照_電気!C879="","",参照_電気!C879)</f>
        <v>メニューB(残差)</v>
      </c>
      <c r="AX879" s="19">
        <f>IF(参照_電気!D879="","",参照_電気!D879)</f>
        <v>4.2999999999999999E-4</v>
      </c>
      <c r="AY879" s="19">
        <f>IF(参照_電気!E879="","",参照_電気!E879)</f>
        <v>4.2999999999999999E-4</v>
      </c>
      <c r="AZ879" s="19" t="str">
        <f>IF(参照_電気!F879="","",参照_電気!F879)</f>
        <v>コープ電力(株)</v>
      </c>
      <c r="BA879" s="19" t="str">
        <f>IF(参照_電気!G879="","",参照_電気!G879)</f>
        <v>コープ電力(株)_メニューB(残差)</v>
      </c>
      <c r="BB879" s="19">
        <f t="shared" si="54"/>
        <v>0.43</v>
      </c>
      <c r="BD879" s="19" t="str">
        <f>IF(参照_電気!L879="","",参照_電気!L879)</f>
        <v/>
      </c>
    </row>
    <row r="880" spans="47:56">
      <c r="AU880" s="19" t="str">
        <f>IF(参照_電気!A880="","",参照_電気!A880)</f>
        <v/>
      </c>
      <c r="AV880" s="19" t="str">
        <f>IF(参照_電気!B880="","",参照_電気!B880)</f>
        <v/>
      </c>
      <c r="AW880" s="19" t="str">
        <f>IF(参照_電気!C880="","",参照_電気!C880)</f>
        <v>(参考値)事業者全体</v>
      </c>
      <c r="AX880" s="19">
        <f>IF(参照_電気!D880="","",参照_電気!D880)</f>
        <v>4.2000000000000002E-4</v>
      </c>
      <c r="AY880" s="19">
        <f>IF(参照_電気!E880="","",参照_電気!E880)</f>
        <v>4.2000000000000002E-4</v>
      </c>
      <c r="AZ880" s="19" t="str">
        <f>IF(参照_電気!F880="","",参照_電気!F880)</f>
        <v>コープ電力(株)</v>
      </c>
      <c r="BA880" s="19" t="str">
        <f>IF(参照_電気!G880="","",参照_電気!G880)</f>
        <v>コープ電力(株)_(参考値)事業者全体</v>
      </c>
      <c r="BB880" s="19">
        <f t="shared" si="54"/>
        <v>0.42000000000000004</v>
      </c>
      <c r="BD880" s="19" t="str">
        <f>IF(参照_電気!L880="","",参照_電気!L880)</f>
        <v/>
      </c>
    </row>
    <row r="881" spans="47:56">
      <c r="AU881" s="19" t="str">
        <f>IF(参照_電気!A881="","",参照_電気!A881)</f>
        <v>A0511</v>
      </c>
      <c r="AV881" s="19" t="str">
        <f>IF(参照_電気!B881="","",参照_電気!B881)</f>
        <v>亀岡ふるさとエナジー(株)</v>
      </c>
      <c r="AW881" s="19" t="str">
        <f>IF(参照_電気!C881="","",参照_電気!C881)</f>
        <v/>
      </c>
      <c r="AX881" s="19">
        <f>IF(参照_電気!D881="","",参照_電気!D881)</f>
        <v>6.3500000000000004E-4</v>
      </c>
      <c r="AY881" s="19">
        <f>IF(参照_電気!E881="","",参照_電気!E881)</f>
        <v>6.3500000000000004E-4</v>
      </c>
      <c r="AZ881" s="19" t="str">
        <f>IF(参照_電気!F881="","",参照_電気!F881)</f>
        <v>亀岡ふるさとエナジー(株)</v>
      </c>
      <c r="BA881" s="19" t="str">
        <f>IF(参照_電気!G881="","",参照_電気!G881)</f>
        <v>亀岡ふるさとエナジー(株)_</v>
      </c>
      <c r="BB881" s="19">
        <f t="shared" si="54"/>
        <v>0.63500000000000001</v>
      </c>
      <c r="BD881" s="19" t="str">
        <f>IF(参照_電気!L881="","",参照_電気!L881)</f>
        <v/>
      </c>
    </row>
    <row r="882" spans="47:56">
      <c r="AU882" s="19" t="str">
        <f>IF(参照_電気!A882="","",参照_電気!A882)</f>
        <v>A0513</v>
      </c>
      <c r="AV882" s="19" t="str">
        <f>IF(参照_電気!B882="","",参照_電気!B882)</f>
        <v>(株)織戸組</v>
      </c>
      <c r="AW882" s="19" t="str">
        <f>IF(参照_電気!C882="","",参照_電気!C882)</f>
        <v>メニューA</v>
      </c>
      <c r="AX882" s="19">
        <f>IF(参照_電気!D882="","",参照_電気!D882)</f>
        <v>4.2400000000000001E-4</v>
      </c>
      <c r="AY882" s="19">
        <f>IF(参照_電気!E882="","",参照_電気!E882)</f>
        <v>4.2400000000000001E-4</v>
      </c>
      <c r="AZ882" s="19" t="str">
        <f>IF(参照_電気!F882="","",参照_電気!F882)</f>
        <v>(株)織戸組</v>
      </c>
      <c r="BA882" s="19" t="str">
        <f>IF(参照_電気!G882="","",参照_電気!G882)</f>
        <v>(株)織戸組_メニューA</v>
      </c>
      <c r="BB882" s="19">
        <f t="shared" si="54"/>
        <v>0.42399999999999999</v>
      </c>
      <c r="BD882" s="19" t="str">
        <f>IF(参照_電気!L882="","",参照_電気!L882)</f>
        <v/>
      </c>
    </row>
    <row r="883" spans="47:56">
      <c r="AU883" s="19" t="str">
        <f>IF(参照_電気!A883="","",参照_電気!A883)</f>
        <v/>
      </c>
      <c r="AV883" s="19" t="str">
        <f>IF(参照_電気!B883="","",参照_電気!B883)</f>
        <v/>
      </c>
      <c r="AW883" s="19" t="str">
        <f>IF(参照_電気!C883="","",参照_電気!C883)</f>
        <v>(参考値)事業者全体</v>
      </c>
      <c r="AX883" s="19">
        <f>IF(参照_電気!D883="","",参照_電気!D883)</f>
        <v>4.2400000000000001E-4</v>
      </c>
      <c r="AY883" s="19">
        <f>IF(参照_電気!E883="","",参照_電気!E883)</f>
        <v>4.2400000000000001E-4</v>
      </c>
      <c r="AZ883" s="19" t="str">
        <f>IF(参照_電気!F883="","",参照_電気!F883)</f>
        <v>(株)織戸組</v>
      </c>
      <c r="BA883" s="19" t="str">
        <f>IF(参照_電気!G883="","",参照_電気!G883)</f>
        <v>(株)織戸組_(参考値)事業者全体</v>
      </c>
      <c r="BB883" s="19">
        <f t="shared" si="54"/>
        <v>0.42399999999999999</v>
      </c>
      <c r="BD883" s="19" t="str">
        <f>IF(参照_電気!L883="","",参照_電気!L883)</f>
        <v/>
      </c>
    </row>
    <row r="884" spans="47:56">
      <c r="AU884" s="19" t="str">
        <f>IF(参照_電気!A884="","",参照_電気!A884)</f>
        <v>A0514</v>
      </c>
      <c r="AV884" s="19" t="str">
        <f>IF(参照_電気!B884="","",参照_電気!B884)</f>
        <v>ふかやeパワー(株)</v>
      </c>
      <c r="AW884" s="19" t="str">
        <f>IF(参照_電気!C884="","",参照_電気!C884)</f>
        <v>メニューA</v>
      </c>
      <c r="AX884" s="19">
        <f>IF(参照_電気!D884="","",参照_電気!D884)</f>
        <v>0</v>
      </c>
      <c r="AY884" s="19">
        <f>IF(参照_電気!E884="","",参照_電気!E884)</f>
        <v>0</v>
      </c>
      <c r="AZ884" s="19" t="str">
        <f>IF(参照_電気!F884="","",参照_電気!F884)</f>
        <v>ふかやeパワー(株)</v>
      </c>
      <c r="BA884" s="19" t="str">
        <f>IF(参照_電気!G884="","",参照_電気!G884)</f>
        <v>ふかやeパワー(株)_メニューA</v>
      </c>
      <c r="BB884" s="19">
        <f t="shared" si="54"/>
        <v>0</v>
      </c>
      <c r="BD884" s="19" t="str">
        <f>IF(参照_電気!L884="","",参照_電気!L884)</f>
        <v/>
      </c>
    </row>
    <row r="885" spans="47:56">
      <c r="AU885" s="19" t="str">
        <f>IF(参照_電気!A885="","",参照_電気!A885)</f>
        <v/>
      </c>
      <c r="AV885" s="19" t="str">
        <f>IF(参照_電気!B885="","",参照_電気!B885)</f>
        <v/>
      </c>
      <c r="AW885" s="19" t="str">
        <f>IF(参照_電気!C885="","",参照_電気!C885)</f>
        <v>メニューB(残差)</v>
      </c>
      <c r="AX885" s="19">
        <f>IF(参照_電気!D885="","",参照_電気!D885)</f>
        <v>3.9199999999999999E-4</v>
      </c>
      <c r="AY885" s="19">
        <f>IF(参照_電気!E885="","",参照_電気!E885)</f>
        <v>3.9199999999999999E-4</v>
      </c>
      <c r="AZ885" s="19" t="str">
        <f>IF(参照_電気!F885="","",参照_電気!F885)</f>
        <v>ふかやeパワー(株)</v>
      </c>
      <c r="BA885" s="19" t="str">
        <f>IF(参照_電気!G885="","",参照_電気!G885)</f>
        <v>ふかやeパワー(株)_メニューB(残差)</v>
      </c>
      <c r="BB885" s="19">
        <f t="shared" si="54"/>
        <v>0.39200000000000002</v>
      </c>
      <c r="BD885" s="19" t="str">
        <f>IF(参照_電気!L885="","",参照_電気!L885)</f>
        <v/>
      </c>
    </row>
    <row r="886" spans="47:56">
      <c r="AU886" s="19" t="str">
        <f>IF(参照_電気!A886="","",参照_電気!A886)</f>
        <v/>
      </c>
      <c r="AV886" s="19" t="str">
        <f>IF(参照_電気!B886="","",参照_電気!B886)</f>
        <v/>
      </c>
      <c r="AW886" s="19" t="str">
        <f>IF(参照_電気!C886="","",参照_電気!C886)</f>
        <v>(参考値)事業者全体</v>
      </c>
      <c r="AX886" s="19">
        <f>IF(参照_電気!D886="","",参照_電気!D886)</f>
        <v>3.6299999999999999E-4</v>
      </c>
      <c r="AY886" s="19">
        <f>IF(参照_電気!E886="","",参照_電気!E886)</f>
        <v>3.6299999999999999E-4</v>
      </c>
      <c r="AZ886" s="19" t="str">
        <f>IF(参照_電気!F886="","",参照_電気!F886)</f>
        <v>ふかやeパワー(株)</v>
      </c>
      <c r="BA886" s="19" t="str">
        <f>IF(参照_電気!G886="","",参照_電気!G886)</f>
        <v>ふかやeパワー(株)_(参考値)事業者全体</v>
      </c>
      <c r="BB886" s="19">
        <f t="shared" si="54"/>
        <v>0.36299999999999999</v>
      </c>
      <c r="BD886" s="19" t="str">
        <f>IF(参照_電気!L886="","",参照_電気!L886)</f>
        <v/>
      </c>
    </row>
    <row r="887" spans="47:56">
      <c r="AU887" s="19" t="str">
        <f>IF(参照_電気!A887="","",参照_電気!A887)</f>
        <v>A0515</v>
      </c>
      <c r="AV887" s="19" t="str">
        <f>IF(参照_電気!B887="","",参照_電気!B887)</f>
        <v>(株)Link Life</v>
      </c>
      <c r="AW887" s="19" t="str">
        <f>IF(参照_電気!C887="","",参照_電気!C887)</f>
        <v/>
      </c>
      <c r="AX887" s="19">
        <f>IF(参照_電気!D887="","",参照_電気!D887)</f>
        <v>4.6299999999999998E-4</v>
      </c>
      <c r="AY887" s="19">
        <f>IF(参照_電気!E887="","",参照_電気!E887)</f>
        <v>4.6299999999999998E-4</v>
      </c>
      <c r="AZ887" s="19" t="str">
        <f>IF(参照_電気!F887="","",参照_電気!F887)</f>
        <v>(株)Link Life</v>
      </c>
      <c r="BA887" s="19" t="str">
        <f>IF(参照_電気!G887="","",参照_電気!G887)</f>
        <v>(株)Link Life_</v>
      </c>
      <c r="BB887" s="19">
        <f t="shared" si="54"/>
        <v>0.46299999999999997</v>
      </c>
      <c r="BD887" s="19" t="str">
        <f>IF(参照_電気!L887="","",参照_電気!L887)</f>
        <v/>
      </c>
    </row>
    <row r="888" spans="47:56">
      <c r="AU888" s="19" t="str">
        <f>IF(参照_電気!A888="","",参照_電気!A888)</f>
        <v>A0518</v>
      </c>
      <c r="AV888" s="19" t="str">
        <f>IF(参照_電気!B888="","",参照_電気!B888)</f>
        <v>(株)グローバルキャスト</v>
      </c>
      <c r="AW888" s="19" t="str">
        <f>IF(参照_電気!C888="","",参照_電気!C888)</f>
        <v/>
      </c>
      <c r="AX888" s="19">
        <f>IF(参照_電気!D888="","",参照_電気!D888)</f>
        <v>4.1899999999999999E-4</v>
      </c>
      <c r="AY888" s="19">
        <f>IF(参照_電気!E888="","",参照_電気!E888)</f>
        <v>4.1899999999999999E-4</v>
      </c>
      <c r="AZ888" s="19" t="str">
        <f>IF(参照_電気!F888="","",参照_電気!F888)</f>
        <v>(株)グローバルキャスト</v>
      </c>
      <c r="BA888" s="19" t="str">
        <f>IF(参照_電気!G888="","",参照_電気!G888)</f>
        <v>(株)グローバルキャスト_</v>
      </c>
      <c r="BB888" s="19">
        <f t="shared" si="54"/>
        <v>0.41899999999999998</v>
      </c>
      <c r="BD888" s="19" t="str">
        <f>IF(参照_電気!L888="","",参照_電気!L888)</f>
        <v/>
      </c>
    </row>
    <row r="889" spans="47:56">
      <c r="AU889" s="19" t="str">
        <f>IF(参照_電気!A889="","",参照_電気!A889)</f>
        <v>A0519</v>
      </c>
      <c r="AV889" s="19" t="str">
        <f>IF(参照_電気!B889="","",参照_電気!B889)</f>
        <v>日本エネルギー総合システム(株)</v>
      </c>
      <c r="AW889" s="19" t="str">
        <f>IF(参照_電気!C889="","",参照_電気!C889)</f>
        <v>メニューA</v>
      </c>
      <c r="AX889" s="19">
        <f>IF(参照_電気!D889="","",参照_電気!D889)</f>
        <v>0</v>
      </c>
      <c r="AY889" s="19">
        <f>IF(参照_電気!E889="","",参照_電気!E889)</f>
        <v>0</v>
      </c>
      <c r="AZ889" s="19" t="str">
        <f>IF(参照_電気!F889="","",参照_電気!F889)</f>
        <v>日本エネルギー総合システム(株)</v>
      </c>
      <c r="BA889" s="19" t="str">
        <f>IF(参照_電気!G889="","",参照_電気!G889)</f>
        <v>日本エネルギー総合システム(株)_メニューA</v>
      </c>
      <c r="BB889" s="19">
        <f t="shared" si="54"/>
        <v>0</v>
      </c>
      <c r="BD889" s="19" t="str">
        <f>IF(参照_電気!L889="","",参照_電気!L889)</f>
        <v/>
      </c>
    </row>
    <row r="890" spans="47:56">
      <c r="AU890" s="19" t="str">
        <f>IF(参照_電気!A890="","",参照_電気!A890)</f>
        <v/>
      </c>
      <c r="AV890" s="19" t="str">
        <f>IF(参照_電気!B890="","",参照_電気!B890)</f>
        <v/>
      </c>
      <c r="AW890" s="19" t="str">
        <f>IF(参照_電気!C890="","",参照_電気!C890)</f>
        <v>メニューB</v>
      </c>
      <c r="AX890" s="19">
        <f>IF(参照_電気!D890="","",参照_電気!D890)</f>
        <v>1.6699999999999999E-4</v>
      </c>
      <c r="AY890" s="19">
        <f>IF(参照_電気!E890="","",参照_電気!E890)</f>
        <v>1.6699999999999999E-4</v>
      </c>
      <c r="AZ890" s="19" t="str">
        <f>IF(参照_電気!F890="","",参照_電気!F890)</f>
        <v>日本エネルギー総合システム(株)</v>
      </c>
      <c r="BA890" s="19" t="str">
        <f>IF(参照_電気!G890="","",参照_電気!G890)</f>
        <v>日本エネルギー総合システム(株)_メニューB</v>
      </c>
      <c r="BB890" s="19">
        <f t="shared" si="54"/>
        <v>0.16699999999999998</v>
      </c>
      <c r="BD890" s="19" t="str">
        <f>IF(参照_電気!L890="","",参照_電気!L890)</f>
        <v/>
      </c>
    </row>
    <row r="891" spans="47:56">
      <c r="AU891" s="19" t="str">
        <f>IF(参照_電気!A891="","",参照_電気!A891)</f>
        <v/>
      </c>
      <c r="AV891" s="19" t="str">
        <f>IF(参照_電気!B891="","",参照_電気!B891)</f>
        <v/>
      </c>
      <c r="AW891" s="19" t="str">
        <f>IF(参照_電気!C891="","",参照_電気!C891)</f>
        <v>メニューC</v>
      </c>
      <c r="AX891" s="19">
        <f>IF(参照_電気!D891="","",参照_電気!D891)</f>
        <v>2.1000000000000001E-4</v>
      </c>
      <c r="AY891" s="19">
        <f>IF(参照_電気!E891="","",参照_電気!E891)</f>
        <v>2.1000000000000001E-4</v>
      </c>
      <c r="AZ891" s="19" t="str">
        <f>IF(参照_電気!F891="","",参照_電気!F891)</f>
        <v>日本エネルギー総合システム(株)</v>
      </c>
      <c r="BA891" s="19" t="str">
        <f>IF(参照_電気!G891="","",参照_電気!G891)</f>
        <v>日本エネルギー総合システム(株)_メニューC</v>
      </c>
      <c r="BB891" s="19">
        <f t="shared" si="54"/>
        <v>0.21000000000000002</v>
      </c>
      <c r="BD891" s="19" t="str">
        <f>IF(参照_電気!L891="","",参照_電気!L891)</f>
        <v/>
      </c>
    </row>
    <row r="892" spans="47:56">
      <c r="AU892" s="19" t="str">
        <f>IF(参照_電気!A892="","",参照_電気!A892)</f>
        <v/>
      </c>
      <c r="AV892" s="19" t="str">
        <f>IF(参照_電気!B892="","",参照_電気!B892)</f>
        <v/>
      </c>
      <c r="AW892" s="19" t="str">
        <f>IF(参照_電気!C892="","",参照_電気!C892)</f>
        <v>メニューD</v>
      </c>
      <c r="AX892" s="19">
        <f>IF(参照_電気!D892="","",参照_電気!D892)</f>
        <v>2.7399999999999999E-4</v>
      </c>
      <c r="AY892" s="19">
        <f>IF(参照_電気!E892="","",参照_電気!E892)</f>
        <v>2.7399999999999999E-4</v>
      </c>
      <c r="AZ892" s="19" t="str">
        <f>IF(参照_電気!F892="","",参照_電気!F892)</f>
        <v>日本エネルギー総合システム(株)</v>
      </c>
      <c r="BA892" s="19" t="str">
        <f>IF(参照_電気!G892="","",参照_電気!G892)</f>
        <v>日本エネルギー総合システム(株)_メニューD</v>
      </c>
      <c r="BB892" s="19">
        <f t="shared" si="54"/>
        <v>0.27399999999999997</v>
      </c>
      <c r="BD892" s="19" t="str">
        <f>IF(参照_電気!L892="","",参照_電気!L892)</f>
        <v/>
      </c>
    </row>
    <row r="893" spans="47:56">
      <c r="AU893" s="19" t="str">
        <f>IF(参照_電気!A893="","",参照_電気!A893)</f>
        <v/>
      </c>
      <c r="AV893" s="19" t="str">
        <f>IF(参照_電気!B893="","",参照_電気!B893)</f>
        <v/>
      </c>
      <c r="AW893" s="19" t="str">
        <f>IF(参照_電気!C893="","",参照_電気!C893)</f>
        <v>メニューE</v>
      </c>
      <c r="AX893" s="19">
        <f>IF(参照_電気!D893="","",参照_電気!D893)</f>
        <v>2.9500000000000001E-4</v>
      </c>
      <c r="AY893" s="19">
        <f>IF(参照_電気!E893="","",参照_電気!E893)</f>
        <v>2.9500000000000001E-4</v>
      </c>
      <c r="AZ893" s="19" t="str">
        <f>IF(参照_電気!F893="","",参照_電気!F893)</f>
        <v>日本エネルギー総合システム(株)</v>
      </c>
      <c r="BA893" s="19" t="str">
        <f>IF(参照_電気!G893="","",参照_電気!G893)</f>
        <v>日本エネルギー総合システム(株)_メニューE</v>
      </c>
      <c r="BB893" s="19">
        <f t="shared" si="54"/>
        <v>0.29500000000000004</v>
      </c>
      <c r="BD893" s="19" t="str">
        <f>IF(参照_電気!L893="","",参照_電気!L893)</f>
        <v/>
      </c>
    </row>
    <row r="894" spans="47:56">
      <c r="AU894" s="19" t="str">
        <f>IF(参照_電気!A894="","",参照_電気!A894)</f>
        <v/>
      </c>
      <c r="AV894" s="19" t="str">
        <f>IF(参照_電気!B894="","",参照_電気!B894)</f>
        <v/>
      </c>
      <c r="AW894" s="19" t="str">
        <f>IF(参照_電気!C894="","",参照_電気!C894)</f>
        <v>メニューF</v>
      </c>
      <c r="AX894" s="19">
        <f>IF(参照_電気!D894="","",参照_電気!D894)</f>
        <v>3.8000000000000002E-4</v>
      </c>
      <c r="AY894" s="19">
        <f>IF(参照_電気!E894="","",参照_電気!E894)</f>
        <v>3.8000000000000002E-4</v>
      </c>
      <c r="AZ894" s="19" t="str">
        <f>IF(参照_電気!F894="","",参照_電気!F894)</f>
        <v>日本エネルギー総合システム(株)</v>
      </c>
      <c r="BA894" s="19" t="str">
        <f>IF(参照_電気!G894="","",参照_電気!G894)</f>
        <v>日本エネルギー総合システム(株)_メニューF</v>
      </c>
      <c r="BB894" s="19">
        <f t="shared" si="54"/>
        <v>0.38</v>
      </c>
      <c r="BD894" s="19" t="str">
        <f>IF(参照_電気!L894="","",参照_電気!L894)</f>
        <v/>
      </c>
    </row>
    <row r="895" spans="47:56">
      <c r="AU895" s="19" t="str">
        <f>IF(参照_電気!A895="","",参照_電気!A895)</f>
        <v/>
      </c>
      <c r="AV895" s="19" t="str">
        <f>IF(参照_電気!B895="","",参照_電気!B895)</f>
        <v/>
      </c>
      <c r="AW895" s="19" t="str">
        <f>IF(参照_電気!C895="","",参照_電気!C895)</f>
        <v>メニューG(残差)</v>
      </c>
      <c r="AX895" s="19">
        <f>IF(参照_電気!D895="","",参照_電気!D895)</f>
        <v>4.64E-4</v>
      </c>
      <c r="AY895" s="19">
        <f>IF(参照_電気!E895="","",参照_電気!E895)</f>
        <v>4.64E-4</v>
      </c>
      <c r="AZ895" s="19" t="str">
        <f>IF(参照_電気!F895="","",参照_電気!F895)</f>
        <v>日本エネルギー総合システム(株)</v>
      </c>
      <c r="BA895" s="19" t="str">
        <f>IF(参照_電気!G895="","",参照_電気!G895)</f>
        <v>日本エネルギー総合システム(株)_メニューG(残差)</v>
      </c>
      <c r="BB895" s="19">
        <f t="shared" si="54"/>
        <v>0.46400000000000002</v>
      </c>
      <c r="BD895" s="19" t="str">
        <f>IF(参照_電気!L895="","",参照_電気!L895)</f>
        <v/>
      </c>
    </row>
    <row r="896" spans="47:56">
      <c r="AU896" s="19" t="str">
        <f>IF(参照_電気!A896="","",参照_電気!A896)</f>
        <v/>
      </c>
      <c r="AV896" s="19" t="str">
        <f>IF(参照_電気!B896="","",参照_電気!B896)</f>
        <v/>
      </c>
      <c r="AW896" s="19" t="str">
        <f>IF(参照_電気!C896="","",参照_電気!C896)</f>
        <v>(参考値)事業者全体</v>
      </c>
      <c r="AX896" s="19">
        <f>IF(参照_電気!D896="","",参照_電気!D896)</f>
        <v>3.9899999999999999E-4</v>
      </c>
      <c r="AY896" s="19">
        <f>IF(参照_電気!E896="","",参照_電気!E896)</f>
        <v>3.9899999999999999E-4</v>
      </c>
      <c r="AZ896" s="19" t="str">
        <f>IF(参照_電気!F896="","",参照_電気!F896)</f>
        <v>日本エネルギー総合システム(株)</v>
      </c>
      <c r="BA896" s="19" t="str">
        <f>IF(参照_電気!G896="","",参照_電気!G896)</f>
        <v>日本エネルギー総合システム(株)_(参考値)事業者全体</v>
      </c>
      <c r="BB896" s="19">
        <f t="shared" si="54"/>
        <v>0.39900000000000002</v>
      </c>
      <c r="BD896" s="19" t="str">
        <f>IF(参照_電気!L896="","",参照_電気!L896)</f>
        <v/>
      </c>
    </row>
    <row r="897" spans="47:56">
      <c r="AU897" s="19" t="str">
        <f>IF(参照_電気!A897="","",参照_電気!A897)</f>
        <v>A0520</v>
      </c>
      <c r="AV897" s="19" t="str">
        <f>IF(参照_電気!B897="","",参照_電気!B897)</f>
        <v>イワタニ東海(株)</v>
      </c>
      <c r="AW897" s="19" t="str">
        <f>IF(参照_電気!C897="","",参照_電気!C897)</f>
        <v/>
      </c>
      <c r="AX897" s="19">
        <f>IF(参照_電気!D897="","",参照_電気!D897)</f>
        <v>4.1899999999999999E-4</v>
      </c>
      <c r="AY897" s="19">
        <f>IF(参照_電気!E897="","",参照_電気!E897)</f>
        <v>4.1899999999999999E-4</v>
      </c>
      <c r="AZ897" s="19" t="str">
        <f>IF(参照_電気!F897="","",参照_電気!F897)</f>
        <v>イワタニ東海(株)</v>
      </c>
      <c r="BA897" s="19" t="str">
        <f>IF(参照_電気!G897="","",参照_電気!G897)</f>
        <v>イワタニ東海(株)_</v>
      </c>
      <c r="BB897" s="19">
        <f t="shared" si="54"/>
        <v>0.41899999999999998</v>
      </c>
      <c r="BD897" s="19" t="str">
        <f>IF(参照_電気!L897="","",参照_電気!L897)</f>
        <v/>
      </c>
    </row>
    <row r="898" spans="47:56">
      <c r="AU898" s="19" t="str">
        <f>IF(参照_電気!A898="","",参照_電気!A898)</f>
        <v>A0525</v>
      </c>
      <c r="AV898" s="19" t="str">
        <f>IF(参照_電気!B898="","",参照_電気!B898)</f>
        <v>(株)ところざわ未来電力</v>
      </c>
      <c r="AW898" s="19" t="str">
        <f>IF(参照_電気!C898="","",参照_電気!C898)</f>
        <v>メニューA</v>
      </c>
      <c r="AX898" s="19">
        <f>IF(参照_電気!D898="","",参照_電気!D898)</f>
        <v>1E-4</v>
      </c>
      <c r="AY898" s="19">
        <f>IF(参照_電気!E898="","",参照_電気!E898)</f>
        <v>1E-4</v>
      </c>
      <c r="AZ898" s="19" t="str">
        <f>IF(参照_電気!F898="","",参照_電気!F898)</f>
        <v>(株)ところざわ未来電力</v>
      </c>
      <c r="BA898" s="19" t="str">
        <f>IF(参照_電気!G898="","",参照_電気!G898)</f>
        <v>(株)ところざわ未来電力_メニューA</v>
      </c>
      <c r="BB898" s="19">
        <f t="shared" si="54"/>
        <v>0.1</v>
      </c>
      <c r="BD898" s="19" t="str">
        <f>IF(参照_電気!L898="","",参照_電気!L898)</f>
        <v/>
      </c>
    </row>
    <row r="899" spans="47:56">
      <c r="AU899" s="19" t="str">
        <f>IF(参照_電気!A899="","",参照_電気!A899)</f>
        <v/>
      </c>
      <c r="AV899" s="19" t="str">
        <f>IF(参照_電気!B899="","",参照_電気!B899)</f>
        <v/>
      </c>
      <c r="AW899" s="19" t="str">
        <f>IF(参照_電気!C899="","",参照_電気!C899)</f>
        <v>メニューB</v>
      </c>
      <c r="AX899" s="19">
        <f>IF(参照_電気!D899="","",参照_電気!D899)</f>
        <v>0</v>
      </c>
      <c r="AY899" s="19">
        <f>IF(参照_電気!E899="","",参照_電気!E899)</f>
        <v>0</v>
      </c>
      <c r="AZ899" s="19" t="str">
        <f>IF(参照_電気!F899="","",参照_電気!F899)</f>
        <v>(株)ところざわ未来電力</v>
      </c>
      <c r="BA899" s="19" t="str">
        <f>IF(参照_電気!G899="","",参照_電気!G899)</f>
        <v>(株)ところざわ未来電力_メニューB</v>
      </c>
      <c r="BB899" s="19">
        <f t="shared" si="54"/>
        <v>0</v>
      </c>
      <c r="BD899" s="19" t="str">
        <f>IF(参照_電気!L899="","",参照_電気!L899)</f>
        <v/>
      </c>
    </row>
    <row r="900" spans="47:56">
      <c r="AU900" s="19" t="str">
        <f>IF(参照_電気!A900="","",参照_電気!A900)</f>
        <v/>
      </c>
      <c r="AV900" s="19" t="str">
        <f>IF(参照_電気!B900="","",参照_電気!B900)</f>
        <v/>
      </c>
      <c r="AW900" s="19" t="str">
        <f>IF(参照_電気!C900="","",参照_電気!C900)</f>
        <v>メニューC(残差)</v>
      </c>
      <c r="AX900" s="19">
        <f>IF(参照_電気!D900="","",参照_電気!D900)</f>
        <v>1.02E-4</v>
      </c>
      <c r="AY900" s="19">
        <f>IF(参照_電気!E900="","",参照_電気!E900)</f>
        <v>1.02E-4</v>
      </c>
      <c r="AZ900" s="19" t="str">
        <f>IF(参照_電気!F900="","",参照_電気!F900)</f>
        <v>(株)ところざわ未来電力</v>
      </c>
      <c r="BA900" s="19" t="str">
        <f>IF(参照_電気!G900="","",参照_電気!G900)</f>
        <v>(株)ところざわ未来電力_メニューC(残差)</v>
      </c>
      <c r="BB900" s="19">
        <f t="shared" si="54"/>
        <v>0.10199999999999999</v>
      </c>
      <c r="BD900" s="19" t="str">
        <f>IF(参照_電気!L900="","",参照_電気!L900)</f>
        <v/>
      </c>
    </row>
    <row r="901" spans="47:56">
      <c r="AU901" s="19" t="str">
        <f>IF(参照_電気!A901="","",参照_電気!A901)</f>
        <v/>
      </c>
      <c r="AV901" s="19" t="str">
        <f>IF(参照_電気!B901="","",参照_電気!B901)</f>
        <v/>
      </c>
      <c r="AW901" s="19" t="str">
        <f>IF(参照_電気!C901="","",参照_電気!C901)</f>
        <v>(参考値)事業者全体</v>
      </c>
      <c r="AX901" s="19">
        <f>IF(参照_電気!D901="","",参照_電気!D901)</f>
        <v>1E-4</v>
      </c>
      <c r="AY901" s="19">
        <f>IF(参照_電気!E901="","",参照_電気!E901)</f>
        <v>1E-4</v>
      </c>
      <c r="AZ901" s="19" t="str">
        <f>IF(参照_電気!F901="","",参照_電気!F901)</f>
        <v>(株)ところざわ未来電力</v>
      </c>
      <c r="BA901" s="19" t="str">
        <f>IF(参照_電気!G901="","",参照_電気!G901)</f>
        <v>(株)ところざわ未来電力_(参考値)事業者全体</v>
      </c>
      <c r="BB901" s="19">
        <f t="shared" ref="BB901:BB964" si="55">AX901*1000</f>
        <v>0.1</v>
      </c>
      <c r="BD901" s="19" t="str">
        <f>IF(参照_電気!L901="","",参照_電気!L901)</f>
        <v/>
      </c>
    </row>
    <row r="902" spans="47:56">
      <c r="AU902" s="19" t="str">
        <f>IF(参照_電気!A902="","",参照_電気!A902)</f>
        <v>A0526</v>
      </c>
      <c r="AV902" s="19" t="str">
        <f>IF(参照_電気!B902="","",参照_電気!B902)</f>
        <v>朝日ガスエナジー(株)</v>
      </c>
      <c r="AW902" s="19" t="str">
        <f>IF(参照_電気!C902="","",参照_電気!C902)</f>
        <v/>
      </c>
      <c r="AX902" s="19">
        <f>IF(参照_電気!D902="","",参照_電気!D902)</f>
        <v>4.1899999999999999E-4</v>
      </c>
      <c r="AY902" s="19">
        <f>IF(参照_電気!E902="","",参照_電気!E902)</f>
        <v>4.1899999999999999E-4</v>
      </c>
      <c r="AZ902" s="19" t="str">
        <f>IF(参照_電気!F902="","",参照_電気!F902)</f>
        <v>朝日ガスエナジー(株)</v>
      </c>
      <c r="BA902" s="19" t="str">
        <f>IF(参照_電気!G902="","",参照_電気!G902)</f>
        <v>朝日ガスエナジー(株)_</v>
      </c>
      <c r="BB902" s="19">
        <f t="shared" si="55"/>
        <v>0.41899999999999998</v>
      </c>
      <c r="BD902" s="19" t="str">
        <f>IF(参照_電気!L902="","",参照_電気!L902)</f>
        <v/>
      </c>
    </row>
    <row r="903" spans="47:56">
      <c r="AU903" s="19" t="str">
        <f>IF(参照_電気!A903="","",参照_電気!A903)</f>
        <v>A0528</v>
      </c>
      <c r="AV903" s="19" t="str">
        <f>IF(参照_電気!B903="","",参照_電気!B903)</f>
        <v>(株)エネファント</v>
      </c>
      <c r="AW903" s="19" t="str">
        <f>IF(参照_電気!C903="","",参照_電気!C903)</f>
        <v>メニューA</v>
      </c>
      <c r="AX903" s="19">
        <f>IF(参照_電気!D903="","",参照_電気!D903)</f>
        <v>0</v>
      </c>
      <c r="AY903" s="19">
        <f>IF(参照_電気!E903="","",参照_電気!E903)</f>
        <v>0</v>
      </c>
      <c r="AZ903" s="19" t="str">
        <f>IF(参照_電気!F903="","",参照_電気!F903)</f>
        <v>(株)エネファント</v>
      </c>
      <c r="BA903" s="19" t="str">
        <f>IF(参照_電気!G903="","",参照_電気!G903)</f>
        <v>(株)エネファント_メニューA</v>
      </c>
      <c r="BB903" s="19">
        <f t="shared" si="55"/>
        <v>0</v>
      </c>
      <c r="BD903" s="19" t="str">
        <f>IF(参照_電気!L903="","",参照_電気!L903)</f>
        <v/>
      </c>
    </row>
    <row r="904" spans="47:56">
      <c r="AU904" s="19" t="str">
        <f>IF(参照_電気!A904="","",参照_電気!A904)</f>
        <v/>
      </c>
      <c r="AV904" s="19" t="str">
        <f>IF(参照_電気!B904="","",参照_電気!B904)</f>
        <v/>
      </c>
      <c r="AW904" s="19" t="str">
        <f>IF(参照_電気!C904="","",参照_電気!C904)</f>
        <v>メニューB</v>
      </c>
      <c r="AX904" s="19">
        <f>IF(参照_電気!D904="","",参照_電気!D904)</f>
        <v>8.7000000000000001E-5</v>
      </c>
      <c r="AY904" s="19">
        <f>IF(参照_電気!E904="","",参照_電気!E904)</f>
        <v>8.7000000000000001E-5</v>
      </c>
      <c r="AZ904" s="19" t="str">
        <f>IF(参照_電気!F904="","",参照_電気!F904)</f>
        <v>(株)エネファント</v>
      </c>
      <c r="BA904" s="19" t="str">
        <f>IF(参照_電気!G904="","",参照_電気!G904)</f>
        <v>(株)エネファント_メニューB</v>
      </c>
      <c r="BB904" s="19">
        <f t="shared" si="55"/>
        <v>8.6999999999999994E-2</v>
      </c>
      <c r="BD904" s="19" t="str">
        <f>IF(参照_電気!L904="","",参照_電気!L904)</f>
        <v/>
      </c>
    </row>
    <row r="905" spans="47:56">
      <c r="AU905" s="19" t="str">
        <f>IF(参照_電気!A905="","",参照_電気!A905)</f>
        <v/>
      </c>
      <c r="AV905" s="19" t="str">
        <f>IF(参照_電気!B905="","",参照_電気!B905)</f>
        <v/>
      </c>
      <c r="AW905" s="19" t="str">
        <f>IF(参照_電気!C905="","",参照_電気!C905)</f>
        <v>メニューC(残差)</v>
      </c>
      <c r="AX905" s="19">
        <f>IF(参照_電気!D905="","",参照_電気!D905)</f>
        <v>3.7300000000000001E-4</v>
      </c>
      <c r="AY905" s="19">
        <f>IF(参照_電気!E905="","",参照_電気!E905)</f>
        <v>3.7300000000000001E-4</v>
      </c>
      <c r="AZ905" s="19" t="str">
        <f>IF(参照_電気!F905="","",参照_電気!F905)</f>
        <v>(株)エネファント</v>
      </c>
      <c r="BA905" s="19" t="str">
        <f>IF(参照_電気!G905="","",参照_電気!G905)</f>
        <v>(株)エネファント_メニューC(残差)</v>
      </c>
      <c r="BB905" s="19">
        <f t="shared" si="55"/>
        <v>0.373</v>
      </c>
      <c r="BD905" s="19" t="str">
        <f>IF(参照_電気!L905="","",参照_電気!L905)</f>
        <v/>
      </c>
    </row>
    <row r="906" spans="47:56">
      <c r="AU906" s="19" t="str">
        <f>IF(参照_電気!A906="","",参照_電気!A906)</f>
        <v/>
      </c>
      <c r="AV906" s="19" t="str">
        <f>IF(参照_電気!B906="","",参照_電気!B906)</f>
        <v/>
      </c>
      <c r="AW906" s="19" t="str">
        <f>IF(参照_電気!C906="","",参照_電気!C906)</f>
        <v>(参考値)事業者全体</v>
      </c>
      <c r="AX906" s="19">
        <f>IF(参照_電気!D906="","",参照_電気!D906)</f>
        <v>3.7199999999999999E-4</v>
      </c>
      <c r="AY906" s="19">
        <f>IF(参照_電気!E906="","",参照_電気!E906)</f>
        <v>3.7199999999999999E-4</v>
      </c>
      <c r="AZ906" s="19" t="str">
        <f>IF(参照_電気!F906="","",参照_電気!F906)</f>
        <v>(株)エネファント</v>
      </c>
      <c r="BA906" s="19" t="str">
        <f>IF(参照_電気!G906="","",参照_電気!G906)</f>
        <v>(株)エネファント_(参考値)事業者全体</v>
      </c>
      <c r="BB906" s="19">
        <f t="shared" si="55"/>
        <v>0.372</v>
      </c>
      <c r="BD906" s="19" t="str">
        <f>IF(参照_電気!L906="","",参照_電気!L906)</f>
        <v/>
      </c>
    </row>
    <row r="907" spans="47:56">
      <c r="AU907" s="19" t="str">
        <f>IF(参照_電気!A907="","",参照_電気!A907)</f>
        <v>A0529</v>
      </c>
      <c r="AV907" s="19" t="str">
        <f>IF(参照_電気!B907="","",参照_電気!B907)</f>
        <v>(株)エスエナジー</v>
      </c>
      <c r="AW907" s="19" t="str">
        <f>IF(参照_電気!C907="","",参照_電気!C907)</f>
        <v/>
      </c>
      <c r="AX907" s="19">
        <f>IF(参照_電気!D907="","",参照_電気!D907)</f>
        <v>5.9000000000000003E-4</v>
      </c>
      <c r="AY907" s="19">
        <f>IF(参照_電気!E907="","",参照_電気!E907)</f>
        <v>5.9000000000000003E-4</v>
      </c>
      <c r="AZ907" s="19" t="str">
        <f>IF(参照_電気!F907="","",参照_電気!F907)</f>
        <v>(株)エスエナジー</v>
      </c>
      <c r="BA907" s="19" t="str">
        <f>IF(参照_電気!G907="","",参照_電気!G907)</f>
        <v>(株)エスエナジー_</v>
      </c>
      <c r="BB907" s="19">
        <f t="shared" si="55"/>
        <v>0.59000000000000008</v>
      </c>
      <c r="BD907" s="19" t="str">
        <f>IF(参照_電気!L907="","",参照_電気!L907)</f>
        <v/>
      </c>
    </row>
    <row r="908" spans="47:56">
      <c r="AU908" s="19" t="str">
        <f>IF(参照_電気!A908="","",参照_電気!A908)</f>
        <v>A0532</v>
      </c>
      <c r="AV908" s="19" t="str">
        <f>IF(参照_電気!B908="","",参照_電気!B908)</f>
        <v>(株)フリクト電力(旧：(株)Mpower)</v>
      </c>
      <c r="AW908" s="19" t="str">
        <f>IF(参照_電気!C908="","",参照_電気!C908)</f>
        <v/>
      </c>
      <c r="AX908" s="19">
        <f>IF(参照_電気!D908="","",参照_電気!D908)</f>
        <v>4.2400000000000001E-4</v>
      </c>
      <c r="AY908" s="19">
        <f>IF(参照_電気!E908="","",参照_電気!E908)</f>
        <v>4.2400000000000001E-4</v>
      </c>
      <c r="AZ908" s="19" t="str">
        <f>IF(参照_電気!F908="","",参照_電気!F908)</f>
        <v>(株)フリクト電力(旧：(株)Mpower)</v>
      </c>
      <c r="BA908" s="19" t="str">
        <f>IF(参照_電気!G908="","",参照_電気!G908)</f>
        <v>(株)フリクト電力(旧：(株)Mpower)_</v>
      </c>
      <c r="BB908" s="19">
        <f t="shared" si="55"/>
        <v>0.42399999999999999</v>
      </c>
      <c r="BD908" s="19" t="str">
        <f>IF(参照_電気!L908="","",参照_電気!L908)</f>
        <v/>
      </c>
    </row>
    <row r="909" spans="47:56">
      <c r="AU909" s="19" t="str">
        <f>IF(参照_電気!A909="","",参照_電気!A909)</f>
        <v>A0533</v>
      </c>
      <c r="AV909" s="19" t="str">
        <f>IF(参照_電気!B909="","",参照_電気!B909)</f>
        <v>秩父新電力(株)</v>
      </c>
      <c r="AW909" s="19" t="str">
        <f>IF(参照_電気!C909="","",参照_電気!C909)</f>
        <v>メニューA</v>
      </c>
      <c r="AX909" s="19">
        <f>IF(参照_電気!D909="","",参照_電気!D909)</f>
        <v>0</v>
      </c>
      <c r="AY909" s="19">
        <f>IF(参照_電気!E909="","",参照_電気!E909)</f>
        <v>0</v>
      </c>
      <c r="AZ909" s="19" t="str">
        <f>IF(参照_電気!F909="","",参照_電気!F909)</f>
        <v>秩父新電力(株)</v>
      </c>
      <c r="BA909" s="19" t="str">
        <f>IF(参照_電気!G909="","",参照_電気!G909)</f>
        <v>秩父新電力(株)_メニューA</v>
      </c>
      <c r="BB909" s="19">
        <f t="shared" si="55"/>
        <v>0</v>
      </c>
      <c r="BD909" s="19" t="str">
        <f>IF(参照_電気!L909="","",参照_電気!L909)</f>
        <v/>
      </c>
    </row>
    <row r="910" spans="47:56">
      <c r="AU910" s="19" t="str">
        <f>IF(参照_電気!A910="","",参照_電気!A910)</f>
        <v/>
      </c>
      <c r="AV910" s="19" t="str">
        <f>IF(参照_電気!B910="","",参照_電気!B910)</f>
        <v/>
      </c>
      <c r="AW910" s="19" t="str">
        <f>IF(参照_電気!C910="","",参照_電気!C910)</f>
        <v>メニューB</v>
      </c>
      <c r="AX910" s="19">
        <f>IF(参照_電気!D910="","",参照_電気!D910)</f>
        <v>2.99E-4</v>
      </c>
      <c r="AY910" s="19">
        <f>IF(参照_電気!E910="","",参照_電気!E910)</f>
        <v>2.99E-4</v>
      </c>
      <c r="AZ910" s="19" t="str">
        <f>IF(参照_電気!F910="","",参照_電気!F910)</f>
        <v>秩父新電力(株)</v>
      </c>
      <c r="BA910" s="19" t="str">
        <f>IF(参照_電気!G910="","",参照_電気!G910)</f>
        <v>秩父新電力(株)_メニューB</v>
      </c>
      <c r="BB910" s="19">
        <f t="shared" si="55"/>
        <v>0.29899999999999999</v>
      </c>
      <c r="BD910" s="19" t="str">
        <f>IF(参照_電気!L910="","",参照_電気!L910)</f>
        <v/>
      </c>
    </row>
    <row r="911" spans="47:56">
      <c r="AU911" s="19" t="str">
        <f>IF(参照_電気!A911="","",参照_電気!A911)</f>
        <v/>
      </c>
      <c r="AV911" s="19" t="str">
        <f>IF(参照_電気!B911="","",参照_電気!B911)</f>
        <v/>
      </c>
      <c r="AW911" s="19" t="str">
        <f>IF(参照_電気!C911="","",参照_電気!C911)</f>
        <v>メニューC(残差)</v>
      </c>
      <c r="AX911" s="19">
        <f>IF(参照_電気!D911="","",参照_電気!D911)</f>
        <v>7.0100000000000002E-4</v>
      </c>
      <c r="AY911" s="19">
        <f>IF(参照_電気!E911="","",参照_電気!E911)</f>
        <v>7.0100000000000002E-4</v>
      </c>
      <c r="AZ911" s="19" t="str">
        <f>IF(参照_電気!F911="","",参照_電気!F911)</f>
        <v>秩父新電力(株)</v>
      </c>
      <c r="BA911" s="19" t="str">
        <f>IF(参照_電気!G911="","",参照_電気!G911)</f>
        <v>秩父新電力(株)_メニューC(残差)</v>
      </c>
      <c r="BB911" s="19">
        <f t="shared" si="55"/>
        <v>0.70100000000000007</v>
      </c>
      <c r="BD911" s="19" t="str">
        <f>IF(参照_電気!L911="","",参照_電気!L911)</f>
        <v/>
      </c>
    </row>
    <row r="912" spans="47:56">
      <c r="AU912" s="19" t="str">
        <f>IF(参照_電気!A912="","",参照_電気!A912)</f>
        <v/>
      </c>
      <c r="AV912" s="19" t="str">
        <f>IF(参照_電気!B912="","",参照_電気!B912)</f>
        <v/>
      </c>
      <c r="AW912" s="19" t="str">
        <f>IF(参照_電気!C912="","",参照_電気!C912)</f>
        <v>(参考値)事業者全体</v>
      </c>
      <c r="AX912" s="19">
        <f>IF(参照_電気!D912="","",参照_電気!D912)</f>
        <v>4.5199999999999998E-4</v>
      </c>
      <c r="AY912" s="19">
        <f>IF(参照_電気!E912="","",参照_電気!E912)</f>
        <v>4.5199999999999998E-4</v>
      </c>
      <c r="AZ912" s="19" t="str">
        <f>IF(参照_電気!F912="","",参照_電気!F912)</f>
        <v>秩父新電力(株)</v>
      </c>
      <c r="BA912" s="19" t="str">
        <f>IF(参照_電気!G912="","",参照_電気!G912)</f>
        <v>秩父新電力(株)_(参考値)事業者全体</v>
      </c>
      <c r="BB912" s="19">
        <f t="shared" si="55"/>
        <v>0.45199999999999996</v>
      </c>
      <c r="BD912" s="19" t="str">
        <f>IF(参照_電気!L912="","",参照_電気!L912)</f>
        <v/>
      </c>
    </row>
    <row r="913" spans="47:56">
      <c r="AU913" s="19" t="str">
        <f>IF(参照_電気!A913="","",参照_電気!A913)</f>
        <v>A0534</v>
      </c>
      <c r="AV913" s="19" t="str">
        <f>IF(参照_電気!B913="","",参照_電気!B913)</f>
        <v>みよしエナジー(株)</v>
      </c>
      <c r="AW913" s="19" t="str">
        <f>IF(参照_電気!C913="","",参照_電気!C913)</f>
        <v>メニューA</v>
      </c>
      <c r="AX913" s="19">
        <f>IF(参照_電気!D913="","",参照_電気!D913)</f>
        <v>4.35E-4</v>
      </c>
      <c r="AY913" s="19">
        <f>IF(参照_電気!E913="","",参照_電気!E913)</f>
        <v>4.35E-4</v>
      </c>
      <c r="AZ913" s="19" t="str">
        <f>IF(参照_電気!F913="","",参照_電気!F913)</f>
        <v>みよしエナジー(株)</v>
      </c>
      <c r="BA913" s="19" t="str">
        <f>IF(参照_電気!G913="","",参照_電気!G913)</f>
        <v>みよしエナジー(株)_メニューA</v>
      </c>
      <c r="BB913" s="19">
        <f t="shared" si="55"/>
        <v>0.435</v>
      </c>
      <c r="BD913" s="19" t="str">
        <f>IF(参照_電気!L913="","",参照_電気!L913)</f>
        <v/>
      </c>
    </row>
    <row r="914" spans="47:56">
      <c r="AU914" s="19" t="str">
        <f>IF(参照_電気!A914="","",参照_電気!A914)</f>
        <v/>
      </c>
      <c r="AV914" s="19" t="str">
        <f>IF(参照_電気!B914="","",参照_電気!B914)</f>
        <v/>
      </c>
      <c r="AW914" s="19" t="str">
        <f>IF(参照_電気!C914="","",参照_電気!C914)</f>
        <v>メニューB(残差)</v>
      </c>
      <c r="AX914" s="19">
        <f>IF(参照_電気!D914="","",参照_電気!D914)</f>
        <v>5.5800000000000001E-4</v>
      </c>
      <c r="AY914" s="19">
        <f>IF(参照_電気!E914="","",参照_電気!E914)</f>
        <v>5.5800000000000001E-4</v>
      </c>
      <c r="AZ914" s="19" t="str">
        <f>IF(参照_電気!F914="","",参照_電気!F914)</f>
        <v>みよしエナジー(株)</v>
      </c>
      <c r="BA914" s="19" t="str">
        <f>IF(参照_電気!G914="","",参照_電気!G914)</f>
        <v>みよしエナジー(株)_メニューB(残差)</v>
      </c>
      <c r="BB914" s="19">
        <f t="shared" si="55"/>
        <v>0.55800000000000005</v>
      </c>
      <c r="BD914" s="19" t="str">
        <f>IF(参照_電気!L914="","",参照_電気!L914)</f>
        <v/>
      </c>
    </row>
    <row r="915" spans="47:56">
      <c r="AU915" s="19" t="str">
        <f>IF(参照_電気!A915="","",参照_電気!A915)</f>
        <v/>
      </c>
      <c r="AV915" s="19" t="str">
        <f>IF(参照_電気!B915="","",参照_電気!B915)</f>
        <v/>
      </c>
      <c r="AW915" s="19" t="str">
        <f>IF(参照_電気!C915="","",参照_電気!C915)</f>
        <v>(参考値)事業者全体</v>
      </c>
      <c r="AX915" s="19">
        <f>IF(参照_電気!D915="","",参照_電気!D915)</f>
        <v>5.1000000000000004E-4</v>
      </c>
      <c r="AY915" s="19">
        <f>IF(参照_電気!E915="","",参照_電気!E915)</f>
        <v>5.1000000000000004E-4</v>
      </c>
      <c r="AZ915" s="19" t="str">
        <f>IF(参照_電気!F915="","",参照_電気!F915)</f>
        <v>みよしエナジー(株)</v>
      </c>
      <c r="BA915" s="19" t="str">
        <f>IF(参照_電気!G915="","",参照_電気!G915)</f>
        <v>みよしエナジー(株)_(参考値)事業者全体</v>
      </c>
      <c r="BB915" s="19">
        <f t="shared" si="55"/>
        <v>0.51</v>
      </c>
      <c r="BD915" s="19" t="str">
        <f>IF(参照_電気!L915="","",参照_電気!L915)</f>
        <v/>
      </c>
    </row>
    <row r="916" spans="47:56">
      <c r="AU916" s="19" t="str">
        <f>IF(参照_電気!A916="","",参照_電気!A916)</f>
        <v>A0538</v>
      </c>
      <c r="AV916" s="19" t="str">
        <f>IF(参照_電気!B916="","",参照_電気!B916)</f>
        <v>綿半パートナーズ(株)</v>
      </c>
      <c r="AW916" s="19" t="str">
        <f>IF(参照_電気!C916="","",参照_電気!C916)</f>
        <v/>
      </c>
      <c r="AX916" s="19">
        <f>IF(参照_電気!D916="","",参照_電気!D916)</f>
        <v>6.3400000000000001E-4</v>
      </c>
      <c r="AY916" s="19">
        <f>IF(参照_電気!E916="","",参照_電気!E916)</f>
        <v>6.3400000000000001E-4</v>
      </c>
      <c r="AZ916" s="19" t="str">
        <f>IF(参照_電気!F916="","",参照_電気!F916)</f>
        <v>綿半パートナーズ(株)</v>
      </c>
      <c r="BA916" s="19" t="str">
        <f>IF(参照_電気!G916="","",参照_電気!G916)</f>
        <v>綿半パートナーズ(株)_</v>
      </c>
      <c r="BB916" s="19">
        <f t="shared" si="55"/>
        <v>0.63400000000000001</v>
      </c>
      <c r="BD916" s="19" t="str">
        <f>IF(参照_電気!L916="","",参照_電気!L916)</f>
        <v/>
      </c>
    </row>
    <row r="917" spans="47:56">
      <c r="AU917" s="19" t="str">
        <f>IF(参照_電気!A917="","",参照_電気!A917)</f>
        <v>A0539</v>
      </c>
      <c r="AV917" s="19" t="str">
        <f>IF(参照_電気!B917="","",参照_電気!B917)</f>
        <v>(株)karch</v>
      </c>
      <c r="AW917" s="19" t="str">
        <f>IF(参照_電気!C917="","",参照_電気!C917)</f>
        <v/>
      </c>
      <c r="AX917" s="19">
        <f>IF(参照_電気!D917="","",参照_電気!D917)</f>
        <v>4.1100000000000002E-4</v>
      </c>
      <c r="AY917" s="19">
        <f>IF(参照_電気!E917="","",参照_電気!E917)</f>
        <v>4.1100000000000002E-4</v>
      </c>
      <c r="AZ917" s="19" t="str">
        <f>IF(参照_電気!F917="","",参照_電気!F917)</f>
        <v>(株)karch</v>
      </c>
      <c r="BA917" s="19" t="str">
        <f>IF(参照_電気!G917="","",参照_電気!G917)</f>
        <v>(株)karch_</v>
      </c>
      <c r="BB917" s="19">
        <f t="shared" si="55"/>
        <v>0.41100000000000003</v>
      </c>
      <c r="BD917" s="19" t="str">
        <f>IF(参照_電気!L917="","",参照_電気!L917)</f>
        <v/>
      </c>
    </row>
    <row r="918" spans="47:56">
      <c r="AU918" s="19" t="str">
        <f>IF(参照_電気!A918="","",参照_電気!A918)</f>
        <v>A0543</v>
      </c>
      <c r="AV918" s="19" t="str">
        <f>IF(参照_電気!B918="","",参照_電気!B918)</f>
        <v>(株)かみでん里山公社</v>
      </c>
      <c r="AW918" s="19" t="str">
        <f>IF(参照_電気!C918="","",参照_電気!C918)</f>
        <v/>
      </c>
      <c r="AX918" s="19">
        <f>IF(参照_電気!D918="","",参照_電気!D918)</f>
        <v>5.4799999999999998E-4</v>
      </c>
      <c r="AY918" s="19">
        <f>IF(参照_電気!E918="","",参照_電気!E918)</f>
        <v>5.4799999999999998E-4</v>
      </c>
      <c r="AZ918" s="19" t="str">
        <f>IF(参照_電気!F918="","",参照_電気!F918)</f>
        <v>(株)かみでん里山公社</v>
      </c>
      <c r="BA918" s="19" t="str">
        <f>IF(参照_電気!G918="","",参照_電気!G918)</f>
        <v>(株)かみでん里山公社_</v>
      </c>
      <c r="BB918" s="19">
        <f t="shared" si="55"/>
        <v>0.54799999999999993</v>
      </c>
      <c r="BD918" s="19" t="str">
        <f>IF(参照_電気!L918="","",参照_電気!L918)</f>
        <v/>
      </c>
    </row>
    <row r="919" spans="47:56">
      <c r="AU919" s="19" t="str">
        <f>IF(参照_電気!A919="","",参照_電気!A919)</f>
        <v>A0546</v>
      </c>
      <c r="AV919" s="19" t="str">
        <f>IF(参照_電気!B919="","",参照_電気!B919)</f>
        <v>(株)三郷ひまわりエナジー</v>
      </c>
      <c r="AW919" s="19" t="str">
        <f>IF(参照_電気!C919="","",参照_電気!C919)</f>
        <v>メニューA</v>
      </c>
      <c r="AX919" s="19">
        <f>IF(参照_電気!D919="","",参照_電気!D919)</f>
        <v>5.9000000000000003E-4</v>
      </c>
      <c r="AY919" s="19">
        <f>IF(参照_電気!E919="","",参照_電気!E919)</f>
        <v>5.9000000000000003E-4</v>
      </c>
      <c r="AZ919" s="19" t="str">
        <f>IF(参照_電気!F919="","",参照_電気!F919)</f>
        <v>(株)三郷ひまわりエナジー</v>
      </c>
      <c r="BA919" s="19" t="str">
        <f>IF(参照_電気!G919="","",参照_電気!G919)</f>
        <v>(株)三郷ひまわりエナジー_メニューA</v>
      </c>
      <c r="BB919" s="19">
        <f t="shared" si="55"/>
        <v>0.59000000000000008</v>
      </c>
      <c r="BD919" s="19" t="str">
        <f>IF(参照_電気!L919="","",参照_電気!L919)</f>
        <v/>
      </c>
    </row>
    <row r="920" spans="47:56">
      <c r="AU920" s="19" t="str">
        <f>IF(参照_電気!A920="","",参照_電気!A920)</f>
        <v/>
      </c>
      <c r="AV920" s="19" t="str">
        <f>IF(参照_電気!B920="","",参照_電気!B920)</f>
        <v/>
      </c>
      <c r="AW920" s="19" t="str">
        <f>IF(参照_電気!C920="","",参照_電気!C920)</f>
        <v>(参考値)事業者全体</v>
      </c>
      <c r="AX920" s="19">
        <f>IF(参照_電気!D920="","",参照_電気!D920)</f>
        <v>5.9000000000000003E-4</v>
      </c>
      <c r="AY920" s="19">
        <f>IF(参照_電気!E920="","",参照_電気!E920)</f>
        <v>5.9000000000000003E-4</v>
      </c>
      <c r="AZ920" s="19" t="str">
        <f>IF(参照_電気!F920="","",参照_電気!F920)</f>
        <v>(株)三郷ひまわりエナジー</v>
      </c>
      <c r="BA920" s="19" t="str">
        <f>IF(参照_電気!G920="","",参照_電気!G920)</f>
        <v>(株)三郷ひまわりエナジー_(参考値)事業者全体</v>
      </c>
      <c r="BB920" s="19">
        <f t="shared" si="55"/>
        <v>0.59000000000000008</v>
      </c>
      <c r="BD920" s="19" t="str">
        <f>IF(参照_電気!L920="","",参照_電気!L920)</f>
        <v/>
      </c>
    </row>
    <row r="921" spans="47:56">
      <c r="AU921" s="19" t="str">
        <f>IF(参照_電気!A921="","",参照_電気!A921)</f>
        <v>A0547</v>
      </c>
      <c r="AV921" s="19" t="str">
        <f>IF(参照_電気!B921="","",参照_電気!B921)</f>
        <v>(株)球磨村森電力</v>
      </c>
      <c r="AW921" s="19" t="str">
        <f>IF(参照_電気!C921="","",参照_電気!C921)</f>
        <v/>
      </c>
      <c r="AX921" s="19">
        <f>IF(参照_電気!D921="","",参照_電気!D921)</f>
        <v>5.8399999999999999E-4</v>
      </c>
      <c r="AY921" s="19">
        <f>IF(参照_電気!E921="","",参照_電気!E921)</f>
        <v>5.8399999999999999E-4</v>
      </c>
      <c r="AZ921" s="19" t="str">
        <f>IF(参照_電気!F921="","",参照_電気!F921)</f>
        <v>(株)球磨村森電力</v>
      </c>
      <c r="BA921" s="19" t="str">
        <f>IF(参照_電気!G921="","",参照_電気!G921)</f>
        <v>(株)球磨村森電力_</v>
      </c>
      <c r="BB921" s="19">
        <f t="shared" si="55"/>
        <v>0.58399999999999996</v>
      </c>
      <c r="BD921" s="19" t="str">
        <f>IF(参照_電気!L921="","",参照_電気!L921)</f>
        <v/>
      </c>
    </row>
    <row r="922" spans="47:56">
      <c r="AU922" s="19" t="str">
        <f>IF(参照_電気!A922="","",参照_電気!A922)</f>
        <v>A0549</v>
      </c>
      <c r="AV922" s="19" t="str">
        <f>IF(参照_電気!B922="","",参照_電気!B922)</f>
        <v>くこくエネルギー(株)</v>
      </c>
      <c r="AW922" s="19" t="str">
        <f>IF(参照_電気!C922="","",参照_電気!C922)</f>
        <v/>
      </c>
      <c r="AX922" s="19">
        <f>IF(参照_電気!D922="","",参照_電気!D922)</f>
        <v>5.9199999999999997E-4</v>
      </c>
      <c r="AY922" s="19">
        <f>IF(参照_電気!E922="","",参照_電気!E922)</f>
        <v>5.9199999999999997E-4</v>
      </c>
      <c r="AZ922" s="19" t="str">
        <f>IF(参照_電気!F922="","",参照_電気!F922)</f>
        <v>くこくエネルギー(株)</v>
      </c>
      <c r="BA922" s="19" t="str">
        <f>IF(参照_電気!G922="","",参照_電気!G922)</f>
        <v>くこくエネルギー(株)_</v>
      </c>
      <c r="BB922" s="19">
        <f t="shared" si="55"/>
        <v>0.59199999999999997</v>
      </c>
      <c r="BD922" s="19" t="str">
        <f>IF(参照_電気!L922="","",参照_電気!L922)</f>
        <v/>
      </c>
    </row>
    <row r="923" spans="47:56">
      <c r="AU923" s="19" t="str">
        <f>IF(参照_電気!A923="","",参照_電気!A923)</f>
        <v>A0550</v>
      </c>
      <c r="AV923" s="19" t="str">
        <f>IF(参照_電気!B923="","",参照_電気!B923)</f>
        <v>(株)エコログ</v>
      </c>
      <c r="AW923" s="19" t="str">
        <f>IF(参照_電気!C923="","",参照_電気!C923)</f>
        <v/>
      </c>
      <c r="AX923" s="19">
        <f>IF(参照_電気!D923="","",参照_電気!D923)</f>
        <v>4.2400000000000001E-4</v>
      </c>
      <c r="AY923" s="19">
        <f>IF(参照_電気!E923="","",参照_電気!E923)</f>
        <v>4.2400000000000001E-4</v>
      </c>
      <c r="AZ923" s="19" t="str">
        <f>IF(参照_電気!F923="","",参照_電気!F923)</f>
        <v>(株)エコログ</v>
      </c>
      <c r="BA923" s="19" t="str">
        <f>IF(参照_電気!G923="","",参照_電気!G923)</f>
        <v>(株)エコログ_</v>
      </c>
      <c r="BB923" s="19">
        <f t="shared" si="55"/>
        <v>0.42399999999999999</v>
      </c>
      <c r="BD923" s="19" t="str">
        <f>IF(参照_電気!L923="","",参照_電気!L923)</f>
        <v/>
      </c>
    </row>
    <row r="924" spans="47:56">
      <c r="AU924" s="19" t="str">
        <f>IF(参照_電気!A924="","",参照_電気!A924)</f>
        <v>A0551</v>
      </c>
      <c r="AV924" s="19" t="str">
        <f>IF(参照_電気!B924="","",参照_電気!B924)</f>
        <v>飯田まちづくり電力(株)</v>
      </c>
      <c r="AW924" s="19" t="str">
        <f>IF(参照_電気!C924="","",参照_電気!C924)</f>
        <v>メニューA</v>
      </c>
      <c r="AX924" s="19">
        <f>IF(参照_電気!D924="","",参照_電気!D924)</f>
        <v>0</v>
      </c>
      <c r="AY924" s="19">
        <f>IF(参照_電気!E924="","",参照_電気!E924)</f>
        <v>0</v>
      </c>
      <c r="AZ924" s="19" t="str">
        <f>IF(参照_電気!F924="","",参照_電気!F924)</f>
        <v>飯田まちづくり電力(株)</v>
      </c>
      <c r="BA924" s="19" t="str">
        <f>IF(参照_電気!G924="","",参照_電気!G924)</f>
        <v>飯田まちづくり電力(株)_メニューA</v>
      </c>
      <c r="BB924" s="19">
        <f t="shared" si="55"/>
        <v>0</v>
      </c>
      <c r="BD924" s="19" t="str">
        <f>IF(参照_電気!L924="","",参照_電気!L924)</f>
        <v/>
      </c>
    </row>
    <row r="925" spans="47:56">
      <c r="AU925" s="19" t="str">
        <f>IF(参照_電気!A925="","",参照_電気!A925)</f>
        <v/>
      </c>
      <c r="AV925" s="19" t="str">
        <f>IF(参照_電気!B925="","",参照_電気!B925)</f>
        <v/>
      </c>
      <c r="AW925" s="19" t="str">
        <f>IF(参照_電気!C925="","",参照_電気!C925)</f>
        <v>メニューB</v>
      </c>
      <c r="AX925" s="19">
        <f>IF(参照_電気!D925="","",参照_電気!D925)</f>
        <v>4.2700000000000002E-4</v>
      </c>
      <c r="AY925" s="19">
        <f>IF(参照_電気!E925="","",参照_電気!E925)</f>
        <v>4.2700000000000002E-4</v>
      </c>
      <c r="AZ925" s="19" t="str">
        <f>IF(参照_電気!F925="","",参照_電気!F925)</f>
        <v>飯田まちづくり電力(株)</v>
      </c>
      <c r="BA925" s="19" t="str">
        <f>IF(参照_電気!G925="","",参照_電気!G925)</f>
        <v>飯田まちづくり電力(株)_メニューB</v>
      </c>
      <c r="BB925" s="19">
        <f t="shared" si="55"/>
        <v>0.42700000000000005</v>
      </c>
      <c r="BD925" s="19" t="str">
        <f>IF(参照_電気!L925="","",参照_電気!L925)</f>
        <v/>
      </c>
    </row>
    <row r="926" spans="47:56">
      <c r="AU926" s="19" t="str">
        <f>IF(参照_電気!A926="","",参照_電気!A926)</f>
        <v/>
      </c>
      <c r="AV926" s="19" t="str">
        <f>IF(参照_電気!B926="","",参照_電気!B926)</f>
        <v/>
      </c>
      <c r="AW926" s="19" t="str">
        <f>IF(参照_電気!C926="","",参照_電気!C926)</f>
        <v>メニューC</v>
      </c>
      <c r="AX926" s="19">
        <f>IF(参照_電気!D926="","",参照_電気!D926)</f>
        <v>3.7599999999999998E-4</v>
      </c>
      <c r="AY926" s="19">
        <f>IF(参照_電気!E926="","",参照_電気!E926)</f>
        <v>3.7599999999999998E-4</v>
      </c>
      <c r="AZ926" s="19" t="str">
        <f>IF(参照_電気!F926="","",参照_電気!F926)</f>
        <v>飯田まちづくり電力(株)</v>
      </c>
      <c r="BA926" s="19" t="str">
        <f>IF(参照_電気!G926="","",参照_電気!G926)</f>
        <v>飯田まちづくり電力(株)_メニューC</v>
      </c>
      <c r="BB926" s="19">
        <f t="shared" si="55"/>
        <v>0.376</v>
      </c>
      <c r="BD926" s="19" t="str">
        <f>IF(参照_電気!L926="","",参照_電気!L926)</f>
        <v/>
      </c>
    </row>
    <row r="927" spans="47:56">
      <c r="AU927" s="19" t="str">
        <f>IF(参照_電気!A927="","",参照_電気!A927)</f>
        <v/>
      </c>
      <c r="AV927" s="19" t="str">
        <f>IF(参照_電気!B927="","",参照_電気!B927)</f>
        <v/>
      </c>
      <c r="AW927" s="19" t="str">
        <f>IF(参照_電気!C927="","",参照_電気!C927)</f>
        <v>メニューD</v>
      </c>
      <c r="AX927" s="19">
        <f>IF(参照_電気!D927="","",参照_電気!D927)</f>
        <v>2.9999999999999997E-4</v>
      </c>
      <c r="AY927" s="19">
        <f>IF(参照_電気!E927="","",参照_電気!E927)</f>
        <v>2.9999999999999997E-4</v>
      </c>
      <c r="AZ927" s="19" t="str">
        <f>IF(参照_電気!F927="","",参照_電気!F927)</f>
        <v>飯田まちづくり電力(株)</v>
      </c>
      <c r="BA927" s="19" t="str">
        <f>IF(参照_電気!G927="","",参照_電気!G927)</f>
        <v>飯田まちづくり電力(株)_メニューD</v>
      </c>
      <c r="BB927" s="19">
        <f t="shared" si="55"/>
        <v>0.3</v>
      </c>
      <c r="BD927" s="19" t="str">
        <f>IF(参照_電気!L927="","",参照_電気!L927)</f>
        <v/>
      </c>
    </row>
    <row r="928" spans="47:56">
      <c r="AU928" s="19" t="str">
        <f>IF(参照_電気!A928="","",参照_電気!A928)</f>
        <v/>
      </c>
      <c r="AV928" s="19" t="str">
        <f>IF(参照_電気!B928="","",参照_電気!B928)</f>
        <v/>
      </c>
      <c r="AW928" s="19" t="str">
        <f>IF(参照_電気!C928="","",参照_電気!C928)</f>
        <v>(参考値)事業者全体</v>
      </c>
      <c r="AX928" s="19">
        <f>IF(参照_電気!D928="","",参照_電気!D928)</f>
        <v>3.0200000000000002E-4</v>
      </c>
      <c r="AY928" s="19">
        <f>IF(参照_電気!E928="","",参照_電気!E928)</f>
        <v>3.0200000000000002E-4</v>
      </c>
      <c r="AZ928" s="19" t="str">
        <f>IF(参照_電気!F928="","",参照_電気!F928)</f>
        <v>飯田まちづくり電力(株)</v>
      </c>
      <c r="BA928" s="19" t="str">
        <f>IF(参照_電気!G928="","",参照_電気!G928)</f>
        <v>飯田まちづくり電力(株)_(参考値)事業者全体</v>
      </c>
      <c r="BB928" s="19">
        <f t="shared" si="55"/>
        <v>0.30200000000000005</v>
      </c>
      <c r="BD928" s="19" t="str">
        <f>IF(参照_電気!L928="","",参照_電気!L928)</f>
        <v/>
      </c>
    </row>
    <row r="929" spans="47:56">
      <c r="AU929" s="19" t="str">
        <f>IF(参照_電気!A929="","",参照_電気!A929)</f>
        <v>A0552</v>
      </c>
      <c r="AV929" s="19" t="str">
        <f>IF(参照_電気!B929="","",参照_電気!B929)</f>
        <v>イワタニ長野(株)</v>
      </c>
      <c r="AW929" s="19" t="str">
        <f>IF(参照_電気!C929="","",参照_電気!C929)</f>
        <v/>
      </c>
      <c r="AX929" s="19">
        <f>IF(参照_電気!D929="","",参照_電気!D929)</f>
        <v>4.1899999999999999E-4</v>
      </c>
      <c r="AY929" s="19">
        <f>IF(参照_電気!E929="","",参照_電気!E929)</f>
        <v>4.1899999999999999E-4</v>
      </c>
      <c r="AZ929" s="19" t="str">
        <f>IF(参照_電気!F929="","",参照_電気!F929)</f>
        <v>イワタニ長野(株)</v>
      </c>
      <c r="BA929" s="19" t="str">
        <f>IF(参照_電気!G929="","",参照_電気!G929)</f>
        <v>イワタニ長野(株)_</v>
      </c>
      <c r="BB929" s="19">
        <f t="shared" si="55"/>
        <v>0.41899999999999998</v>
      </c>
      <c r="BD929" s="19" t="str">
        <f>IF(参照_電気!L929="","",参照_電気!L929)</f>
        <v/>
      </c>
    </row>
    <row r="930" spans="47:56">
      <c r="AU930" s="19" t="str">
        <f>IF(参照_電気!A930="","",参照_電気!A930)</f>
        <v>A0553</v>
      </c>
      <c r="AV930" s="19" t="str">
        <f>IF(参照_電気!B930="","",参照_電気!B930)</f>
        <v>シェルジャパン(株)</v>
      </c>
      <c r="AW930" s="19" t="str">
        <f>IF(参照_電気!C930="","",参照_電気!C930)</f>
        <v>メニューA</v>
      </c>
      <c r="AX930" s="19">
        <f>IF(参照_電気!D930="","",参照_電気!D930)</f>
        <v>0</v>
      </c>
      <c r="AY930" s="19">
        <f>IF(参照_電気!E930="","",参照_電気!E930)</f>
        <v>0</v>
      </c>
      <c r="AZ930" s="19" t="str">
        <f>IF(参照_電気!F930="","",参照_電気!F930)</f>
        <v>シェルジャパン(株)</v>
      </c>
      <c r="BA930" s="19" t="str">
        <f>IF(参照_電気!G930="","",参照_電気!G930)</f>
        <v>シェルジャパン(株)_メニューA</v>
      </c>
      <c r="BB930" s="19">
        <f t="shared" si="55"/>
        <v>0</v>
      </c>
      <c r="BD930" s="19" t="str">
        <f>IF(参照_電気!L930="","",参照_電気!L930)</f>
        <v/>
      </c>
    </row>
    <row r="931" spans="47:56">
      <c r="AU931" s="19" t="str">
        <f>IF(参照_電気!A931="","",参照_電気!A931)</f>
        <v/>
      </c>
      <c r="AV931" s="19" t="str">
        <f>IF(参照_電気!B931="","",参照_電気!B931)</f>
        <v/>
      </c>
      <c r="AW931" s="19" t="str">
        <f>IF(参照_電気!C931="","",参照_電気!C931)</f>
        <v>メニューB</v>
      </c>
      <c r="AX931" s="19">
        <f>IF(参照_電気!D931="","",参照_電気!D931)</f>
        <v>2.9999999999999997E-4</v>
      </c>
      <c r="AY931" s="19">
        <f>IF(参照_電気!E931="","",参照_電気!E931)</f>
        <v>2.9999999999999997E-4</v>
      </c>
      <c r="AZ931" s="19" t="str">
        <f>IF(参照_電気!F931="","",参照_電気!F931)</f>
        <v>シェルジャパン(株)</v>
      </c>
      <c r="BA931" s="19" t="str">
        <f>IF(参照_電気!G931="","",参照_電気!G931)</f>
        <v>シェルジャパン(株)_メニューB</v>
      </c>
      <c r="BB931" s="19">
        <f t="shared" si="55"/>
        <v>0.3</v>
      </c>
      <c r="BD931" s="19" t="str">
        <f>IF(参照_電気!L931="","",参照_電気!L931)</f>
        <v/>
      </c>
    </row>
    <row r="932" spans="47:56">
      <c r="AU932" s="19" t="str">
        <f>IF(参照_電気!A932="","",参照_電気!A932)</f>
        <v/>
      </c>
      <c r="AV932" s="19" t="str">
        <f>IF(参照_電気!B932="","",参照_電気!B932)</f>
        <v/>
      </c>
      <c r="AW932" s="19" t="str">
        <f>IF(参照_電気!C932="","",参照_電気!C932)</f>
        <v>メニューC(残差)</v>
      </c>
      <c r="AX932" s="19">
        <f>IF(参照_電気!D932="","",参照_電気!D932)</f>
        <v>4.2200000000000001E-4</v>
      </c>
      <c r="AY932" s="19">
        <f>IF(参照_電気!E932="","",参照_電気!E932)</f>
        <v>4.2200000000000001E-4</v>
      </c>
      <c r="AZ932" s="19" t="str">
        <f>IF(参照_電気!F932="","",参照_電気!F932)</f>
        <v>シェルジャパン(株)</v>
      </c>
      <c r="BA932" s="19" t="str">
        <f>IF(参照_電気!G932="","",参照_電気!G932)</f>
        <v>シェルジャパン(株)_メニューC(残差)</v>
      </c>
      <c r="BB932" s="19">
        <f t="shared" si="55"/>
        <v>0.42199999999999999</v>
      </c>
      <c r="BD932" s="19" t="str">
        <f>IF(参照_電気!L932="","",参照_電気!L932)</f>
        <v/>
      </c>
    </row>
    <row r="933" spans="47:56">
      <c r="AU933" s="19" t="str">
        <f>IF(参照_電気!A933="","",参照_電気!A933)</f>
        <v/>
      </c>
      <c r="AV933" s="19" t="str">
        <f>IF(参照_電気!B933="","",参照_電気!B933)</f>
        <v/>
      </c>
      <c r="AW933" s="19" t="str">
        <f>IF(参照_電気!C933="","",参照_電気!C933)</f>
        <v>(参考値)事業者全体</v>
      </c>
      <c r="AX933" s="19">
        <f>IF(参照_電気!D933="","",参照_電気!D933)</f>
        <v>4.2200000000000001E-4</v>
      </c>
      <c r="AY933" s="19">
        <f>IF(参照_電気!E933="","",参照_電気!E933)</f>
        <v>4.2200000000000001E-4</v>
      </c>
      <c r="AZ933" s="19" t="str">
        <f>IF(参照_電気!F933="","",参照_電気!F933)</f>
        <v>シェルジャパン(株)</v>
      </c>
      <c r="BA933" s="19" t="str">
        <f>IF(参照_電気!G933="","",参照_電気!G933)</f>
        <v>シェルジャパン(株)_(参考値)事業者全体</v>
      </c>
      <c r="BB933" s="19">
        <f t="shared" si="55"/>
        <v>0.42199999999999999</v>
      </c>
      <c r="BD933" s="19" t="str">
        <f>IF(参照_電気!L933="","",参照_電気!L933)</f>
        <v/>
      </c>
    </row>
    <row r="934" spans="47:56">
      <c r="AU934" s="19" t="str">
        <f>IF(参照_電気!A934="","",参照_電気!A934)</f>
        <v>A0555</v>
      </c>
      <c r="AV934" s="19" t="str">
        <f>IF(参照_電気!B934="","",参照_電気!B934)</f>
        <v>石油資源開発(株)</v>
      </c>
      <c r="AW934" s="19" t="str">
        <f>IF(参照_電気!C934="","",参照_電気!C934)</f>
        <v/>
      </c>
      <c r="AX934" s="19">
        <f>IF(参照_電気!D934="","",参照_電気!D934)</f>
        <v>4.2200000000000001E-4</v>
      </c>
      <c r="AY934" s="19">
        <f>IF(参照_電気!E934="","",参照_電気!E934)</f>
        <v>4.2200000000000001E-4</v>
      </c>
      <c r="AZ934" s="19" t="str">
        <f>IF(参照_電気!F934="","",参照_電気!F934)</f>
        <v>石油資源開発(株)</v>
      </c>
      <c r="BA934" s="19" t="str">
        <f>IF(参照_電気!G934="","",参照_電気!G934)</f>
        <v>石油資源開発(株)_</v>
      </c>
      <c r="BB934" s="19">
        <f t="shared" si="55"/>
        <v>0.42199999999999999</v>
      </c>
      <c r="BD934" s="19" t="str">
        <f>IF(参照_電気!L934="","",参照_電気!L934)</f>
        <v/>
      </c>
    </row>
    <row r="935" spans="47:56">
      <c r="AU935" s="19" t="str">
        <f>IF(参照_電気!A935="","",参照_電気!A935)</f>
        <v>A0556</v>
      </c>
      <c r="AV935" s="19" t="str">
        <f>IF(参照_電気!B935="","",参照_電気!B935)</f>
        <v>越後天然ガス(株)</v>
      </c>
      <c r="AW935" s="19" t="str">
        <f>IF(参照_電気!C935="","",参照_電気!C935)</f>
        <v>メニューA</v>
      </c>
      <c r="AX935" s="19">
        <f>IF(参照_電気!D935="","",参照_電気!D935)</f>
        <v>0</v>
      </c>
      <c r="AY935" s="19">
        <f>IF(参照_電気!E935="","",参照_電気!E935)</f>
        <v>0</v>
      </c>
      <c r="AZ935" s="19" t="str">
        <f>IF(参照_電気!F935="","",参照_電気!F935)</f>
        <v>越後天然ガス(株)</v>
      </c>
      <c r="BA935" s="19" t="str">
        <f>IF(参照_電気!G935="","",参照_電気!G935)</f>
        <v>越後天然ガス(株)_メニューA</v>
      </c>
      <c r="BB935" s="19">
        <f t="shared" si="55"/>
        <v>0</v>
      </c>
      <c r="BD935" s="19" t="str">
        <f>IF(参照_電気!L935="","",参照_電気!L935)</f>
        <v/>
      </c>
    </row>
    <row r="936" spans="47:56">
      <c r="AU936" s="19" t="str">
        <f>IF(参照_電気!A936="","",参照_電気!A936)</f>
        <v/>
      </c>
      <c r="AV936" s="19" t="str">
        <f>IF(参照_電気!B936="","",参照_電気!B936)</f>
        <v/>
      </c>
      <c r="AW936" s="19" t="str">
        <f>IF(参照_電気!C936="","",参照_電気!C936)</f>
        <v>メニューB(残差)</v>
      </c>
      <c r="AX936" s="19">
        <f>IF(参照_電気!D936="","",参照_電気!D936)</f>
        <v>6.9800000000000005E-4</v>
      </c>
      <c r="AY936" s="19">
        <f>IF(参照_電気!E936="","",参照_電気!E936)</f>
        <v>6.9800000000000005E-4</v>
      </c>
      <c r="AZ936" s="19" t="str">
        <f>IF(参照_電気!F936="","",参照_電気!F936)</f>
        <v>越後天然ガス(株)</v>
      </c>
      <c r="BA936" s="19" t="str">
        <f>IF(参照_電気!G936="","",参照_電気!G936)</f>
        <v>越後天然ガス(株)_メニューB(残差)</v>
      </c>
      <c r="BB936" s="19">
        <f t="shared" si="55"/>
        <v>0.69800000000000006</v>
      </c>
      <c r="BD936" s="19" t="str">
        <f>IF(参照_電気!L936="","",参照_電気!L936)</f>
        <v/>
      </c>
    </row>
    <row r="937" spans="47:56">
      <c r="AU937" s="19" t="str">
        <f>IF(参照_電気!A937="","",参照_電気!A937)</f>
        <v/>
      </c>
      <c r="AV937" s="19" t="str">
        <f>IF(参照_電気!B937="","",参照_電気!B937)</f>
        <v/>
      </c>
      <c r="AW937" s="19" t="str">
        <f>IF(参照_電気!C937="","",参照_電気!C937)</f>
        <v>(参考値)事業者全体</v>
      </c>
      <c r="AX937" s="19">
        <f>IF(参照_電気!D937="","",参照_電気!D937)</f>
        <v>3.4400000000000001E-4</v>
      </c>
      <c r="AY937" s="19">
        <f>IF(参照_電気!E937="","",参照_電気!E937)</f>
        <v>3.4400000000000001E-4</v>
      </c>
      <c r="AZ937" s="19" t="str">
        <f>IF(参照_電気!F937="","",参照_電気!F937)</f>
        <v>越後天然ガス(株)</v>
      </c>
      <c r="BA937" s="19" t="str">
        <f>IF(参照_電気!G937="","",参照_電気!G937)</f>
        <v>越後天然ガス(株)_(参考値)事業者全体</v>
      </c>
      <c r="BB937" s="19">
        <f t="shared" si="55"/>
        <v>0.34400000000000003</v>
      </c>
      <c r="BD937" s="19" t="str">
        <f>IF(参照_電気!L937="","",参照_電気!L937)</f>
        <v/>
      </c>
    </row>
    <row r="938" spans="47:56">
      <c r="AU938" s="19" t="str">
        <f>IF(参照_電気!A938="","",参照_電気!A938)</f>
        <v>A0558</v>
      </c>
      <c r="AV938" s="19" t="str">
        <f>IF(参照_電気!B938="","",参照_電気!B938)</f>
        <v>坂戸ガス(株)</v>
      </c>
      <c r="AW938" s="19" t="str">
        <f>IF(参照_電気!C938="","",参照_電気!C938)</f>
        <v/>
      </c>
      <c r="AX938" s="19">
        <f>IF(参照_電気!D938="","",参照_電気!D938)</f>
        <v>3.88E-4</v>
      </c>
      <c r="AY938" s="19">
        <f>IF(参照_電気!E938="","",参照_電気!E938)</f>
        <v>3.88E-4</v>
      </c>
      <c r="AZ938" s="19" t="str">
        <f>IF(参照_電気!F938="","",参照_電気!F938)</f>
        <v>坂戸ガス(株)</v>
      </c>
      <c r="BA938" s="19" t="str">
        <f>IF(参照_電気!G938="","",参照_電気!G938)</f>
        <v>坂戸ガス(株)_</v>
      </c>
      <c r="BB938" s="19">
        <f t="shared" si="55"/>
        <v>0.38800000000000001</v>
      </c>
      <c r="BD938" s="19" t="str">
        <f>IF(参照_電気!L938="","",参照_電気!L938)</f>
        <v/>
      </c>
    </row>
    <row r="939" spans="47:56">
      <c r="AU939" s="19" t="str">
        <f>IF(参照_電気!A939="","",参照_電気!A939)</f>
        <v>A0559</v>
      </c>
      <c r="AV939" s="19" t="str">
        <f>IF(参照_電気!B939="","",参照_電気!B939)</f>
        <v>(株)デベロップ</v>
      </c>
      <c r="AW939" s="19" t="str">
        <f>IF(参照_電気!C939="","",参照_電気!C939)</f>
        <v/>
      </c>
      <c r="AX939" s="19">
        <f>IF(参照_電気!D939="","",参照_電気!D939)</f>
        <v>5.3999999999999998E-5</v>
      </c>
      <c r="AY939" s="19">
        <f>IF(参照_電気!E939="","",参照_電気!E939)</f>
        <v>5.3999999999999998E-5</v>
      </c>
      <c r="AZ939" s="19" t="str">
        <f>IF(参照_電気!F939="","",参照_電気!F939)</f>
        <v>(株)デベロップ</v>
      </c>
      <c r="BA939" s="19" t="str">
        <f>IF(参照_電気!G939="","",参照_電気!G939)</f>
        <v>(株)デベロップ_</v>
      </c>
      <c r="BB939" s="19">
        <f t="shared" si="55"/>
        <v>5.3999999999999999E-2</v>
      </c>
      <c r="BD939" s="19" t="str">
        <f>IF(参照_電気!L939="","",参照_電気!L939)</f>
        <v/>
      </c>
    </row>
    <row r="940" spans="47:56">
      <c r="AU940" s="19" t="str">
        <f>IF(参照_電気!A940="","",参照_電気!A940)</f>
        <v>A0560</v>
      </c>
      <c r="AV940" s="19" t="str">
        <f>IF(参照_電気!B940="","",参照_電気!B940)</f>
        <v>(株)テレ・マーカー</v>
      </c>
      <c r="AW940" s="19" t="str">
        <f>IF(参照_電気!C940="","",参照_電気!C940)</f>
        <v/>
      </c>
      <c r="AX940" s="19">
        <f>IF(参照_電気!D940="","",参照_電気!D940)</f>
        <v>8.1800000000000004E-4</v>
      </c>
      <c r="AY940" s="19">
        <f>IF(参照_電気!E940="","",参照_電気!E940)</f>
        <v>8.1800000000000004E-4</v>
      </c>
      <c r="AZ940" s="19" t="str">
        <f>IF(参照_電気!F940="","",参照_電気!F940)</f>
        <v>(株)テレ・マーカー</v>
      </c>
      <c r="BA940" s="19" t="str">
        <f>IF(参照_電気!G940="","",参照_電気!G940)</f>
        <v>(株)テレ・マーカー_</v>
      </c>
      <c r="BB940" s="19">
        <f t="shared" si="55"/>
        <v>0.81800000000000006</v>
      </c>
      <c r="BD940" s="19" t="str">
        <f>IF(参照_電気!L940="","",参照_電気!L940)</f>
        <v/>
      </c>
    </row>
    <row r="941" spans="47:56">
      <c r="AU941" s="19" t="str">
        <f>IF(参照_電気!A941="","",参照_電気!A941)</f>
        <v>A0562</v>
      </c>
      <c r="AV941" s="19" t="str">
        <f>IF(参照_電気!B941="","",参照_電気!B941)</f>
        <v>MGCエネルギー(株)</v>
      </c>
      <c r="AW941" s="19" t="str">
        <f>IF(参照_電気!C941="","",参照_電気!C941)</f>
        <v/>
      </c>
      <c r="AX941" s="19">
        <f>IF(参照_電気!D941="","",参照_電気!D941)</f>
        <v>2.7099999999999997E-4</v>
      </c>
      <c r="AY941" s="19">
        <f>IF(参照_電気!E941="","",参照_電気!E941)</f>
        <v>2.7099999999999997E-4</v>
      </c>
      <c r="AZ941" s="19" t="str">
        <f>IF(参照_電気!F941="","",参照_電気!F941)</f>
        <v>MGCエネルギー(株)</v>
      </c>
      <c r="BA941" s="19" t="str">
        <f>IF(参照_電気!G941="","",参照_電気!G941)</f>
        <v>MGCエネルギー(株)_</v>
      </c>
      <c r="BB941" s="19">
        <f t="shared" si="55"/>
        <v>0.27099999999999996</v>
      </c>
      <c r="BD941" s="19" t="str">
        <f>IF(参照_電気!L941="","",参照_電気!L941)</f>
        <v/>
      </c>
    </row>
    <row r="942" spans="47:56">
      <c r="AU942" s="19" t="str">
        <f>IF(参照_電気!A942="","",参照_電気!A942)</f>
        <v>A0565</v>
      </c>
      <c r="AV942" s="19" t="str">
        <f>IF(参照_電気!B942="","",参照_電気!B942)</f>
        <v>福島フェニックス電力(株)</v>
      </c>
      <c r="AW942" s="19" t="str">
        <f>IF(参照_電気!C942="","",参照_電気!C942)</f>
        <v/>
      </c>
      <c r="AX942" s="19">
        <f>IF(参照_電気!D942="","",参照_電気!D942)</f>
        <v>4.1399999999999998E-4</v>
      </c>
      <c r="AY942" s="19">
        <f>IF(参照_電気!E942="","",参照_電気!E942)</f>
        <v>4.1399999999999998E-4</v>
      </c>
      <c r="AZ942" s="19" t="str">
        <f>IF(参照_電気!F942="","",参照_電気!F942)</f>
        <v>福島フェニックス電力(株)</v>
      </c>
      <c r="BA942" s="19" t="str">
        <f>IF(参照_電気!G942="","",参照_電気!G942)</f>
        <v>福島フェニックス電力(株)_</v>
      </c>
      <c r="BB942" s="19">
        <f t="shared" si="55"/>
        <v>0.41399999999999998</v>
      </c>
      <c r="BD942" s="19" t="str">
        <f>IF(参照_電気!L942="","",参照_電気!L942)</f>
        <v/>
      </c>
    </row>
    <row r="943" spans="47:56">
      <c r="AU943" s="19" t="str">
        <f>IF(参照_電気!A943="","",参照_電気!A943)</f>
        <v>A0567</v>
      </c>
      <c r="AV943" s="19" t="str">
        <f>IF(参照_電気!B943="","",参照_電気!B943)</f>
        <v>(株)美作国電力</v>
      </c>
      <c r="AW943" s="19" t="str">
        <f>IF(参照_電気!C943="","",参照_電気!C943)</f>
        <v/>
      </c>
      <c r="AX943" s="19">
        <f>IF(参照_電気!D943="","",参照_電気!D943)</f>
        <v>4.4700000000000002E-4</v>
      </c>
      <c r="AY943" s="19">
        <f>IF(参照_電気!E943="","",参照_電気!E943)</f>
        <v>4.4700000000000002E-4</v>
      </c>
      <c r="AZ943" s="19" t="str">
        <f>IF(参照_電気!F943="","",参照_電気!F943)</f>
        <v>(株)美作国電力</v>
      </c>
      <c r="BA943" s="19" t="str">
        <f>IF(参照_電気!G943="","",参照_電気!G943)</f>
        <v>(株)美作国電力_</v>
      </c>
      <c r="BB943" s="19">
        <f t="shared" si="55"/>
        <v>0.44700000000000001</v>
      </c>
      <c r="BD943" s="19" t="str">
        <f>IF(参照_電気!L943="","",参照_電気!L943)</f>
        <v/>
      </c>
    </row>
    <row r="944" spans="47:56">
      <c r="AU944" s="19" t="str">
        <f>IF(参照_電気!A944="","",参照_電気!A944)</f>
        <v>A0570</v>
      </c>
      <c r="AV944" s="19" t="str">
        <f>IF(参照_電気!B944="","",参照_電気!B944)</f>
        <v>八幡商事(株)</v>
      </c>
      <c r="AW944" s="19" t="str">
        <f>IF(参照_電気!C944="","",参照_電気!C944)</f>
        <v/>
      </c>
      <c r="AX944" s="19">
        <f>IF(参照_電気!D944="","",参照_電気!D944)</f>
        <v>4.1899999999999999E-4</v>
      </c>
      <c r="AY944" s="19">
        <f>IF(参照_電気!E944="","",参照_電気!E944)</f>
        <v>4.1899999999999999E-4</v>
      </c>
      <c r="AZ944" s="19" t="str">
        <f>IF(参照_電気!F944="","",参照_電気!F944)</f>
        <v>八幡商事(株)</v>
      </c>
      <c r="BA944" s="19" t="str">
        <f>IF(参照_電気!G944="","",参照_電気!G944)</f>
        <v>八幡商事(株)_</v>
      </c>
      <c r="BB944" s="19">
        <f t="shared" si="55"/>
        <v>0.41899999999999998</v>
      </c>
      <c r="BD944" s="19" t="str">
        <f>IF(参照_電気!L944="","",参照_電気!L944)</f>
        <v/>
      </c>
    </row>
    <row r="945" spans="47:56">
      <c r="AU945" s="19" t="str">
        <f>IF(参照_電気!A945="","",参照_電気!A945)</f>
        <v>A0571</v>
      </c>
      <c r="AV945" s="19" t="str">
        <f>IF(参照_電気!B945="","",参照_電気!B945)</f>
        <v>おいでんエネルギー(株)</v>
      </c>
      <c r="AW945" s="19" t="str">
        <f>IF(参照_電気!C945="","",参照_電気!C945)</f>
        <v>メニューA</v>
      </c>
      <c r="AX945" s="19">
        <f>IF(参照_電気!D945="","",参照_電気!D945)</f>
        <v>0</v>
      </c>
      <c r="AY945" s="19">
        <f>IF(参照_電気!E945="","",参照_電気!E945)</f>
        <v>0</v>
      </c>
      <c r="AZ945" s="19" t="str">
        <f>IF(参照_電気!F945="","",参照_電気!F945)</f>
        <v>おいでんエネルギー(株)</v>
      </c>
      <c r="BA945" s="19" t="str">
        <f>IF(参照_電気!G945="","",参照_電気!G945)</f>
        <v>おいでんエネルギー(株)_メニューA</v>
      </c>
      <c r="BB945" s="19">
        <f t="shared" si="55"/>
        <v>0</v>
      </c>
      <c r="BD945" s="19" t="str">
        <f>IF(参照_電気!L945="","",参照_電気!L945)</f>
        <v/>
      </c>
    </row>
    <row r="946" spans="47:56">
      <c r="AU946" s="19" t="str">
        <f>IF(参照_電気!A946="","",参照_電気!A946)</f>
        <v/>
      </c>
      <c r="AV946" s="19" t="str">
        <f>IF(参照_電気!B946="","",参照_電気!B946)</f>
        <v/>
      </c>
      <c r="AW946" s="19" t="str">
        <f>IF(参照_電気!C946="","",参照_電気!C946)</f>
        <v>メニューB</v>
      </c>
      <c r="AX946" s="19">
        <f>IF(参照_電気!D946="","",参照_電気!D946)</f>
        <v>0</v>
      </c>
      <c r="AY946" s="19">
        <f>IF(参照_電気!E946="","",参照_電気!E946)</f>
        <v>0</v>
      </c>
      <c r="AZ946" s="19" t="str">
        <f>IF(参照_電気!F946="","",参照_電気!F946)</f>
        <v>おいでんエネルギー(株)</v>
      </c>
      <c r="BA946" s="19" t="str">
        <f>IF(参照_電気!G946="","",参照_電気!G946)</f>
        <v>おいでんエネルギー(株)_メニューB</v>
      </c>
      <c r="BB946" s="19">
        <f t="shared" si="55"/>
        <v>0</v>
      </c>
      <c r="BD946" s="19" t="str">
        <f>IF(参照_電気!L946="","",参照_電気!L946)</f>
        <v/>
      </c>
    </row>
    <row r="947" spans="47:56">
      <c r="AU947" s="19" t="str">
        <f>IF(参照_電気!A947="","",参照_電気!A947)</f>
        <v/>
      </c>
      <c r="AV947" s="19" t="str">
        <f>IF(参照_電気!B947="","",参照_電気!B947)</f>
        <v/>
      </c>
      <c r="AW947" s="19" t="str">
        <f>IF(参照_電気!C947="","",参照_電気!C947)</f>
        <v>メニューC(残差)</v>
      </c>
      <c r="AX947" s="19">
        <f>IF(参照_電気!D947="","",参照_電気!D947)</f>
        <v>4.2200000000000001E-4</v>
      </c>
      <c r="AY947" s="19">
        <f>IF(参照_電気!E947="","",参照_電気!E947)</f>
        <v>4.2200000000000001E-4</v>
      </c>
      <c r="AZ947" s="19" t="str">
        <f>IF(参照_電気!F947="","",参照_電気!F947)</f>
        <v>おいでんエネルギー(株)</v>
      </c>
      <c r="BA947" s="19" t="str">
        <f>IF(参照_電気!G947="","",参照_電気!G947)</f>
        <v>おいでんエネルギー(株)_メニューC(残差)</v>
      </c>
      <c r="BB947" s="19">
        <f t="shared" si="55"/>
        <v>0.42199999999999999</v>
      </c>
      <c r="BD947" s="19" t="str">
        <f>IF(参照_電気!L947="","",参照_電気!L947)</f>
        <v/>
      </c>
    </row>
    <row r="948" spans="47:56">
      <c r="AU948" s="19" t="str">
        <f>IF(参照_電気!A948="","",参照_電気!A948)</f>
        <v/>
      </c>
      <c r="AV948" s="19" t="str">
        <f>IF(参照_電気!B948="","",参照_電気!B948)</f>
        <v/>
      </c>
      <c r="AW948" s="19" t="str">
        <f>IF(参照_電気!C948="","",参照_電気!C948)</f>
        <v>(参考値)事業者全体</v>
      </c>
      <c r="AX948" s="19">
        <f>IF(参照_電気!D948="","",参照_電気!D948)</f>
        <v>2.8E-5</v>
      </c>
      <c r="AY948" s="19">
        <f>IF(参照_電気!E948="","",参照_電気!E948)</f>
        <v>2.8E-5</v>
      </c>
      <c r="AZ948" s="19" t="str">
        <f>IF(参照_電気!F948="","",参照_電気!F948)</f>
        <v>おいでんエネルギー(株)</v>
      </c>
      <c r="BA948" s="19" t="str">
        <f>IF(参照_電気!G948="","",参照_電気!G948)</f>
        <v>おいでんエネルギー(株)_(参考値)事業者全体</v>
      </c>
      <c r="BB948" s="19">
        <f t="shared" si="55"/>
        <v>2.8000000000000001E-2</v>
      </c>
      <c r="BD948" s="19" t="str">
        <f>IF(参照_電気!L948="","",参照_電気!L948)</f>
        <v/>
      </c>
    </row>
    <row r="949" spans="47:56">
      <c r="AU949" s="19" t="str">
        <f>IF(参照_電気!A949="","",参照_電気!A949)</f>
        <v>A0572</v>
      </c>
      <c r="AV949" s="19" t="str">
        <f>IF(参照_電気!B949="","",参照_電気!B949)</f>
        <v>(株)イシオ</v>
      </c>
      <c r="AW949" s="19" t="str">
        <f>IF(参照_電気!C949="","",参照_電気!C949)</f>
        <v/>
      </c>
      <c r="AX949" s="19">
        <f>IF(参照_電気!D949="","",参照_電気!D949)</f>
        <v>6.4300000000000002E-4</v>
      </c>
      <c r="AY949" s="19">
        <f>IF(参照_電気!E949="","",参照_電気!E949)</f>
        <v>6.4300000000000002E-4</v>
      </c>
      <c r="AZ949" s="19" t="str">
        <f>IF(参照_電気!F949="","",参照_電気!F949)</f>
        <v>(株)イシオ</v>
      </c>
      <c r="BA949" s="19" t="str">
        <f>IF(参照_電気!G949="","",参照_電気!G949)</f>
        <v>(株)イシオ_</v>
      </c>
      <c r="BB949" s="19">
        <f t="shared" si="55"/>
        <v>0.64300000000000002</v>
      </c>
      <c r="BD949" s="19" t="str">
        <f>IF(参照_電気!L949="","",参照_電気!L949)</f>
        <v/>
      </c>
    </row>
    <row r="950" spans="47:56">
      <c r="AU950" s="19" t="str">
        <f>IF(参照_電気!A950="","",参照_電気!A950)</f>
        <v>A0573</v>
      </c>
      <c r="AV950" s="19" t="str">
        <f>IF(参照_電気!B950="","",参照_電気!B950)</f>
        <v>北陸電力ビズ・エナジーソリューション(株)</v>
      </c>
      <c r="AW950" s="19" t="str">
        <f>IF(参照_電気!C950="","",参照_電気!C950)</f>
        <v>メニューA</v>
      </c>
      <c r="AX950" s="19">
        <f>IF(参照_電気!D950="","",参照_電気!D950)</f>
        <v>0</v>
      </c>
      <c r="AY950" s="19">
        <f>IF(参照_電気!E950="","",参照_電気!E950)</f>
        <v>0</v>
      </c>
      <c r="AZ950" s="19" t="str">
        <f>IF(参照_電気!F950="","",参照_電気!F950)</f>
        <v>北陸電力ビズ・エナジーソリューション(株)</v>
      </c>
      <c r="BA950" s="19" t="str">
        <f>IF(参照_電気!G950="","",参照_電気!G950)</f>
        <v>北陸電力ビズ・エナジーソリューション(株)_メニューA</v>
      </c>
      <c r="BB950" s="19">
        <f t="shared" si="55"/>
        <v>0</v>
      </c>
      <c r="BD950" s="19" t="str">
        <f>IF(参照_電気!L950="","",参照_電気!L950)</f>
        <v/>
      </c>
    </row>
    <row r="951" spans="47:56">
      <c r="AU951" s="19" t="str">
        <f>IF(参照_電気!A951="","",参照_電気!A951)</f>
        <v/>
      </c>
      <c r="AV951" s="19" t="str">
        <f>IF(参照_電気!B951="","",参照_電気!B951)</f>
        <v/>
      </c>
      <c r="AW951" s="19" t="str">
        <f>IF(参照_電気!C951="","",参照_電気!C951)</f>
        <v>メニューB(残差)</v>
      </c>
      <c r="AX951" s="19">
        <f>IF(参照_電気!D951="","",参照_電気!D951)</f>
        <v>4.7399999999999997E-4</v>
      </c>
      <c r="AY951" s="19">
        <f>IF(参照_電気!E951="","",参照_電気!E951)</f>
        <v>4.7399999999999997E-4</v>
      </c>
      <c r="AZ951" s="19" t="str">
        <f>IF(参照_電気!F951="","",参照_電気!F951)</f>
        <v>北陸電力ビズ・エナジーソリューション(株)</v>
      </c>
      <c r="BA951" s="19" t="str">
        <f>IF(参照_電気!G951="","",参照_電気!G951)</f>
        <v>北陸電力ビズ・エナジーソリューション(株)_メニューB(残差)</v>
      </c>
      <c r="BB951" s="19">
        <f t="shared" si="55"/>
        <v>0.47399999999999998</v>
      </c>
      <c r="BD951" s="19" t="str">
        <f>IF(参照_電気!L951="","",参照_電気!L951)</f>
        <v/>
      </c>
    </row>
    <row r="952" spans="47:56">
      <c r="AU952" s="19" t="str">
        <f>IF(参照_電気!A952="","",参照_電気!A952)</f>
        <v/>
      </c>
      <c r="AV952" s="19" t="str">
        <f>IF(参照_電気!B952="","",参照_電気!B952)</f>
        <v/>
      </c>
      <c r="AW952" s="19" t="str">
        <f>IF(参照_電気!C952="","",参照_電気!C952)</f>
        <v>(参考値)事業者全体</v>
      </c>
      <c r="AX952" s="19">
        <f>IF(参照_電気!D952="","",参照_電気!D952)</f>
        <v>4.6999999999999999E-4</v>
      </c>
      <c r="AY952" s="19">
        <f>IF(参照_電気!E952="","",参照_電気!E952)</f>
        <v>4.6999999999999999E-4</v>
      </c>
      <c r="AZ952" s="19" t="str">
        <f>IF(参照_電気!F952="","",参照_電気!F952)</f>
        <v>北陸電力ビズ・エナジーソリューション(株)</v>
      </c>
      <c r="BA952" s="19" t="str">
        <f>IF(参照_電気!G952="","",参照_電気!G952)</f>
        <v>北陸電力ビズ・エナジーソリューション(株)_(参考値)事業者全体</v>
      </c>
      <c r="BB952" s="19">
        <f t="shared" si="55"/>
        <v>0.47</v>
      </c>
      <c r="BD952" s="19" t="str">
        <f>IF(参照_電気!L952="","",参照_電気!L952)</f>
        <v/>
      </c>
    </row>
    <row r="953" spans="47:56">
      <c r="AU953" s="19" t="str">
        <f>IF(参照_電気!A953="","",参照_電気!A953)</f>
        <v>A0574</v>
      </c>
      <c r="AV953" s="19" t="str">
        <f>IF(参照_電気!B953="","",参照_電気!B953)</f>
        <v>リニューアブルトレード(株)</v>
      </c>
      <c r="AW953" s="19" t="str">
        <f>IF(参照_電気!C953="","",参照_電気!C953)</f>
        <v/>
      </c>
      <c r="AX953" s="19">
        <f>IF(参照_電気!D953="","",参照_電気!D953)</f>
        <v>6.1700000000000004E-4</v>
      </c>
      <c r="AY953" s="19">
        <f>IF(参照_電気!E953="","",参照_電気!E953)</f>
        <v>6.1700000000000004E-4</v>
      </c>
      <c r="AZ953" s="19" t="str">
        <f>IF(参照_電気!F953="","",参照_電気!F953)</f>
        <v>リニューアブルトレード(株)</v>
      </c>
      <c r="BA953" s="19" t="str">
        <f>IF(参照_電気!G953="","",参照_電気!G953)</f>
        <v>リニューアブルトレード(株)_</v>
      </c>
      <c r="BB953" s="19">
        <f t="shared" si="55"/>
        <v>0.61699999999999999</v>
      </c>
      <c r="BD953" s="19" t="str">
        <f>IF(参照_電気!L953="","",参照_電気!L953)</f>
        <v/>
      </c>
    </row>
    <row r="954" spans="47:56">
      <c r="AU954" s="19" t="str">
        <f>IF(参照_電気!A954="","",参照_電気!A954)</f>
        <v>A0577</v>
      </c>
      <c r="AV954" s="19" t="str">
        <f>IF(参照_電気!B954="","",参照_電気!B954)</f>
        <v>ICT伊那みらいでんき(株)(旧:丸紅伊那みらいでんき(株))</v>
      </c>
      <c r="AW954" s="19" t="str">
        <f>IF(参照_電気!C954="","",参照_電気!C954)</f>
        <v>メニューA</v>
      </c>
      <c r="AX954" s="19">
        <f>IF(参照_電気!D954="","",参照_電気!D954)</f>
        <v>0</v>
      </c>
      <c r="AY954" s="19">
        <f>IF(参照_電気!E954="","",参照_電気!E954)</f>
        <v>0</v>
      </c>
      <c r="AZ954" s="19" t="str">
        <f>IF(参照_電気!F954="","",参照_電気!F954)</f>
        <v>ICT伊那みらいでんき(株)(旧:丸紅伊那みらいでんき(株))</v>
      </c>
      <c r="BA954" s="19" t="str">
        <f>IF(参照_電気!G954="","",参照_電気!G954)</f>
        <v>ICT伊那みらいでんき(株)(旧:丸紅伊那みらいでんき(株))_メニューA</v>
      </c>
      <c r="BB954" s="19">
        <f t="shared" si="55"/>
        <v>0</v>
      </c>
      <c r="BD954" s="19" t="str">
        <f>IF(参照_電気!L954="","",参照_電気!L954)</f>
        <v/>
      </c>
    </row>
    <row r="955" spans="47:56">
      <c r="AU955" s="19" t="str">
        <f>IF(参照_電気!A955="","",参照_電気!A955)</f>
        <v/>
      </c>
      <c r="AV955" s="19" t="str">
        <f>IF(参照_電気!B955="","",参照_電気!B955)</f>
        <v/>
      </c>
      <c r="AW955" s="19" t="str">
        <f>IF(参照_電気!C955="","",参照_電気!C955)</f>
        <v>メニューB(残差)</v>
      </c>
      <c r="AX955" s="19">
        <f>IF(参照_電気!D955="","",参照_電気!D955)</f>
        <v>3.6699999999999998E-4</v>
      </c>
      <c r="AY955" s="19">
        <f>IF(参照_電気!E955="","",参照_電気!E955)</f>
        <v>3.6699999999999998E-4</v>
      </c>
      <c r="AZ955" s="19" t="str">
        <f>IF(参照_電気!F955="","",参照_電気!F955)</f>
        <v>ICT伊那みらいでんき(株)(旧:丸紅伊那みらいでんき(株))</v>
      </c>
      <c r="BA955" s="19" t="str">
        <f>IF(参照_電気!G955="","",参照_電気!G955)</f>
        <v>ICT伊那みらいでんき(株)(旧:丸紅伊那みらいでんき(株))_メニューB(残差)</v>
      </c>
      <c r="BB955" s="19">
        <f t="shared" si="55"/>
        <v>0.36699999999999999</v>
      </c>
      <c r="BD955" s="19" t="str">
        <f>IF(参照_電気!L955="","",参照_電気!L955)</f>
        <v/>
      </c>
    </row>
    <row r="956" spans="47:56">
      <c r="AU956" s="19" t="str">
        <f>IF(参照_電気!A956="","",参照_電気!A956)</f>
        <v/>
      </c>
      <c r="AV956" s="19" t="str">
        <f>IF(参照_電気!B956="","",参照_電気!B956)</f>
        <v/>
      </c>
      <c r="AW956" s="19" t="str">
        <f>IF(参照_電気!C956="","",参照_電気!C956)</f>
        <v>(参考値)事業者全体</v>
      </c>
      <c r="AX956" s="19">
        <f>IF(参照_電気!D956="","",参照_電気!D956)</f>
        <v>3.4299999999999999E-4</v>
      </c>
      <c r="AY956" s="19">
        <f>IF(参照_電気!E956="","",参照_電気!E956)</f>
        <v>3.4299999999999999E-4</v>
      </c>
      <c r="AZ956" s="19" t="str">
        <f>IF(参照_電気!F956="","",参照_電気!F956)</f>
        <v>ICT伊那みらいでんき(株)(旧:丸紅伊那みらいでんき(株))</v>
      </c>
      <c r="BA956" s="19" t="str">
        <f>IF(参照_電気!G956="","",参照_電気!G956)</f>
        <v>ICT伊那みらいでんき(株)(旧:丸紅伊那みらいでんき(株))_(参考値)事業者全体</v>
      </c>
      <c r="BB956" s="19">
        <f t="shared" si="55"/>
        <v>0.34299999999999997</v>
      </c>
      <c r="BD956" s="19" t="str">
        <f>IF(参照_電気!L956="","",参照_電気!L956)</f>
        <v/>
      </c>
    </row>
    <row r="957" spans="47:56">
      <c r="AU957" s="19" t="str">
        <f>IF(参照_電気!A957="","",参照_電気!A957)</f>
        <v>A0578</v>
      </c>
      <c r="AV957" s="19" t="str">
        <f>IF(参照_電気!B957="","",参照_電気!B957)</f>
        <v>富士山エナジー(株)</v>
      </c>
      <c r="AW957" s="19" t="str">
        <f>IF(参照_電気!C957="","",参照_電気!C957)</f>
        <v/>
      </c>
      <c r="AX957" s="19">
        <f>IF(参照_電気!D957="","",参照_電気!D957)</f>
        <v>5.1800000000000001E-4</v>
      </c>
      <c r="AY957" s="19">
        <f>IF(参照_電気!E957="","",参照_電気!E957)</f>
        <v>5.1800000000000001E-4</v>
      </c>
      <c r="AZ957" s="19" t="str">
        <f>IF(参照_電気!F957="","",参照_電気!F957)</f>
        <v>富士山エナジー(株)</v>
      </c>
      <c r="BA957" s="19" t="str">
        <f>IF(参照_電気!G957="","",参照_電気!G957)</f>
        <v>富士山エナジー(株)_</v>
      </c>
      <c r="BB957" s="19">
        <f t="shared" si="55"/>
        <v>0.51800000000000002</v>
      </c>
      <c r="BD957" s="19" t="str">
        <f>IF(参照_電気!L957="","",参照_電気!L957)</f>
        <v/>
      </c>
    </row>
    <row r="958" spans="47:56">
      <c r="AU958" s="19" t="str">
        <f>IF(参照_電気!A958="","",参照_電気!A958)</f>
        <v>A0581</v>
      </c>
      <c r="AV958" s="19" t="str">
        <f>IF(参照_電気!B958="","",参照_電気!B958)</f>
        <v>WSエナジー(株)</v>
      </c>
      <c r="AW958" s="19" t="str">
        <f>IF(参照_電気!C958="","",参照_電気!C958)</f>
        <v/>
      </c>
      <c r="AX958" s="19">
        <f>IF(参照_電気!D958="","",参照_電気!D958)</f>
        <v>4.1899999999999999E-4</v>
      </c>
      <c r="AY958" s="19">
        <f>IF(参照_電気!E958="","",参照_電気!E958)</f>
        <v>4.1899999999999999E-4</v>
      </c>
      <c r="AZ958" s="19" t="str">
        <f>IF(参照_電気!F958="","",参照_電気!F958)</f>
        <v>WSエナジー(株)</v>
      </c>
      <c r="BA958" s="19" t="str">
        <f>IF(参照_電気!G958="","",参照_電気!G958)</f>
        <v>WSエナジー(株)_</v>
      </c>
      <c r="BB958" s="19">
        <f t="shared" si="55"/>
        <v>0.41899999999999998</v>
      </c>
      <c r="BD958" s="19" t="str">
        <f>IF(参照_電気!L958="","",参照_電気!L958)</f>
        <v/>
      </c>
    </row>
    <row r="959" spans="47:56">
      <c r="AU959" s="19" t="str">
        <f>IF(参照_電気!A959="","",参照_電気!A959)</f>
        <v>A0582</v>
      </c>
      <c r="AV959" s="19" t="str">
        <f>IF(参照_電気!B959="","",参照_電気!B959)</f>
        <v>TERA Energy(株)</v>
      </c>
      <c r="AW959" s="19" t="str">
        <f>IF(参照_電気!C959="","",参照_電気!C959)</f>
        <v>メニューA</v>
      </c>
      <c r="AX959" s="19">
        <f>IF(参照_電気!D959="","",参照_電気!D959)</f>
        <v>0</v>
      </c>
      <c r="AY959" s="19">
        <f>IF(参照_電気!E959="","",参照_電気!E959)</f>
        <v>0</v>
      </c>
      <c r="AZ959" s="19" t="str">
        <f>IF(参照_電気!F959="","",参照_電気!F959)</f>
        <v>TERA Energy(株)</v>
      </c>
      <c r="BA959" s="19" t="str">
        <f>IF(参照_電気!G959="","",参照_電気!G959)</f>
        <v>TERA Energy(株)_メニューA</v>
      </c>
      <c r="BB959" s="19">
        <f t="shared" si="55"/>
        <v>0</v>
      </c>
      <c r="BD959" s="19" t="str">
        <f>IF(参照_電気!L959="","",参照_電気!L959)</f>
        <v/>
      </c>
    </row>
    <row r="960" spans="47:56">
      <c r="AU960" s="19" t="str">
        <f>IF(参照_電気!A960="","",参照_電気!A960)</f>
        <v/>
      </c>
      <c r="AV960" s="19" t="str">
        <f>IF(参照_電気!B960="","",参照_電気!B960)</f>
        <v/>
      </c>
      <c r="AW960" s="19" t="str">
        <f>IF(参照_電気!C960="","",参照_電気!C960)</f>
        <v>メニューB</v>
      </c>
      <c r="AX960" s="19">
        <f>IF(参照_電気!D960="","",参照_電気!D960)</f>
        <v>4.0099999999999999E-4</v>
      </c>
      <c r="AY960" s="19">
        <f>IF(参照_電気!E960="","",参照_電気!E960)</f>
        <v>4.0099999999999999E-4</v>
      </c>
      <c r="AZ960" s="19" t="str">
        <f>IF(参照_電気!F960="","",参照_電気!F960)</f>
        <v>TERA Energy(株)</v>
      </c>
      <c r="BA960" s="19" t="str">
        <f>IF(参照_電気!G960="","",参照_電気!G960)</f>
        <v>TERA Energy(株)_メニューB</v>
      </c>
      <c r="BB960" s="19">
        <f t="shared" si="55"/>
        <v>0.40099999999999997</v>
      </c>
      <c r="BD960" s="19" t="str">
        <f>IF(参照_電気!L960="","",参照_電気!L960)</f>
        <v/>
      </c>
    </row>
    <row r="961" spans="47:56">
      <c r="AU961" s="19" t="str">
        <f>IF(参照_電気!A961="","",参照_電気!A961)</f>
        <v/>
      </c>
      <c r="AV961" s="19" t="str">
        <f>IF(参照_電気!B961="","",参照_電気!B961)</f>
        <v/>
      </c>
      <c r="AW961" s="19" t="str">
        <f>IF(参照_電気!C961="","",参照_電気!C961)</f>
        <v>(参考値)事業者全体</v>
      </c>
      <c r="AX961" s="19">
        <f>IF(参照_電気!D961="","",参照_電気!D961)</f>
        <v>3.97E-4</v>
      </c>
      <c r="AY961" s="19">
        <f>IF(参照_電気!E961="","",参照_電気!E961)</f>
        <v>3.97E-4</v>
      </c>
      <c r="AZ961" s="19" t="str">
        <f>IF(参照_電気!F961="","",参照_電気!F961)</f>
        <v>TERA Energy(株)</v>
      </c>
      <c r="BA961" s="19" t="str">
        <f>IF(参照_電気!G961="","",参照_電気!G961)</f>
        <v>TERA Energy(株)_(参考値)事業者全体</v>
      </c>
      <c r="BB961" s="19">
        <f t="shared" si="55"/>
        <v>0.39700000000000002</v>
      </c>
      <c r="BD961" s="19" t="str">
        <f>IF(参照_電気!L961="","",参照_電気!L961)</f>
        <v/>
      </c>
    </row>
    <row r="962" spans="47:56">
      <c r="AU962" s="19" t="str">
        <f>IF(参照_電気!A962="","",参照_電気!A962)</f>
        <v>A0584</v>
      </c>
      <c r="AV962" s="19" t="str">
        <f>IF(参照_電気!B962="","",参照_電気!B962)</f>
        <v>MCPD(株)</v>
      </c>
      <c r="AW962" s="19" t="str">
        <f>IF(参照_電気!C962="","",参照_電気!C962)</f>
        <v>メニューA</v>
      </c>
      <c r="AX962" s="19">
        <f>IF(参照_電気!D962="","",参照_電気!D962)</f>
        <v>0</v>
      </c>
      <c r="AY962" s="19">
        <f>IF(参照_電気!E962="","",参照_電気!E962)</f>
        <v>0</v>
      </c>
      <c r="AZ962" s="19" t="str">
        <f>IF(参照_電気!F962="","",参照_電気!F962)</f>
        <v>MCPD(株)</v>
      </c>
      <c r="BA962" s="19" t="str">
        <f>IF(参照_電気!G962="","",参照_電気!G962)</f>
        <v>MCPD(株)_メニューA</v>
      </c>
      <c r="BB962" s="19">
        <f t="shared" si="55"/>
        <v>0</v>
      </c>
      <c r="BD962" s="19" t="str">
        <f>IF(参照_電気!L962="","",参照_電気!L962)</f>
        <v/>
      </c>
    </row>
    <row r="963" spans="47:56">
      <c r="AU963" s="19" t="str">
        <f>IF(参照_電気!A963="","",参照_電気!A963)</f>
        <v/>
      </c>
      <c r="AV963" s="19" t="str">
        <f>IF(参照_電気!B963="","",参照_電気!B963)</f>
        <v/>
      </c>
      <c r="AW963" s="19" t="str">
        <f>IF(参照_電気!C963="","",参照_電気!C963)</f>
        <v>メニューB(残差)</v>
      </c>
      <c r="AX963" s="19">
        <f>IF(参照_電気!D963="","",参照_電気!D963)</f>
        <v>3.3399999999999999E-4</v>
      </c>
      <c r="AY963" s="19">
        <f>IF(参照_電気!E963="","",参照_電気!E963)</f>
        <v>3.3399999999999999E-4</v>
      </c>
      <c r="AZ963" s="19" t="str">
        <f>IF(参照_電気!F963="","",参照_電気!F963)</f>
        <v>MCPD(株)</v>
      </c>
      <c r="BA963" s="19" t="str">
        <f>IF(参照_電気!G963="","",参照_電気!G963)</f>
        <v>MCPD(株)_メニューB(残差)</v>
      </c>
      <c r="BB963" s="19">
        <f t="shared" si="55"/>
        <v>0.33399999999999996</v>
      </c>
      <c r="BD963" s="19" t="str">
        <f>IF(参照_電気!L963="","",参照_電気!L963)</f>
        <v/>
      </c>
    </row>
    <row r="964" spans="47:56">
      <c r="AU964" s="19" t="str">
        <f>IF(参照_電気!A964="","",参照_電気!A964)</f>
        <v/>
      </c>
      <c r="AV964" s="19" t="str">
        <f>IF(参照_電気!B964="","",参照_電気!B964)</f>
        <v/>
      </c>
      <c r="AW964" s="19" t="str">
        <f>IF(参照_電気!C964="","",参照_電気!C964)</f>
        <v>(参考値)事業者全体</v>
      </c>
      <c r="AX964" s="19">
        <f>IF(参照_電気!D964="","",参照_電気!D964)</f>
        <v>3.0000000000000001E-5</v>
      </c>
      <c r="AY964" s="19">
        <f>IF(参照_電気!E964="","",参照_電気!E964)</f>
        <v>3.0000000000000001E-5</v>
      </c>
      <c r="AZ964" s="19" t="str">
        <f>IF(参照_電気!F964="","",参照_電気!F964)</f>
        <v>MCPD(株)</v>
      </c>
      <c r="BA964" s="19" t="str">
        <f>IF(参照_電気!G964="","",参照_電気!G964)</f>
        <v>MCPD(株)_(参考値)事業者全体</v>
      </c>
      <c r="BB964" s="19">
        <f t="shared" si="55"/>
        <v>3.0000000000000002E-2</v>
      </c>
      <c r="BD964" s="19" t="str">
        <f>IF(参照_電気!L964="","",参照_電気!L964)</f>
        <v/>
      </c>
    </row>
    <row r="965" spans="47:56">
      <c r="AU965" s="19" t="str">
        <f>IF(参照_電気!A965="","",参照_電気!A965)</f>
        <v>A0586</v>
      </c>
      <c r="AV965" s="19" t="str">
        <f>IF(参照_電気!B965="","",参照_電気!B965)</f>
        <v>グリーンシティこばやし(株)</v>
      </c>
      <c r="AW965" s="19" t="str">
        <f>IF(参照_電気!C965="","",参照_電気!C965)</f>
        <v/>
      </c>
      <c r="AX965" s="19">
        <f>IF(参照_電気!D965="","",参照_電気!D965)</f>
        <v>5.3700000000000004E-4</v>
      </c>
      <c r="AY965" s="19">
        <f>IF(参照_電気!E965="","",参照_電気!E965)</f>
        <v>5.3700000000000004E-4</v>
      </c>
      <c r="AZ965" s="19" t="str">
        <f>IF(参照_電気!F965="","",参照_電気!F965)</f>
        <v>グリーンシティこばやし(株)</v>
      </c>
      <c r="BA965" s="19" t="str">
        <f>IF(参照_電気!G965="","",参照_電気!G965)</f>
        <v>グリーンシティこばやし(株)_</v>
      </c>
      <c r="BB965" s="19">
        <f t="shared" ref="BB965:BB1028" si="56">AX965*1000</f>
        <v>0.53700000000000003</v>
      </c>
      <c r="BD965" s="19" t="str">
        <f>IF(参照_電気!L965="","",参照_電気!L965)</f>
        <v/>
      </c>
    </row>
    <row r="966" spans="47:56">
      <c r="AU966" s="19" t="str">
        <f>IF(参照_電気!A966="","",参照_電気!A966)</f>
        <v>A0587</v>
      </c>
      <c r="AV966" s="19" t="str">
        <f>IF(参照_電気!B966="","",参照_電気!B966)</f>
        <v>(株)吉田石油店</v>
      </c>
      <c r="AW966" s="19" t="str">
        <f>IF(参照_電気!C966="","",参照_電気!C966)</f>
        <v/>
      </c>
      <c r="AX966" s="19">
        <f>IF(参照_電気!D966="","",参照_電気!D966)</f>
        <v>4.17E-4</v>
      </c>
      <c r="AY966" s="19">
        <f>IF(参照_電気!E966="","",参照_電気!E966)</f>
        <v>4.17E-4</v>
      </c>
      <c r="AZ966" s="19" t="str">
        <f>IF(参照_電気!F966="","",参照_電気!F966)</f>
        <v>(株)吉田石油店</v>
      </c>
      <c r="BA966" s="19" t="str">
        <f>IF(参照_電気!G966="","",参照_電気!G966)</f>
        <v>(株)吉田石油店_</v>
      </c>
      <c r="BB966" s="19">
        <f t="shared" si="56"/>
        <v>0.41699999999999998</v>
      </c>
      <c r="BD966" s="19" t="str">
        <f>IF(参照_電気!L966="","",参照_電気!L966)</f>
        <v/>
      </c>
    </row>
    <row r="967" spans="47:56">
      <c r="AU967" s="19" t="str">
        <f>IF(参照_電気!A967="","",参照_電気!A967)</f>
        <v>A0589</v>
      </c>
      <c r="AV967" s="19" t="str">
        <f>IF(参照_電気!B967="","",参照_電気!B967)</f>
        <v>スマートエナジー熊本(株)</v>
      </c>
      <c r="AW967" s="19" t="str">
        <f>IF(参照_電気!C967="","",参照_電気!C967)</f>
        <v/>
      </c>
      <c r="AX967" s="19">
        <f>IF(参照_電気!D967="","",参照_電気!D967)</f>
        <v>0</v>
      </c>
      <c r="AY967" s="19">
        <f>IF(参照_電気!E967="","",参照_電気!E967)</f>
        <v>0</v>
      </c>
      <c r="AZ967" s="19" t="str">
        <f>IF(参照_電気!F967="","",参照_電気!F967)</f>
        <v>スマートエナジー熊本(株)</v>
      </c>
      <c r="BA967" s="19" t="str">
        <f>IF(参照_電気!G967="","",参照_電気!G967)</f>
        <v>スマートエナジー熊本(株)_</v>
      </c>
      <c r="BB967" s="19">
        <f t="shared" si="56"/>
        <v>0</v>
      </c>
      <c r="BD967" s="19" t="str">
        <f>IF(参照_電気!L967="","",参照_電気!L967)</f>
        <v/>
      </c>
    </row>
    <row r="968" spans="47:56">
      <c r="AU968" s="19" t="str">
        <f>IF(参照_電気!A968="","",参照_電気!A968)</f>
        <v>A0590</v>
      </c>
      <c r="AV968" s="19" t="str">
        <f>IF(参照_電気!B968="","",参照_電気!B968)</f>
        <v>福山未来エナジー(株)</v>
      </c>
      <c r="AW968" s="19" t="str">
        <f>IF(参照_電気!C968="","",参照_電気!C968)</f>
        <v>メニューA</v>
      </c>
      <c r="AX968" s="19">
        <f>IF(参照_電気!D968="","",参照_電気!D968)</f>
        <v>0</v>
      </c>
      <c r="AY968" s="19">
        <f>IF(参照_電気!E968="","",参照_電気!E968)</f>
        <v>0</v>
      </c>
      <c r="AZ968" s="19" t="str">
        <f>IF(参照_電気!F968="","",参照_電気!F968)</f>
        <v>福山未来エナジー(株)</v>
      </c>
      <c r="BA968" s="19" t="str">
        <f>IF(参照_電気!G968="","",参照_電気!G968)</f>
        <v>福山未来エナジー(株)_メニューA</v>
      </c>
      <c r="BB968" s="19">
        <f t="shared" si="56"/>
        <v>0</v>
      </c>
      <c r="BD968" s="19" t="str">
        <f>IF(参照_電気!L968="","",参照_電気!L968)</f>
        <v/>
      </c>
    </row>
    <row r="969" spans="47:56">
      <c r="AU969" s="19" t="str">
        <f>IF(参照_電気!A969="","",参照_電気!A969)</f>
        <v/>
      </c>
      <c r="AV969" s="19" t="str">
        <f>IF(参照_電気!B969="","",参照_電気!B969)</f>
        <v/>
      </c>
      <c r="AW969" s="19" t="str">
        <f>IF(参照_電気!C969="","",参照_電気!C969)</f>
        <v>メニューB(残差)</v>
      </c>
      <c r="AX969" s="19">
        <f>IF(参照_電気!D969="","",参照_電気!D969)</f>
        <v>1.7200000000000001E-4</v>
      </c>
      <c r="AY969" s="19">
        <f>IF(参照_電気!E969="","",参照_電気!E969)</f>
        <v>1.7200000000000001E-4</v>
      </c>
      <c r="AZ969" s="19" t="str">
        <f>IF(参照_電気!F969="","",参照_電気!F969)</f>
        <v>福山未来エナジー(株)</v>
      </c>
      <c r="BA969" s="19" t="str">
        <f>IF(参照_電気!G969="","",参照_電気!G969)</f>
        <v>福山未来エナジー(株)_メニューB(残差)</v>
      </c>
      <c r="BB969" s="19">
        <f t="shared" si="56"/>
        <v>0.17200000000000001</v>
      </c>
      <c r="BD969" s="19" t="str">
        <f>IF(参照_電気!L969="","",参照_電気!L969)</f>
        <v/>
      </c>
    </row>
    <row r="970" spans="47:56">
      <c r="AU970" s="19" t="str">
        <f>IF(参照_電気!A970="","",参照_電気!A970)</f>
        <v/>
      </c>
      <c r="AV970" s="19" t="str">
        <f>IF(参照_電気!B970="","",参照_電気!B970)</f>
        <v/>
      </c>
      <c r="AW970" s="19" t="str">
        <f>IF(参照_電気!C970="","",参照_電気!C970)</f>
        <v>(参考値)事業者全体</v>
      </c>
      <c r="AX970" s="19">
        <f>IF(参照_電気!D970="","",参照_電気!D970)</f>
        <v>1.2999999999999999E-4</v>
      </c>
      <c r="AY970" s="19">
        <f>IF(参照_電気!E970="","",参照_電気!E970)</f>
        <v>1.2999999999999999E-4</v>
      </c>
      <c r="AZ970" s="19" t="str">
        <f>IF(参照_電気!F970="","",参照_電気!F970)</f>
        <v>福山未来エナジー(株)</v>
      </c>
      <c r="BA970" s="19" t="str">
        <f>IF(参照_電気!G970="","",参照_電気!G970)</f>
        <v>福山未来エナジー(株)_(参考値)事業者全体</v>
      </c>
      <c r="BB970" s="19">
        <f t="shared" si="56"/>
        <v>0.12999999999999998</v>
      </c>
      <c r="BD970" s="19" t="str">
        <f>IF(参照_電気!L970="","",参照_電気!L970)</f>
        <v/>
      </c>
    </row>
    <row r="971" spans="47:56">
      <c r="AU971" s="19" t="str">
        <f>IF(参照_電気!A971="","",参照_電気!A971)</f>
        <v>A0596</v>
      </c>
      <c r="AV971" s="19" t="str">
        <f>IF(参照_電気!B971="","",参照_電気!B971)</f>
        <v>五島市民電力(株)</v>
      </c>
      <c r="AW971" s="19" t="str">
        <f>IF(参照_電気!C971="","",参照_電気!C971)</f>
        <v>メニューA</v>
      </c>
      <c r="AX971" s="19">
        <f>IF(参照_電気!D971="","",参照_電気!D971)</f>
        <v>0</v>
      </c>
      <c r="AY971" s="19">
        <f>IF(参照_電気!E971="","",参照_電気!E971)</f>
        <v>0</v>
      </c>
      <c r="AZ971" s="19" t="str">
        <f>IF(参照_電気!F971="","",参照_電気!F971)</f>
        <v>五島市民電力(株)</v>
      </c>
      <c r="BA971" s="19" t="str">
        <f>IF(参照_電気!G971="","",参照_電気!G971)</f>
        <v>五島市民電力(株)_メニューA</v>
      </c>
      <c r="BB971" s="19">
        <f t="shared" si="56"/>
        <v>0</v>
      </c>
      <c r="BD971" s="19" t="str">
        <f>IF(参照_電気!L971="","",参照_電気!L971)</f>
        <v/>
      </c>
    </row>
    <row r="972" spans="47:56">
      <c r="AU972" s="19" t="str">
        <f>IF(参照_電気!A972="","",参照_電気!A972)</f>
        <v/>
      </c>
      <c r="AV972" s="19" t="str">
        <f>IF(参照_電気!B972="","",参照_電気!B972)</f>
        <v/>
      </c>
      <c r="AW972" s="19" t="str">
        <f>IF(参照_電気!C972="","",参照_電気!C972)</f>
        <v>メニューB</v>
      </c>
      <c r="AX972" s="19">
        <f>IF(参照_電気!D972="","",参照_電気!D972)</f>
        <v>0</v>
      </c>
      <c r="AY972" s="19">
        <f>IF(参照_電気!E972="","",参照_電気!E972)</f>
        <v>0</v>
      </c>
      <c r="AZ972" s="19" t="str">
        <f>IF(参照_電気!F972="","",参照_電気!F972)</f>
        <v>五島市民電力(株)</v>
      </c>
      <c r="BA972" s="19" t="str">
        <f>IF(参照_電気!G972="","",参照_電気!G972)</f>
        <v>五島市民電力(株)_メニューB</v>
      </c>
      <c r="BB972" s="19">
        <f t="shared" si="56"/>
        <v>0</v>
      </c>
      <c r="BD972" s="19" t="str">
        <f>IF(参照_電気!L972="","",参照_電気!L972)</f>
        <v/>
      </c>
    </row>
    <row r="973" spans="47:56">
      <c r="AU973" s="19" t="str">
        <f>IF(参照_電気!A973="","",参照_電気!A973)</f>
        <v/>
      </c>
      <c r="AV973" s="19" t="str">
        <f>IF(参照_電気!B973="","",参照_電気!B973)</f>
        <v/>
      </c>
      <c r="AW973" s="19" t="str">
        <f>IF(参照_電気!C973="","",参照_電気!C973)</f>
        <v>メニューC(残差)</v>
      </c>
      <c r="AX973" s="19">
        <f>IF(参照_電気!D973="","",参照_電気!D973)</f>
        <v>6.4999999999999997E-4</v>
      </c>
      <c r="AY973" s="19">
        <f>IF(参照_電気!E973="","",参照_電気!E973)</f>
        <v>6.4999999999999997E-4</v>
      </c>
      <c r="AZ973" s="19" t="str">
        <f>IF(参照_電気!F973="","",参照_電気!F973)</f>
        <v>五島市民電力(株)</v>
      </c>
      <c r="BA973" s="19" t="str">
        <f>IF(参照_電気!G973="","",参照_電気!G973)</f>
        <v>五島市民電力(株)_メニューC(残差)</v>
      </c>
      <c r="BB973" s="19">
        <f t="shared" si="56"/>
        <v>0.65</v>
      </c>
      <c r="BD973" s="19" t="str">
        <f>IF(参照_電気!L973="","",参照_電気!L973)</f>
        <v/>
      </c>
    </row>
    <row r="974" spans="47:56">
      <c r="AU974" s="19" t="str">
        <f>IF(参照_電気!A974="","",参照_電気!A974)</f>
        <v/>
      </c>
      <c r="AV974" s="19" t="str">
        <f>IF(参照_電気!B974="","",参照_電気!B974)</f>
        <v/>
      </c>
      <c r="AW974" s="19" t="str">
        <f>IF(参照_電気!C974="","",参照_電気!C974)</f>
        <v>(参考値)事業者全体</v>
      </c>
      <c r="AX974" s="19">
        <f>IF(参照_電気!D974="","",参照_電気!D974)</f>
        <v>2.6200000000000003E-4</v>
      </c>
      <c r="AY974" s="19">
        <f>IF(参照_電気!E974="","",参照_電気!E974)</f>
        <v>2.6200000000000003E-4</v>
      </c>
      <c r="AZ974" s="19" t="str">
        <f>IF(参照_電気!F974="","",参照_電気!F974)</f>
        <v>五島市民電力(株)</v>
      </c>
      <c r="BA974" s="19" t="str">
        <f>IF(参照_電気!G974="","",参照_電気!G974)</f>
        <v>五島市民電力(株)_(参考値)事業者全体</v>
      </c>
      <c r="BB974" s="19">
        <f t="shared" si="56"/>
        <v>0.26200000000000001</v>
      </c>
      <c r="BD974" s="19" t="str">
        <f>IF(参照_電気!L974="","",参照_電気!L974)</f>
        <v/>
      </c>
    </row>
    <row r="975" spans="47:56">
      <c r="AU975" s="19" t="str">
        <f>IF(参照_電気!A975="","",参照_電気!A975)</f>
        <v>A0598</v>
      </c>
      <c r="AV975" s="19" t="str">
        <f>IF(参照_電気!B975="","",参照_電気!B975)</f>
        <v>リストプロパティーズ(株)</v>
      </c>
      <c r="AW975" s="19" t="str">
        <f>IF(参照_電気!C975="","",参照_電気!C975)</f>
        <v/>
      </c>
      <c r="AX975" s="19">
        <f>IF(参照_電気!D975="","",参照_電気!D975)</f>
        <v>6.1799999999999995E-4</v>
      </c>
      <c r="AY975" s="19">
        <f>IF(参照_電気!E975="","",参照_電気!E975)</f>
        <v>6.1799999999999995E-4</v>
      </c>
      <c r="AZ975" s="19" t="str">
        <f>IF(参照_電気!F975="","",参照_電気!F975)</f>
        <v>リストプロパティーズ(株)</v>
      </c>
      <c r="BA975" s="19" t="str">
        <f>IF(参照_電気!G975="","",参照_電気!G975)</f>
        <v>リストプロパティーズ(株)_</v>
      </c>
      <c r="BB975" s="19">
        <f t="shared" si="56"/>
        <v>0.61799999999999999</v>
      </c>
      <c r="BD975" s="19" t="str">
        <f>IF(参照_電気!L975="","",参照_電気!L975)</f>
        <v/>
      </c>
    </row>
    <row r="976" spans="47:56">
      <c r="AU976" s="19" t="str">
        <f>IF(参照_電気!A976="","",参照_電気!A976)</f>
        <v>A0602</v>
      </c>
      <c r="AV976" s="19" t="str">
        <f>IF(参照_電気!B976="","",参照_電気!B976)</f>
        <v>(株)情熱電力</v>
      </c>
      <c r="AW976" s="19" t="str">
        <f>IF(参照_電気!C976="","",参照_電気!C976)</f>
        <v/>
      </c>
      <c r="AX976" s="19">
        <f>IF(参照_電気!D976="","",参照_電気!D976)</f>
        <v>4.5399999999999998E-4</v>
      </c>
      <c r="AY976" s="19">
        <f>IF(参照_電気!E976="","",参照_電気!E976)</f>
        <v>4.5399999999999998E-4</v>
      </c>
      <c r="AZ976" s="19" t="str">
        <f>IF(参照_電気!F976="","",参照_電気!F976)</f>
        <v>(株)情熱電力</v>
      </c>
      <c r="BA976" s="19" t="str">
        <f>IF(参照_電気!G976="","",参照_電気!G976)</f>
        <v>(株)情熱電力_</v>
      </c>
      <c r="BB976" s="19">
        <f t="shared" si="56"/>
        <v>0.45399999999999996</v>
      </c>
      <c r="BD976" s="19" t="str">
        <f>IF(参照_電気!L976="","",参照_電気!L976)</f>
        <v/>
      </c>
    </row>
    <row r="977" spans="47:56">
      <c r="AU977" s="19" t="str">
        <f>IF(参照_電気!A977="","",参照_電気!A977)</f>
        <v>A0603</v>
      </c>
      <c r="AV977" s="19" t="str">
        <f>IF(参照_電気!B977="","",参照_電気!B977)</f>
        <v>バンプーパワートレーディング合同会社</v>
      </c>
      <c r="AW977" s="19" t="str">
        <f>IF(参照_電気!C977="","",参照_電気!C977)</f>
        <v>メニューA</v>
      </c>
      <c r="AX977" s="19">
        <f>IF(参照_電気!D977="","",参照_電気!D977)</f>
        <v>0</v>
      </c>
      <c r="AY977" s="19">
        <f>IF(参照_電気!E977="","",参照_電気!E977)</f>
        <v>0</v>
      </c>
      <c r="AZ977" s="19" t="str">
        <f>IF(参照_電気!F977="","",参照_電気!F977)</f>
        <v>バンプーパワートレーディング合同会社</v>
      </c>
      <c r="BA977" s="19" t="str">
        <f>IF(参照_電気!G977="","",参照_電気!G977)</f>
        <v>バンプーパワートレーディング合同会社_メニューA</v>
      </c>
      <c r="BB977" s="19">
        <f t="shared" si="56"/>
        <v>0</v>
      </c>
      <c r="BD977" s="19" t="str">
        <f>IF(参照_電気!L977="","",参照_電気!L977)</f>
        <v/>
      </c>
    </row>
    <row r="978" spans="47:56">
      <c r="AU978" s="19" t="str">
        <f>IF(参照_電気!A978="","",参照_電気!A978)</f>
        <v/>
      </c>
      <c r="AV978" s="19" t="str">
        <f>IF(参照_電気!B978="","",参照_電気!B978)</f>
        <v/>
      </c>
      <c r="AW978" s="19" t="str">
        <f>IF(参照_電気!C978="","",参照_電気!C978)</f>
        <v>メニューB(残差)</v>
      </c>
      <c r="AX978" s="19">
        <f>IF(参照_電気!D978="","",参照_電気!D978)</f>
        <v>1.94E-4</v>
      </c>
      <c r="AY978" s="19">
        <f>IF(参照_電気!E978="","",参照_電気!E978)</f>
        <v>1.94E-4</v>
      </c>
      <c r="AZ978" s="19" t="str">
        <f>IF(参照_電気!F978="","",参照_電気!F978)</f>
        <v>バンプーパワートレーディング合同会社</v>
      </c>
      <c r="BA978" s="19" t="str">
        <f>IF(参照_電気!G978="","",参照_電気!G978)</f>
        <v>バンプーパワートレーディング合同会社_メニューB(残差)</v>
      </c>
      <c r="BB978" s="19">
        <f t="shared" si="56"/>
        <v>0.19400000000000001</v>
      </c>
      <c r="BD978" s="19" t="str">
        <f>IF(参照_電気!L978="","",参照_電気!L978)</f>
        <v/>
      </c>
    </row>
    <row r="979" spans="47:56">
      <c r="AU979" s="19" t="str">
        <f>IF(参照_電気!A979="","",参照_電気!A979)</f>
        <v/>
      </c>
      <c r="AV979" s="19" t="str">
        <f>IF(参照_電気!B979="","",参照_電気!B979)</f>
        <v/>
      </c>
      <c r="AW979" s="19" t="str">
        <f>IF(参照_電気!C979="","",参照_電気!C979)</f>
        <v>(参考値)事業者全体</v>
      </c>
      <c r="AX979" s="19">
        <f>IF(参照_電気!D979="","",参照_電気!D979)</f>
        <v>1.94E-4</v>
      </c>
      <c r="AY979" s="19">
        <f>IF(参照_電気!E979="","",参照_電気!E979)</f>
        <v>1.94E-4</v>
      </c>
      <c r="AZ979" s="19" t="str">
        <f>IF(参照_電気!F979="","",参照_電気!F979)</f>
        <v>バンプーパワートレーディング合同会社</v>
      </c>
      <c r="BA979" s="19" t="str">
        <f>IF(参照_電気!G979="","",参照_電気!G979)</f>
        <v>バンプーパワートレーディング合同会社_(参考値)事業者全体</v>
      </c>
      <c r="BB979" s="19">
        <f t="shared" si="56"/>
        <v>0.19400000000000001</v>
      </c>
      <c r="BD979" s="19" t="str">
        <f>IF(参照_電気!L979="","",参照_電気!L979)</f>
        <v/>
      </c>
    </row>
    <row r="980" spans="47:56">
      <c r="AU980" s="19" t="str">
        <f>IF(参照_電気!A980="","",参照_電気!A980)</f>
        <v>A0605</v>
      </c>
      <c r="AV980" s="19" t="str">
        <f>IF(参照_電気!B980="","",参照_電気!B980)</f>
        <v>(株)センカク</v>
      </c>
      <c r="AW980" s="19" t="str">
        <f>IF(参照_電気!C980="","",参照_電気!C980)</f>
        <v/>
      </c>
      <c r="AX980" s="19">
        <f>IF(参照_電気!D980="","",参照_電気!D980)</f>
        <v>6.3699999999999998E-4</v>
      </c>
      <c r="AY980" s="19">
        <f>IF(参照_電気!E980="","",参照_電気!E980)</f>
        <v>6.3699999999999998E-4</v>
      </c>
      <c r="AZ980" s="19" t="str">
        <f>IF(参照_電気!F980="","",参照_電気!F980)</f>
        <v>(株)センカク</v>
      </c>
      <c r="BA980" s="19" t="str">
        <f>IF(参照_電気!G980="","",参照_電気!G980)</f>
        <v>(株)センカク_</v>
      </c>
      <c r="BB980" s="19">
        <f t="shared" si="56"/>
        <v>0.63700000000000001</v>
      </c>
      <c r="BD980" s="19" t="str">
        <f>IF(参照_電気!L980="","",参照_電気!L980)</f>
        <v/>
      </c>
    </row>
    <row r="981" spans="47:56">
      <c r="AU981" s="19" t="str">
        <f>IF(参照_電気!A981="","",参照_電気!A981)</f>
        <v>A0609</v>
      </c>
      <c r="AV981" s="19" t="str">
        <f>IF(参照_電気!B981="","",参照_電気!B981)</f>
        <v>(株)ミナサポ</v>
      </c>
      <c r="AW981" s="19" t="str">
        <f>IF(参照_電気!C981="","",参照_電気!C981)</f>
        <v/>
      </c>
      <c r="AX981" s="19">
        <f>IF(参照_電気!D981="","",参照_電気!D981)</f>
        <v>5.0100000000000003E-4</v>
      </c>
      <c r="AY981" s="19">
        <f>IF(参照_電気!E981="","",参照_電気!E981)</f>
        <v>5.0100000000000003E-4</v>
      </c>
      <c r="AZ981" s="19" t="str">
        <f>IF(参照_電気!F981="","",参照_電気!F981)</f>
        <v>(株)ミナサポ</v>
      </c>
      <c r="BA981" s="19" t="str">
        <f>IF(参照_電気!G981="","",参照_電気!G981)</f>
        <v>(株)ミナサポ_</v>
      </c>
      <c r="BB981" s="19">
        <f t="shared" si="56"/>
        <v>0.501</v>
      </c>
      <c r="BD981" s="19" t="str">
        <f>IF(参照_電気!L981="","",参照_電気!L981)</f>
        <v/>
      </c>
    </row>
    <row r="982" spans="47:56">
      <c r="AU982" s="19" t="str">
        <f>IF(参照_電気!A982="","",参照_電気!A982)</f>
        <v>A0610</v>
      </c>
      <c r="AV982" s="19" t="str">
        <f>IF(参照_電気!B982="","",参照_電気!B982)</f>
        <v>唐津電力(株)</v>
      </c>
      <c r="AW982" s="19" t="str">
        <f>IF(参照_電気!C982="","",参照_電気!C982)</f>
        <v/>
      </c>
      <c r="AX982" s="19">
        <f>IF(参照_電気!D982="","",参照_電気!D982)</f>
        <v>4.26E-4</v>
      </c>
      <c r="AY982" s="19">
        <f>IF(参照_電気!E982="","",参照_電気!E982)</f>
        <v>4.26E-4</v>
      </c>
      <c r="AZ982" s="19" t="str">
        <f>IF(参照_電気!F982="","",参照_電気!F982)</f>
        <v>唐津電力(株)</v>
      </c>
      <c r="BA982" s="19" t="str">
        <f>IF(参照_電気!G982="","",参照_電気!G982)</f>
        <v>唐津電力(株)_</v>
      </c>
      <c r="BB982" s="19">
        <f t="shared" si="56"/>
        <v>0.42599999999999999</v>
      </c>
      <c r="BD982" s="19" t="str">
        <f>IF(参照_電気!L982="","",参照_電気!L982)</f>
        <v/>
      </c>
    </row>
    <row r="983" spans="47:56">
      <c r="AU983" s="19" t="str">
        <f>IF(参照_電気!A983="","",参照_電気!A983)</f>
        <v>A0611</v>
      </c>
      <c r="AV983" s="19" t="str">
        <f>IF(参照_電気!B983="","",参照_電気!B983)</f>
        <v>RE100電力(株)</v>
      </c>
      <c r="AW983" s="19" t="str">
        <f>IF(参照_電気!C983="","",参照_電気!C983)</f>
        <v>メニューA</v>
      </c>
      <c r="AX983" s="19">
        <f>IF(参照_電気!D983="","",参照_電気!D983)</f>
        <v>0</v>
      </c>
      <c r="AY983" s="19">
        <f>IF(参照_電気!E983="","",参照_電気!E983)</f>
        <v>0</v>
      </c>
      <c r="AZ983" s="19" t="str">
        <f>IF(参照_電気!F983="","",参照_電気!F983)</f>
        <v>RE100電力(株)</v>
      </c>
      <c r="BA983" s="19" t="str">
        <f>IF(参照_電気!G983="","",参照_電気!G983)</f>
        <v>RE100電力(株)_メニューA</v>
      </c>
      <c r="BB983" s="19">
        <f t="shared" si="56"/>
        <v>0</v>
      </c>
      <c r="BD983" s="19" t="str">
        <f>IF(参照_電気!L983="","",参照_電気!L983)</f>
        <v/>
      </c>
    </row>
    <row r="984" spans="47:56">
      <c r="AU984" s="19" t="str">
        <f>IF(参照_電気!A984="","",参照_電気!A984)</f>
        <v/>
      </c>
      <c r="AV984" s="19" t="str">
        <f>IF(参照_電気!B984="","",参照_電気!B984)</f>
        <v/>
      </c>
      <c r="AW984" s="19" t="str">
        <f>IF(参照_電気!C984="","",参照_電気!C984)</f>
        <v>メニューB</v>
      </c>
      <c r="AX984" s="19">
        <f>IF(参照_電気!D984="","",参照_電気!D984)</f>
        <v>1.64E-4</v>
      </c>
      <c r="AY984" s="19">
        <f>IF(参照_電気!E984="","",参照_電気!E984)</f>
        <v>1.64E-4</v>
      </c>
      <c r="AZ984" s="19" t="str">
        <f>IF(参照_電気!F984="","",参照_電気!F984)</f>
        <v>RE100電力(株)</v>
      </c>
      <c r="BA984" s="19" t="str">
        <f>IF(参照_電気!G984="","",参照_電気!G984)</f>
        <v>RE100電力(株)_メニューB</v>
      </c>
      <c r="BB984" s="19">
        <f t="shared" si="56"/>
        <v>0.16400000000000001</v>
      </c>
      <c r="BD984" s="19" t="str">
        <f>IF(参照_電気!L984="","",参照_電気!L984)</f>
        <v/>
      </c>
    </row>
    <row r="985" spans="47:56">
      <c r="AU985" s="19" t="str">
        <f>IF(参照_電気!A985="","",参照_電気!A985)</f>
        <v/>
      </c>
      <c r="AV985" s="19" t="str">
        <f>IF(参照_電気!B985="","",参照_電気!B985)</f>
        <v/>
      </c>
      <c r="AW985" s="19" t="str">
        <f>IF(参照_電気!C985="","",参照_電気!C985)</f>
        <v>メニューC</v>
      </c>
      <c r="AX985" s="19">
        <f>IF(参照_電気!D985="","",参照_電気!D985)</f>
        <v>2.7399999999999999E-4</v>
      </c>
      <c r="AY985" s="19">
        <f>IF(参照_電気!E985="","",参照_電気!E985)</f>
        <v>2.7399999999999999E-4</v>
      </c>
      <c r="AZ985" s="19" t="str">
        <f>IF(参照_電気!F985="","",参照_電気!F985)</f>
        <v>RE100電力(株)</v>
      </c>
      <c r="BA985" s="19" t="str">
        <f>IF(参照_電気!G985="","",参照_電気!G985)</f>
        <v>RE100電力(株)_メニューC</v>
      </c>
      <c r="BB985" s="19">
        <f t="shared" si="56"/>
        <v>0.27399999999999997</v>
      </c>
      <c r="BD985" s="19" t="str">
        <f>IF(参照_電気!L985="","",参照_電気!L985)</f>
        <v/>
      </c>
    </row>
    <row r="986" spans="47:56">
      <c r="AU986" s="19" t="str">
        <f>IF(参照_電気!A986="","",参照_電気!A986)</f>
        <v/>
      </c>
      <c r="AV986" s="19" t="str">
        <f>IF(参照_電気!B986="","",参照_電気!B986)</f>
        <v/>
      </c>
      <c r="AW986" s="19" t="str">
        <f>IF(参照_電気!C986="","",参照_電気!C986)</f>
        <v>メニューD</v>
      </c>
      <c r="AX986" s="19">
        <f>IF(参照_電気!D986="","",参照_電気!D986)</f>
        <v>2.9500000000000001E-4</v>
      </c>
      <c r="AY986" s="19">
        <f>IF(参照_電気!E986="","",参照_電気!E986)</f>
        <v>2.9500000000000001E-4</v>
      </c>
      <c r="AZ986" s="19" t="str">
        <f>IF(参照_電気!F986="","",参照_電気!F986)</f>
        <v>RE100電力(株)</v>
      </c>
      <c r="BA986" s="19" t="str">
        <f>IF(参照_電気!G986="","",参照_電気!G986)</f>
        <v>RE100電力(株)_メニューD</v>
      </c>
      <c r="BB986" s="19">
        <f t="shared" si="56"/>
        <v>0.29500000000000004</v>
      </c>
      <c r="BD986" s="19" t="str">
        <f>IF(参照_電気!L986="","",参照_電気!L986)</f>
        <v/>
      </c>
    </row>
    <row r="987" spans="47:56">
      <c r="AU987" s="19" t="str">
        <f>IF(参照_電気!A987="","",参照_電気!A987)</f>
        <v/>
      </c>
      <c r="AV987" s="19" t="str">
        <f>IF(参照_電気!B987="","",参照_電気!B987)</f>
        <v/>
      </c>
      <c r="AW987" s="19" t="str">
        <f>IF(参照_電気!C987="","",参照_電気!C987)</f>
        <v>メニューE(残差)</v>
      </c>
      <c r="AX987" s="19">
        <f>IF(参照_電気!D987="","",参照_電気!D987)</f>
        <v>4.8799999999999999E-4</v>
      </c>
      <c r="AY987" s="19">
        <f>IF(参照_電気!E987="","",参照_電気!E987)</f>
        <v>4.8799999999999999E-4</v>
      </c>
      <c r="AZ987" s="19" t="str">
        <f>IF(参照_電気!F987="","",参照_電気!F987)</f>
        <v>RE100電力(株)</v>
      </c>
      <c r="BA987" s="19" t="str">
        <f>IF(参照_電気!G987="","",参照_電気!G987)</f>
        <v>RE100電力(株)_メニューE(残差)</v>
      </c>
      <c r="BB987" s="19">
        <f t="shared" si="56"/>
        <v>0.48799999999999999</v>
      </c>
      <c r="BD987" s="19" t="str">
        <f>IF(参照_電気!L987="","",参照_電気!L987)</f>
        <v/>
      </c>
    </row>
    <row r="988" spans="47:56">
      <c r="AU988" s="19" t="str">
        <f>IF(参照_電気!A988="","",参照_電気!A988)</f>
        <v/>
      </c>
      <c r="AV988" s="19" t="str">
        <f>IF(参照_電気!B988="","",参照_電気!B988)</f>
        <v/>
      </c>
      <c r="AW988" s="19" t="str">
        <f>IF(参照_電気!C988="","",参照_電気!C988)</f>
        <v>(参考値)事業者全体</v>
      </c>
      <c r="AX988" s="19">
        <f>IF(参照_電気!D988="","",参照_電気!D988)</f>
        <v>3.48E-4</v>
      </c>
      <c r="AY988" s="19">
        <f>IF(参照_電気!E988="","",参照_電気!E988)</f>
        <v>3.48E-4</v>
      </c>
      <c r="AZ988" s="19" t="str">
        <f>IF(参照_電気!F988="","",参照_電気!F988)</f>
        <v>RE100電力(株)</v>
      </c>
      <c r="BA988" s="19" t="str">
        <f>IF(参照_電気!G988="","",参照_電気!G988)</f>
        <v>RE100電力(株)_(参考値)事業者全体</v>
      </c>
      <c r="BB988" s="19">
        <f t="shared" si="56"/>
        <v>0.34799999999999998</v>
      </c>
      <c r="BD988" s="19" t="str">
        <f>IF(参照_電気!L988="","",参照_電気!L988)</f>
        <v/>
      </c>
    </row>
    <row r="989" spans="47:56">
      <c r="AU989" s="19" t="str">
        <f>IF(参照_電気!A989="","",参照_電気!A989)</f>
        <v>A0612</v>
      </c>
      <c r="AV989" s="19" t="str">
        <f>IF(参照_電気!B989="","",参照_電気!B989)</f>
        <v>日本エネルギーファーム(株)</v>
      </c>
      <c r="AW989" s="19" t="str">
        <f>IF(参照_電気!C989="","",参照_電気!C989)</f>
        <v/>
      </c>
      <c r="AX989" s="19">
        <f>IF(参照_電気!D989="","",参照_電気!D989)</f>
        <v>5.9000000000000003E-4</v>
      </c>
      <c r="AY989" s="19">
        <f>IF(参照_電気!E989="","",参照_電気!E989)</f>
        <v>5.9000000000000003E-4</v>
      </c>
      <c r="AZ989" s="19" t="str">
        <f>IF(参照_電気!F989="","",参照_電気!F989)</f>
        <v>日本エネルギーファーム(株)</v>
      </c>
      <c r="BA989" s="19" t="str">
        <f>IF(参照_電気!G989="","",参照_電気!G989)</f>
        <v>日本エネルギーファーム(株)_</v>
      </c>
      <c r="BB989" s="19">
        <f t="shared" si="56"/>
        <v>0.59000000000000008</v>
      </c>
      <c r="BD989" s="19" t="str">
        <f>IF(参照_電気!L989="","",参照_電気!L989)</f>
        <v/>
      </c>
    </row>
    <row r="990" spans="47:56">
      <c r="AU990" s="19" t="str">
        <f>IF(参照_電気!A990="","",参照_電気!A990)</f>
        <v>A0615</v>
      </c>
      <c r="AV990" s="19" t="str">
        <f>IF(参照_電気!B990="","",参照_電気!B990)</f>
        <v>(株)イーネットワーク</v>
      </c>
      <c r="AW990" s="19" t="str">
        <f>IF(参照_電気!C990="","",参照_電気!C990)</f>
        <v/>
      </c>
      <c r="AX990" s="19">
        <f>IF(参照_電気!D990="","",参照_電気!D990)</f>
        <v>3.86E-4</v>
      </c>
      <c r="AY990" s="19">
        <f>IF(参照_電気!E990="","",参照_電気!E990)</f>
        <v>3.86E-4</v>
      </c>
      <c r="AZ990" s="19" t="str">
        <f>IF(参照_電気!F990="","",参照_電気!F990)</f>
        <v>(株)イーネットワーク</v>
      </c>
      <c r="BA990" s="19" t="str">
        <f>IF(参照_電気!G990="","",参照_電気!G990)</f>
        <v>(株)イーネットワーク_</v>
      </c>
      <c r="BB990" s="19">
        <f t="shared" si="56"/>
        <v>0.38600000000000001</v>
      </c>
      <c r="BD990" s="19" t="str">
        <f>IF(参照_電気!L990="","",参照_電気!L990)</f>
        <v/>
      </c>
    </row>
    <row r="991" spans="47:56">
      <c r="AU991" s="19" t="str">
        <f>IF(参照_電気!A991="","",参照_電気!A991)</f>
        <v>A0617</v>
      </c>
      <c r="AV991" s="19" t="str">
        <f>IF(参照_電気!B991="","",参照_電気!B991)</f>
        <v>スマートエコエナジー(株)</v>
      </c>
      <c r="AW991" s="19" t="str">
        <f>IF(参照_電気!C991="","",参照_電気!C991)</f>
        <v>メニューA</v>
      </c>
      <c r="AX991" s="19">
        <f>IF(参照_電気!D991="","",参照_電気!D991)</f>
        <v>0</v>
      </c>
      <c r="AY991" s="19">
        <f>IF(参照_電気!E991="","",参照_電気!E991)</f>
        <v>0</v>
      </c>
      <c r="AZ991" s="19" t="str">
        <f>IF(参照_電気!F991="","",参照_電気!F991)</f>
        <v>スマートエコエナジー(株)</v>
      </c>
      <c r="BA991" s="19" t="str">
        <f>IF(参照_電気!G991="","",参照_電気!G991)</f>
        <v>スマートエコエナジー(株)_メニューA</v>
      </c>
      <c r="BB991" s="19">
        <f t="shared" si="56"/>
        <v>0</v>
      </c>
      <c r="BD991" s="19" t="str">
        <f>IF(参照_電気!L991="","",参照_電気!L991)</f>
        <v/>
      </c>
    </row>
    <row r="992" spans="47:56">
      <c r="AU992" s="19" t="str">
        <f>IF(参照_電気!A992="","",参照_電気!A992)</f>
        <v/>
      </c>
      <c r="AV992" s="19" t="str">
        <f>IF(参照_電気!B992="","",参照_電気!B992)</f>
        <v/>
      </c>
      <c r="AW992" s="19" t="str">
        <f>IF(参照_電気!C992="","",参照_電気!C992)</f>
        <v>メニューB</v>
      </c>
      <c r="AX992" s="19">
        <f>IF(参照_電気!D992="","",参照_電気!D992)</f>
        <v>0</v>
      </c>
      <c r="AY992" s="19">
        <f>IF(参照_電気!E992="","",参照_電気!E992)</f>
        <v>0</v>
      </c>
      <c r="AZ992" s="19" t="str">
        <f>IF(参照_電気!F992="","",参照_電気!F992)</f>
        <v>スマートエコエナジー(株)</v>
      </c>
      <c r="BA992" s="19" t="str">
        <f>IF(参照_電気!G992="","",参照_電気!G992)</f>
        <v>スマートエコエナジー(株)_メニューB</v>
      </c>
      <c r="BB992" s="19">
        <f t="shared" si="56"/>
        <v>0</v>
      </c>
      <c r="BD992" s="19" t="str">
        <f>IF(参照_電気!L992="","",参照_電気!L992)</f>
        <v/>
      </c>
    </row>
    <row r="993" spans="47:56">
      <c r="AU993" s="19" t="str">
        <f>IF(参照_電気!A993="","",参照_電気!A993)</f>
        <v/>
      </c>
      <c r="AV993" s="19" t="str">
        <f>IF(参照_電気!B993="","",参照_電気!B993)</f>
        <v/>
      </c>
      <c r="AW993" s="19" t="str">
        <f>IF(参照_電気!C993="","",参照_電気!C993)</f>
        <v>メニューC</v>
      </c>
      <c r="AX993" s="19">
        <f>IF(参照_電気!D993="","",参照_電気!D993)</f>
        <v>3.7800000000000003E-4</v>
      </c>
      <c r="AY993" s="19">
        <f>IF(参照_電気!E993="","",参照_電気!E993)</f>
        <v>3.7800000000000003E-4</v>
      </c>
      <c r="AZ993" s="19" t="str">
        <f>IF(参照_電気!F993="","",参照_電気!F993)</f>
        <v>スマートエコエナジー(株)</v>
      </c>
      <c r="BA993" s="19" t="str">
        <f>IF(参照_電気!G993="","",参照_電気!G993)</f>
        <v>スマートエコエナジー(株)_メニューC</v>
      </c>
      <c r="BB993" s="19">
        <f t="shared" si="56"/>
        <v>0.378</v>
      </c>
      <c r="BD993" s="19" t="str">
        <f>IF(参照_電気!L993="","",参照_電気!L993)</f>
        <v/>
      </c>
    </row>
    <row r="994" spans="47:56">
      <c r="AU994" s="19" t="str">
        <f>IF(参照_電気!A994="","",参照_電気!A994)</f>
        <v/>
      </c>
      <c r="AV994" s="19" t="str">
        <f>IF(参照_電気!B994="","",参照_電気!B994)</f>
        <v/>
      </c>
      <c r="AW994" s="19" t="str">
        <f>IF(参照_電気!C994="","",参照_電気!C994)</f>
        <v>メニューD</v>
      </c>
      <c r="AX994" s="19">
        <f>IF(参照_電気!D994="","",参照_電気!D994)</f>
        <v>3.8699999999999997E-4</v>
      </c>
      <c r="AY994" s="19">
        <f>IF(参照_電気!E994="","",参照_電気!E994)</f>
        <v>3.8699999999999997E-4</v>
      </c>
      <c r="AZ994" s="19" t="str">
        <f>IF(参照_電気!F994="","",参照_電気!F994)</f>
        <v>スマートエコエナジー(株)</v>
      </c>
      <c r="BA994" s="19" t="str">
        <f>IF(参照_電気!G994="","",参照_電気!G994)</f>
        <v>スマートエコエナジー(株)_メニューD</v>
      </c>
      <c r="BB994" s="19">
        <f t="shared" si="56"/>
        <v>0.38699999999999996</v>
      </c>
      <c r="BD994" s="19" t="str">
        <f>IF(参照_電気!L994="","",参照_電気!L994)</f>
        <v/>
      </c>
    </row>
    <row r="995" spans="47:56">
      <c r="AU995" s="19" t="str">
        <f>IF(参照_電気!A995="","",参照_電気!A995)</f>
        <v/>
      </c>
      <c r="AV995" s="19" t="str">
        <f>IF(参照_電気!B995="","",参照_電気!B995)</f>
        <v/>
      </c>
      <c r="AW995" s="19" t="str">
        <f>IF(参照_電気!C995="","",参照_電気!C995)</f>
        <v>メニューE</v>
      </c>
      <c r="AX995" s="19">
        <f>IF(参照_電気!D995="","",参照_電気!D995)</f>
        <v>3.8699999999999997E-4</v>
      </c>
      <c r="AY995" s="19">
        <f>IF(参照_電気!E995="","",参照_電気!E995)</f>
        <v>3.8699999999999997E-4</v>
      </c>
      <c r="AZ995" s="19" t="str">
        <f>IF(参照_電気!F995="","",参照_電気!F995)</f>
        <v>スマートエコエナジー(株)</v>
      </c>
      <c r="BA995" s="19" t="str">
        <f>IF(参照_電気!G995="","",参照_電気!G995)</f>
        <v>スマートエコエナジー(株)_メニューE</v>
      </c>
      <c r="BB995" s="19">
        <f t="shared" si="56"/>
        <v>0.38699999999999996</v>
      </c>
      <c r="BD995" s="19" t="str">
        <f>IF(参照_電気!L995="","",参照_電気!L995)</f>
        <v/>
      </c>
    </row>
    <row r="996" spans="47:56">
      <c r="AU996" s="19" t="str">
        <f>IF(参照_電気!A996="","",参照_電気!A996)</f>
        <v/>
      </c>
      <c r="AV996" s="19" t="str">
        <f>IF(参照_電気!B996="","",参照_電気!B996)</f>
        <v/>
      </c>
      <c r="AW996" s="19" t="str">
        <f>IF(参照_電気!C996="","",参照_電気!C996)</f>
        <v>メニューF</v>
      </c>
      <c r="AX996" s="19">
        <f>IF(参照_電気!D996="","",参照_電気!D996)</f>
        <v>4.0299999999999998E-4</v>
      </c>
      <c r="AY996" s="19">
        <f>IF(参照_電気!E996="","",参照_電気!E996)</f>
        <v>4.0299999999999998E-4</v>
      </c>
      <c r="AZ996" s="19" t="str">
        <f>IF(参照_電気!F996="","",参照_電気!F996)</f>
        <v>スマートエコエナジー(株)</v>
      </c>
      <c r="BA996" s="19" t="str">
        <f>IF(参照_電気!G996="","",参照_電気!G996)</f>
        <v>スマートエコエナジー(株)_メニューF</v>
      </c>
      <c r="BB996" s="19">
        <f t="shared" si="56"/>
        <v>0.40299999999999997</v>
      </c>
      <c r="BD996" s="19" t="str">
        <f>IF(参照_電気!L996="","",参照_電気!L996)</f>
        <v/>
      </c>
    </row>
    <row r="997" spans="47:56">
      <c r="AU997" s="19" t="str">
        <f>IF(参照_電気!A997="","",参照_電気!A997)</f>
        <v/>
      </c>
      <c r="AV997" s="19" t="str">
        <f>IF(参照_電気!B997="","",参照_電気!B997)</f>
        <v/>
      </c>
      <c r="AW997" s="19" t="str">
        <f>IF(参照_電気!C997="","",参照_電気!C997)</f>
        <v>(参考値)事業者全体</v>
      </c>
      <c r="AX997" s="19">
        <f>IF(参照_電気!D997="","",参照_電気!D997)</f>
        <v>3.5100000000000002E-4</v>
      </c>
      <c r="AY997" s="19">
        <f>IF(参照_電気!E997="","",参照_電気!E997)</f>
        <v>3.5100000000000002E-4</v>
      </c>
      <c r="AZ997" s="19" t="str">
        <f>IF(参照_電気!F997="","",参照_電気!F997)</f>
        <v>スマートエコエナジー(株)</v>
      </c>
      <c r="BA997" s="19" t="str">
        <f>IF(参照_電気!G997="","",参照_電気!G997)</f>
        <v>スマートエコエナジー(株)_(参考値)事業者全体</v>
      </c>
      <c r="BB997" s="19">
        <f t="shared" si="56"/>
        <v>0.35100000000000003</v>
      </c>
      <c r="BD997" s="19" t="str">
        <f>IF(参照_電気!L997="","",参照_電気!L997)</f>
        <v/>
      </c>
    </row>
    <row r="998" spans="47:56">
      <c r="AU998" s="19" t="str">
        <f>IF(参照_電気!A998="","",参照_電気!A998)</f>
        <v>A0620</v>
      </c>
      <c r="AV998" s="19" t="str">
        <f>IF(参照_電気!B998="","",参照_電気!B998)</f>
        <v>(株)LENETS</v>
      </c>
      <c r="AW998" s="19" t="str">
        <f>IF(参照_電気!C998="","",参照_電気!C998)</f>
        <v/>
      </c>
      <c r="AX998" s="19">
        <f>IF(参照_電気!D998="","",参照_電気!D998)</f>
        <v>6.29E-4</v>
      </c>
      <c r="AY998" s="19">
        <f>IF(参照_電気!E998="","",参照_電気!E998)</f>
        <v>6.29E-4</v>
      </c>
      <c r="AZ998" s="19" t="str">
        <f>IF(参照_電気!F998="","",参照_電気!F998)</f>
        <v>(株)LENETS</v>
      </c>
      <c r="BA998" s="19" t="str">
        <f>IF(参照_電気!G998="","",参照_電気!G998)</f>
        <v>(株)LENETS_</v>
      </c>
      <c r="BB998" s="19">
        <f t="shared" si="56"/>
        <v>0.629</v>
      </c>
      <c r="BD998" s="19" t="str">
        <f>IF(参照_電気!L998="","",参照_電気!L998)</f>
        <v/>
      </c>
    </row>
    <row r="999" spans="47:56">
      <c r="AU999" s="19" t="str">
        <f>IF(参照_電気!A999="","",参照_電気!A999)</f>
        <v>A0622</v>
      </c>
      <c r="AV999" s="19" t="str">
        <f>IF(参照_電気!B999="","",参照_電気!B999)</f>
        <v>アイエスジー(株)</v>
      </c>
      <c r="AW999" s="19" t="str">
        <f>IF(参照_電気!C999="","",参照_電気!C999)</f>
        <v/>
      </c>
      <c r="AX999" s="19">
        <f>IF(参照_電気!D999="","",参照_電気!D999)</f>
        <v>1.6100000000000001E-4</v>
      </c>
      <c r="AY999" s="19">
        <f>IF(参照_電気!E999="","",参照_電気!E999)</f>
        <v>1.6100000000000001E-4</v>
      </c>
      <c r="AZ999" s="19" t="str">
        <f>IF(参照_電気!F999="","",参照_電気!F999)</f>
        <v>アイエスジー(株)</v>
      </c>
      <c r="BA999" s="19" t="str">
        <f>IF(参照_電気!G999="","",参照_電気!G999)</f>
        <v>アイエスジー(株)_</v>
      </c>
      <c r="BB999" s="19">
        <f t="shared" si="56"/>
        <v>0.161</v>
      </c>
      <c r="BD999" s="19" t="str">
        <f>IF(参照_電気!L999="","",参照_電気!L999)</f>
        <v/>
      </c>
    </row>
    <row r="1000" spans="47:56">
      <c r="AU1000" s="19" t="str">
        <f>IF(参照_電気!A1000="","",参照_電気!A1000)</f>
        <v>A0624</v>
      </c>
      <c r="AV1000" s="19" t="str">
        <f>IF(参照_電気!B1000="","",参照_電気!B1000)</f>
        <v>(株)エネクル</v>
      </c>
      <c r="AW1000" s="19" t="str">
        <f>IF(参照_電気!C1000="","",参照_電気!C1000)</f>
        <v>メニューA</v>
      </c>
      <c r="AX1000" s="19">
        <f>IF(参照_電気!D1000="","",参照_電気!D1000)</f>
        <v>0</v>
      </c>
      <c r="AY1000" s="19">
        <f>IF(参照_電気!E1000="","",参照_電気!E1000)</f>
        <v>0</v>
      </c>
      <c r="AZ1000" s="19" t="str">
        <f>IF(参照_電気!F1000="","",参照_電気!F1000)</f>
        <v>(株)エネクル</v>
      </c>
      <c r="BA1000" s="19" t="str">
        <f>IF(参照_電気!G1000="","",参照_電気!G1000)</f>
        <v>(株)エネクル_メニューA</v>
      </c>
      <c r="BB1000" s="19">
        <f t="shared" si="56"/>
        <v>0</v>
      </c>
      <c r="BD1000" s="19" t="str">
        <f>IF(参照_電気!L1000="","",参照_電気!L1000)</f>
        <v/>
      </c>
    </row>
    <row r="1001" spans="47:56">
      <c r="AU1001" s="19" t="str">
        <f>IF(参照_電気!A1001="","",参照_電気!A1001)</f>
        <v/>
      </c>
      <c r="AV1001" s="19" t="str">
        <f>IF(参照_電気!B1001="","",参照_電気!B1001)</f>
        <v/>
      </c>
      <c r="AW1001" s="19" t="str">
        <f>IF(参照_電気!C1001="","",参照_電気!C1001)</f>
        <v>メニューB(残差)</v>
      </c>
      <c r="AX1001" s="19">
        <f>IF(参照_電気!D1001="","",参照_電気!D1001)</f>
        <v>4.2000000000000002E-4</v>
      </c>
      <c r="AY1001" s="19">
        <f>IF(参照_電気!E1001="","",参照_電気!E1001)</f>
        <v>4.2000000000000002E-4</v>
      </c>
      <c r="AZ1001" s="19" t="str">
        <f>IF(参照_電気!F1001="","",参照_電気!F1001)</f>
        <v>(株)エネクル</v>
      </c>
      <c r="BA1001" s="19" t="str">
        <f>IF(参照_電気!G1001="","",参照_電気!G1001)</f>
        <v>(株)エネクル_メニューB(残差)</v>
      </c>
      <c r="BB1001" s="19">
        <f t="shared" si="56"/>
        <v>0.42000000000000004</v>
      </c>
      <c r="BD1001" s="19" t="str">
        <f>IF(参照_電気!L1001="","",参照_電気!L1001)</f>
        <v/>
      </c>
    </row>
    <row r="1002" spans="47:56">
      <c r="AU1002" s="19" t="str">
        <f>IF(参照_電気!A1002="","",参照_電気!A1002)</f>
        <v/>
      </c>
      <c r="AV1002" s="19" t="str">
        <f>IF(参照_電気!B1002="","",参照_電気!B1002)</f>
        <v/>
      </c>
      <c r="AW1002" s="19" t="str">
        <f>IF(参照_電気!C1002="","",参照_電気!C1002)</f>
        <v>(参考値)事業者全体</v>
      </c>
      <c r="AX1002" s="19">
        <f>IF(参照_電気!D1002="","",参照_電気!D1002)</f>
        <v>4.17E-4</v>
      </c>
      <c r="AY1002" s="19">
        <f>IF(参照_電気!E1002="","",参照_電気!E1002)</f>
        <v>4.17E-4</v>
      </c>
      <c r="AZ1002" s="19" t="str">
        <f>IF(参照_電気!F1002="","",参照_電気!F1002)</f>
        <v>(株)エネクル</v>
      </c>
      <c r="BA1002" s="19" t="str">
        <f>IF(参照_電気!G1002="","",参照_電気!G1002)</f>
        <v>(株)エネクル_(参考値)事業者全体</v>
      </c>
      <c r="BB1002" s="19">
        <f t="shared" si="56"/>
        <v>0.41699999999999998</v>
      </c>
      <c r="BD1002" s="19" t="str">
        <f>IF(参照_電気!L1002="","",参照_電気!L1002)</f>
        <v/>
      </c>
    </row>
    <row r="1003" spans="47:56">
      <c r="AU1003" s="19" t="str">
        <f>IF(参照_電気!A1003="","",参照_電気!A1003)</f>
        <v>A0627</v>
      </c>
      <c r="AV1003" s="19" t="str">
        <f>IF(参照_電気!B1003="","",参照_電気!B1003)</f>
        <v>フィンテックラボ協同組合</v>
      </c>
      <c r="AW1003" s="19" t="str">
        <f>IF(参照_電気!C1003="","",参照_電気!C1003)</f>
        <v/>
      </c>
      <c r="AX1003" s="19">
        <f>IF(参照_電気!D1003="","",参照_電気!D1003)</f>
        <v>8.0800000000000002E-4</v>
      </c>
      <c r="AY1003" s="19">
        <f>IF(参照_電気!E1003="","",参照_電気!E1003)</f>
        <v>8.0800000000000002E-4</v>
      </c>
      <c r="AZ1003" s="19" t="str">
        <f>IF(参照_電気!F1003="","",参照_電気!F1003)</f>
        <v>フィンテックラボ協同組合</v>
      </c>
      <c r="BA1003" s="19" t="str">
        <f>IF(参照_電気!G1003="","",参照_電気!G1003)</f>
        <v>フィンテックラボ協同組合_</v>
      </c>
      <c r="BB1003" s="19">
        <f t="shared" si="56"/>
        <v>0.80800000000000005</v>
      </c>
      <c r="BD1003" s="19" t="str">
        <f>IF(参照_電気!L1003="","",参照_電気!L1003)</f>
        <v/>
      </c>
    </row>
    <row r="1004" spans="47:56">
      <c r="AU1004" s="19" t="str">
        <f>IF(参照_電気!A1004="","",参照_電気!A1004)</f>
        <v>A0629</v>
      </c>
      <c r="AV1004" s="19" t="str">
        <f>IF(参照_電気!B1004="","",参照_電気!B1004)</f>
        <v>新電力新潟(株)</v>
      </c>
      <c r="AW1004" s="19" t="str">
        <f>IF(参照_電気!C1004="","",参照_電気!C1004)</f>
        <v/>
      </c>
      <c r="AX1004" s="19">
        <f>IF(参照_電気!D1004="","",参照_電気!D1004)</f>
        <v>5.9000000000000003E-4</v>
      </c>
      <c r="AY1004" s="19">
        <f>IF(参照_電気!E1004="","",参照_電気!E1004)</f>
        <v>5.9000000000000003E-4</v>
      </c>
      <c r="AZ1004" s="19" t="str">
        <f>IF(参照_電気!F1004="","",参照_電気!F1004)</f>
        <v>新電力新潟(株)</v>
      </c>
      <c r="BA1004" s="19" t="str">
        <f>IF(参照_電気!G1004="","",参照_電気!G1004)</f>
        <v>新電力新潟(株)_</v>
      </c>
      <c r="BB1004" s="19">
        <f t="shared" si="56"/>
        <v>0.59000000000000008</v>
      </c>
      <c r="BD1004" s="19" t="str">
        <f>IF(参照_電気!L1004="","",参照_電気!L1004)</f>
        <v/>
      </c>
    </row>
    <row r="1005" spans="47:56">
      <c r="AU1005" s="19" t="str">
        <f>IF(参照_電気!A1005="","",参照_電気!A1005)</f>
        <v>A0630</v>
      </c>
      <c r="AV1005" s="19" t="str">
        <f>IF(参照_電気!B1005="","",参照_電気!B1005)</f>
        <v>(株)タケエイでんき</v>
      </c>
      <c r="AW1005" s="19" t="str">
        <f>IF(参照_電気!C1005="","",参照_電気!C1005)</f>
        <v>メニューA</v>
      </c>
      <c r="AX1005" s="19">
        <f>IF(参照_電気!D1005="","",参照_電気!D1005)</f>
        <v>0</v>
      </c>
      <c r="AY1005" s="19">
        <f>IF(参照_電気!E1005="","",参照_電気!E1005)</f>
        <v>0</v>
      </c>
      <c r="AZ1005" s="19" t="str">
        <f>IF(参照_電気!F1005="","",参照_電気!F1005)</f>
        <v>(株)タケエイでんき</v>
      </c>
      <c r="BA1005" s="19" t="str">
        <f>IF(参照_電気!G1005="","",参照_電気!G1005)</f>
        <v>(株)タケエイでんき_メニューA</v>
      </c>
      <c r="BB1005" s="19">
        <f t="shared" si="56"/>
        <v>0</v>
      </c>
      <c r="BD1005" s="19" t="str">
        <f>IF(参照_電気!L1005="","",参照_電気!L1005)</f>
        <v/>
      </c>
    </row>
    <row r="1006" spans="47:56">
      <c r="AU1006" s="19" t="str">
        <f>IF(参照_電気!A1006="","",参照_電気!A1006)</f>
        <v/>
      </c>
      <c r="AV1006" s="19" t="str">
        <f>IF(参照_電気!B1006="","",参照_電気!B1006)</f>
        <v/>
      </c>
      <c r="AW1006" s="19" t="str">
        <f>IF(参照_電気!C1006="","",参照_電気!C1006)</f>
        <v>メニューB</v>
      </c>
      <c r="AX1006" s="19">
        <f>IF(参照_電気!D1006="","",参照_電気!D1006)</f>
        <v>0</v>
      </c>
      <c r="AY1006" s="19">
        <f>IF(参照_電気!E1006="","",参照_電気!E1006)</f>
        <v>0</v>
      </c>
      <c r="AZ1006" s="19" t="str">
        <f>IF(参照_電気!F1006="","",参照_電気!F1006)</f>
        <v>(株)タケエイでんき</v>
      </c>
      <c r="BA1006" s="19" t="str">
        <f>IF(参照_電気!G1006="","",参照_電気!G1006)</f>
        <v>(株)タケエイでんき_メニューB</v>
      </c>
      <c r="BB1006" s="19">
        <f t="shared" si="56"/>
        <v>0</v>
      </c>
      <c r="BD1006" s="19" t="str">
        <f>IF(参照_電気!L1006="","",参照_電気!L1006)</f>
        <v/>
      </c>
    </row>
    <row r="1007" spans="47:56">
      <c r="AU1007" s="19" t="str">
        <f>IF(参照_電気!A1007="","",参照_電気!A1007)</f>
        <v/>
      </c>
      <c r="AV1007" s="19" t="str">
        <f>IF(参照_電気!B1007="","",参照_電気!B1007)</f>
        <v/>
      </c>
      <c r="AW1007" s="19" t="str">
        <f>IF(参照_電気!C1007="","",参照_電気!C1007)</f>
        <v>メニューC(残差)</v>
      </c>
      <c r="AX1007" s="19">
        <f>IF(参照_電気!D1007="","",参照_電気!D1007)</f>
        <v>3.2000000000000003E-4</v>
      </c>
      <c r="AY1007" s="19">
        <f>IF(参照_電気!E1007="","",参照_電気!E1007)</f>
        <v>3.2000000000000003E-4</v>
      </c>
      <c r="AZ1007" s="19" t="str">
        <f>IF(参照_電気!F1007="","",参照_電気!F1007)</f>
        <v>(株)タケエイでんき</v>
      </c>
      <c r="BA1007" s="19" t="str">
        <f>IF(参照_電気!G1007="","",参照_電気!G1007)</f>
        <v>(株)タケエイでんき_メニューC(残差)</v>
      </c>
      <c r="BB1007" s="19">
        <f t="shared" si="56"/>
        <v>0.32</v>
      </c>
      <c r="BD1007" s="19" t="str">
        <f>IF(参照_電気!L1007="","",参照_電気!L1007)</f>
        <v/>
      </c>
    </row>
    <row r="1008" spans="47:56">
      <c r="AU1008" s="19" t="str">
        <f>IF(参照_電気!A1008="","",参照_電気!A1008)</f>
        <v/>
      </c>
      <c r="AV1008" s="19" t="str">
        <f>IF(参照_電気!B1008="","",参照_電気!B1008)</f>
        <v/>
      </c>
      <c r="AW1008" s="19" t="str">
        <f>IF(参照_電気!C1008="","",参照_電気!C1008)</f>
        <v>(参考値)事業者全体</v>
      </c>
      <c r="AX1008" s="19">
        <f>IF(参照_電気!D1008="","",参照_電気!D1008)</f>
        <v>6.6000000000000005E-5</v>
      </c>
      <c r="AY1008" s="19">
        <f>IF(参照_電気!E1008="","",参照_電気!E1008)</f>
        <v>6.6000000000000005E-5</v>
      </c>
      <c r="AZ1008" s="19" t="str">
        <f>IF(参照_電気!F1008="","",参照_電気!F1008)</f>
        <v>(株)タケエイでんき</v>
      </c>
      <c r="BA1008" s="19" t="str">
        <f>IF(参照_電気!G1008="","",参照_電気!G1008)</f>
        <v>(株)タケエイでんき_(参考値)事業者全体</v>
      </c>
      <c r="BB1008" s="19">
        <f t="shared" si="56"/>
        <v>6.6000000000000003E-2</v>
      </c>
      <c r="BD1008" s="19" t="str">
        <f>IF(参照_電気!L1008="","",参照_電気!L1008)</f>
        <v/>
      </c>
    </row>
    <row r="1009" spans="47:56">
      <c r="AU1009" s="19" t="str">
        <f>IF(参照_電気!A1009="","",参照_電気!A1009)</f>
        <v>A0631</v>
      </c>
      <c r="AV1009" s="19" t="str">
        <f>IF(参照_電気!B1009="","",参照_電気!B1009)</f>
        <v>気仙沼グリーンエナジー(株)</v>
      </c>
      <c r="AW1009" s="19" t="str">
        <f>IF(参照_電気!C1009="","",参照_電気!C1009)</f>
        <v>メニューA</v>
      </c>
      <c r="AX1009" s="19">
        <f>IF(参照_電気!D1009="","",参照_電気!D1009)</f>
        <v>3.8699999999999997E-4</v>
      </c>
      <c r="AY1009" s="19">
        <f>IF(参照_電気!E1009="","",参照_電気!E1009)</f>
        <v>3.8699999999999997E-4</v>
      </c>
      <c r="AZ1009" s="19" t="str">
        <f>IF(参照_電気!F1009="","",参照_電気!F1009)</f>
        <v>気仙沼グリーンエナジー(株)</v>
      </c>
      <c r="BA1009" s="19" t="str">
        <f>IF(参照_電気!G1009="","",参照_電気!G1009)</f>
        <v>気仙沼グリーンエナジー(株)_メニューA</v>
      </c>
      <c r="BB1009" s="19">
        <f t="shared" si="56"/>
        <v>0.38699999999999996</v>
      </c>
      <c r="BD1009" s="19" t="str">
        <f>IF(参照_電気!L1009="","",参照_電気!L1009)</f>
        <v/>
      </c>
    </row>
    <row r="1010" spans="47:56">
      <c r="AU1010" s="19" t="str">
        <f>IF(参照_電気!A1010="","",参照_電気!A1010)</f>
        <v/>
      </c>
      <c r="AV1010" s="19" t="str">
        <f>IF(参照_電気!B1010="","",参照_電気!B1010)</f>
        <v/>
      </c>
      <c r="AW1010" s="19" t="str">
        <f>IF(参照_電気!C1010="","",参照_電気!C1010)</f>
        <v>メニューB(残差)</v>
      </c>
      <c r="AX1010" s="19">
        <f>IF(参照_電気!D1010="","",参照_電気!D1010)</f>
        <v>4.0900000000000002E-4</v>
      </c>
      <c r="AY1010" s="19">
        <f>IF(参照_電気!E1010="","",参照_電気!E1010)</f>
        <v>4.0900000000000002E-4</v>
      </c>
      <c r="AZ1010" s="19" t="str">
        <f>IF(参照_電気!F1010="","",参照_電気!F1010)</f>
        <v>気仙沼グリーンエナジー(株)</v>
      </c>
      <c r="BA1010" s="19" t="str">
        <f>IF(参照_電気!G1010="","",参照_電気!G1010)</f>
        <v>気仙沼グリーンエナジー(株)_メニューB(残差)</v>
      </c>
      <c r="BB1010" s="19">
        <f t="shared" si="56"/>
        <v>0.40900000000000003</v>
      </c>
      <c r="BD1010" s="19" t="str">
        <f>IF(参照_電気!L1010="","",参照_電気!L1010)</f>
        <v/>
      </c>
    </row>
    <row r="1011" spans="47:56">
      <c r="AU1011" s="19" t="str">
        <f>IF(参照_電気!A1011="","",参照_電気!A1011)</f>
        <v/>
      </c>
      <c r="AV1011" s="19" t="str">
        <f>IF(参照_電気!B1011="","",参照_電気!B1011)</f>
        <v/>
      </c>
      <c r="AW1011" s="19" t="str">
        <f>IF(参照_電気!C1011="","",参照_電気!C1011)</f>
        <v>(参考値)事業者全体</v>
      </c>
      <c r="AX1011" s="19">
        <f>IF(参照_電気!D1011="","",参照_電気!D1011)</f>
        <v>4.0299999999999998E-4</v>
      </c>
      <c r="AY1011" s="19">
        <f>IF(参照_電気!E1011="","",参照_電気!E1011)</f>
        <v>4.0299999999999998E-4</v>
      </c>
      <c r="AZ1011" s="19" t="str">
        <f>IF(参照_電気!F1011="","",参照_電気!F1011)</f>
        <v>気仙沼グリーンエナジー(株)</v>
      </c>
      <c r="BA1011" s="19" t="str">
        <f>IF(参照_電気!G1011="","",参照_電気!G1011)</f>
        <v>気仙沼グリーンエナジー(株)_(参考値)事業者全体</v>
      </c>
      <c r="BB1011" s="19">
        <f t="shared" si="56"/>
        <v>0.40299999999999997</v>
      </c>
      <c r="BD1011" s="19" t="str">
        <f>IF(参照_電気!L1011="","",参照_電気!L1011)</f>
        <v/>
      </c>
    </row>
    <row r="1012" spans="47:56">
      <c r="AU1012" s="19" t="str">
        <f>IF(参照_電気!A1012="","",参照_電気!A1012)</f>
        <v>A0632</v>
      </c>
      <c r="AV1012" s="19" t="str">
        <f>IF(参照_電気!B1012="","",参照_電気!B1012)</f>
        <v>(株)ユーラスグリーンエナジー</v>
      </c>
      <c r="AW1012" s="19" t="str">
        <f>IF(参照_電気!C1012="","",参照_電気!C1012)</f>
        <v>メニューA</v>
      </c>
      <c r="AX1012" s="19">
        <f>IF(参照_電気!D1012="","",参照_電気!D1012)</f>
        <v>0</v>
      </c>
      <c r="AY1012" s="19">
        <f>IF(参照_電気!E1012="","",参照_電気!E1012)</f>
        <v>0</v>
      </c>
      <c r="AZ1012" s="19" t="str">
        <f>IF(参照_電気!F1012="","",参照_電気!F1012)</f>
        <v>(株)ユーラスグリーンエナジー</v>
      </c>
      <c r="BA1012" s="19" t="str">
        <f>IF(参照_電気!G1012="","",参照_電気!G1012)</f>
        <v>(株)ユーラスグリーンエナジー_メニューA</v>
      </c>
      <c r="BB1012" s="19">
        <f t="shared" si="56"/>
        <v>0</v>
      </c>
      <c r="BD1012" s="19" t="str">
        <f>IF(参照_電気!L1012="","",参照_電気!L1012)</f>
        <v/>
      </c>
    </row>
    <row r="1013" spans="47:56">
      <c r="AU1013" s="19" t="str">
        <f>IF(参照_電気!A1013="","",参照_電気!A1013)</f>
        <v/>
      </c>
      <c r="AV1013" s="19" t="str">
        <f>IF(参照_電気!B1013="","",参照_電気!B1013)</f>
        <v/>
      </c>
      <c r="AW1013" s="19" t="str">
        <f>IF(参照_電気!C1013="","",参照_電気!C1013)</f>
        <v>メニューB(残差)</v>
      </c>
      <c r="AX1013" s="19">
        <f>IF(参照_電気!D1013="","",参照_電気!D1013)</f>
        <v>6.7500000000000004E-4</v>
      </c>
      <c r="AY1013" s="19">
        <f>IF(参照_電気!E1013="","",参照_電気!E1013)</f>
        <v>6.7500000000000004E-4</v>
      </c>
      <c r="AZ1013" s="19" t="str">
        <f>IF(参照_電気!F1013="","",参照_電気!F1013)</f>
        <v>(株)ユーラスグリーンエナジー</v>
      </c>
      <c r="BA1013" s="19" t="str">
        <f>IF(参照_電気!G1013="","",参照_電気!G1013)</f>
        <v>(株)ユーラスグリーンエナジー_メニューB(残差)</v>
      </c>
      <c r="BB1013" s="19">
        <f t="shared" si="56"/>
        <v>0.67500000000000004</v>
      </c>
      <c r="BD1013" s="19" t="str">
        <f>IF(参照_電気!L1013="","",参照_電気!L1013)</f>
        <v/>
      </c>
    </row>
    <row r="1014" spans="47:56">
      <c r="AU1014" s="19" t="str">
        <f>IF(参照_電気!A1014="","",参照_電気!A1014)</f>
        <v/>
      </c>
      <c r="AV1014" s="19" t="str">
        <f>IF(参照_電気!B1014="","",参照_電気!B1014)</f>
        <v/>
      </c>
      <c r="AW1014" s="19" t="str">
        <f>IF(参照_電気!C1014="","",参照_電気!C1014)</f>
        <v>(参考値)事業者全体</v>
      </c>
      <c r="AX1014" s="19">
        <f>IF(参照_電気!D1014="","",参照_電気!D1014)</f>
        <v>3.1999999999999999E-5</v>
      </c>
      <c r="AY1014" s="19">
        <f>IF(参照_電気!E1014="","",参照_電気!E1014)</f>
        <v>3.1999999999999999E-5</v>
      </c>
      <c r="AZ1014" s="19" t="str">
        <f>IF(参照_電気!F1014="","",参照_電気!F1014)</f>
        <v>(株)ユーラスグリーンエナジー</v>
      </c>
      <c r="BA1014" s="19" t="str">
        <f>IF(参照_電気!G1014="","",参照_電気!G1014)</f>
        <v>(株)ユーラスグリーンエナジー_(参考値)事業者全体</v>
      </c>
      <c r="BB1014" s="19">
        <f t="shared" si="56"/>
        <v>3.2000000000000001E-2</v>
      </c>
      <c r="BD1014" s="19" t="str">
        <f>IF(参照_電気!L1014="","",参照_電気!L1014)</f>
        <v/>
      </c>
    </row>
    <row r="1015" spans="47:56">
      <c r="AU1015" s="19" t="str">
        <f>IF(参照_電気!A1015="","",参照_電気!A1015)</f>
        <v>A0639</v>
      </c>
      <c r="AV1015" s="19" t="str">
        <f>IF(参照_電気!B1015="","",参照_電気!B1015)</f>
        <v>酒田天然瓦斯(株)</v>
      </c>
      <c r="AW1015" s="19" t="str">
        <f>IF(参照_電気!C1015="","",参照_電気!C1015)</f>
        <v/>
      </c>
      <c r="AX1015" s="19">
        <f>IF(参照_電気!D1015="","",参照_電気!D1015)</f>
        <v>4.1899999999999999E-4</v>
      </c>
      <c r="AY1015" s="19">
        <f>IF(参照_電気!E1015="","",参照_電気!E1015)</f>
        <v>4.1899999999999999E-4</v>
      </c>
      <c r="AZ1015" s="19" t="str">
        <f>IF(参照_電気!F1015="","",参照_電気!F1015)</f>
        <v>酒田天然瓦斯(株)</v>
      </c>
      <c r="BA1015" s="19" t="str">
        <f>IF(参照_電気!G1015="","",参照_電気!G1015)</f>
        <v>酒田天然瓦斯(株)_</v>
      </c>
      <c r="BB1015" s="19">
        <f t="shared" si="56"/>
        <v>0.41899999999999998</v>
      </c>
      <c r="BD1015" s="19" t="str">
        <f>IF(参照_電気!L1015="","",参照_電気!L1015)</f>
        <v/>
      </c>
    </row>
    <row r="1016" spans="47:56">
      <c r="AU1016" s="19" t="str">
        <f>IF(参照_電気!A1016="","",参照_電気!A1016)</f>
        <v>A0640</v>
      </c>
      <c r="AV1016" s="19" t="str">
        <f>IF(参照_電気!B1016="","",参照_電気!B1016)</f>
        <v>東亜ガス(株)</v>
      </c>
      <c r="AW1016" s="19" t="str">
        <f>IF(参照_電気!C1016="","",参照_電気!C1016)</f>
        <v/>
      </c>
      <c r="AX1016" s="19">
        <f>IF(参照_電気!D1016="","",参照_電気!D1016)</f>
        <v>6.4400000000000004E-4</v>
      </c>
      <c r="AY1016" s="19">
        <f>IF(参照_電気!E1016="","",参照_電気!E1016)</f>
        <v>6.4400000000000004E-4</v>
      </c>
      <c r="AZ1016" s="19" t="str">
        <f>IF(参照_電気!F1016="","",参照_電気!F1016)</f>
        <v>東亜ガス(株)</v>
      </c>
      <c r="BA1016" s="19" t="str">
        <f>IF(参照_電気!G1016="","",参照_電気!G1016)</f>
        <v>東亜ガス(株)_</v>
      </c>
      <c r="BB1016" s="19">
        <f t="shared" si="56"/>
        <v>0.64400000000000002</v>
      </c>
      <c r="BD1016" s="19" t="str">
        <f>IF(参照_電気!L1016="","",参照_電気!L1016)</f>
        <v/>
      </c>
    </row>
    <row r="1017" spans="47:56">
      <c r="AU1017" s="19" t="str">
        <f>IF(参照_電気!A1017="","",参照_電気!A1017)</f>
        <v>A0641</v>
      </c>
      <c r="AV1017" s="19" t="str">
        <f>IF(参照_電気!B1017="","",参照_電気!B1017)</f>
        <v>(株)三河の山里コミュニティパワー</v>
      </c>
      <c r="AW1017" s="19" t="str">
        <f>IF(参照_電気!C1017="","",参照_電気!C1017)</f>
        <v>メニューA</v>
      </c>
      <c r="AX1017" s="19">
        <f>IF(参照_電気!D1017="","",参照_電気!D1017)</f>
        <v>0</v>
      </c>
      <c r="AY1017" s="19">
        <f>IF(参照_電気!E1017="","",参照_電気!E1017)</f>
        <v>0</v>
      </c>
      <c r="AZ1017" s="19" t="str">
        <f>IF(参照_電気!F1017="","",参照_電気!F1017)</f>
        <v>(株)三河の山里コミュニティパワー</v>
      </c>
      <c r="BA1017" s="19" t="str">
        <f>IF(参照_電気!G1017="","",参照_電気!G1017)</f>
        <v>(株)三河の山里コミュニティパワー_メニューA</v>
      </c>
      <c r="BB1017" s="19">
        <f t="shared" si="56"/>
        <v>0</v>
      </c>
      <c r="BD1017" s="19" t="str">
        <f>IF(参照_電気!L1017="","",参照_電気!L1017)</f>
        <v/>
      </c>
    </row>
    <row r="1018" spans="47:56">
      <c r="AU1018" s="19" t="str">
        <f>IF(参照_電気!A1018="","",参照_電気!A1018)</f>
        <v/>
      </c>
      <c r="AV1018" s="19" t="str">
        <f>IF(参照_電気!B1018="","",参照_電気!B1018)</f>
        <v/>
      </c>
      <c r="AW1018" s="19" t="str">
        <f>IF(参照_電気!C1018="","",参照_電気!C1018)</f>
        <v>メニューB(残差)</v>
      </c>
      <c r="AX1018" s="19">
        <f>IF(参照_電気!D1018="","",参照_電気!D1018)</f>
        <v>4.2200000000000001E-4</v>
      </c>
      <c r="AY1018" s="19">
        <f>IF(参照_電気!E1018="","",参照_電気!E1018)</f>
        <v>4.2200000000000001E-4</v>
      </c>
      <c r="AZ1018" s="19" t="str">
        <f>IF(参照_電気!F1018="","",参照_電気!F1018)</f>
        <v>(株)三河の山里コミュニティパワー</v>
      </c>
      <c r="BA1018" s="19" t="str">
        <f>IF(参照_電気!G1018="","",参照_電気!G1018)</f>
        <v>(株)三河の山里コミュニティパワー_メニューB(残差)</v>
      </c>
      <c r="BB1018" s="19">
        <f t="shared" si="56"/>
        <v>0.42199999999999999</v>
      </c>
      <c r="BD1018" s="19" t="str">
        <f>IF(参照_電気!L1018="","",参照_電気!L1018)</f>
        <v/>
      </c>
    </row>
    <row r="1019" spans="47:56">
      <c r="AU1019" s="19" t="str">
        <f>IF(参照_電気!A1019="","",参照_電気!A1019)</f>
        <v/>
      </c>
      <c r="AV1019" s="19" t="str">
        <f>IF(参照_電気!B1019="","",参照_電気!B1019)</f>
        <v/>
      </c>
      <c r="AW1019" s="19" t="str">
        <f>IF(参照_電気!C1019="","",参照_電気!C1019)</f>
        <v>(参考値)事業者全体</v>
      </c>
      <c r="AX1019" s="19">
        <f>IF(参照_電気!D1019="","",参照_電気!D1019)</f>
        <v>7.7999999999999999E-5</v>
      </c>
      <c r="AY1019" s="19">
        <f>IF(参照_電気!E1019="","",参照_電気!E1019)</f>
        <v>7.7999999999999999E-5</v>
      </c>
      <c r="AZ1019" s="19" t="str">
        <f>IF(参照_電気!F1019="","",参照_電気!F1019)</f>
        <v>(株)三河の山里コミュニティパワー</v>
      </c>
      <c r="BA1019" s="19" t="str">
        <f>IF(参照_電気!G1019="","",参照_電気!G1019)</f>
        <v>(株)三河の山里コミュニティパワー_(参考値)事業者全体</v>
      </c>
      <c r="BB1019" s="19">
        <f t="shared" si="56"/>
        <v>7.8E-2</v>
      </c>
      <c r="BD1019" s="19" t="str">
        <f>IF(参照_電気!L1019="","",参照_電気!L1019)</f>
        <v/>
      </c>
    </row>
    <row r="1020" spans="47:56">
      <c r="AU1020" s="19" t="str">
        <f>IF(参照_電気!A1020="","",参照_電気!A1020)</f>
        <v>A0642</v>
      </c>
      <c r="AV1020" s="19" t="str">
        <f>IF(参照_電気!B1020="","",参照_電気!B1020)</f>
        <v>新潟スワンエナジー(株)</v>
      </c>
      <c r="AW1020" s="19" t="str">
        <f>IF(参照_電気!C1020="","",参照_電気!C1020)</f>
        <v>メニューA</v>
      </c>
      <c r="AX1020" s="19">
        <f>IF(参照_電気!D1020="","",参照_電気!D1020)</f>
        <v>0</v>
      </c>
      <c r="AY1020" s="19">
        <f>IF(参照_電気!E1020="","",参照_電気!E1020)</f>
        <v>0</v>
      </c>
      <c r="AZ1020" s="19" t="str">
        <f>IF(参照_電気!F1020="","",参照_電気!F1020)</f>
        <v>新潟スワンエナジー(株)</v>
      </c>
      <c r="BA1020" s="19" t="str">
        <f>IF(参照_電気!G1020="","",参照_電気!G1020)</f>
        <v>新潟スワンエナジー(株)_メニューA</v>
      </c>
      <c r="BB1020" s="19">
        <f t="shared" si="56"/>
        <v>0</v>
      </c>
      <c r="BD1020" s="19" t="str">
        <f>IF(参照_電気!L1020="","",参照_電気!L1020)</f>
        <v/>
      </c>
    </row>
    <row r="1021" spans="47:56">
      <c r="AU1021" s="19" t="str">
        <f>IF(参照_電気!A1021="","",参照_電気!A1021)</f>
        <v/>
      </c>
      <c r="AV1021" s="19" t="str">
        <f>IF(参照_電気!B1021="","",参照_電気!B1021)</f>
        <v/>
      </c>
      <c r="AW1021" s="19" t="str">
        <f>IF(参照_電気!C1021="","",参照_電気!C1021)</f>
        <v>メニューB</v>
      </c>
      <c r="AX1021" s="19">
        <f>IF(参照_電気!D1021="","",参照_電気!D1021)</f>
        <v>2.6600000000000001E-4</v>
      </c>
      <c r="AY1021" s="19">
        <f>IF(参照_電気!E1021="","",参照_電気!E1021)</f>
        <v>2.6600000000000001E-4</v>
      </c>
      <c r="AZ1021" s="19" t="str">
        <f>IF(参照_電気!F1021="","",参照_電気!F1021)</f>
        <v>新潟スワンエナジー(株)</v>
      </c>
      <c r="BA1021" s="19" t="str">
        <f>IF(参照_電気!G1021="","",参照_電気!G1021)</f>
        <v>新潟スワンエナジー(株)_メニューB</v>
      </c>
      <c r="BB1021" s="19">
        <f t="shared" si="56"/>
        <v>0.26600000000000001</v>
      </c>
      <c r="BD1021" s="19" t="str">
        <f>IF(参照_電気!L1021="","",参照_電気!L1021)</f>
        <v/>
      </c>
    </row>
    <row r="1022" spans="47:56">
      <c r="AU1022" s="19" t="str">
        <f>IF(参照_電気!A1022="","",参照_電気!A1022)</f>
        <v/>
      </c>
      <c r="AV1022" s="19" t="str">
        <f>IF(参照_電気!B1022="","",参照_電気!B1022)</f>
        <v/>
      </c>
      <c r="AW1022" s="19" t="str">
        <f>IF(参照_電気!C1022="","",参照_電気!C1022)</f>
        <v>メニューC</v>
      </c>
      <c r="AX1022" s="19">
        <f>IF(参照_電気!D1022="","",参照_電気!D1022)</f>
        <v>1.3799999999999999E-4</v>
      </c>
      <c r="AY1022" s="19">
        <f>IF(参照_電気!E1022="","",参照_電気!E1022)</f>
        <v>1.3799999999999999E-4</v>
      </c>
      <c r="AZ1022" s="19" t="str">
        <f>IF(参照_電気!F1022="","",参照_電気!F1022)</f>
        <v>新潟スワンエナジー(株)</v>
      </c>
      <c r="BA1022" s="19" t="str">
        <f>IF(参照_電気!G1022="","",参照_電気!G1022)</f>
        <v>新潟スワンエナジー(株)_メニューC</v>
      </c>
      <c r="BB1022" s="19">
        <f t="shared" si="56"/>
        <v>0.13799999999999998</v>
      </c>
      <c r="BD1022" s="19" t="str">
        <f>IF(参照_電気!L1022="","",参照_電気!L1022)</f>
        <v/>
      </c>
    </row>
    <row r="1023" spans="47:56">
      <c r="AU1023" s="19" t="str">
        <f>IF(参照_電気!A1023="","",参照_電気!A1023)</f>
        <v/>
      </c>
      <c r="AV1023" s="19" t="str">
        <f>IF(参照_電気!B1023="","",参照_電気!B1023)</f>
        <v/>
      </c>
      <c r="AW1023" s="19" t="str">
        <f>IF(参照_電気!C1023="","",参照_電気!C1023)</f>
        <v>メニューD(残差)</v>
      </c>
      <c r="AX1023" s="19">
        <f>IF(参照_電気!D1023="","",参照_電気!D1023)</f>
        <v>2.8800000000000001E-4</v>
      </c>
      <c r="AY1023" s="19">
        <f>IF(参照_電気!E1023="","",参照_電気!E1023)</f>
        <v>2.8800000000000001E-4</v>
      </c>
      <c r="AZ1023" s="19" t="str">
        <f>IF(参照_電気!F1023="","",参照_電気!F1023)</f>
        <v>新潟スワンエナジー(株)</v>
      </c>
      <c r="BA1023" s="19" t="str">
        <f>IF(参照_電気!G1023="","",参照_電気!G1023)</f>
        <v>新潟スワンエナジー(株)_メニューD(残差)</v>
      </c>
      <c r="BB1023" s="19">
        <f t="shared" si="56"/>
        <v>0.28800000000000003</v>
      </c>
      <c r="BD1023" s="19" t="str">
        <f>IF(参照_電気!L1023="","",参照_電気!L1023)</f>
        <v/>
      </c>
    </row>
    <row r="1024" spans="47:56">
      <c r="AU1024" s="19" t="str">
        <f>IF(参照_電気!A1024="","",参照_電気!A1024)</f>
        <v/>
      </c>
      <c r="AV1024" s="19" t="str">
        <f>IF(参照_電気!B1024="","",参照_電気!B1024)</f>
        <v/>
      </c>
      <c r="AW1024" s="19" t="str">
        <f>IF(参照_電気!C1024="","",参照_電気!C1024)</f>
        <v>(参考値)事業者全体</v>
      </c>
      <c r="AX1024" s="19">
        <f>IF(参照_電気!D1024="","",参照_電気!D1024)</f>
        <v>2.0000000000000001E-4</v>
      </c>
      <c r="AY1024" s="19">
        <f>IF(参照_電気!E1024="","",参照_電気!E1024)</f>
        <v>2.0000000000000001E-4</v>
      </c>
      <c r="AZ1024" s="19" t="str">
        <f>IF(参照_電気!F1024="","",参照_電気!F1024)</f>
        <v>新潟スワンエナジー(株)</v>
      </c>
      <c r="BA1024" s="19" t="str">
        <f>IF(参照_電気!G1024="","",参照_電気!G1024)</f>
        <v>新潟スワンエナジー(株)_(参考値)事業者全体</v>
      </c>
      <c r="BB1024" s="19">
        <f t="shared" si="56"/>
        <v>0.2</v>
      </c>
      <c r="BD1024" s="19" t="str">
        <f>IF(参照_電気!L1024="","",参照_電気!L1024)</f>
        <v/>
      </c>
    </row>
    <row r="1025" spans="47:56">
      <c r="AU1025" s="19" t="str">
        <f>IF(参照_電気!A1025="","",参照_電気!A1025)</f>
        <v>A0644</v>
      </c>
      <c r="AV1025" s="19" t="str">
        <f>IF(参照_電気!B1025="","",参照_電気!B1025)</f>
        <v>グリーンピープルズパワー(株)</v>
      </c>
      <c r="AW1025" s="19" t="str">
        <f>IF(参照_電気!C1025="","",参照_電気!C1025)</f>
        <v/>
      </c>
      <c r="AX1025" s="19">
        <f>IF(参照_電気!D1025="","",参照_電気!D1025)</f>
        <v>2.4600000000000002E-4</v>
      </c>
      <c r="AY1025" s="19">
        <f>IF(参照_電気!E1025="","",参照_電気!E1025)</f>
        <v>2.4600000000000002E-4</v>
      </c>
      <c r="AZ1025" s="19" t="str">
        <f>IF(参照_電気!F1025="","",参照_電気!F1025)</f>
        <v>グリーンピープルズパワー(株)</v>
      </c>
      <c r="BA1025" s="19" t="str">
        <f>IF(参照_電気!G1025="","",参照_電気!G1025)</f>
        <v>グリーンピープルズパワー(株)_</v>
      </c>
      <c r="BB1025" s="19">
        <f t="shared" si="56"/>
        <v>0.24600000000000002</v>
      </c>
      <c r="BD1025" s="19" t="str">
        <f>IF(参照_電気!L1025="","",参照_電気!L1025)</f>
        <v/>
      </c>
    </row>
    <row r="1026" spans="47:56">
      <c r="AU1026" s="19" t="str">
        <f>IF(参照_電気!A1026="","",参照_電気!A1026)</f>
        <v>A0648</v>
      </c>
      <c r="AV1026" s="19" t="str">
        <f>IF(参照_電気!B1026="","",参照_電気!B1026)</f>
        <v>(株)マルイファシリティーズ</v>
      </c>
      <c r="AW1026" s="19" t="str">
        <f>IF(参照_電気!C1026="","",参照_電気!C1026)</f>
        <v/>
      </c>
      <c r="AX1026" s="19">
        <f>IF(参照_電気!D1026="","",参照_電気!D1026)</f>
        <v>2.05E-4</v>
      </c>
      <c r="AY1026" s="19">
        <f>IF(参照_電気!E1026="","",参照_電気!E1026)</f>
        <v>2.05E-4</v>
      </c>
      <c r="AZ1026" s="19" t="str">
        <f>IF(参照_電気!F1026="","",参照_電気!F1026)</f>
        <v>(株)マルイファシリティーズ</v>
      </c>
      <c r="BA1026" s="19" t="str">
        <f>IF(参照_電気!G1026="","",参照_電気!G1026)</f>
        <v>(株)マルイファシリティーズ_</v>
      </c>
      <c r="BB1026" s="19">
        <f t="shared" si="56"/>
        <v>0.20499999999999999</v>
      </c>
      <c r="BD1026" s="19" t="str">
        <f>IF(参照_電気!L1026="","",参照_電気!L1026)</f>
        <v/>
      </c>
    </row>
    <row r="1027" spans="47:56">
      <c r="AU1027" s="19" t="str">
        <f>IF(参照_電気!A1027="","",参照_電気!A1027)</f>
        <v>A0649</v>
      </c>
      <c r="AV1027" s="19" t="str">
        <f>IF(参照_電気!B1027="","",参照_電気!B1027)</f>
        <v>(株)デンケン</v>
      </c>
      <c r="AW1027" s="19" t="str">
        <f>IF(参照_電気!C1027="","",参照_電気!C1027)</f>
        <v/>
      </c>
      <c r="AX1027" s="19">
        <f>IF(参照_電気!D1027="","",参照_電気!D1027)</f>
        <v>4.6099999999999998E-4</v>
      </c>
      <c r="AY1027" s="19">
        <f>IF(参照_電気!E1027="","",参照_電気!E1027)</f>
        <v>4.6099999999999998E-4</v>
      </c>
      <c r="AZ1027" s="19" t="str">
        <f>IF(参照_電気!F1027="","",参照_電気!F1027)</f>
        <v>(株)デンケン</v>
      </c>
      <c r="BA1027" s="19" t="str">
        <f>IF(参照_電気!G1027="","",参照_電気!G1027)</f>
        <v>(株)デンケン_</v>
      </c>
      <c r="BB1027" s="19">
        <f t="shared" si="56"/>
        <v>0.46099999999999997</v>
      </c>
      <c r="BD1027" s="19" t="str">
        <f>IF(参照_電気!L1027="","",参照_電気!L1027)</f>
        <v/>
      </c>
    </row>
    <row r="1028" spans="47:56">
      <c r="AU1028" s="19" t="str">
        <f>IF(参照_電気!A1028="","",参照_電気!A1028)</f>
        <v>A0650</v>
      </c>
      <c r="AV1028" s="19" t="str">
        <f>IF(参照_電気!B1028="","",参照_電気!B1028)</f>
        <v>(株)東名</v>
      </c>
      <c r="AW1028" s="19" t="str">
        <f>IF(参照_電気!C1028="","",参照_電気!C1028)</f>
        <v>メニューA</v>
      </c>
      <c r="AX1028" s="19">
        <f>IF(参照_電気!D1028="","",参照_電気!D1028)</f>
        <v>0</v>
      </c>
      <c r="AY1028" s="19">
        <f>IF(参照_電気!E1028="","",参照_電気!E1028)</f>
        <v>0</v>
      </c>
      <c r="AZ1028" s="19" t="str">
        <f>IF(参照_電気!F1028="","",参照_電気!F1028)</f>
        <v>(株)東名</v>
      </c>
      <c r="BA1028" s="19" t="str">
        <f>IF(参照_電気!G1028="","",参照_電気!G1028)</f>
        <v>(株)東名_メニューA</v>
      </c>
      <c r="BB1028" s="19">
        <f t="shared" si="56"/>
        <v>0</v>
      </c>
      <c r="BD1028" s="19" t="str">
        <f>IF(参照_電気!L1028="","",参照_電気!L1028)</f>
        <v/>
      </c>
    </row>
    <row r="1029" spans="47:56">
      <c r="AU1029" s="19" t="str">
        <f>IF(参照_電気!A1029="","",参照_電気!A1029)</f>
        <v/>
      </c>
      <c r="AV1029" s="19" t="str">
        <f>IF(参照_電気!B1029="","",参照_電気!B1029)</f>
        <v/>
      </c>
      <c r="AW1029" s="19" t="str">
        <f>IF(参照_電気!C1029="","",参照_電気!C1029)</f>
        <v>メニューB(残差)</v>
      </c>
      <c r="AX1029" s="19">
        <f>IF(参照_電気!D1029="","",参照_電気!D1029)</f>
        <v>9.1E-4</v>
      </c>
      <c r="AY1029" s="19">
        <f>IF(参照_電気!E1029="","",参照_電気!E1029)</f>
        <v>9.1E-4</v>
      </c>
      <c r="AZ1029" s="19" t="str">
        <f>IF(参照_電気!F1029="","",参照_電気!F1029)</f>
        <v>(株)東名</v>
      </c>
      <c r="BA1029" s="19" t="str">
        <f>IF(参照_電気!G1029="","",参照_電気!G1029)</f>
        <v>(株)東名_メニューB(残差)</v>
      </c>
      <c r="BB1029" s="19">
        <f t="shared" ref="BB1029:BB1092" si="57">AX1029*1000</f>
        <v>0.91</v>
      </c>
      <c r="BD1029" s="19" t="str">
        <f>IF(参照_電気!L1029="","",参照_電気!L1029)</f>
        <v/>
      </c>
    </row>
    <row r="1030" spans="47:56">
      <c r="AU1030" s="19" t="str">
        <f>IF(参照_電気!A1030="","",参照_電気!A1030)</f>
        <v/>
      </c>
      <c r="AV1030" s="19" t="str">
        <f>IF(参照_電気!B1030="","",参照_電気!B1030)</f>
        <v/>
      </c>
      <c r="AW1030" s="19" t="str">
        <f>IF(参照_電気!C1030="","",参照_電気!C1030)</f>
        <v>(参考値)事業者全体</v>
      </c>
      <c r="AX1030" s="19">
        <f>IF(参照_電気!D1030="","",参照_電気!D1030)</f>
        <v>3.7100000000000002E-4</v>
      </c>
      <c r="AY1030" s="19">
        <f>IF(参照_電気!E1030="","",参照_電気!E1030)</f>
        <v>3.7100000000000002E-4</v>
      </c>
      <c r="AZ1030" s="19" t="str">
        <f>IF(参照_電気!F1030="","",参照_電気!F1030)</f>
        <v>(株)東名</v>
      </c>
      <c r="BA1030" s="19" t="str">
        <f>IF(参照_電気!G1030="","",参照_電気!G1030)</f>
        <v>(株)東名_(参考値)事業者全体</v>
      </c>
      <c r="BB1030" s="19">
        <f t="shared" si="57"/>
        <v>0.371</v>
      </c>
      <c r="BD1030" s="19" t="str">
        <f>IF(参照_電気!L1030="","",参照_電気!L1030)</f>
        <v/>
      </c>
    </row>
    <row r="1031" spans="47:56">
      <c r="AU1031" s="19" t="str">
        <f>IF(参照_電気!A1031="","",参照_電気!A1031)</f>
        <v>A0653</v>
      </c>
      <c r="AV1031" s="19" t="str">
        <f>IF(参照_電気!B1031="","",参照_電気!B1031)</f>
        <v>NTTアノードエナジー(株)</v>
      </c>
      <c r="AW1031" s="19" t="str">
        <f>IF(参照_電気!C1031="","",参照_電気!C1031)</f>
        <v>メニューA</v>
      </c>
      <c r="AX1031" s="19">
        <f>IF(参照_電気!D1031="","",参照_電気!D1031)</f>
        <v>0</v>
      </c>
      <c r="AY1031" s="19">
        <f>IF(参照_電気!E1031="","",参照_電気!E1031)</f>
        <v>0</v>
      </c>
      <c r="AZ1031" s="19" t="str">
        <f>IF(参照_電気!F1031="","",参照_電気!F1031)</f>
        <v>NTTアノードエナジー(株)</v>
      </c>
      <c r="BA1031" s="19" t="str">
        <f>IF(参照_電気!G1031="","",参照_電気!G1031)</f>
        <v>NTTアノードエナジー(株)_メニューA</v>
      </c>
      <c r="BB1031" s="19">
        <f t="shared" si="57"/>
        <v>0</v>
      </c>
      <c r="BD1031" s="19" t="str">
        <f>IF(参照_電気!L1031="","",参照_電気!L1031)</f>
        <v/>
      </c>
    </row>
    <row r="1032" spans="47:56">
      <c r="AU1032" s="19" t="str">
        <f>IF(参照_電気!A1032="","",参照_電気!A1032)</f>
        <v/>
      </c>
      <c r="AV1032" s="19" t="str">
        <f>IF(参照_電気!B1032="","",参照_電気!B1032)</f>
        <v/>
      </c>
      <c r="AW1032" s="19" t="str">
        <f>IF(参照_電気!C1032="","",参照_電気!C1032)</f>
        <v>メニューB(残差)</v>
      </c>
      <c r="AX1032" s="19">
        <f>IF(参照_電気!D1032="","",参照_電気!D1032)</f>
        <v>9.19E-4</v>
      </c>
      <c r="AY1032" s="19">
        <f>IF(参照_電気!E1032="","",参照_電気!E1032)</f>
        <v>9.19E-4</v>
      </c>
      <c r="AZ1032" s="19" t="str">
        <f>IF(参照_電気!F1032="","",参照_電気!F1032)</f>
        <v>NTTアノードエナジー(株)</v>
      </c>
      <c r="BA1032" s="19" t="str">
        <f>IF(参照_電気!G1032="","",参照_電気!G1032)</f>
        <v>NTTアノードエナジー(株)_メニューB(残差)</v>
      </c>
      <c r="BB1032" s="19">
        <f t="shared" si="57"/>
        <v>0.91900000000000004</v>
      </c>
      <c r="BD1032" s="19" t="str">
        <f>IF(参照_電気!L1032="","",参照_電気!L1032)</f>
        <v/>
      </c>
    </row>
    <row r="1033" spans="47:56">
      <c r="AU1033" s="19" t="str">
        <f>IF(参照_電気!A1033="","",参照_電気!A1033)</f>
        <v/>
      </c>
      <c r="AV1033" s="19" t="str">
        <f>IF(参照_電気!B1033="","",参照_電気!B1033)</f>
        <v/>
      </c>
      <c r="AW1033" s="19" t="str">
        <f>IF(参照_電気!C1033="","",参照_電気!C1033)</f>
        <v>(参考値)事業者全体</v>
      </c>
      <c r="AX1033" s="19">
        <f>IF(参照_電気!D1033="","",参照_電気!D1033)</f>
        <v>2.2800000000000001E-4</v>
      </c>
      <c r="AY1033" s="19">
        <f>IF(参照_電気!E1033="","",参照_電気!E1033)</f>
        <v>2.2800000000000001E-4</v>
      </c>
      <c r="AZ1033" s="19" t="str">
        <f>IF(参照_電気!F1033="","",参照_電気!F1033)</f>
        <v>NTTアノードエナジー(株)</v>
      </c>
      <c r="BA1033" s="19" t="str">
        <f>IF(参照_電気!G1033="","",参照_電気!G1033)</f>
        <v>NTTアノードエナジー(株)_(参考値)事業者全体</v>
      </c>
      <c r="BB1033" s="19">
        <f t="shared" si="57"/>
        <v>0.22800000000000001</v>
      </c>
      <c r="BD1033" s="19" t="str">
        <f>IF(参照_電気!L1033="","",参照_電気!L1033)</f>
        <v/>
      </c>
    </row>
    <row r="1034" spans="47:56">
      <c r="AU1034" s="19" t="str">
        <f>IF(参照_電気!A1034="","",参照_電気!A1034)</f>
        <v>A0654</v>
      </c>
      <c r="AV1034" s="19" t="str">
        <f>IF(参照_電気!B1034="","",参照_電気!B1034)</f>
        <v>スマート電気(株)</v>
      </c>
      <c r="AW1034" s="19" t="str">
        <f>IF(参照_電気!C1034="","",参照_電気!C1034)</f>
        <v/>
      </c>
      <c r="AX1034" s="19">
        <f>IF(参照_電気!D1034="","",参照_電気!D1034)</f>
        <v>8.4599999999999996E-4</v>
      </c>
      <c r="AY1034" s="19">
        <f>IF(参照_電気!E1034="","",参照_電気!E1034)</f>
        <v>8.4599999999999996E-4</v>
      </c>
      <c r="AZ1034" s="19" t="str">
        <f>IF(参照_電気!F1034="","",参照_電気!F1034)</f>
        <v>スマート電気(株)</v>
      </c>
      <c r="BA1034" s="19" t="str">
        <f>IF(参照_電気!G1034="","",参照_電気!G1034)</f>
        <v>スマート電気(株)_</v>
      </c>
      <c r="BB1034" s="19">
        <f t="shared" si="57"/>
        <v>0.84599999999999997</v>
      </c>
      <c r="BD1034" s="19" t="str">
        <f>IF(参照_電気!L1034="","",参照_電気!L1034)</f>
        <v/>
      </c>
    </row>
    <row r="1035" spans="47:56">
      <c r="AU1035" s="19" t="str">
        <f>IF(参照_電気!A1035="","",参照_電気!A1035)</f>
        <v>A0655</v>
      </c>
      <c r="AV1035" s="19" t="str">
        <f>IF(参照_電気!B1035="","",参照_電気!B1035)</f>
        <v>(株)唐津パワーホールディングス</v>
      </c>
      <c r="AW1035" s="19" t="str">
        <f>IF(参照_電気!C1035="","",参照_電気!C1035)</f>
        <v/>
      </c>
      <c r="AX1035" s="19">
        <f>IF(参照_電気!D1035="","",参照_電気!D1035)</f>
        <v>5.2800000000000004E-4</v>
      </c>
      <c r="AY1035" s="19">
        <f>IF(参照_電気!E1035="","",参照_電気!E1035)</f>
        <v>5.2800000000000004E-4</v>
      </c>
      <c r="AZ1035" s="19" t="str">
        <f>IF(参照_電気!F1035="","",参照_電気!F1035)</f>
        <v>(株)唐津パワーホールディングス</v>
      </c>
      <c r="BA1035" s="19" t="str">
        <f>IF(参照_電気!G1035="","",参照_電気!G1035)</f>
        <v>(株)唐津パワーホールディングス_</v>
      </c>
      <c r="BB1035" s="19">
        <f t="shared" si="57"/>
        <v>0.52800000000000002</v>
      </c>
      <c r="BD1035" s="19" t="str">
        <f>IF(参照_電気!L1035="","",参照_電気!L1035)</f>
        <v/>
      </c>
    </row>
    <row r="1036" spans="47:56">
      <c r="AU1036" s="19" t="str">
        <f>IF(参照_電気!A1036="","",参照_電気!A1036)</f>
        <v>A0656</v>
      </c>
      <c r="AV1036" s="19" t="str">
        <f>IF(参照_電気!B1036="","",参照_電気!B1036)</f>
        <v>(株)クリーンエネルギー総合研究所</v>
      </c>
      <c r="AW1036" s="19" t="str">
        <f>IF(参照_電気!C1036="","",参照_電気!C1036)</f>
        <v>メニューA</v>
      </c>
      <c r="AX1036" s="19">
        <f>IF(参照_電気!D1036="","",参照_電気!D1036)</f>
        <v>0</v>
      </c>
      <c r="AY1036" s="19">
        <f>IF(参照_電気!E1036="","",参照_電気!E1036)</f>
        <v>0</v>
      </c>
      <c r="AZ1036" s="19" t="str">
        <f>IF(参照_電気!F1036="","",参照_電気!F1036)</f>
        <v>(株)クリーンエネルギー総合研究所</v>
      </c>
      <c r="BA1036" s="19" t="str">
        <f>IF(参照_電気!G1036="","",参照_電気!G1036)</f>
        <v>(株)クリーンエネルギー総合研究所_メニューA</v>
      </c>
      <c r="BB1036" s="19">
        <f t="shared" si="57"/>
        <v>0</v>
      </c>
      <c r="BD1036" s="19" t="str">
        <f>IF(参照_電気!L1036="","",参照_電気!L1036)</f>
        <v/>
      </c>
    </row>
    <row r="1037" spans="47:56">
      <c r="AU1037" s="19" t="str">
        <f>IF(参照_電気!A1037="","",参照_電気!A1037)</f>
        <v/>
      </c>
      <c r="AV1037" s="19" t="str">
        <f>IF(参照_電気!B1037="","",参照_電気!B1037)</f>
        <v/>
      </c>
      <c r="AW1037" s="19" t="str">
        <f>IF(参照_電気!C1037="","",参照_電気!C1037)</f>
        <v>メニューB</v>
      </c>
      <c r="AX1037" s="19">
        <f>IF(参照_電気!D1037="","",参照_電気!D1037)</f>
        <v>3.4000000000000002E-4</v>
      </c>
      <c r="AY1037" s="19">
        <f>IF(参照_電気!E1037="","",参照_電気!E1037)</f>
        <v>3.4000000000000002E-4</v>
      </c>
      <c r="AZ1037" s="19" t="str">
        <f>IF(参照_電気!F1037="","",参照_電気!F1037)</f>
        <v>(株)クリーンエネルギー総合研究所</v>
      </c>
      <c r="BA1037" s="19" t="str">
        <f>IF(参照_電気!G1037="","",参照_電気!G1037)</f>
        <v>(株)クリーンエネルギー総合研究所_メニューB</v>
      </c>
      <c r="BB1037" s="19">
        <f t="shared" si="57"/>
        <v>0.34</v>
      </c>
      <c r="BD1037" s="19" t="str">
        <f>IF(参照_電気!L1037="","",参照_電気!L1037)</f>
        <v/>
      </c>
    </row>
    <row r="1038" spans="47:56">
      <c r="AU1038" s="19" t="str">
        <f>IF(参照_電気!A1038="","",参照_電気!A1038)</f>
        <v/>
      </c>
      <c r="AV1038" s="19" t="str">
        <f>IF(参照_電気!B1038="","",参照_電気!B1038)</f>
        <v/>
      </c>
      <c r="AW1038" s="19" t="str">
        <f>IF(参照_電気!C1038="","",参照_電気!C1038)</f>
        <v>メニューC</v>
      </c>
      <c r="AX1038" s="19">
        <f>IF(参照_電気!D1038="","",参照_電気!D1038)</f>
        <v>2.9599999999999998E-4</v>
      </c>
      <c r="AY1038" s="19">
        <f>IF(参照_電気!E1038="","",参照_電気!E1038)</f>
        <v>2.9599999999999998E-4</v>
      </c>
      <c r="AZ1038" s="19" t="str">
        <f>IF(参照_電気!F1038="","",参照_電気!F1038)</f>
        <v>(株)クリーンエネルギー総合研究所</v>
      </c>
      <c r="BA1038" s="19" t="str">
        <f>IF(参照_電気!G1038="","",参照_電気!G1038)</f>
        <v>(株)クリーンエネルギー総合研究所_メニューC</v>
      </c>
      <c r="BB1038" s="19">
        <f t="shared" si="57"/>
        <v>0.29599999999999999</v>
      </c>
      <c r="BD1038" s="19" t="str">
        <f>IF(参照_電気!L1038="","",参照_電気!L1038)</f>
        <v/>
      </c>
    </row>
    <row r="1039" spans="47:56">
      <c r="AU1039" s="19" t="str">
        <f>IF(参照_電気!A1039="","",参照_電気!A1039)</f>
        <v/>
      </c>
      <c r="AV1039" s="19" t="str">
        <f>IF(参照_電気!B1039="","",参照_電気!B1039)</f>
        <v/>
      </c>
      <c r="AW1039" s="19" t="str">
        <f>IF(参照_電気!C1039="","",参照_電気!C1039)</f>
        <v>メニューD(残差)</v>
      </c>
      <c r="AX1039" s="19">
        <f>IF(参照_電気!D1039="","",参照_電気!D1039)</f>
        <v>4.2400000000000001E-4</v>
      </c>
      <c r="AY1039" s="19">
        <f>IF(参照_電気!E1039="","",参照_電気!E1039)</f>
        <v>4.2400000000000001E-4</v>
      </c>
      <c r="AZ1039" s="19" t="str">
        <f>IF(参照_電気!F1039="","",参照_電気!F1039)</f>
        <v>(株)クリーンエネルギー総合研究所</v>
      </c>
      <c r="BA1039" s="19" t="str">
        <f>IF(参照_電気!G1039="","",参照_電気!G1039)</f>
        <v>(株)クリーンエネルギー総合研究所_メニューD(残差)</v>
      </c>
      <c r="BB1039" s="19">
        <f t="shared" si="57"/>
        <v>0.42399999999999999</v>
      </c>
      <c r="BD1039" s="19" t="str">
        <f>IF(参照_電気!L1039="","",参照_電気!L1039)</f>
        <v/>
      </c>
    </row>
    <row r="1040" spans="47:56">
      <c r="AU1040" s="19" t="str">
        <f>IF(参照_電気!A1040="","",参照_電気!A1040)</f>
        <v/>
      </c>
      <c r="AV1040" s="19" t="str">
        <f>IF(参照_電気!B1040="","",参照_電気!B1040)</f>
        <v/>
      </c>
      <c r="AW1040" s="19" t="str">
        <f>IF(参照_電気!C1040="","",参照_電気!C1040)</f>
        <v>(参考値)事業者全体</v>
      </c>
      <c r="AX1040" s="19">
        <f>IF(参照_電気!D1040="","",参照_電気!D1040)</f>
        <v>3.1E-4</v>
      </c>
      <c r="AY1040" s="19">
        <f>IF(参照_電気!E1040="","",参照_電気!E1040)</f>
        <v>3.1E-4</v>
      </c>
      <c r="AZ1040" s="19" t="str">
        <f>IF(参照_電気!F1040="","",参照_電気!F1040)</f>
        <v>(株)クリーンエネルギー総合研究所</v>
      </c>
      <c r="BA1040" s="19" t="str">
        <f>IF(参照_電気!G1040="","",参照_電気!G1040)</f>
        <v>(株)クリーンエネルギー総合研究所_(参考値)事業者全体</v>
      </c>
      <c r="BB1040" s="19">
        <f t="shared" si="57"/>
        <v>0.31</v>
      </c>
      <c r="BD1040" s="19" t="str">
        <f>IF(参照_電気!L1040="","",参照_電気!L1040)</f>
        <v/>
      </c>
    </row>
    <row r="1041" spans="47:56">
      <c r="AU1041" s="19" t="str">
        <f>IF(参照_電気!A1041="","",参照_電気!A1041)</f>
        <v>A0659</v>
      </c>
      <c r="AV1041" s="19" t="str">
        <f>IF(参照_電気!B1041="","",参照_電気!B1041)</f>
        <v>(株)かづのパワー</v>
      </c>
      <c r="AW1041" s="19" t="str">
        <f>IF(参照_電気!C1041="","",参照_電気!C1041)</f>
        <v/>
      </c>
      <c r="AX1041" s="19">
        <f>IF(参照_電気!D1041="","",参照_電気!D1041)</f>
        <v>1.9900000000000001E-4</v>
      </c>
      <c r="AY1041" s="19">
        <f>IF(参照_電気!E1041="","",参照_電気!E1041)</f>
        <v>1.9900000000000001E-4</v>
      </c>
      <c r="AZ1041" s="19" t="str">
        <f>IF(参照_電気!F1041="","",参照_電気!F1041)</f>
        <v>(株)かづのパワー</v>
      </c>
      <c r="BA1041" s="19" t="str">
        <f>IF(参照_電気!G1041="","",参照_電気!G1041)</f>
        <v>(株)かづのパワー_</v>
      </c>
      <c r="BB1041" s="19">
        <f t="shared" si="57"/>
        <v>0.19900000000000001</v>
      </c>
      <c r="BD1041" s="19" t="str">
        <f>IF(参照_電気!L1041="","",参照_電気!L1041)</f>
        <v/>
      </c>
    </row>
    <row r="1042" spans="47:56">
      <c r="AU1042" s="19" t="str">
        <f>IF(参照_電気!A1042="","",参照_電気!A1042)</f>
        <v>A0660</v>
      </c>
      <c r="AV1042" s="19" t="str">
        <f>IF(参照_電気!B1042="","",参照_電気!B1042)</f>
        <v>UNIVERGY(株)</v>
      </c>
      <c r="AW1042" s="19" t="str">
        <f>IF(参照_電気!C1042="","",参照_電気!C1042)</f>
        <v>メニューA</v>
      </c>
      <c r="AX1042" s="19">
        <f>IF(参照_電気!D1042="","",参照_電気!D1042)</f>
        <v>0</v>
      </c>
      <c r="AY1042" s="19">
        <f>IF(参照_電気!E1042="","",参照_電気!E1042)</f>
        <v>0</v>
      </c>
      <c r="AZ1042" s="19" t="str">
        <f>IF(参照_電気!F1042="","",参照_電気!F1042)</f>
        <v>UNIVERGY(株)</v>
      </c>
      <c r="BA1042" s="19" t="str">
        <f>IF(参照_電気!G1042="","",参照_電気!G1042)</f>
        <v>UNIVERGY(株)_メニューA</v>
      </c>
      <c r="BB1042" s="19">
        <f t="shared" si="57"/>
        <v>0</v>
      </c>
      <c r="BD1042" s="19" t="str">
        <f>IF(参照_電気!L1042="","",参照_電気!L1042)</f>
        <v/>
      </c>
    </row>
    <row r="1043" spans="47:56">
      <c r="AU1043" s="19" t="str">
        <f>IF(参照_電気!A1043="","",参照_電気!A1043)</f>
        <v/>
      </c>
      <c r="AV1043" s="19" t="str">
        <f>IF(参照_電気!B1043="","",参照_電気!B1043)</f>
        <v/>
      </c>
      <c r="AW1043" s="19" t="str">
        <f>IF(参照_電気!C1043="","",参照_電気!C1043)</f>
        <v>メニューB(残差)</v>
      </c>
      <c r="AX1043" s="19">
        <f>IF(参照_電気!D1043="","",参照_電気!D1043)</f>
        <v>5.8399999999999999E-4</v>
      </c>
      <c r="AY1043" s="19">
        <f>IF(参照_電気!E1043="","",参照_電気!E1043)</f>
        <v>5.8399999999999999E-4</v>
      </c>
      <c r="AZ1043" s="19" t="str">
        <f>IF(参照_電気!F1043="","",参照_電気!F1043)</f>
        <v>UNIVERGY(株)</v>
      </c>
      <c r="BA1043" s="19" t="str">
        <f>IF(参照_電気!G1043="","",参照_電気!G1043)</f>
        <v>UNIVERGY(株)_メニューB(残差)</v>
      </c>
      <c r="BB1043" s="19">
        <f t="shared" si="57"/>
        <v>0.58399999999999996</v>
      </c>
      <c r="BD1043" s="19" t="str">
        <f>IF(参照_電気!L1043="","",参照_電気!L1043)</f>
        <v/>
      </c>
    </row>
    <row r="1044" spans="47:56">
      <c r="AU1044" s="19" t="str">
        <f>IF(参照_電気!A1044="","",参照_電気!A1044)</f>
        <v/>
      </c>
      <c r="AV1044" s="19" t="str">
        <f>IF(参照_電気!B1044="","",参照_電気!B1044)</f>
        <v/>
      </c>
      <c r="AW1044" s="19" t="str">
        <f>IF(参照_電気!C1044="","",参照_電気!C1044)</f>
        <v>(参考値)事業者全体</v>
      </c>
      <c r="AX1044" s="19">
        <f>IF(参照_電気!D1044="","",参照_電気!D1044)</f>
        <v>5.8299999999999997E-4</v>
      </c>
      <c r="AY1044" s="19">
        <f>IF(参照_電気!E1044="","",参照_電気!E1044)</f>
        <v>5.8299999999999997E-4</v>
      </c>
      <c r="AZ1044" s="19" t="str">
        <f>IF(参照_電気!F1044="","",参照_電気!F1044)</f>
        <v>UNIVERGY(株)</v>
      </c>
      <c r="BA1044" s="19" t="str">
        <f>IF(参照_電気!G1044="","",参照_電気!G1044)</f>
        <v>UNIVERGY(株)_(参考値)事業者全体</v>
      </c>
      <c r="BB1044" s="19">
        <f t="shared" si="57"/>
        <v>0.58299999999999996</v>
      </c>
      <c r="BD1044" s="19" t="str">
        <f>IF(参照_電気!L1044="","",参照_電気!L1044)</f>
        <v/>
      </c>
    </row>
    <row r="1045" spans="47:56">
      <c r="AU1045" s="19" t="str">
        <f>IF(参照_電気!A1045="","",参照_電気!A1045)</f>
        <v>A0664</v>
      </c>
      <c r="AV1045" s="19" t="str">
        <f>IF(参照_電気!B1045="","",参照_電気!B1045)</f>
        <v>デジタルグリッド(株)</v>
      </c>
      <c r="AW1045" s="19" t="str">
        <f>IF(参照_電気!C1045="","",参照_電気!C1045)</f>
        <v>メニューA</v>
      </c>
      <c r="AX1045" s="19">
        <f>IF(参照_電気!D1045="","",参照_電気!D1045)</f>
        <v>0</v>
      </c>
      <c r="AY1045" s="19">
        <f>IF(参照_電気!E1045="","",参照_電気!E1045)</f>
        <v>0</v>
      </c>
      <c r="AZ1045" s="19" t="str">
        <f>IF(参照_電気!F1045="","",参照_電気!F1045)</f>
        <v>デジタルグリッド(株)</v>
      </c>
      <c r="BA1045" s="19" t="str">
        <f>IF(参照_電気!G1045="","",参照_電気!G1045)</f>
        <v>デジタルグリッド(株)_メニューA</v>
      </c>
      <c r="BB1045" s="19">
        <f t="shared" si="57"/>
        <v>0</v>
      </c>
      <c r="BD1045" s="19" t="str">
        <f>IF(参照_電気!L1045="","",参照_電気!L1045)</f>
        <v/>
      </c>
    </row>
    <row r="1046" spans="47:56">
      <c r="AU1046" s="19" t="str">
        <f>IF(参照_電気!A1046="","",参照_電気!A1046)</f>
        <v/>
      </c>
      <c r="AV1046" s="19" t="str">
        <f>IF(参照_電気!B1046="","",参照_電気!B1046)</f>
        <v/>
      </c>
      <c r="AW1046" s="19" t="str">
        <f>IF(参照_電気!C1046="","",参照_電気!C1046)</f>
        <v>メニューB</v>
      </c>
      <c r="AX1046" s="19">
        <f>IF(参照_電気!D1046="","",参照_電気!D1046)</f>
        <v>2.12E-4</v>
      </c>
      <c r="AY1046" s="19">
        <f>IF(参照_電気!E1046="","",参照_電気!E1046)</f>
        <v>2.12E-4</v>
      </c>
      <c r="AZ1046" s="19" t="str">
        <f>IF(参照_電気!F1046="","",参照_電気!F1046)</f>
        <v>デジタルグリッド(株)</v>
      </c>
      <c r="BA1046" s="19" t="str">
        <f>IF(参照_電気!G1046="","",参照_電気!G1046)</f>
        <v>デジタルグリッド(株)_メニューB</v>
      </c>
      <c r="BB1046" s="19">
        <f t="shared" si="57"/>
        <v>0.21199999999999999</v>
      </c>
      <c r="BD1046" s="19" t="str">
        <f>IF(参照_電気!L1046="","",参照_電気!L1046)</f>
        <v/>
      </c>
    </row>
    <row r="1047" spans="47:56">
      <c r="AU1047" s="19" t="str">
        <f>IF(参照_電気!A1047="","",参照_電気!A1047)</f>
        <v/>
      </c>
      <c r="AV1047" s="19" t="str">
        <f>IF(参照_電気!B1047="","",参照_電気!B1047)</f>
        <v/>
      </c>
      <c r="AW1047" s="19" t="str">
        <f>IF(参照_電気!C1047="","",参照_電気!C1047)</f>
        <v>メニューC</v>
      </c>
      <c r="AX1047" s="19">
        <f>IF(参照_電気!D1047="","",参照_電気!D1047)</f>
        <v>3.1799999999999998E-4</v>
      </c>
      <c r="AY1047" s="19">
        <f>IF(参照_電気!E1047="","",参照_電気!E1047)</f>
        <v>3.1799999999999998E-4</v>
      </c>
      <c r="AZ1047" s="19" t="str">
        <f>IF(参照_電気!F1047="","",参照_電気!F1047)</f>
        <v>デジタルグリッド(株)</v>
      </c>
      <c r="BA1047" s="19" t="str">
        <f>IF(参照_電気!G1047="","",参照_電気!G1047)</f>
        <v>デジタルグリッド(株)_メニューC</v>
      </c>
      <c r="BB1047" s="19">
        <f t="shared" si="57"/>
        <v>0.318</v>
      </c>
      <c r="BD1047" s="19" t="str">
        <f>IF(参照_電気!L1047="","",参照_電気!L1047)</f>
        <v/>
      </c>
    </row>
    <row r="1048" spans="47:56">
      <c r="AU1048" s="19" t="str">
        <f>IF(参照_電気!A1048="","",参照_電気!A1048)</f>
        <v/>
      </c>
      <c r="AV1048" s="19" t="str">
        <f>IF(参照_電気!B1048="","",参照_電気!B1048)</f>
        <v/>
      </c>
      <c r="AW1048" s="19" t="str">
        <f>IF(参照_電気!C1048="","",参照_電気!C1048)</f>
        <v>メニューD</v>
      </c>
      <c r="AX1048" s="19">
        <f>IF(参照_電気!D1048="","",参照_電気!D1048)</f>
        <v>3.39E-4</v>
      </c>
      <c r="AY1048" s="19">
        <f>IF(参照_電気!E1048="","",参照_電気!E1048)</f>
        <v>3.39E-4</v>
      </c>
      <c r="AZ1048" s="19" t="str">
        <f>IF(参照_電気!F1048="","",参照_電気!F1048)</f>
        <v>デジタルグリッド(株)</v>
      </c>
      <c r="BA1048" s="19" t="str">
        <f>IF(参照_電気!G1048="","",参照_電気!G1048)</f>
        <v>デジタルグリッド(株)_メニューD</v>
      </c>
      <c r="BB1048" s="19">
        <f t="shared" si="57"/>
        <v>0.33900000000000002</v>
      </c>
      <c r="BD1048" s="19" t="str">
        <f>IF(参照_電気!L1048="","",参照_電気!L1048)</f>
        <v/>
      </c>
    </row>
    <row r="1049" spans="47:56">
      <c r="AU1049" s="19" t="str">
        <f>IF(参照_電気!A1049="","",参照_電気!A1049)</f>
        <v/>
      </c>
      <c r="AV1049" s="19" t="str">
        <f>IF(参照_電気!B1049="","",参照_電気!B1049)</f>
        <v/>
      </c>
      <c r="AW1049" s="19" t="str">
        <f>IF(参照_電気!C1049="","",参照_電気!C1049)</f>
        <v>メニューE</v>
      </c>
      <c r="AX1049" s="19">
        <f>IF(参照_電気!D1049="","",参照_電気!D1049)</f>
        <v>3.3700000000000001E-4</v>
      </c>
      <c r="AY1049" s="19">
        <f>IF(参照_電気!E1049="","",参照_電気!E1049)</f>
        <v>3.3700000000000001E-4</v>
      </c>
      <c r="AZ1049" s="19" t="str">
        <f>IF(参照_電気!F1049="","",参照_電気!F1049)</f>
        <v>デジタルグリッド(株)</v>
      </c>
      <c r="BA1049" s="19" t="str">
        <f>IF(参照_電気!G1049="","",参照_電気!G1049)</f>
        <v>デジタルグリッド(株)_メニューE</v>
      </c>
      <c r="BB1049" s="19">
        <f t="shared" si="57"/>
        <v>0.33700000000000002</v>
      </c>
      <c r="BD1049" s="19" t="str">
        <f>IF(参照_電気!L1049="","",参照_電気!L1049)</f>
        <v/>
      </c>
    </row>
    <row r="1050" spans="47:56">
      <c r="AU1050" s="19" t="str">
        <f>IF(参照_電気!A1050="","",参照_電気!A1050)</f>
        <v/>
      </c>
      <c r="AV1050" s="19" t="str">
        <f>IF(参照_電気!B1050="","",参照_電気!B1050)</f>
        <v/>
      </c>
      <c r="AW1050" s="19" t="str">
        <f>IF(参照_電気!C1050="","",参照_電気!C1050)</f>
        <v>メニューF</v>
      </c>
      <c r="AX1050" s="19">
        <f>IF(参照_電気!D1050="","",参照_電気!D1050)</f>
        <v>3.5500000000000001E-4</v>
      </c>
      <c r="AY1050" s="19">
        <f>IF(参照_電気!E1050="","",参照_電気!E1050)</f>
        <v>3.5500000000000001E-4</v>
      </c>
      <c r="AZ1050" s="19" t="str">
        <f>IF(参照_電気!F1050="","",参照_電気!F1050)</f>
        <v>デジタルグリッド(株)</v>
      </c>
      <c r="BA1050" s="19" t="str">
        <f>IF(参照_電気!G1050="","",参照_電気!G1050)</f>
        <v>デジタルグリッド(株)_メニューF</v>
      </c>
      <c r="BB1050" s="19">
        <f t="shared" si="57"/>
        <v>0.35499999999999998</v>
      </c>
      <c r="BD1050" s="19" t="str">
        <f>IF(参照_電気!L1050="","",参照_電気!L1050)</f>
        <v/>
      </c>
    </row>
    <row r="1051" spans="47:56">
      <c r="AU1051" s="19" t="str">
        <f>IF(参照_電気!A1051="","",参照_電気!A1051)</f>
        <v/>
      </c>
      <c r="AV1051" s="19" t="str">
        <f>IF(参照_電気!B1051="","",参照_電気!B1051)</f>
        <v/>
      </c>
      <c r="AW1051" s="19" t="str">
        <f>IF(参照_電気!C1051="","",参照_電気!C1051)</f>
        <v>メニューG(残差)</v>
      </c>
      <c r="AX1051" s="19">
        <f>IF(参照_電気!D1051="","",参照_電気!D1051)</f>
        <v>6.11E-4</v>
      </c>
      <c r="AY1051" s="19">
        <f>IF(参照_電気!E1051="","",参照_電気!E1051)</f>
        <v>6.11E-4</v>
      </c>
      <c r="AZ1051" s="19" t="str">
        <f>IF(参照_電気!F1051="","",参照_電気!F1051)</f>
        <v>デジタルグリッド(株)</v>
      </c>
      <c r="BA1051" s="19" t="str">
        <f>IF(参照_電気!G1051="","",参照_電気!G1051)</f>
        <v>デジタルグリッド(株)_メニューG(残差)</v>
      </c>
      <c r="BB1051" s="19">
        <f t="shared" si="57"/>
        <v>0.61099999999999999</v>
      </c>
      <c r="BD1051" s="19" t="str">
        <f>IF(参照_電気!L1051="","",参照_電気!L1051)</f>
        <v/>
      </c>
    </row>
    <row r="1052" spans="47:56">
      <c r="AU1052" s="19" t="str">
        <f>IF(参照_電気!A1052="","",参照_電気!A1052)</f>
        <v/>
      </c>
      <c r="AV1052" s="19" t="str">
        <f>IF(参照_電気!B1052="","",参照_電気!B1052)</f>
        <v/>
      </c>
      <c r="AW1052" s="19" t="str">
        <f>IF(参照_電気!C1052="","",参照_電気!C1052)</f>
        <v>(参考値)事業者全体</v>
      </c>
      <c r="AX1052" s="19">
        <f>IF(参照_電気!D1052="","",参照_電気!D1052)</f>
        <v>5.1199999999999998E-4</v>
      </c>
      <c r="AY1052" s="19">
        <f>IF(参照_電気!E1052="","",参照_電気!E1052)</f>
        <v>5.1199999999999998E-4</v>
      </c>
      <c r="AZ1052" s="19" t="str">
        <f>IF(参照_電気!F1052="","",参照_電気!F1052)</f>
        <v>デジタルグリッド(株)</v>
      </c>
      <c r="BA1052" s="19" t="str">
        <f>IF(参照_電気!G1052="","",参照_電気!G1052)</f>
        <v>デジタルグリッド(株)_(参考値)事業者全体</v>
      </c>
      <c r="BB1052" s="19">
        <f t="shared" si="57"/>
        <v>0.51200000000000001</v>
      </c>
      <c r="BD1052" s="19" t="str">
        <f>IF(参照_電気!L1052="","",参照_電気!L1052)</f>
        <v/>
      </c>
    </row>
    <row r="1053" spans="47:56">
      <c r="AU1053" s="19" t="str">
        <f>IF(参照_電気!A1053="","",参照_電気!A1053)</f>
        <v>A0666</v>
      </c>
      <c r="AV1053" s="19" t="str">
        <f>IF(参照_電気!B1053="","",参照_電気!B1053)</f>
        <v>(株)西九州させぼパワーズ</v>
      </c>
      <c r="AW1053" s="19" t="str">
        <f>IF(参照_電気!C1053="","",参照_電気!C1053)</f>
        <v>メニューA</v>
      </c>
      <c r="AX1053" s="19">
        <f>IF(参照_電気!D1053="","",参照_電気!D1053)</f>
        <v>0</v>
      </c>
      <c r="AY1053" s="19">
        <f>IF(参照_電気!E1053="","",参照_電気!E1053)</f>
        <v>0</v>
      </c>
      <c r="AZ1053" s="19" t="str">
        <f>IF(参照_電気!F1053="","",参照_電気!F1053)</f>
        <v>(株)西九州させぼパワーズ</v>
      </c>
      <c r="BA1053" s="19" t="str">
        <f>IF(参照_電気!G1053="","",参照_電気!G1053)</f>
        <v>(株)西九州させぼパワーズ_メニューA</v>
      </c>
      <c r="BB1053" s="19">
        <f t="shared" si="57"/>
        <v>0</v>
      </c>
      <c r="BD1053" s="19" t="str">
        <f>IF(参照_電気!L1053="","",参照_電気!L1053)</f>
        <v/>
      </c>
    </row>
    <row r="1054" spans="47:56">
      <c r="AU1054" s="19" t="str">
        <f>IF(参照_電気!A1054="","",参照_電気!A1054)</f>
        <v/>
      </c>
      <c r="AV1054" s="19" t="str">
        <f>IF(参照_電気!B1054="","",参照_電気!B1054)</f>
        <v/>
      </c>
      <c r="AW1054" s="19" t="str">
        <f>IF(参照_電気!C1054="","",参照_電気!C1054)</f>
        <v>メニューB</v>
      </c>
      <c r="AX1054" s="19">
        <f>IF(参照_電気!D1054="","",参照_電気!D1054)</f>
        <v>3.9300000000000001E-4</v>
      </c>
      <c r="AY1054" s="19">
        <f>IF(参照_電気!E1054="","",参照_電気!E1054)</f>
        <v>3.9300000000000001E-4</v>
      </c>
      <c r="AZ1054" s="19" t="str">
        <f>IF(参照_電気!F1054="","",参照_電気!F1054)</f>
        <v>(株)西九州させぼパワーズ</v>
      </c>
      <c r="BA1054" s="19" t="str">
        <f>IF(参照_電気!G1054="","",参照_電気!G1054)</f>
        <v>(株)西九州させぼパワーズ_メニューB</v>
      </c>
      <c r="BB1054" s="19">
        <f t="shared" si="57"/>
        <v>0.39300000000000002</v>
      </c>
      <c r="BD1054" s="19" t="str">
        <f>IF(参照_電気!L1054="","",参照_電気!L1054)</f>
        <v/>
      </c>
    </row>
    <row r="1055" spans="47:56">
      <c r="AU1055" s="19" t="str">
        <f>IF(参照_電気!A1055="","",参照_電気!A1055)</f>
        <v/>
      </c>
      <c r="AV1055" s="19" t="str">
        <f>IF(参照_電気!B1055="","",参照_電気!B1055)</f>
        <v/>
      </c>
      <c r="AW1055" s="19" t="str">
        <f>IF(参照_電気!C1055="","",参照_電気!C1055)</f>
        <v>メニューC(残差)</v>
      </c>
      <c r="AX1055" s="19">
        <f>IF(参照_電気!D1055="","",参照_電気!D1055)</f>
        <v>5.3300000000000005E-4</v>
      </c>
      <c r="AY1055" s="19">
        <f>IF(参照_電気!E1055="","",参照_電気!E1055)</f>
        <v>5.3300000000000005E-4</v>
      </c>
      <c r="AZ1055" s="19" t="str">
        <f>IF(参照_電気!F1055="","",参照_電気!F1055)</f>
        <v>(株)西九州させぼパワーズ</v>
      </c>
      <c r="BA1055" s="19" t="str">
        <f>IF(参照_電気!G1055="","",参照_電気!G1055)</f>
        <v>(株)西九州させぼパワーズ_メニューC(残差)</v>
      </c>
      <c r="BB1055" s="19">
        <f t="shared" si="57"/>
        <v>0.53300000000000003</v>
      </c>
      <c r="BD1055" s="19" t="str">
        <f>IF(参照_電気!L1055="","",参照_電気!L1055)</f>
        <v/>
      </c>
    </row>
    <row r="1056" spans="47:56">
      <c r="AU1056" s="19" t="str">
        <f>IF(参照_電気!A1056="","",参照_電気!A1056)</f>
        <v/>
      </c>
      <c r="AV1056" s="19" t="str">
        <f>IF(参照_電気!B1056="","",参照_電気!B1056)</f>
        <v/>
      </c>
      <c r="AW1056" s="19" t="str">
        <f>IF(参照_電気!C1056="","",参照_電気!C1056)</f>
        <v>(参考値)事業者全体</v>
      </c>
      <c r="AX1056" s="19">
        <f>IF(参照_電気!D1056="","",参照_電気!D1056)</f>
        <v>5.1199999999999998E-4</v>
      </c>
      <c r="AY1056" s="19">
        <f>IF(参照_電気!E1056="","",参照_電気!E1056)</f>
        <v>5.1199999999999998E-4</v>
      </c>
      <c r="AZ1056" s="19" t="str">
        <f>IF(参照_電気!F1056="","",参照_電気!F1056)</f>
        <v>(株)西九州させぼパワーズ</v>
      </c>
      <c r="BA1056" s="19" t="str">
        <f>IF(参照_電気!G1056="","",参照_電気!G1056)</f>
        <v>(株)西九州させぼパワーズ_(参考値)事業者全体</v>
      </c>
      <c r="BB1056" s="19">
        <f t="shared" si="57"/>
        <v>0.51200000000000001</v>
      </c>
      <c r="BD1056" s="19" t="str">
        <f>IF(参照_電気!L1056="","",参照_電気!L1056)</f>
        <v/>
      </c>
    </row>
    <row r="1057" spans="47:56">
      <c r="AU1057" s="19" t="str">
        <f>IF(参照_電気!A1057="","",参照_電気!A1057)</f>
        <v>A0667</v>
      </c>
      <c r="AV1057" s="19" t="str">
        <f>IF(参照_電気!B1057="","",参照_電気!B1057)</f>
        <v>たんたんエナジー(株)</v>
      </c>
      <c r="AW1057" s="19" t="str">
        <f>IF(参照_電気!C1057="","",参照_電気!C1057)</f>
        <v>メニューA</v>
      </c>
      <c r="AX1057" s="19">
        <f>IF(参照_電気!D1057="","",参照_電気!D1057)</f>
        <v>0</v>
      </c>
      <c r="AY1057" s="19">
        <f>IF(参照_電気!E1057="","",参照_電気!E1057)</f>
        <v>0</v>
      </c>
      <c r="AZ1057" s="19" t="str">
        <f>IF(参照_電気!F1057="","",参照_電気!F1057)</f>
        <v>たんたんエナジー(株)</v>
      </c>
      <c r="BA1057" s="19" t="str">
        <f>IF(参照_電気!G1057="","",参照_電気!G1057)</f>
        <v>たんたんエナジー(株)_メニューA</v>
      </c>
      <c r="BB1057" s="19">
        <f t="shared" si="57"/>
        <v>0</v>
      </c>
      <c r="BD1057" s="19" t="str">
        <f>IF(参照_電気!L1057="","",参照_電気!L1057)</f>
        <v/>
      </c>
    </row>
    <row r="1058" spans="47:56">
      <c r="AU1058" s="19" t="str">
        <f>IF(参照_電気!A1058="","",参照_電気!A1058)</f>
        <v/>
      </c>
      <c r="AV1058" s="19" t="str">
        <f>IF(参照_電気!B1058="","",参照_電気!B1058)</f>
        <v/>
      </c>
      <c r="AW1058" s="19" t="str">
        <f>IF(参照_電気!C1058="","",参照_電気!C1058)</f>
        <v>メニューB(残差)</v>
      </c>
      <c r="AX1058" s="19">
        <f>IF(参照_電気!D1058="","",参照_電気!D1058)</f>
        <v>2.4600000000000002E-4</v>
      </c>
      <c r="AY1058" s="19">
        <f>IF(参照_電気!E1058="","",参照_電気!E1058)</f>
        <v>2.4600000000000002E-4</v>
      </c>
      <c r="AZ1058" s="19" t="str">
        <f>IF(参照_電気!F1058="","",参照_電気!F1058)</f>
        <v>たんたんエナジー(株)</v>
      </c>
      <c r="BA1058" s="19" t="str">
        <f>IF(参照_電気!G1058="","",参照_電気!G1058)</f>
        <v>たんたんエナジー(株)_メニューB(残差)</v>
      </c>
      <c r="BB1058" s="19">
        <f t="shared" si="57"/>
        <v>0.24600000000000002</v>
      </c>
      <c r="BD1058" s="19" t="str">
        <f>IF(参照_電気!L1058="","",参照_電気!L1058)</f>
        <v/>
      </c>
    </row>
    <row r="1059" spans="47:56">
      <c r="AU1059" s="19" t="str">
        <f>IF(参照_電気!A1059="","",参照_電気!A1059)</f>
        <v/>
      </c>
      <c r="AV1059" s="19" t="str">
        <f>IF(参照_電気!B1059="","",参照_電気!B1059)</f>
        <v/>
      </c>
      <c r="AW1059" s="19" t="str">
        <f>IF(参照_電気!C1059="","",参照_電気!C1059)</f>
        <v>(参考値)事業者全体</v>
      </c>
      <c r="AX1059" s="19">
        <f>IF(参照_電気!D1059="","",参照_電気!D1059)</f>
        <v>0</v>
      </c>
      <c r="AY1059" s="19">
        <f>IF(参照_電気!E1059="","",参照_電気!E1059)</f>
        <v>0</v>
      </c>
      <c r="AZ1059" s="19" t="str">
        <f>IF(参照_電気!F1059="","",参照_電気!F1059)</f>
        <v>たんたんエナジー(株)</v>
      </c>
      <c r="BA1059" s="19" t="str">
        <f>IF(参照_電気!G1059="","",参照_電気!G1059)</f>
        <v>たんたんエナジー(株)_(参考値)事業者全体</v>
      </c>
      <c r="BB1059" s="19">
        <f t="shared" si="57"/>
        <v>0</v>
      </c>
      <c r="BD1059" s="19" t="str">
        <f>IF(参照_電気!L1059="","",参照_電気!L1059)</f>
        <v/>
      </c>
    </row>
    <row r="1060" spans="47:56">
      <c r="AU1060" s="19" t="str">
        <f>IF(参照_電気!A1060="","",参照_電気!A1060)</f>
        <v>A0668</v>
      </c>
      <c r="AV1060" s="19" t="str">
        <f>IF(参照_電気!B1060="","",参照_電気!B1060)</f>
        <v>(株)能勢・豊能まちづくり</v>
      </c>
      <c r="AW1060" s="19" t="str">
        <f>IF(参照_電気!C1060="","",参照_電気!C1060)</f>
        <v>メニューA</v>
      </c>
      <c r="AX1060" s="19">
        <f>IF(参照_電気!D1060="","",参照_電気!D1060)</f>
        <v>0</v>
      </c>
      <c r="AY1060" s="19">
        <f>IF(参照_電気!E1060="","",参照_電気!E1060)</f>
        <v>0</v>
      </c>
      <c r="AZ1060" s="19" t="str">
        <f>IF(参照_電気!F1060="","",参照_電気!F1060)</f>
        <v>(株)能勢・豊能まちづくり</v>
      </c>
      <c r="BA1060" s="19" t="str">
        <f>IF(参照_電気!G1060="","",参照_電気!G1060)</f>
        <v>(株)能勢・豊能まちづくり_メニューA</v>
      </c>
      <c r="BB1060" s="19">
        <f t="shared" si="57"/>
        <v>0</v>
      </c>
      <c r="BD1060" s="19" t="str">
        <f>IF(参照_電気!L1060="","",参照_電気!L1060)</f>
        <v/>
      </c>
    </row>
    <row r="1061" spans="47:56">
      <c r="AU1061" s="19" t="str">
        <f>IF(参照_電気!A1061="","",参照_電気!A1061)</f>
        <v/>
      </c>
      <c r="AV1061" s="19" t="str">
        <f>IF(参照_電気!B1061="","",参照_電気!B1061)</f>
        <v/>
      </c>
      <c r="AW1061" s="19" t="str">
        <f>IF(参照_電気!C1061="","",参照_電気!C1061)</f>
        <v>メニューB(残差)</v>
      </c>
      <c r="AX1061" s="19">
        <f>IF(参照_電気!D1061="","",参照_電気!D1061)</f>
        <v>0</v>
      </c>
      <c r="AY1061" s="19">
        <f>IF(参照_電気!E1061="","",参照_電気!E1061)</f>
        <v>0</v>
      </c>
      <c r="AZ1061" s="19" t="str">
        <f>IF(参照_電気!F1061="","",参照_電気!F1061)</f>
        <v>(株)能勢・豊能まちづくり</v>
      </c>
      <c r="BA1061" s="19" t="str">
        <f>IF(参照_電気!G1061="","",参照_電気!G1061)</f>
        <v>(株)能勢・豊能まちづくり_メニューB(残差)</v>
      </c>
      <c r="BB1061" s="19">
        <f t="shared" si="57"/>
        <v>0</v>
      </c>
      <c r="BD1061" s="19" t="str">
        <f>IF(参照_電気!L1061="","",参照_電気!L1061)</f>
        <v/>
      </c>
    </row>
    <row r="1062" spans="47:56">
      <c r="AU1062" s="19" t="str">
        <f>IF(参照_電気!A1062="","",参照_電気!A1062)</f>
        <v/>
      </c>
      <c r="AV1062" s="19" t="str">
        <f>IF(参照_電気!B1062="","",参照_電気!B1062)</f>
        <v/>
      </c>
      <c r="AW1062" s="19" t="str">
        <f>IF(参照_電気!C1062="","",参照_電気!C1062)</f>
        <v>(参考値)事業者全体</v>
      </c>
      <c r="AX1062" s="19">
        <f>IF(参照_電気!D1062="","",参照_電気!D1062)</f>
        <v>0</v>
      </c>
      <c r="AY1062" s="19">
        <f>IF(参照_電気!E1062="","",参照_電気!E1062)</f>
        <v>0</v>
      </c>
      <c r="AZ1062" s="19" t="str">
        <f>IF(参照_電気!F1062="","",参照_電気!F1062)</f>
        <v>(株)能勢・豊能まちづくり</v>
      </c>
      <c r="BA1062" s="19" t="str">
        <f>IF(参照_電気!G1062="","",参照_電気!G1062)</f>
        <v>(株)能勢・豊能まちづくり_(参考値)事業者全体</v>
      </c>
      <c r="BB1062" s="19">
        <f t="shared" si="57"/>
        <v>0</v>
      </c>
      <c r="BD1062" s="19" t="str">
        <f>IF(参照_電気!L1062="","",参照_電気!L1062)</f>
        <v/>
      </c>
    </row>
    <row r="1063" spans="47:56">
      <c r="AU1063" s="19" t="str">
        <f>IF(参照_電気!A1063="","",参照_電気!A1063)</f>
        <v>A0670</v>
      </c>
      <c r="AV1063" s="19" t="str">
        <f>IF(参照_電気!B1063="","",参照_電気!B1063)</f>
        <v>(株)再エネ思考電力</v>
      </c>
      <c r="AW1063" s="19" t="str">
        <f>IF(参照_電気!C1063="","",参照_電気!C1063)</f>
        <v/>
      </c>
      <c r="AX1063" s="19">
        <f>IF(参照_電気!D1063="","",参照_電気!D1063)</f>
        <v>6.3500000000000004E-4</v>
      </c>
      <c r="AY1063" s="19">
        <f>IF(参照_電気!E1063="","",参照_電気!E1063)</f>
        <v>6.3500000000000004E-4</v>
      </c>
      <c r="AZ1063" s="19" t="str">
        <f>IF(参照_電気!F1063="","",参照_電気!F1063)</f>
        <v>(株)再エネ思考電力</v>
      </c>
      <c r="BA1063" s="19" t="str">
        <f>IF(参照_電気!G1063="","",参照_電気!G1063)</f>
        <v>(株)再エネ思考電力_</v>
      </c>
      <c r="BB1063" s="19">
        <f t="shared" si="57"/>
        <v>0.63500000000000001</v>
      </c>
      <c r="BD1063" s="19" t="str">
        <f>IF(参照_電気!L1063="","",参照_電気!L1063)</f>
        <v/>
      </c>
    </row>
    <row r="1064" spans="47:56">
      <c r="AU1064" s="19" t="str">
        <f>IF(参照_電気!A1064="","",参照_電気!A1064)</f>
        <v>A0671</v>
      </c>
      <c r="AV1064" s="19" t="str">
        <f>IF(参照_電気!B1064="","",参照_電気!B1064)</f>
        <v>(株)スマート</v>
      </c>
      <c r="AW1064" s="19" t="str">
        <f>IF(参照_電気!C1064="","",参照_電気!C1064)</f>
        <v/>
      </c>
      <c r="AX1064" s="19">
        <f>IF(参照_電気!D1064="","",参照_電気!D1064)</f>
        <v>6.3199999999999997E-4</v>
      </c>
      <c r="AY1064" s="19">
        <f>IF(参照_電気!E1064="","",参照_電気!E1064)</f>
        <v>6.3199999999999997E-4</v>
      </c>
      <c r="AZ1064" s="19" t="str">
        <f>IF(参照_電気!F1064="","",参照_電気!F1064)</f>
        <v>(株)スマート</v>
      </c>
      <c r="BA1064" s="19" t="str">
        <f>IF(参照_電気!G1064="","",参照_電気!G1064)</f>
        <v>(株)スマート_</v>
      </c>
      <c r="BB1064" s="19">
        <f t="shared" si="57"/>
        <v>0.63200000000000001</v>
      </c>
      <c r="BD1064" s="19" t="str">
        <f>IF(参照_電気!L1064="","",参照_電気!L1064)</f>
        <v/>
      </c>
    </row>
    <row r="1065" spans="47:56">
      <c r="AU1065" s="19" t="str">
        <f>IF(参照_電気!A1065="","",参照_電気!A1065)</f>
        <v>A0673</v>
      </c>
      <c r="AV1065" s="19" t="str">
        <f>IF(参照_電気!B1065="","",参照_電気!B1065)</f>
        <v>(株)ジャパネットサービスイノベーション</v>
      </c>
      <c r="AW1065" s="19" t="str">
        <f>IF(参照_電気!C1065="","",参照_電気!C1065)</f>
        <v/>
      </c>
      <c r="AX1065" s="19">
        <f>IF(参照_電気!D1065="","",参照_電気!D1065)</f>
        <v>6.4400000000000004E-4</v>
      </c>
      <c r="AY1065" s="19">
        <f>IF(参照_電気!E1065="","",参照_電気!E1065)</f>
        <v>6.4400000000000004E-4</v>
      </c>
      <c r="AZ1065" s="19" t="str">
        <f>IF(参照_電気!F1065="","",参照_電気!F1065)</f>
        <v>(株)ジャパネットサービスイノベーション</v>
      </c>
      <c r="BA1065" s="19" t="str">
        <f>IF(参照_電気!G1065="","",参照_電気!G1065)</f>
        <v>(株)ジャパネットサービスイノベーション_</v>
      </c>
      <c r="BB1065" s="19">
        <f t="shared" si="57"/>
        <v>0.64400000000000002</v>
      </c>
      <c r="BD1065" s="19" t="str">
        <f>IF(参照_電気!L1065="","",参照_電気!L1065)</f>
        <v/>
      </c>
    </row>
    <row r="1066" spans="47:56">
      <c r="AU1066" s="19" t="str">
        <f>IF(参照_電気!A1066="","",参照_電気!A1066)</f>
        <v>A0676</v>
      </c>
      <c r="AV1066" s="19" t="str">
        <f>IF(参照_電気!B1066="","",参照_電気!B1066)</f>
        <v>KBN(株)</v>
      </c>
      <c r="AW1066" s="19" t="str">
        <f>IF(参照_電気!C1066="","",参照_電気!C1066)</f>
        <v/>
      </c>
      <c r="AX1066" s="19">
        <f>IF(参照_電気!D1066="","",参照_電気!D1066)</f>
        <v>7.2599999999999997E-4</v>
      </c>
      <c r="AY1066" s="19">
        <f>IF(参照_電気!E1066="","",参照_電気!E1066)</f>
        <v>7.2599999999999997E-4</v>
      </c>
      <c r="AZ1066" s="19" t="str">
        <f>IF(参照_電気!F1066="","",参照_電気!F1066)</f>
        <v>KBN(株)</v>
      </c>
      <c r="BA1066" s="19" t="str">
        <f>IF(参照_電気!G1066="","",参照_電気!G1066)</f>
        <v>KBN(株)_</v>
      </c>
      <c r="BB1066" s="19">
        <f t="shared" si="57"/>
        <v>0.72599999999999998</v>
      </c>
      <c r="BD1066" s="19" t="str">
        <f>IF(参照_電気!L1066="","",参照_電気!L1066)</f>
        <v/>
      </c>
    </row>
    <row r="1067" spans="47:56">
      <c r="AU1067" s="19" t="str">
        <f>IF(参照_電気!A1067="","",参照_電気!A1067)</f>
        <v>A0677</v>
      </c>
      <c r="AV1067" s="19" t="str">
        <f>IF(参照_電気!B1067="","",参照_電気!B1067)</f>
        <v>(株)しおさい電力</v>
      </c>
      <c r="AW1067" s="19" t="str">
        <f>IF(参照_電気!C1067="","",参照_電気!C1067)</f>
        <v>メニューA</v>
      </c>
      <c r="AX1067" s="19">
        <f>IF(参照_電気!D1067="","",参照_電気!D1067)</f>
        <v>0</v>
      </c>
      <c r="AY1067" s="19">
        <f>IF(参照_電気!E1067="","",参照_電気!E1067)</f>
        <v>0</v>
      </c>
      <c r="AZ1067" s="19" t="str">
        <f>IF(参照_電気!F1067="","",参照_電気!F1067)</f>
        <v>(株)しおさい電力</v>
      </c>
      <c r="BA1067" s="19" t="str">
        <f>IF(参照_電気!G1067="","",参照_電気!G1067)</f>
        <v>(株)しおさい電力_メニューA</v>
      </c>
      <c r="BB1067" s="19">
        <f t="shared" si="57"/>
        <v>0</v>
      </c>
      <c r="BD1067" s="19" t="str">
        <f>IF(参照_電気!L1067="","",参照_電気!L1067)</f>
        <v/>
      </c>
    </row>
    <row r="1068" spans="47:56">
      <c r="AU1068" s="19" t="str">
        <f>IF(参照_電気!A1068="","",参照_電気!A1068)</f>
        <v/>
      </c>
      <c r="AV1068" s="19" t="str">
        <f>IF(参照_電気!B1068="","",参照_電気!B1068)</f>
        <v/>
      </c>
      <c r="AW1068" s="19" t="str">
        <f>IF(参照_電気!C1068="","",参照_電気!C1068)</f>
        <v>メニューB</v>
      </c>
      <c r="AX1068" s="19">
        <f>IF(参照_電気!D1068="","",参照_電気!D1068)</f>
        <v>0</v>
      </c>
      <c r="AY1068" s="19">
        <f>IF(参照_電気!E1068="","",参照_電気!E1068)</f>
        <v>0</v>
      </c>
      <c r="AZ1068" s="19" t="str">
        <f>IF(参照_電気!F1068="","",参照_電気!F1068)</f>
        <v>(株)しおさい電力</v>
      </c>
      <c r="BA1068" s="19" t="str">
        <f>IF(参照_電気!G1068="","",参照_電気!G1068)</f>
        <v>(株)しおさい電力_メニューB</v>
      </c>
      <c r="BB1068" s="19">
        <f t="shared" si="57"/>
        <v>0</v>
      </c>
      <c r="BD1068" s="19" t="str">
        <f>IF(参照_電気!L1068="","",参照_電気!L1068)</f>
        <v/>
      </c>
    </row>
    <row r="1069" spans="47:56">
      <c r="AU1069" s="19" t="str">
        <f>IF(参照_電気!A1069="","",参照_電気!A1069)</f>
        <v/>
      </c>
      <c r="AV1069" s="19" t="str">
        <f>IF(参照_電気!B1069="","",参照_電気!B1069)</f>
        <v/>
      </c>
      <c r="AW1069" s="19" t="str">
        <f>IF(参照_電気!C1069="","",参照_電気!C1069)</f>
        <v>メニューC(残差)</v>
      </c>
      <c r="AX1069" s="19">
        <f>IF(参照_電気!D1069="","",参照_電気!D1069)</f>
        <v>4.1800000000000002E-4</v>
      </c>
      <c r="AY1069" s="19">
        <f>IF(参照_電気!E1069="","",参照_電気!E1069)</f>
        <v>4.1800000000000002E-4</v>
      </c>
      <c r="AZ1069" s="19" t="str">
        <f>IF(参照_電気!F1069="","",参照_電気!F1069)</f>
        <v>(株)しおさい電力</v>
      </c>
      <c r="BA1069" s="19" t="str">
        <f>IF(参照_電気!G1069="","",参照_電気!G1069)</f>
        <v>(株)しおさい電力_メニューC(残差)</v>
      </c>
      <c r="BB1069" s="19">
        <f t="shared" si="57"/>
        <v>0.41800000000000004</v>
      </c>
      <c r="BD1069" s="19" t="str">
        <f>IF(参照_電気!L1069="","",参照_電気!L1069)</f>
        <v/>
      </c>
    </row>
    <row r="1070" spans="47:56">
      <c r="AU1070" s="19" t="str">
        <f>IF(参照_電気!A1070="","",参照_電気!A1070)</f>
        <v/>
      </c>
      <c r="AV1070" s="19" t="str">
        <f>IF(参照_電気!B1070="","",参照_電気!B1070)</f>
        <v/>
      </c>
      <c r="AW1070" s="19" t="str">
        <f>IF(参照_電気!C1070="","",参照_電気!C1070)</f>
        <v>(参考値)事業者全体</v>
      </c>
      <c r="AX1070" s="19">
        <f>IF(参照_電気!D1070="","",参照_電気!D1070)</f>
        <v>3.6699999999999998E-4</v>
      </c>
      <c r="AY1070" s="19">
        <f>IF(参照_電気!E1070="","",参照_電気!E1070)</f>
        <v>3.6699999999999998E-4</v>
      </c>
      <c r="AZ1070" s="19" t="str">
        <f>IF(参照_電気!F1070="","",参照_電気!F1070)</f>
        <v>(株)しおさい電力</v>
      </c>
      <c r="BA1070" s="19" t="str">
        <f>IF(参照_電気!G1070="","",参照_電気!G1070)</f>
        <v>(株)しおさい電力_(参考値)事業者全体</v>
      </c>
      <c r="BB1070" s="19">
        <f t="shared" si="57"/>
        <v>0.36699999999999999</v>
      </c>
      <c r="BD1070" s="19" t="str">
        <f>IF(参照_電気!L1070="","",参照_電気!L1070)</f>
        <v/>
      </c>
    </row>
    <row r="1071" spans="47:56">
      <c r="AU1071" s="19" t="str">
        <f>IF(参照_電気!A1071="","",参照_電気!A1071)</f>
        <v>A0680</v>
      </c>
      <c r="AV1071" s="19" t="str">
        <f>IF(参照_電気!B1071="","",参照_電気!B1071)</f>
        <v>会津エナジー(株)</v>
      </c>
      <c r="AW1071" s="19" t="str">
        <f>IF(参照_電気!C1071="","",参照_電気!C1071)</f>
        <v>メニューA</v>
      </c>
      <c r="AX1071" s="19">
        <f>IF(参照_電気!D1071="","",参照_電気!D1071)</f>
        <v>0</v>
      </c>
      <c r="AY1071" s="19">
        <f>IF(参照_電気!E1071="","",参照_電気!E1071)</f>
        <v>0</v>
      </c>
      <c r="AZ1071" s="19" t="str">
        <f>IF(参照_電気!F1071="","",参照_電気!F1071)</f>
        <v>会津エナジー(株)</v>
      </c>
      <c r="BA1071" s="19" t="str">
        <f>IF(参照_電気!G1071="","",参照_電気!G1071)</f>
        <v>会津エナジー(株)_メニューA</v>
      </c>
      <c r="BB1071" s="19">
        <f t="shared" si="57"/>
        <v>0</v>
      </c>
      <c r="BD1071" s="19" t="str">
        <f>IF(参照_電気!L1071="","",参照_電気!L1071)</f>
        <v/>
      </c>
    </row>
    <row r="1072" spans="47:56">
      <c r="AU1072" s="19" t="str">
        <f>IF(参照_電気!A1072="","",参照_電気!A1072)</f>
        <v/>
      </c>
      <c r="AV1072" s="19" t="str">
        <f>IF(参照_電気!B1072="","",参照_電気!B1072)</f>
        <v/>
      </c>
      <c r="AW1072" s="19" t="str">
        <f>IF(参照_電気!C1072="","",参照_電気!C1072)</f>
        <v>メニューB</v>
      </c>
      <c r="AX1072" s="19">
        <f>IF(参照_電気!D1072="","",参照_電気!D1072)</f>
        <v>0</v>
      </c>
      <c r="AY1072" s="19">
        <f>IF(参照_電気!E1072="","",参照_電気!E1072)</f>
        <v>0</v>
      </c>
      <c r="AZ1072" s="19" t="str">
        <f>IF(参照_電気!F1072="","",参照_電気!F1072)</f>
        <v>会津エナジー(株)</v>
      </c>
      <c r="BA1072" s="19" t="str">
        <f>IF(参照_電気!G1072="","",参照_電気!G1072)</f>
        <v>会津エナジー(株)_メニューB</v>
      </c>
      <c r="BB1072" s="19">
        <f t="shared" si="57"/>
        <v>0</v>
      </c>
      <c r="BD1072" s="19" t="str">
        <f>IF(参照_電気!L1072="","",参照_電気!L1072)</f>
        <v/>
      </c>
    </row>
    <row r="1073" spans="47:56">
      <c r="AU1073" s="19" t="str">
        <f>IF(参照_電気!A1073="","",参照_電気!A1073)</f>
        <v/>
      </c>
      <c r="AV1073" s="19" t="str">
        <f>IF(参照_電気!B1073="","",参照_電気!B1073)</f>
        <v/>
      </c>
      <c r="AW1073" s="19" t="str">
        <f>IF(参照_電気!C1073="","",参照_電気!C1073)</f>
        <v>メニューC</v>
      </c>
      <c r="AX1073" s="19">
        <f>IF(参照_電気!D1073="","",参照_電気!D1073)</f>
        <v>0</v>
      </c>
      <c r="AY1073" s="19">
        <f>IF(参照_電気!E1073="","",参照_電気!E1073)</f>
        <v>0</v>
      </c>
      <c r="AZ1073" s="19" t="str">
        <f>IF(参照_電気!F1073="","",参照_電気!F1073)</f>
        <v>会津エナジー(株)</v>
      </c>
      <c r="BA1073" s="19" t="str">
        <f>IF(参照_電気!G1073="","",参照_電気!G1073)</f>
        <v>会津エナジー(株)_メニューC</v>
      </c>
      <c r="BB1073" s="19">
        <f t="shared" si="57"/>
        <v>0</v>
      </c>
      <c r="BD1073" s="19" t="str">
        <f>IF(参照_電気!L1073="","",参照_電気!L1073)</f>
        <v/>
      </c>
    </row>
    <row r="1074" spans="47:56">
      <c r="AU1074" s="19" t="str">
        <f>IF(参照_電気!A1074="","",参照_電気!A1074)</f>
        <v/>
      </c>
      <c r="AV1074" s="19" t="str">
        <f>IF(参照_電気!B1074="","",参照_電気!B1074)</f>
        <v/>
      </c>
      <c r="AW1074" s="19" t="str">
        <f>IF(参照_電気!C1074="","",参照_電気!C1074)</f>
        <v>メニューD</v>
      </c>
      <c r="AX1074" s="19">
        <f>IF(参照_電気!D1074="","",参照_電気!D1074)</f>
        <v>0</v>
      </c>
      <c r="AY1074" s="19">
        <f>IF(参照_電気!E1074="","",参照_電気!E1074)</f>
        <v>0</v>
      </c>
      <c r="AZ1074" s="19" t="str">
        <f>IF(参照_電気!F1074="","",参照_電気!F1074)</f>
        <v>会津エナジー(株)</v>
      </c>
      <c r="BA1074" s="19" t="str">
        <f>IF(参照_電気!G1074="","",参照_電気!G1074)</f>
        <v>会津エナジー(株)_メニューD</v>
      </c>
      <c r="BB1074" s="19">
        <f t="shared" si="57"/>
        <v>0</v>
      </c>
      <c r="BD1074" s="19" t="str">
        <f>IF(参照_電気!L1074="","",参照_電気!L1074)</f>
        <v/>
      </c>
    </row>
    <row r="1075" spans="47:56">
      <c r="AU1075" s="19" t="str">
        <f>IF(参照_電気!A1075="","",参照_電気!A1075)</f>
        <v/>
      </c>
      <c r="AV1075" s="19" t="str">
        <f>IF(参照_電気!B1075="","",参照_電気!B1075)</f>
        <v/>
      </c>
      <c r="AW1075" s="19" t="str">
        <f>IF(参照_電気!C1075="","",参照_電気!C1075)</f>
        <v>メニューE</v>
      </c>
      <c r="AX1075" s="19">
        <f>IF(参照_電気!D1075="","",参照_電気!D1075)</f>
        <v>0</v>
      </c>
      <c r="AY1075" s="19">
        <f>IF(参照_電気!E1075="","",参照_電気!E1075)</f>
        <v>0</v>
      </c>
      <c r="AZ1075" s="19" t="str">
        <f>IF(参照_電気!F1075="","",参照_電気!F1075)</f>
        <v>会津エナジー(株)</v>
      </c>
      <c r="BA1075" s="19" t="str">
        <f>IF(参照_電気!G1075="","",参照_電気!G1075)</f>
        <v>会津エナジー(株)_メニューE</v>
      </c>
      <c r="BB1075" s="19">
        <f t="shared" si="57"/>
        <v>0</v>
      </c>
      <c r="BD1075" s="19" t="str">
        <f>IF(参照_電気!L1075="","",参照_電気!L1075)</f>
        <v/>
      </c>
    </row>
    <row r="1076" spans="47:56">
      <c r="AU1076" s="19" t="str">
        <f>IF(参照_電気!A1076="","",参照_電気!A1076)</f>
        <v/>
      </c>
      <c r="AV1076" s="19" t="str">
        <f>IF(参照_電気!B1076="","",参照_電気!B1076)</f>
        <v/>
      </c>
      <c r="AW1076" s="19" t="str">
        <f>IF(参照_電気!C1076="","",参照_電気!C1076)</f>
        <v>メニューF</v>
      </c>
      <c r="AX1076" s="19">
        <f>IF(参照_電気!D1076="","",参照_電気!D1076)</f>
        <v>0</v>
      </c>
      <c r="AY1076" s="19">
        <f>IF(参照_電気!E1076="","",参照_電気!E1076)</f>
        <v>0</v>
      </c>
      <c r="AZ1076" s="19" t="str">
        <f>IF(参照_電気!F1076="","",参照_電気!F1076)</f>
        <v>会津エナジー(株)</v>
      </c>
      <c r="BA1076" s="19" t="str">
        <f>IF(参照_電気!G1076="","",参照_電気!G1076)</f>
        <v>会津エナジー(株)_メニューF</v>
      </c>
      <c r="BB1076" s="19">
        <f t="shared" si="57"/>
        <v>0</v>
      </c>
      <c r="BD1076" s="19" t="str">
        <f>IF(参照_電気!L1076="","",参照_電気!L1076)</f>
        <v/>
      </c>
    </row>
    <row r="1077" spans="47:56">
      <c r="AU1077" s="19" t="str">
        <f>IF(参照_電気!A1077="","",参照_電気!A1077)</f>
        <v/>
      </c>
      <c r="AV1077" s="19" t="str">
        <f>IF(参照_電気!B1077="","",参照_電気!B1077)</f>
        <v/>
      </c>
      <c r="AW1077" s="19" t="str">
        <f>IF(参照_電気!C1077="","",参照_電気!C1077)</f>
        <v>メニューG</v>
      </c>
      <c r="AX1077" s="19">
        <f>IF(参照_電気!D1077="","",参照_電気!D1077)</f>
        <v>0</v>
      </c>
      <c r="AY1077" s="19">
        <f>IF(参照_電気!E1077="","",参照_電気!E1077)</f>
        <v>0</v>
      </c>
      <c r="AZ1077" s="19" t="str">
        <f>IF(参照_電気!F1077="","",参照_電気!F1077)</f>
        <v>会津エナジー(株)</v>
      </c>
      <c r="BA1077" s="19" t="str">
        <f>IF(参照_電気!G1077="","",参照_電気!G1077)</f>
        <v>会津エナジー(株)_メニューG</v>
      </c>
      <c r="BB1077" s="19">
        <f t="shared" si="57"/>
        <v>0</v>
      </c>
      <c r="BD1077" s="19" t="str">
        <f>IF(参照_電気!L1077="","",参照_電気!L1077)</f>
        <v/>
      </c>
    </row>
    <row r="1078" spans="47:56">
      <c r="AU1078" s="19" t="str">
        <f>IF(参照_電気!A1078="","",参照_電気!A1078)</f>
        <v/>
      </c>
      <c r="AV1078" s="19" t="str">
        <f>IF(参照_電気!B1078="","",参照_電気!B1078)</f>
        <v/>
      </c>
      <c r="AW1078" s="19" t="str">
        <f>IF(参照_電気!C1078="","",参照_電気!C1078)</f>
        <v>メニューH</v>
      </c>
      <c r="AX1078" s="19">
        <f>IF(参照_電気!D1078="","",参照_電気!D1078)</f>
        <v>0</v>
      </c>
      <c r="AY1078" s="19">
        <f>IF(参照_電気!E1078="","",参照_電気!E1078)</f>
        <v>0</v>
      </c>
      <c r="AZ1078" s="19" t="str">
        <f>IF(参照_電気!F1078="","",参照_電気!F1078)</f>
        <v>会津エナジー(株)</v>
      </c>
      <c r="BA1078" s="19" t="str">
        <f>IF(参照_電気!G1078="","",参照_電気!G1078)</f>
        <v>会津エナジー(株)_メニューH</v>
      </c>
      <c r="BB1078" s="19">
        <f t="shared" si="57"/>
        <v>0</v>
      </c>
      <c r="BD1078" s="19" t="str">
        <f>IF(参照_電気!L1078="","",参照_電気!L1078)</f>
        <v/>
      </c>
    </row>
    <row r="1079" spans="47:56">
      <c r="AU1079" s="19" t="str">
        <f>IF(参照_電気!A1079="","",参照_電気!A1079)</f>
        <v/>
      </c>
      <c r="AV1079" s="19" t="str">
        <f>IF(参照_電気!B1079="","",参照_電気!B1079)</f>
        <v/>
      </c>
      <c r="AW1079" s="19" t="str">
        <f>IF(参照_電気!C1079="","",参照_電気!C1079)</f>
        <v>メニューI</v>
      </c>
      <c r="AX1079" s="19">
        <f>IF(参照_電気!D1079="","",参照_電気!D1079)</f>
        <v>0</v>
      </c>
      <c r="AY1079" s="19">
        <f>IF(参照_電気!E1079="","",参照_電気!E1079)</f>
        <v>0</v>
      </c>
      <c r="AZ1079" s="19" t="str">
        <f>IF(参照_電気!F1079="","",参照_電気!F1079)</f>
        <v>会津エナジー(株)</v>
      </c>
      <c r="BA1079" s="19" t="str">
        <f>IF(参照_電気!G1079="","",参照_電気!G1079)</f>
        <v>会津エナジー(株)_メニューI</v>
      </c>
      <c r="BB1079" s="19">
        <f t="shared" si="57"/>
        <v>0</v>
      </c>
      <c r="BD1079" s="19" t="str">
        <f>IF(参照_電気!L1079="","",参照_電気!L1079)</f>
        <v/>
      </c>
    </row>
    <row r="1080" spans="47:56">
      <c r="AU1080" s="19" t="str">
        <f>IF(参照_電気!A1080="","",参照_電気!A1080)</f>
        <v/>
      </c>
      <c r="AV1080" s="19" t="str">
        <f>IF(参照_電気!B1080="","",参照_電気!B1080)</f>
        <v/>
      </c>
      <c r="AW1080" s="19" t="str">
        <f>IF(参照_電気!C1080="","",参照_電気!C1080)</f>
        <v>メニューJ</v>
      </c>
      <c r="AX1080" s="19">
        <f>IF(参照_電気!D1080="","",参照_電気!D1080)</f>
        <v>0</v>
      </c>
      <c r="AY1080" s="19">
        <f>IF(参照_電気!E1080="","",参照_電気!E1080)</f>
        <v>0</v>
      </c>
      <c r="AZ1080" s="19" t="str">
        <f>IF(参照_電気!F1080="","",参照_電気!F1080)</f>
        <v>会津エナジー(株)</v>
      </c>
      <c r="BA1080" s="19" t="str">
        <f>IF(参照_電気!G1080="","",参照_電気!G1080)</f>
        <v>会津エナジー(株)_メニューJ</v>
      </c>
      <c r="BB1080" s="19">
        <f t="shared" si="57"/>
        <v>0</v>
      </c>
      <c r="BD1080" s="19" t="str">
        <f>IF(参照_電気!L1080="","",参照_電気!L1080)</f>
        <v/>
      </c>
    </row>
    <row r="1081" spans="47:56">
      <c r="AU1081" s="19" t="str">
        <f>IF(参照_電気!A1081="","",参照_電気!A1081)</f>
        <v/>
      </c>
      <c r="AV1081" s="19" t="str">
        <f>IF(参照_電気!B1081="","",参照_電気!B1081)</f>
        <v/>
      </c>
      <c r="AW1081" s="19" t="str">
        <f>IF(参照_電気!C1081="","",参照_電気!C1081)</f>
        <v>メニューK</v>
      </c>
      <c r="AX1081" s="19">
        <f>IF(参照_電気!D1081="","",参照_電気!D1081)</f>
        <v>0</v>
      </c>
      <c r="AY1081" s="19">
        <f>IF(参照_電気!E1081="","",参照_電気!E1081)</f>
        <v>0</v>
      </c>
      <c r="AZ1081" s="19" t="str">
        <f>IF(参照_電気!F1081="","",参照_電気!F1081)</f>
        <v>会津エナジー(株)</v>
      </c>
      <c r="BA1081" s="19" t="str">
        <f>IF(参照_電気!G1081="","",参照_電気!G1081)</f>
        <v>会津エナジー(株)_メニューK</v>
      </c>
      <c r="BB1081" s="19">
        <f t="shared" si="57"/>
        <v>0</v>
      </c>
      <c r="BD1081" s="19" t="str">
        <f>IF(参照_電気!L1081="","",参照_電気!L1081)</f>
        <v/>
      </c>
    </row>
    <row r="1082" spans="47:56">
      <c r="AU1082" s="19" t="str">
        <f>IF(参照_電気!A1082="","",参照_電気!A1082)</f>
        <v/>
      </c>
      <c r="AV1082" s="19" t="str">
        <f>IF(参照_電気!B1082="","",参照_電気!B1082)</f>
        <v/>
      </c>
      <c r="AW1082" s="19" t="str">
        <f>IF(参照_電気!C1082="","",参照_電気!C1082)</f>
        <v>メニューL(残差)</v>
      </c>
      <c r="AX1082" s="19">
        <f>IF(参照_電気!D1082="","",参照_電気!D1082)</f>
        <v>4.2200000000000001E-4</v>
      </c>
      <c r="AY1082" s="19">
        <f>IF(参照_電気!E1082="","",参照_電気!E1082)</f>
        <v>4.2200000000000001E-4</v>
      </c>
      <c r="AZ1082" s="19" t="str">
        <f>IF(参照_電気!F1082="","",参照_電気!F1082)</f>
        <v>会津エナジー(株)</v>
      </c>
      <c r="BA1082" s="19" t="str">
        <f>IF(参照_電気!G1082="","",参照_電気!G1082)</f>
        <v>会津エナジー(株)_メニューL(残差)</v>
      </c>
      <c r="BB1082" s="19">
        <f t="shared" si="57"/>
        <v>0.42199999999999999</v>
      </c>
      <c r="BD1082" s="19" t="str">
        <f>IF(参照_電気!L1082="","",参照_電気!L1082)</f>
        <v/>
      </c>
    </row>
    <row r="1083" spans="47:56">
      <c r="AU1083" s="19" t="str">
        <f>IF(参照_電気!A1083="","",参照_電気!A1083)</f>
        <v/>
      </c>
      <c r="AV1083" s="19" t="str">
        <f>IF(参照_電気!B1083="","",参照_電気!B1083)</f>
        <v/>
      </c>
      <c r="AW1083" s="19" t="str">
        <f>IF(参照_電気!C1083="","",参照_電気!C1083)</f>
        <v>(参考値)事業者全体</v>
      </c>
      <c r="AX1083" s="19">
        <f>IF(参照_電気!D1083="","",参照_電気!D1083)</f>
        <v>1.0000000000000001E-5</v>
      </c>
      <c r="AY1083" s="19">
        <f>IF(参照_電気!E1083="","",参照_電気!E1083)</f>
        <v>1.0000000000000001E-5</v>
      </c>
      <c r="AZ1083" s="19" t="str">
        <f>IF(参照_電気!F1083="","",参照_電気!F1083)</f>
        <v>会津エナジー(株)</v>
      </c>
      <c r="BA1083" s="19" t="str">
        <f>IF(参照_電気!G1083="","",参照_電気!G1083)</f>
        <v>会津エナジー(株)_(参考値)事業者全体</v>
      </c>
      <c r="BB1083" s="19">
        <f t="shared" si="57"/>
        <v>0.01</v>
      </c>
      <c r="BD1083" s="19" t="str">
        <f>IF(参照_電気!L1083="","",参照_電気!L1083)</f>
        <v/>
      </c>
    </row>
    <row r="1084" spans="47:56">
      <c r="AU1084" s="19" t="str">
        <f>IF(参照_電気!A1084="","",参照_電気!A1084)</f>
        <v>A0681</v>
      </c>
      <c r="AV1084" s="19" t="str">
        <f>IF(参照_電気!B1084="","",参照_電気!B1084)</f>
        <v>うべ未来エネルギー(株)</v>
      </c>
      <c r="AW1084" s="19" t="str">
        <f>IF(参照_電気!C1084="","",参照_電気!C1084)</f>
        <v>メニューA</v>
      </c>
      <c r="AX1084" s="19">
        <f>IF(参照_電気!D1084="","",参照_電気!D1084)</f>
        <v>0</v>
      </c>
      <c r="AY1084" s="19">
        <f>IF(参照_電気!E1084="","",参照_電気!E1084)</f>
        <v>0</v>
      </c>
      <c r="AZ1084" s="19" t="str">
        <f>IF(参照_電気!F1084="","",参照_電気!F1084)</f>
        <v>うべ未来エネルギー(株)</v>
      </c>
      <c r="BA1084" s="19" t="str">
        <f>IF(参照_電気!G1084="","",参照_電気!G1084)</f>
        <v>うべ未来エネルギー(株)_メニューA</v>
      </c>
      <c r="BB1084" s="19">
        <f t="shared" si="57"/>
        <v>0</v>
      </c>
      <c r="BD1084" s="19" t="str">
        <f>IF(参照_電気!L1084="","",参照_電気!L1084)</f>
        <v/>
      </c>
    </row>
    <row r="1085" spans="47:56">
      <c r="AU1085" s="19" t="str">
        <f>IF(参照_電気!A1085="","",参照_電気!A1085)</f>
        <v/>
      </c>
      <c r="AV1085" s="19" t="str">
        <f>IF(参照_電気!B1085="","",参照_電気!B1085)</f>
        <v/>
      </c>
      <c r="AW1085" s="19" t="str">
        <f>IF(参照_電気!C1085="","",参照_電気!C1085)</f>
        <v>メニューB(残差)</v>
      </c>
      <c r="AX1085" s="19">
        <f>IF(参照_電気!D1085="","",参照_電気!D1085)</f>
        <v>5.5599999999999996E-4</v>
      </c>
      <c r="AY1085" s="19">
        <f>IF(参照_電気!E1085="","",参照_電気!E1085)</f>
        <v>5.5599999999999996E-4</v>
      </c>
      <c r="AZ1085" s="19" t="str">
        <f>IF(参照_電気!F1085="","",参照_電気!F1085)</f>
        <v>うべ未来エネルギー(株)</v>
      </c>
      <c r="BA1085" s="19" t="str">
        <f>IF(参照_電気!G1085="","",参照_電気!G1085)</f>
        <v>うべ未来エネルギー(株)_メニューB(残差)</v>
      </c>
      <c r="BB1085" s="19">
        <f t="shared" si="57"/>
        <v>0.55599999999999994</v>
      </c>
      <c r="BD1085" s="19" t="str">
        <f>IF(参照_電気!L1085="","",参照_電気!L1085)</f>
        <v/>
      </c>
    </row>
    <row r="1086" spans="47:56">
      <c r="AU1086" s="19" t="str">
        <f>IF(参照_電気!A1086="","",参照_電気!A1086)</f>
        <v/>
      </c>
      <c r="AV1086" s="19" t="str">
        <f>IF(参照_電気!B1086="","",参照_電気!B1086)</f>
        <v/>
      </c>
      <c r="AW1086" s="19" t="str">
        <f>IF(参照_電気!C1086="","",参照_電気!C1086)</f>
        <v>(参考値)事業者全体</v>
      </c>
      <c r="AX1086" s="19">
        <f>IF(参照_電気!D1086="","",参照_電気!D1086)</f>
        <v>5.5000000000000003E-4</v>
      </c>
      <c r="AY1086" s="19">
        <f>IF(参照_電気!E1086="","",参照_電気!E1086)</f>
        <v>5.5000000000000003E-4</v>
      </c>
      <c r="AZ1086" s="19" t="str">
        <f>IF(参照_電気!F1086="","",参照_電気!F1086)</f>
        <v>うべ未来エネルギー(株)</v>
      </c>
      <c r="BA1086" s="19" t="str">
        <f>IF(参照_電気!G1086="","",参照_電気!G1086)</f>
        <v>うべ未来エネルギー(株)_(参考値)事業者全体</v>
      </c>
      <c r="BB1086" s="19">
        <f t="shared" si="57"/>
        <v>0.55000000000000004</v>
      </c>
      <c r="BD1086" s="19" t="str">
        <f>IF(参照_電気!L1086="","",参照_電気!L1086)</f>
        <v/>
      </c>
    </row>
    <row r="1087" spans="47:56">
      <c r="AU1087" s="19" t="str">
        <f>IF(参照_電気!A1087="","",参照_電気!A1087)</f>
        <v>A0683</v>
      </c>
      <c r="AV1087" s="19" t="str">
        <f>IF(参照_電気!B1087="","",参照_電気!B1087)</f>
        <v>永井自動車工業(株)</v>
      </c>
      <c r="AW1087" s="19" t="str">
        <f>IF(参照_電気!C1087="","",参照_電気!C1087)</f>
        <v/>
      </c>
      <c r="AX1087" s="19">
        <f>IF(参照_電気!D1087="","",参照_電気!D1087)</f>
        <v>4.9600000000000002E-4</v>
      </c>
      <c r="AY1087" s="19">
        <f>IF(参照_電気!E1087="","",参照_電気!E1087)</f>
        <v>4.9600000000000002E-4</v>
      </c>
      <c r="AZ1087" s="19" t="str">
        <f>IF(参照_電気!F1087="","",参照_電気!F1087)</f>
        <v>永井自動車工業(株)</v>
      </c>
      <c r="BA1087" s="19" t="str">
        <f>IF(参照_電気!G1087="","",参照_電気!G1087)</f>
        <v>永井自動車工業(株)_</v>
      </c>
      <c r="BB1087" s="19">
        <f t="shared" si="57"/>
        <v>0.496</v>
      </c>
      <c r="BD1087" s="19" t="str">
        <f>IF(参照_電気!L1087="","",参照_電気!L1087)</f>
        <v/>
      </c>
    </row>
    <row r="1088" spans="47:56">
      <c r="AU1088" s="19" t="str">
        <f>IF(参照_電気!A1088="","",参照_電気!A1088)</f>
        <v>A0685</v>
      </c>
      <c r="AV1088" s="19" t="str">
        <f>IF(参照_電気!B1088="","",参照_電気!B1088)</f>
        <v>陸前高田しみんエネルギー(株)</v>
      </c>
      <c r="AW1088" s="19" t="str">
        <f>IF(参照_電気!C1088="","",参照_電気!C1088)</f>
        <v/>
      </c>
      <c r="AX1088" s="19">
        <f>IF(参照_電気!D1088="","",参照_電気!D1088)</f>
        <v>5.44E-4</v>
      </c>
      <c r="AY1088" s="19">
        <f>IF(参照_電気!E1088="","",参照_電気!E1088)</f>
        <v>5.44E-4</v>
      </c>
      <c r="AZ1088" s="19" t="str">
        <f>IF(参照_電気!F1088="","",参照_電気!F1088)</f>
        <v>陸前高田しみんエネルギー(株)</v>
      </c>
      <c r="BA1088" s="19" t="str">
        <f>IF(参照_電気!G1088="","",参照_電気!G1088)</f>
        <v>陸前高田しみんエネルギー(株)_</v>
      </c>
      <c r="BB1088" s="19">
        <f t="shared" si="57"/>
        <v>0.54400000000000004</v>
      </c>
      <c r="BD1088" s="19" t="str">
        <f>IF(参照_電気!L1088="","",参照_電気!L1088)</f>
        <v/>
      </c>
    </row>
    <row r="1089" spans="47:56">
      <c r="AU1089" s="19" t="str">
        <f>IF(参照_電気!A1089="","",参照_電気!A1089)</f>
        <v>A0687</v>
      </c>
      <c r="AV1089" s="19" t="str">
        <f>IF(参照_電気!B1089="","",参照_電気!B1089)</f>
        <v>(株)チャームドライフ</v>
      </c>
      <c r="AW1089" s="19" t="str">
        <f>IF(参照_電気!C1089="","",参照_電気!C1089)</f>
        <v/>
      </c>
      <c r="AX1089" s="19">
        <f>IF(参照_電気!D1089="","",参照_電気!D1089)</f>
        <v>5.5400000000000002E-4</v>
      </c>
      <c r="AY1089" s="19">
        <f>IF(参照_電気!E1089="","",参照_電気!E1089)</f>
        <v>5.5400000000000002E-4</v>
      </c>
      <c r="AZ1089" s="19" t="str">
        <f>IF(参照_電気!F1089="","",参照_電気!F1089)</f>
        <v>(株)チャームドライフ</v>
      </c>
      <c r="BA1089" s="19" t="str">
        <f>IF(参照_電気!G1089="","",参照_電気!G1089)</f>
        <v>(株)チャームドライフ_</v>
      </c>
      <c r="BB1089" s="19">
        <f t="shared" si="57"/>
        <v>0.55400000000000005</v>
      </c>
      <c r="BD1089" s="19" t="str">
        <f>IF(参照_電気!L1089="","",参照_電気!L1089)</f>
        <v/>
      </c>
    </row>
    <row r="1090" spans="47:56">
      <c r="AU1090" s="19" t="str">
        <f>IF(参照_電気!A1090="","",参照_電気!A1090)</f>
        <v>A0689</v>
      </c>
      <c r="AV1090" s="19" t="str">
        <f>IF(参照_電気!B1090="","",参照_電気!B1090)</f>
        <v>スターティア(株)</v>
      </c>
      <c r="AW1090" s="19" t="str">
        <f>IF(参照_電気!C1090="","",参照_電気!C1090)</f>
        <v>メニューA</v>
      </c>
      <c r="AX1090" s="19">
        <f>IF(参照_電気!D1090="","",参照_電気!D1090)</f>
        <v>2.3E-5</v>
      </c>
      <c r="AY1090" s="19">
        <f>IF(参照_電気!E1090="","",参照_電気!E1090)</f>
        <v>2.3E-5</v>
      </c>
      <c r="AZ1090" s="19" t="str">
        <f>IF(参照_電気!F1090="","",参照_電気!F1090)</f>
        <v>スターティア(株)</v>
      </c>
      <c r="BA1090" s="19" t="str">
        <f>IF(参照_電気!G1090="","",参照_電気!G1090)</f>
        <v>スターティア(株)_メニューA</v>
      </c>
      <c r="BB1090" s="19">
        <f t="shared" si="57"/>
        <v>2.3E-2</v>
      </c>
      <c r="BD1090" s="19" t="str">
        <f>IF(参照_電気!L1090="","",参照_電気!L1090)</f>
        <v/>
      </c>
    </row>
    <row r="1091" spans="47:56">
      <c r="AU1091" s="19" t="str">
        <f>IF(参照_電気!A1091="","",参照_電気!A1091)</f>
        <v/>
      </c>
      <c r="AV1091" s="19" t="str">
        <f>IF(参照_電気!B1091="","",参照_電気!B1091)</f>
        <v/>
      </c>
      <c r="AW1091" s="19" t="str">
        <f>IF(参照_電気!C1091="","",参照_電気!C1091)</f>
        <v>メニューB(残差)</v>
      </c>
      <c r="AX1091" s="19">
        <f>IF(参照_電気!D1091="","",参照_電気!D1091)</f>
        <v>6.6100000000000002E-4</v>
      </c>
      <c r="AY1091" s="19">
        <f>IF(参照_電気!E1091="","",参照_電気!E1091)</f>
        <v>6.6100000000000002E-4</v>
      </c>
      <c r="AZ1091" s="19" t="str">
        <f>IF(参照_電気!F1091="","",参照_電気!F1091)</f>
        <v>スターティア(株)</v>
      </c>
      <c r="BA1091" s="19" t="str">
        <f>IF(参照_電気!G1091="","",参照_電気!G1091)</f>
        <v>スターティア(株)_メニューB(残差)</v>
      </c>
      <c r="BB1091" s="19">
        <f t="shared" si="57"/>
        <v>0.66100000000000003</v>
      </c>
      <c r="BD1091" s="19" t="str">
        <f>IF(参照_電気!L1091="","",参照_電気!L1091)</f>
        <v/>
      </c>
    </row>
    <row r="1092" spans="47:56">
      <c r="AU1092" s="19" t="str">
        <f>IF(参照_電気!A1092="","",参照_電気!A1092)</f>
        <v/>
      </c>
      <c r="AV1092" s="19" t="str">
        <f>IF(参照_電気!B1092="","",参照_電気!B1092)</f>
        <v/>
      </c>
      <c r="AW1092" s="19" t="str">
        <f>IF(参照_電気!C1092="","",参照_電気!C1092)</f>
        <v>(参考値)事業者全体</v>
      </c>
      <c r="AX1092" s="19">
        <f>IF(参照_電気!D1092="","",参照_電気!D1092)</f>
        <v>6.6E-4</v>
      </c>
      <c r="AY1092" s="19">
        <f>IF(参照_電気!E1092="","",参照_電気!E1092)</f>
        <v>6.6E-4</v>
      </c>
      <c r="AZ1092" s="19" t="str">
        <f>IF(参照_電気!F1092="","",参照_電気!F1092)</f>
        <v>スターティア(株)</v>
      </c>
      <c r="BA1092" s="19" t="str">
        <f>IF(参照_電気!G1092="","",参照_電気!G1092)</f>
        <v>スターティア(株)_(参考値)事業者全体</v>
      </c>
      <c r="BB1092" s="19">
        <f t="shared" si="57"/>
        <v>0.66</v>
      </c>
      <c r="BD1092" s="19" t="str">
        <f>IF(参照_電気!L1092="","",参照_電気!L1092)</f>
        <v/>
      </c>
    </row>
    <row r="1093" spans="47:56">
      <c r="AU1093" s="19" t="str">
        <f>IF(参照_電気!A1093="","",参照_電気!A1093)</f>
        <v>A0690</v>
      </c>
      <c r="AV1093" s="19" t="str">
        <f>IF(参照_電気!B1093="","",参照_電気!B1093)</f>
        <v>東広島スマートエネルギー(株)</v>
      </c>
      <c r="AW1093" s="19" t="str">
        <f>IF(参照_電気!C1093="","",参照_電気!C1093)</f>
        <v/>
      </c>
      <c r="AX1093" s="19">
        <f>IF(参照_電気!D1093="","",参照_電気!D1093)</f>
        <v>4.17E-4</v>
      </c>
      <c r="AY1093" s="19">
        <f>IF(参照_電気!E1093="","",参照_電気!E1093)</f>
        <v>3.68E-4</v>
      </c>
      <c r="AZ1093" s="19" t="str">
        <f>IF(参照_電気!F1093="","",参照_電気!F1093)</f>
        <v>東広島スマートエネルギー(株)</v>
      </c>
      <c r="BA1093" s="19" t="str">
        <f>IF(参照_電気!G1093="","",参照_電気!G1093)</f>
        <v>東広島スマートエネルギー(株)_</v>
      </c>
      <c r="BB1093" s="19">
        <f t="shared" ref="BB1093:BB1156" si="58">AX1093*1000</f>
        <v>0.41699999999999998</v>
      </c>
      <c r="BD1093" s="19" t="str">
        <f>IF(参照_電気!L1093="","",参照_電気!L1093)</f>
        <v/>
      </c>
    </row>
    <row r="1094" spans="47:56">
      <c r="AU1094" s="19" t="str">
        <f>IF(参照_電気!A1094="","",参照_電気!A1094)</f>
        <v>A0692</v>
      </c>
      <c r="AV1094" s="19" t="str">
        <f>IF(参照_電気!B1094="","",参照_電気!B1094)</f>
        <v>旭化成(株)</v>
      </c>
      <c r="AW1094" s="19" t="str">
        <f>IF(参照_電気!C1094="","",参照_電気!C1094)</f>
        <v>メニューA</v>
      </c>
      <c r="AX1094" s="19">
        <f>IF(参照_電気!D1094="","",参照_電気!D1094)</f>
        <v>3.5199999999999999E-4</v>
      </c>
      <c r="AY1094" s="19">
        <f>IF(参照_電気!E1094="","",参照_電気!E1094)</f>
        <v>3.5199999999999999E-4</v>
      </c>
      <c r="AZ1094" s="19" t="str">
        <f>IF(参照_電気!F1094="","",参照_電気!F1094)</f>
        <v>旭化成(株)</v>
      </c>
      <c r="BA1094" s="19" t="str">
        <f>IF(参照_電気!G1094="","",参照_電気!G1094)</f>
        <v>旭化成(株)_メニューA</v>
      </c>
      <c r="BB1094" s="19">
        <f t="shared" si="58"/>
        <v>0.35199999999999998</v>
      </c>
      <c r="BD1094" s="19" t="str">
        <f>IF(参照_電気!L1094="","",参照_電気!L1094)</f>
        <v/>
      </c>
    </row>
    <row r="1095" spans="47:56">
      <c r="AU1095" s="19" t="str">
        <f>IF(参照_電気!A1095="","",参照_電気!A1095)</f>
        <v/>
      </c>
      <c r="AV1095" s="19" t="str">
        <f>IF(参照_電気!B1095="","",参照_電気!B1095)</f>
        <v/>
      </c>
      <c r="AW1095" s="19" t="str">
        <f>IF(参照_電気!C1095="","",参照_電気!C1095)</f>
        <v>メニューB</v>
      </c>
      <c r="AX1095" s="19">
        <f>IF(参照_電気!D1095="","",参照_電気!D1095)</f>
        <v>5.9900000000000003E-4</v>
      </c>
      <c r="AY1095" s="19">
        <f>IF(参照_電気!E1095="","",参照_電気!E1095)</f>
        <v>5.9900000000000003E-4</v>
      </c>
      <c r="AZ1095" s="19" t="str">
        <f>IF(参照_電気!F1095="","",参照_電気!F1095)</f>
        <v>旭化成(株)</v>
      </c>
      <c r="BA1095" s="19" t="str">
        <f>IF(参照_電気!G1095="","",参照_電気!G1095)</f>
        <v>旭化成(株)_メニューB</v>
      </c>
      <c r="BB1095" s="19">
        <f t="shared" si="58"/>
        <v>0.59899999999999998</v>
      </c>
      <c r="BD1095" s="19" t="str">
        <f>IF(参照_電気!L1095="","",参照_電気!L1095)</f>
        <v/>
      </c>
    </row>
    <row r="1096" spans="47:56">
      <c r="AU1096" s="19" t="str">
        <f>IF(参照_電気!A1096="","",参照_電気!A1096)</f>
        <v/>
      </c>
      <c r="AV1096" s="19" t="str">
        <f>IF(参照_電気!B1096="","",参照_電気!B1096)</f>
        <v/>
      </c>
      <c r="AW1096" s="19" t="str">
        <f>IF(参照_電気!C1096="","",参照_電気!C1096)</f>
        <v>メニューC</v>
      </c>
      <c r="AX1096" s="19">
        <f>IF(参照_電気!D1096="","",参照_電気!D1096)</f>
        <v>3.77E-4</v>
      </c>
      <c r="AY1096" s="19">
        <f>IF(参照_電気!E1096="","",参照_電気!E1096)</f>
        <v>3.77E-4</v>
      </c>
      <c r="AZ1096" s="19" t="str">
        <f>IF(参照_電気!F1096="","",参照_電気!F1096)</f>
        <v>旭化成(株)</v>
      </c>
      <c r="BA1096" s="19" t="str">
        <f>IF(参照_電気!G1096="","",参照_電気!G1096)</f>
        <v>旭化成(株)_メニューC</v>
      </c>
      <c r="BB1096" s="19">
        <f t="shared" si="58"/>
        <v>0.377</v>
      </c>
      <c r="BD1096" s="19" t="str">
        <f>IF(参照_電気!L1096="","",参照_電気!L1096)</f>
        <v/>
      </c>
    </row>
    <row r="1097" spans="47:56">
      <c r="AU1097" s="19" t="str">
        <f>IF(参照_電気!A1097="","",参照_電気!A1097)</f>
        <v/>
      </c>
      <c r="AV1097" s="19" t="str">
        <f>IF(参照_電気!B1097="","",参照_電気!B1097)</f>
        <v/>
      </c>
      <c r="AW1097" s="19" t="str">
        <f>IF(参照_電気!C1097="","",参照_電気!C1097)</f>
        <v>メニューD</v>
      </c>
      <c r="AX1097" s="19">
        <f>IF(参照_電気!D1097="","",参照_電気!D1097)</f>
        <v>3.5399999999999999E-4</v>
      </c>
      <c r="AY1097" s="19">
        <f>IF(参照_電気!E1097="","",参照_電気!E1097)</f>
        <v>3.5399999999999999E-4</v>
      </c>
      <c r="AZ1097" s="19" t="str">
        <f>IF(参照_電気!F1097="","",参照_電気!F1097)</f>
        <v>旭化成(株)</v>
      </c>
      <c r="BA1097" s="19" t="str">
        <f>IF(参照_電気!G1097="","",参照_電気!G1097)</f>
        <v>旭化成(株)_メニューD</v>
      </c>
      <c r="BB1097" s="19">
        <f t="shared" si="58"/>
        <v>0.35399999999999998</v>
      </c>
      <c r="BD1097" s="19" t="str">
        <f>IF(参照_電気!L1097="","",参照_電気!L1097)</f>
        <v/>
      </c>
    </row>
    <row r="1098" spans="47:56">
      <c r="AU1098" s="19" t="str">
        <f>IF(参照_電気!A1098="","",参照_電気!A1098)</f>
        <v/>
      </c>
      <c r="AV1098" s="19" t="str">
        <f>IF(参照_電気!B1098="","",参照_電気!B1098)</f>
        <v/>
      </c>
      <c r="AW1098" s="19" t="str">
        <f>IF(参照_電気!C1098="","",参照_電気!C1098)</f>
        <v>メニューE</v>
      </c>
      <c r="AX1098" s="19">
        <f>IF(参照_電気!D1098="","",参照_電気!D1098)</f>
        <v>3.6000000000000002E-4</v>
      </c>
      <c r="AY1098" s="19">
        <f>IF(参照_電気!E1098="","",参照_電気!E1098)</f>
        <v>3.6000000000000002E-4</v>
      </c>
      <c r="AZ1098" s="19" t="str">
        <f>IF(参照_電気!F1098="","",参照_電気!F1098)</f>
        <v>旭化成(株)</v>
      </c>
      <c r="BA1098" s="19" t="str">
        <f>IF(参照_電気!G1098="","",参照_電気!G1098)</f>
        <v>旭化成(株)_メニューE</v>
      </c>
      <c r="BB1098" s="19">
        <f t="shared" si="58"/>
        <v>0.36000000000000004</v>
      </c>
      <c r="BD1098" s="19" t="str">
        <f>IF(参照_電気!L1098="","",参照_電気!L1098)</f>
        <v/>
      </c>
    </row>
    <row r="1099" spans="47:56">
      <c r="AU1099" s="19" t="str">
        <f>IF(参照_電気!A1099="","",参照_電気!A1099)</f>
        <v/>
      </c>
      <c r="AV1099" s="19" t="str">
        <f>IF(参照_電気!B1099="","",参照_電気!B1099)</f>
        <v/>
      </c>
      <c r="AW1099" s="19" t="str">
        <f>IF(参照_電気!C1099="","",参照_電気!C1099)</f>
        <v>メニューF</v>
      </c>
      <c r="AX1099" s="19">
        <f>IF(参照_電気!D1099="","",参照_電気!D1099)</f>
        <v>0</v>
      </c>
      <c r="AY1099" s="19">
        <f>IF(参照_電気!E1099="","",参照_電気!E1099)</f>
        <v>0</v>
      </c>
      <c r="AZ1099" s="19" t="str">
        <f>IF(参照_電気!F1099="","",参照_電気!F1099)</f>
        <v>旭化成(株)</v>
      </c>
      <c r="BA1099" s="19" t="str">
        <f>IF(参照_電気!G1099="","",参照_電気!G1099)</f>
        <v>旭化成(株)_メニューF</v>
      </c>
      <c r="BB1099" s="19">
        <f t="shared" si="58"/>
        <v>0</v>
      </c>
      <c r="BD1099" s="19" t="str">
        <f>IF(参照_電気!L1099="","",参照_電気!L1099)</f>
        <v/>
      </c>
    </row>
    <row r="1100" spans="47:56">
      <c r="AU1100" s="19" t="str">
        <f>IF(参照_電気!A1100="","",参照_電気!A1100)</f>
        <v/>
      </c>
      <c r="AV1100" s="19" t="str">
        <f>IF(参照_電気!B1100="","",参照_電気!B1100)</f>
        <v/>
      </c>
      <c r="AW1100" s="19" t="str">
        <f>IF(参照_電気!C1100="","",参照_電気!C1100)</f>
        <v>メニューG</v>
      </c>
      <c r="AX1100" s="19">
        <f>IF(参照_電気!D1100="","",参照_電気!D1100)</f>
        <v>0</v>
      </c>
      <c r="AY1100" s="19">
        <f>IF(参照_電気!E1100="","",参照_電気!E1100)</f>
        <v>0</v>
      </c>
      <c r="AZ1100" s="19" t="str">
        <f>IF(参照_電気!F1100="","",参照_電気!F1100)</f>
        <v>旭化成(株)</v>
      </c>
      <c r="BA1100" s="19" t="str">
        <f>IF(参照_電気!G1100="","",参照_電気!G1100)</f>
        <v>旭化成(株)_メニューG</v>
      </c>
      <c r="BB1100" s="19">
        <f t="shared" si="58"/>
        <v>0</v>
      </c>
      <c r="BD1100" s="19" t="str">
        <f>IF(参照_電気!L1100="","",参照_電気!L1100)</f>
        <v/>
      </c>
    </row>
    <row r="1101" spans="47:56">
      <c r="AU1101" s="19" t="str">
        <f>IF(参照_電気!A1101="","",参照_電気!A1101)</f>
        <v/>
      </c>
      <c r="AV1101" s="19" t="str">
        <f>IF(参照_電気!B1101="","",参照_電気!B1101)</f>
        <v/>
      </c>
      <c r="AW1101" s="19" t="str">
        <f>IF(参照_電気!C1101="","",参照_電気!C1101)</f>
        <v>(参考値)事業者全体</v>
      </c>
      <c r="AX1101" s="19">
        <f>IF(参照_電気!D1101="","",参照_電気!D1101)</f>
        <v>4.3199999999999998E-4</v>
      </c>
      <c r="AY1101" s="19">
        <f>IF(参照_電気!E1101="","",参照_電気!E1101)</f>
        <v>4.3199999999999998E-4</v>
      </c>
      <c r="AZ1101" s="19" t="str">
        <f>IF(参照_電気!F1101="","",参照_電気!F1101)</f>
        <v>旭化成(株)</v>
      </c>
      <c r="BA1101" s="19" t="str">
        <f>IF(参照_電気!G1101="","",参照_電気!G1101)</f>
        <v>旭化成(株)_(参考値)事業者全体</v>
      </c>
      <c r="BB1101" s="19">
        <f t="shared" si="58"/>
        <v>0.432</v>
      </c>
      <c r="BD1101" s="19" t="str">
        <f>IF(参照_電気!L1101="","",参照_電気!L1101)</f>
        <v/>
      </c>
    </row>
    <row r="1102" spans="47:56">
      <c r="AU1102" s="19" t="str">
        <f>IF(参照_電気!A1102="","",参照_電気!A1102)</f>
        <v>A0693</v>
      </c>
      <c r="AV1102" s="19" t="str">
        <f>IF(参照_電気!B1102="","",参照_電気!B1102)</f>
        <v>京和ガス(株)</v>
      </c>
      <c r="AW1102" s="19" t="str">
        <f>IF(参照_電気!C1102="","",参照_電気!C1102)</f>
        <v/>
      </c>
      <c r="AX1102" s="19">
        <f>IF(参照_電気!D1102="","",参照_電気!D1102)</f>
        <v>4.2900000000000002E-4</v>
      </c>
      <c r="AY1102" s="19">
        <f>IF(参照_電気!E1102="","",参照_電気!E1102)</f>
        <v>4.2900000000000002E-4</v>
      </c>
      <c r="AZ1102" s="19" t="str">
        <f>IF(参照_電気!F1102="","",参照_電気!F1102)</f>
        <v>京和ガス(株)</v>
      </c>
      <c r="BA1102" s="19" t="str">
        <f>IF(参照_電気!G1102="","",参照_電気!G1102)</f>
        <v>京和ガス(株)_</v>
      </c>
      <c r="BB1102" s="19">
        <f t="shared" si="58"/>
        <v>0.42899999999999999</v>
      </c>
      <c r="BD1102" s="19" t="str">
        <f>IF(参照_電気!L1102="","",参照_電気!L1102)</f>
        <v/>
      </c>
    </row>
    <row r="1103" spans="47:56">
      <c r="AU1103" s="19" t="str">
        <f>IF(参照_電気!A1103="","",参照_電気!A1103)</f>
        <v>A0695</v>
      </c>
      <c r="AV1103" s="19" t="str">
        <f>IF(参照_電気!B1103="","",参照_電気!B1103)</f>
        <v>KMパワー(株)</v>
      </c>
      <c r="AW1103" s="19" t="str">
        <f>IF(参照_電気!C1103="","",参照_電気!C1103)</f>
        <v/>
      </c>
      <c r="AX1103" s="19">
        <f>IF(参照_電気!D1103="","",参照_電気!D1103)</f>
        <v>4.57E-4</v>
      </c>
      <c r="AY1103" s="19">
        <f>IF(参照_電気!E1103="","",参照_電気!E1103)</f>
        <v>4.57E-4</v>
      </c>
      <c r="AZ1103" s="19" t="str">
        <f>IF(参照_電気!F1103="","",参照_電気!F1103)</f>
        <v>KMパワー(株)</v>
      </c>
      <c r="BA1103" s="19" t="str">
        <f>IF(参照_電気!G1103="","",参照_電気!G1103)</f>
        <v>KMパワー(株)_</v>
      </c>
      <c r="BB1103" s="19">
        <f t="shared" si="58"/>
        <v>0.45700000000000002</v>
      </c>
      <c r="BD1103" s="19" t="str">
        <f>IF(参照_電気!L1103="","",参照_電気!L1103)</f>
        <v/>
      </c>
    </row>
    <row r="1104" spans="47:56">
      <c r="AU1104" s="19" t="str">
        <f>IF(参照_電気!A1104="","",参照_電気!A1104)</f>
        <v>A0696</v>
      </c>
      <c r="AV1104" s="19" t="str">
        <f>IF(参照_電気!B1104="","",参照_電気!B1104)</f>
        <v>(株)Okazaki</v>
      </c>
      <c r="AW1104" s="19" t="str">
        <f>IF(参照_電気!C1104="","",参照_電気!C1104)</f>
        <v/>
      </c>
      <c r="AX1104" s="19">
        <f>IF(参照_電気!D1104="","",参照_電気!D1104)</f>
        <v>6.2699999999999995E-4</v>
      </c>
      <c r="AY1104" s="19">
        <f>IF(参照_電気!E1104="","",参照_電気!E1104)</f>
        <v>6.2699999999999995E-4</v>
      </c>
      <c r="AZ1104" s="19" t="str">
        <f>IF(参照_電気!F1104="","",参照_電気!F1104)</f>
        <v>(株)Okazaki</v>
      </c>
      <c r="BA1104" s="19" t="str">
        <f>IF(参照_電気!G1104="","",参照_電気!G1104)</f>
        <v>(株)Okazaki_</v>
      </c>
      <c r="BB1104" s="19">
        <f t="shared" si="58"/>
        <v>0.627</v>
      </c>
      <c r="BD1104" s="19" t="str">
        <f>IF(参照_電気!L1104="","",参照_電気!L1104)</f>
        <v/>
      </c>
    </row>
    <row r="1105" spans="47:56">
      <c r="AU1105" s="19" t="str">
        <f>IF(参照_電気!A1105="","",参照_電気!A1105)</f>
        <v>A0698</v>
      </c>
      <c r="AV1105" s="19" t="str">
        <f>IF(参照_電気!B1105="","",参照_電気!B1105)</f>
        <v>(株)エフオン</v>
      </c>
      <c r="AW1105" s="19" t="str">
        <f>IF(参照_電気!C1105="","",参照_電気!C1105)</f>
        <v>メニューA</v>
      </c>
      <c r="AX1105" s="19">
        <f>IF(参照_電気!D1105="","",参照_電気!D1105)</f>
        <v>0</v>
      </c>
      <c r="AY1105" s="19">
        <f>IF(参照_電気!E1105="","",参照_電気!E1105)</f>
        <v>0</v>
      </c>
      <c r="AZ1105" s="19" t="str">
        <f>IF(参照_電気!F1105="","",参照_電気!F1105)</f>
        <v>(株)エフオン</v>
      </c>
      <c r="BA1105" s="19" t="str">
        <f>IF(参照_電気!G1105="","",参照_電気!G1105)</f>
        <v>(株)エフオン_メニューA</v>
      </c>
      <c r="BB1105" s="19">
        <f t="shared" si="58"/>
        <v>0</v>
      </c>
      <c r="BD1105" s="19" t="str">
        <f>IF(参照_電気!L1105="","",参照_電気!L1105)</f>
        <v/>
      </c>
    </row>
    <row r="1106" spans="47:56">
      <c r="AU1106" s="19" t="str">
        <f>IF(参照_電気!A1106="","",参照_電気!A1106)</f>
        <v/>
      </c>
      <c r="AV1106" s="19" t="str">
        <f>IF(参照_電気!B1106="","",参照_電気!B1106)</f>
        <v/>
      </c>
      <c r="AW1106" s="19" t="str">
        <f>IF(参照_電気!C1106="","",参照_電気!C1106)</f>
        <v>メニューB</v>
      </c>
      <c r="AX1106" s="19">
        <f>IF(参照_電気!D1106="","",参照_電気!D1106)</f>
        <v>1.74E-4</v>
      </c>
      <c r="AY1106" s="19">
        <f>IF(参照_電気!E1106="","",参照_電気!E1106)</f>
        <v>1.74E-4</v>
      </c>
      <c r="AZ1106" s="19" t="str">
        <f>IF(参照_電気!F1106="","",参照_電気!F1106)</f>
        <v>(株)エフオン</v>
      </c>
      <c r="BA1106" s="19" t="str">
        <f>IF(参照_電気!G1106="","",参照_電気!G1106)</f>
        <v>(株)エフオン_メニューB</v>
      </c>
      <c r="BB1106" s="19">
        <f t="shared" si="58"/>
        <v>0.17399999999999999</v>
      </c>
      <c r="BD1106" s="19" t="str">
        <f>IF(参照_電気!L1106="","",参照_電気!L1106)</f>
        <v/>
      </c>
    </row>
    <row r="1107" spans="47:56">
      <c r="AU1107" s="19" t="str">
        <f>IF(参照_電気!A1107="","",参照_電気!A1107)</f>
        <v/>
      </c>
      <c r="AV1107" s="19" t="str">
        <f>IF(参照_電気!B1107="","",参照_電気!B1107)</f>
        <v/>
      </c>
      <c r="AW1107" s="19" t="str">
        <f>IF(参照_電気!C1107="","",参照_電気!C1107)</f>
        <v>メニューC</v>
      </c>
      <c r="AX1107" s="19">
        <f>IF(参照_電気!D1107="","",参照_電気!D1107)</f>
        <v>2.6200000000000003E-4</v>
      </c>
      <c r="AY1107" s="19">
        <f>IF(参照_電気!E1107="","",参照_電気!E1107)</f>
        <v>2.6200000000000003E-4</v>
      </c>
      <c r="AZ1107" s="19" t="str">
        <f>IF(参照_電気!F1107="","",参照_電気!F1107)</f>
        <v>(株)エフオン</v>
      </c>
      <c r="BA1107" s="19" t="str">
        <f>IF(参照_電気!G1107="","",参照_電気!G1107)</f>
        <v>(株)エフオン_メニューC</v>
      </c>
      <c r="BB1107" s="19">
        <f t="shared" si="58"/>
        <v>0.26200000000000001</v>
      </c>
      <c r="BD1107" s="19" t="str">
        <f>IF(参照_電気!L1107="","",参照_電気!L1107)</f>
        <v/>
      </c>
    </row>
    <row r="1108" spans="47:56">
      <c r="AU1108" s="19" t="str">
        <f>IF(参照_電気!A1108="","",参照_電気!A1108)</f>
        <v/>
      </c>
      <c r="AV1108" s="19" t="str">
        <f>IF(参照_電気!B1108="","",参照_電気!B1108)</f>
        <v/>
      </c>
      <c r="AW1108" s="19" t="str">
        <f>IF(参照_電気!C1108="","",参照_電気!C1108)</f>
        <v>メニューD</v>
      </c>
      <c r="AX1108" s="19">
        <f>IF(参照_電気!D1108="","",参照_電気!D1108)</f>
        <v>3.48E-4</v>
      </c>
      <c r="AY1108" s="19">
        <f>IF(参照_電気!E1108="","",参照_電気!E1108)</f>
        <v>3.48E-4</v>
      </c>
      <c r="AZ1108" s="19" t="str">
        <f>IF(参照_電気!F1108="","",参照_電気!F1108)</f>
        <v>(株)エフオン</v>
      </c>
      <c r="BA1108" s="19" t="str">
        <f>IF(参照_電気!G1108="","",参照_電気!G1108)</f>
        <v>(株)エフオン_メニューD</v>
      </c>
      <c r="BB1108" s="19">
        <f t="shared" si="58"/>
        <v>0.34799999999999998</v>
      </c>
      <c r="BD1108" s="19" t="str">
        <f>IF(参照_電気!L1108="","",参照_電気!L1108)</f>
        <v/>
      </c>
    </row>
    <row r="1109" spans="47:56">
      <c r="AU1109" s="19" t="str">
        <f>IF(参照_電気!A1109="","",参照_電気!A1109)</f>
        <v/>
      </c>
      <c r="AV1109" s="19" t="str">
        <f>IF(参照_電気!B1109="","",参照_電気!B1109)</f>
        <v/>
      </c>
      <c r="AW1109" s="19" t="str">
        <f>IF(参照_電気!C1109="","",参照_電気!C1109)</f>
        <v>(参考値)事業者全体</v>
      </c>
      <c r="AX1109" s="19">
        <f>IF(参照_電気!D1109="","",参照_電気!D1109)</f>
        <v>1.01E-4</v>
      </c>
      <c r="AY1109" s="19">
        <f>IF(参照_電気!E1109="","",参照_電気!E1109)</f>
        <v>1.01E-4</v>
      </c>
      <c r="AZ1109" s="19" t="str">
        <f>IF(参照_電気!F1109="","",参照_電気!F1109)</f>
        <v>(株)エフオン</v>
      </c>
      <c r="BA1109" s="19" t="str">
        <f>IF(参照_電気!G1109="","",参照_電気!G1109)</f>
        <v>(株)エフオン_(参考値)事業者全体</v>
      </c>
      <c r="BB1109" s="19">
        <f t="shared" si="58"/>
        <v>0.10100000000000001</v>
      </c>
      <c r="BD1109" s="19" t="str">
        <f>IF(参照_電気!L1109="","",参照_電気!L1109)</f>
        <v/>
      </c>
    </row>
    <row r="1110" spans="47:56">
      <c r="AU1110" s="19" t="str">
        <f>IF(参照_電気!A1110="","",参照_電気!A1110)</f>
        <v>A0699</v>
      </c>
      <c r="AV1110" s="19" t="str">
        <f>IF(参照_電気!B1110="","",参照_電気!B1110)</f>
        <v>(株)岡崎さくら電力</v>
      </c>
      <c r="AW1110" s="19" t="str">
        <f>IF(参照_電気!C1110="","",参照_電気!C1110)</f>
        <v/>
      </c>
      <c r="AX1110" s="19">
        <f>IF(参照_電気!D1110="","",参照_電気!D1110)</f>
        <v>3.2000000000000003E-4</v>
      </c>
      <c r="AY1110" s="19">
        <f>IF(参照_電気!E1110="","",参照_電気!E1110)</f>
        <v>3.2000000000000003E-4</v>
      </c>
      <c r="AZ1110" s="19" t="str">
        <f>IF(参照_電気!F1110="","",参照_電気!F1110)</f>
        <v>(株)岡崎さくら電力</v>
      </c>
      <c r="BA1110" s="19" t="str">
        <f>IF(参照_電気!G1110="","",参照_電気!G1110)</f>
        <v>(株)岡崎さくら電力_</v>
      </c>
      <c r="BB1110" s="19">
        <f t="shared" si="58"/>
        <v>0.32</v>
      </c>
      <c r="BD1110" s="19" t="str">
        <f>IF(参照_電気!L1110="","",参照_電気!L1110)</f>
        <v/>
      </c>
    </row>
    <row r="1111" spans="47:56">
      <c r="AU1111" s="19" t="str">
        <f>IF(参照_電気!A1111="","",参照_電気!A1111)</f>
        <v>A0702</v>
      </c>
      <c r="AV1111" s="19" t="str">
        <f>IF(参照_電気!B1111="","",参照_電気!B1111)</f>
        <v>旭マルヰ(株)(旧：旭マルヰガス(株))</v>
      </c>
      <c r="AW1111" s="19" t="str">
        <f>IF(参照_電気!C1111="","",参照_電気!C1111)</f>
        <v/>
      </c>
      <c r="AX1111" s="19">
        <f>IF(参照_電気!D1111="","",参照_電気!D1111)</f>
        <v>4.2499999999999998E-4</v>
      </c>
      <c r="AY1111" s="19">
        <f>IF(参照_電気!E1111="","",参照_電気!E1111)</f>
        <v>4.2499999999999998E-4</v>
      </c>
      <c r="AZ1111" s="19" t="str">
        <f>IF(参照_電気!F1111="","",参照_電気!F1111)</f>
        <v>旭マルヰ(株)(旧：旭マルヰガス(株))</v>
      </c>
      <c r="BA1111" s="19" t="str">
        <f>IF(参照_電気!G1111="","",参照_電気!G1111)</f>
        <v>旭マルヰ(株)(旧：旭マルヰガス(株))_</v>
      </c>
      <c r="BB1111" s="19">
        <f t="shared" si="58"/>
        <v>0.42499999999999999</v>
      </c>
      <c r="BD1111" s="19" t="str">
        <f>IF(参照_電気!L1111="","",参照_電気!L1111)</f>
        <v/>
      </c>
    </row>
    <row r="1112" spans="47:56">
      <c r="AU1112" s="19" t="str">
        <f>IF(参照_電気!A1112="","",参照_電気!A1112)</f>
        <v>A0703</v>
      </c>
      <c r="AV1112" s="19" t="str">
        <f>IF(参照_電気!B1112="","",参照_電気!B1112)</f>
        <v>ENEOSリニューアブル・エナジー・ソリューションズ(株)(旧：JREトレーディング(株))</v>
      </c>
      <c r="AW1112" s="19" t="str">
        <f>IF(参照_電気!C1112="","",参照_電気!C1112)</f>
        <v/>
      </c>
      <c r="AX1112" s="19">
        <f>IF(参照_電気!D1112="","",参照_電気!D1112)</f>
        <v>0</v>
      </c>
      <c r="AY1112" s="19">
        <f>IF(参照_電気!E1112="","",参照_電気!E1112)</f>
        <v>0</v>
      </c>
      <c r="AZ1112" s="19" t="str">
        <f>IF(参照_電気!F1112="","",参照_電気!F1112)</f>
        <v>ENEOSリニューアブル・エナジー・ソリューションズ(株)(旧：JREトレーディング(株))</v>
      </c>
      <c r="BA1112" s="19" t="str">
        <f>IF(参照_電気!G1112="","",参照_電気!G1112)</f>
        <v>ENEOSリニューアブル・エナジー・ソリューションズ(株)(旧：JREトレーディング(株))_</v>
      </c>
      <c r="BB1112" s="19">
        <f t="shared" si="58"/>
        <v>0</v>
      </c>
      <c r="BD1112" s="19" t="str">
        <f>IF(参照_電気!L1112="","",参照_電気!L1112)</f>
        <v/>
      </c>
    </row>
    <row r="1113" spans="47:56">
      <c r="AU1113" s="19" t="str">
        <f>IF(参照_電気!A1113="","",参照_電気!A1113)</f>
        <v>A0704</v>
      </c>
      <c r="AV1113" s="19" t="str">
        <f>IF(参照_電気!B1113="","",参照_電気!B1113)</f>
        <v>Castleton Commodities Japan合同会社</v>
      </c>
      <c r="AW1113" s="19" t="str">
        <f>IF(参照_電気!C1113="","",参照_電気!C1113)</f>
        <v/>
      </c>
      <c r="AX1113" s="19">
        <f>IF(参照_電気!D1113="","",参照_電気!D1113)</f>
        <v>3.86E-4</v>
      </c>
      <c r="AY1113" s="19">
        <f>IF(参照_電気!E1113="","",参照_電気!E1113)</f>
        <v>3.86E-4</v>
      </c>
      <c r="AZ1113" s="19" t="str">
        <f>IF(参照_電気!F1113="","",参照_電気!F1113)</f>
        <v>Castleton Commodities Japan合同会社</v>
      </c>
      <c r="BA1113" s="19" t="str">
        <f>IF(参照_電気!G1113="","",参照_電気!G1113)</f>
        <v>Castleton Commodities Japan合同会社_</v>
      </c>
      <c r="BB1113" s="19">
        <f t="shared" si="58"/>
        <v>0.38600000000000001</v>
      </c>
      <c r="BD1113" s="19" t="str">
        <f>IF(参照_電気!L1113="","",参照_電気!L1113)</f>
        <v/>
      </c>
    </row>
    <row r="1114" spans="47:56">
      <c r="AU1114" s="19" t="str">
        <f>IF(参照_電気!A1114="","",参照_電気!A1114)</f>
        <v>A0705</v>
      </c>
      <c r="AV1114" s="19" t="str">
        <f>IF(参照_電気!B1114="","",参照_電気!B1114)</f>
        <v>神戸電力(株)</v>
      </c>
      <c r="AW1114" s="19" t="str">
        <f>IF(参照_電気!C1114="","",参照_電気!C1114)</f>
        <v/>
      </c>
      <c r="AX1114" s="19">
        <f>IF(参照_電気!D1114="","",参照_電気!D1114)</f>
        <v>2.04E-4</v>
      </c>
      <c r="AY1114" s="19">
        <f>IF(参照_電気!E1114="","",参照_電気!E1114)</f>
        <v>2.04E-4</v>
      </c>
      <c r="AZ1114" s="19" t="str">
        <f>IF(参照_電気!F1114="","",参照_電気!F1114)</f>
        <v>神戸電力(株)</v>
      </c>
      <c r="BA1114" s="19" t="str">
        <f>IF(参照_電気!G1114="","",参照_電気!G1114)</f>
        <v>神戸電力(株)_</v>
      </c>
      <c r="BB1114" s="19">
        <f t="shared" si="58"/>
        <v>0.20399999999999999</v>
      </c>
      <c r="BD1114" s="19" t="str">
        <f>IF(参照_電気!L1114="","",参照_電気!L1114)</f>
        <v/>
      </c>
    </row>
    <row r="1115" spans="47:56">
      <c r="AU1115" s="19" t="str">
        <f>IF(参照_電気!A1115="","",参照_電気!A1115)</f>
        <v>A0707</v>
      </c>
      <c r="AV1115" s="19" t="str">
        <f>IF(参照_電気!B1115="","",参照_電気!B1115)</f>
        <v>Valhall合同会社</v>
      </c>
      <c r="AW1115" s="19" t="str">
        <f>IF(参照_電気!C1115="","",参照_電気!C1115)</f>
        <v/>
      </c>
      <c r="AX1115" s="19">
        <f>IF(参照_電気!D1115="","",参照_電気!D1115)</f>
        <v>4.2200000000000001E-4</v>
      </c>
      <c r="AY1115" s="19">
        <f>IF(参照_電気!E1115="","",参照_電気!E1115)</f>
        <v>4.2200000000000001E-4</v>
      </c>
      <c r="AZ1115" s="19" t="str">
        <f>IF(参照_電気!F1115="","",参照_電気!F1115)</f>
        <v>Valhall合同会社</v>
      </c>
      <c r="BA1115" s="19" t="str">
        <f>IF(参照_電気!G1115="","",参照_電気!G1115)</f>
        <v>Valhall合同会社_</v>
      </c>
      <c r="BB1115" s="19">
        <f t="shared" si="58"/>
        <v>0.42199999999999999</v>
      </c>
      <c r="BD1115" s="19" t="str">
        <f>IF(参照_電気!L1115="","",参照_電気!L1115)</f>
        <v/>
      </c>
    </row>
    <row r="1116" spans="47:56">
      <c r="AU1116" s="19" t="str">
        <f>IF(参照_電気!A1116="","",参照_電気!A1116)</f>
        <v>A0708</v>
      </c>
      <c r="AV1116" s="19" t="str">
        <f>IF(参照_電気!B1116="","",参照_電気!B1116)</f>
        <v>エア・ウォーター・ライフソリューション(株)</v>
      </c>
      <c r="AW1116" s="19" t="str">
        <f>IF(参照_電気!C1116="","",参照_電気!C1116)</f>
        <v/>
      </c>
      <c r="AX1116" s="19">
        <f>IF(参照_電気!D1116="","",参照_電気!D1116)</f>
        <v>5.6099999999999998E-4</v>
      </c>
      <c r="AY1116" s="19">
        <f>IF(参照_電気!E1116="","",参照_電気!E1116)</f>
        <v>5.6099999999999998E-4</v>
      </c>
      <c r="AZ1116" s="19" t="str">
        <f>IF(参照_電気!F1116="","",参照_電気!F1116)</f>
        <v>エア・ウォーター・ライフソリューション(株)</v>
      </c>
      <c r="BA1116" s="19" t="str">
        <f>IF(参照_電気!G1116="","",参照_電気!G1116)</f>
        <v>エア・ウォーター・ライフソリューション(株)_</v>
      </c>
      <c r="BB1116" s="19">
        <f t="shared" si="58"/>
        <v>0.56099999999999994</v>
      </c>
      <c r="BD1116" s="19" t="str">
        <f>IF(参照_電気!L1116="","",参照_電気!L1116)</f>
        <v/>
      </c>
    </row>
    <row r="1117" spans="47:56">
      <c r="AU1117" s="19" t="str">
        <f>IF(参照_電気!A1117="","",参照_電気!A1117)</f>
        <v>A0709</v>
      </c>
      <c r="AV1117" s="19" t="str">
        <f>IF(参照_電気!B1117="","",参照_電気!B1117)</f>
        <v>生活協同組合ひろしま</v>
      </c>
      <c r="AW1117" s="19" t="str">
        <f>IF(参照_電気!C1117="","",参照_電気!C1117)</f>
        <v>メニューA</v>
      </c>
      <c r="AX1117" s="19">
        <f>IF(参照_電気!D1117="","",参照_電気!D1117)</f>
        <v>3.4499999999999998E-4</v>
      </c>
      <c r="AY1117" s="19">
        <f>IF(参照_電気!E1117="","",参照_電気!E1117)</f>
        <v>3.4499999999999998E-4</v>
      </c>
      <c r="AZ1117" s="19" t="str">
        <f>IF(参照_電気!F1117="","",参照_電気!F1117)</f>
        <v>生活協同組合ひろしま</v>
      </c>
      <c r="BA1117" s="19" t="str">
        <f>IF(参照_電気!G1117="","",参照_電気!G1117)</f>
        <v>生活協同組合ひろしま_メニューA</v>
      </c>
      <c r="BB1117" s="19">
        <f t="shared" si="58"/>
        <v>0.34499999999999997</v>
      </c>
      <c r="BD1117" s="19" t="str">
        <f>IF(参照_電気!L1117="","",参照_電気!L1117)</f>
        <v/>
      </c>
    </row>
    <row r="1118" spans="47:56">
      <c r="AU1118" s="19" t="str">
        <f>IF(参照_電気!A1118="","",参照_電気!A1118)</f>
        <v/>
      </c>
      <c r="AV1118" s="19" t="str">
        <f>IF(参照_電気!B1118="","",参照_電気!B1118)</f>
        <v/>
      </c>
      <c r="AW1118" s="19" t="str">
        <f>IF(参照_電気!C1118="","",参照_電気!C1118)</f>
        <v>メニューB(残差)</v>
      </c>
      <c r="AX1118" s="19">
        <f>IF(参照_電気!D1118="","",参照_電気!D1118)</f>
        <v>2.7099999999999997E-4</v>
      </c>
      <c r="AY1118" s="19">
        <f>IF(参照_電気!E1118="","",参照_電気!E1118)</f>
        <v>2.7099999999999997E-4</v>
      </c>
      <c r="AZ1118" s="19" t="str">
        <f>IF(参照_電気!F1118="","",参照_電気!F1118)</f>
        <v>生活協同組合ひろしま</v>
      </c>
      <c r="BA1118" s="19" t="str">
        <f>IF(参照_電気!G1118="","",参照_電気!G1118)</f>
        <v>生活協同組合ひろしま_メニューB(残差)</v>
      </c>
      <c r="BB1118" s="19">
        <f t="shared" si="58"/>
        <v>0.27099999999999996</v>
      </c>
      <c r="BD1118" s="19" t="str">
        <f>IF(参照_電気!L1118="","",参照_電気!L1118)</f>
        <v/>
      </c>
    </row>
    <row r="1119" spans="47:56">
      <c r="AU1119" s="19" t="str">
        <f>IF(参照_電気!A1119="","",参照_電気!A1119)</f>
        <v/>
      </c>
      <c r="AV1119" s="19" t="str">
        <f>IF(参照_電気!B1119="","",参照_電気!B1119)</f>
        <v/>
      </c>
      <c r="AW1119" s="19" t="str">
        <f>IF(参照_電気!C1119="","",参照_電気!C1119)</f>
        <v>(参考値)事業者全体</v>
      </c>
      <c r="AX1119" s="19">
        <f>IF(参照_電気!D1119="","",参照_電気!D1119)</f>
        <v>2.72E-4</v>
      </c>
      <c r="AY1119" s="19">
        <f>IF(参照_電気!E1119="","",参照_電気!E1119)</f>
        <v>2.72E-4</v>
      </c>
      <c r="AZ1119" s="19" t="str">
        <f>IF(参照_電気!F1119="","",参照_電気!F1119)</f>
        <v>生活協同組合ひろしま</v>
      </c>
      <c r="BA1119" s="19" t="str">
        <f>IF(参照_電気!G1119="","",参照_電気!G1119)</f>
        <v>生活協同組合ひろしま_(参考値)事業者全体</v>
      </c>
      <c r="BB1119" s="19">
        <f t="shared" si="58"/>
        <v>0.27200000000000002</v>
      </c>
      <c r="BD1119" s="19" t="str">
        <f>IF(参照_電気!L1119="","",参照_電気!L1119)</f>
        <v/>
      </c>
    </row>
    <row r="1120" spans="47:56">
      <c r="AU1120" s="19" t="str">
        <f>IF(参照_電気!A1120="","",参照_電気!A1120)</f>
        <v>A0711</v>
      </c>
      <c r="AV1120" s="19" t="str">
        <f>IF(参照_電気!B1120="","",参照_電気!B1120)</f>
        <v>(株)RenoLabo</v>
      </c>
      <c r="AW1120" s="19" t="str">
        <f>IF(参照_電気!C1120="","",参照_電気!C1120)</f>
        <v/>
      </c>
      <c r="AX1120" s="19">
        <f>IF(参照_電気!D1120="","",参照_電気!D1120)</f>
        <v>6.3299999999999999E-4</v>
      </c>
      <c r="AY1120" s="19">
        <f>IF(参照_電気!E1120="","",参照_電気!E1120)</f>
        <v>6.3299999999999999E-4</v>
      </c>
      <c r="AZ1120" s="19" t="str">
        <f>IF(参照_電気!F1120="","",参照_電気!F1120)</f>
        <v>(株)RenoLabo</v>
      </c>
      <c r="BA1120" s="19" t="str">
        <f>IF(参照_電気!G1120="","",参照_電気!G1120)</f>
        <v>(株)RenoLabo_</v>
      </c>
      <c r="BB1120" s="19">
        <f t="shared" si="58"/>
        <v>0.63300000000000001</v>
      </c>
      <c r="BD1120" s="19" t="str">
        <f>IF(参照_電気!L1120="","",参照_電気!L1120)</f>
        <v/>
      </c>
    </row>
    <row r="1121" spans="47:56">
      <c r="AU1121" s="19" t="str">
        <f>IF(参照_電気!A1121="","",参照_電気!A1121)</f>
        <v>A0712</v>
      </c>
      <c r="AV1121" s="19" t="str">
        <f>IF(参照_電気!B1121="","",参照_電気!B1121)</f>
        <v>アークエルテクノロジーズ(株)</v>
      </c>
      <c r="AW1121" s="19" t="str">
        <f>IF(参照_電気!C1121="","",参照_電気!C1121)</f>
        <v/>
      </c>
      <c r="AX1121" s="19">
        <f>IF(参照_電気!D1121="","",参照_電気!D1121)</f>
        <v>1.07E-4</v>
      </c>
      <c r="AY1121" s="19">
        <f>IF(参照_電気!E1121="","",参照_電気!E1121)</f>
        <v>1.07E-4</v>
      </c>
      <c r="AZ1121" s="19" t="str">
        <f>IF(参照_電気!F1121="","",参照_電気!F1121)</f>
        <v>アークエルテクノロジーズ(株)</v>
      </c>
      <c r="BA1121" s="19" t="str">
        <f>IF(参照_電気!G1121="","",参照_電気!G1121)</f>
        <v>アークエルテクノロジーズ(株)_</v>
      </c>
      <c r="BB1121" s="19">
        <f t="shared" si="58"/>
        <v>0.107</v>
      </c>
      <c r="BD1121" s="19" t="str">
        <f>IF(参照_電気!L1121="","",参照_電気!L1121)</f>
        <v/>
      </c>
    </row>
    <row r="1122" spans="47:56">
      <c r="AU1122" s="19" t="str">
        <f>IF(参照_電気!A1122="","",参照_電気!A1122)</f>
        <v>A0714</v>
      </c>
      <c r="AV1122" s="19" t="str">
        <f>IF(参照_電気!B1122="","",参照_電気!B1122)</f>
        <v>エルメック(株)</v>
      </c>
      <c r="AW1122" s="19" t="str">
        <f>IF(参照_電気!C1122="","",参照_電気!C1122)</f>
        <v/>
      </c>
      <c r="AX1122" s="19">
        <f>IF(参照_電気!D1122="","",参照_電気!D1122)</f>
        <v>6.0400000000000004E-4</v>
      </c>
      <c r="AY1122" s="19">
        <f>IF(参照_電気!E1122="","",参照_電気!E1122)</f>
        <v>6.0400000000000004E-4</v>
      </c>
      <c r="AZ1122" s="19" t="str">
        <f>IF(参照_電気!F1122="","",参照_電気!F1122)</f>
        <v>エルメック(株)</v>
      </c>
      <c r="BA1122" s="19" t="str">
        <f>IF(参照_電気!G1122="","",参照_電気!G1122)</f>
        <v>エルメック(株)_</v>
      </c>
      <c r="BB1122" s="19">
        <f t="shared" si="58"/>
        <v>0.60400000000000009</v>
      </c>
      <c r="BD1122" s="19" t="str">
        <f>IF(参照_電気!L1122="","",参照_電気!L1122)</f>
        <v/>
      </c>
    </row>
    <row r="1123" spans="47:56">
      <c r="AU1123" s="19" t="str">
        <f>IF(参照_電気!A1123="","",参照_電気!A1123)</f>
        <v>A0715</v>
      </c>
      <c r="AV1123" s="19" t="str">
        <f>IF(参照_電気!B1123="","",参照_電気!B1123)</f>
        <v>(株)オズエナジー</v>
      </c>
      <c r="AW1123" s="19" t="str">
        <f>IF(参照_電気!C1123="","",参照_電気!C1123)</f>
        <v/>
      </c>
      <c r="AX1123" s="19">
        <f>IF(参照_電気!D1123="","",参照_電気!D1123)</f>
        <v>4.4099999999999999E-4</v>
      </c>
      <c r="AY1123" s="19">
        <f>IF(参照_電気!E1123="","",参照_電気!E1123)</f>
        <v>4.4099999999999999E-4</v>
      </c>
      <c r="AZ1123" s="19" t="str">
        <f>IF(参照_電気!F1123="","",参照_電気!F1123)</f>
        <v>(株)オズエナジー</v>
      </c>
      <c r="BA1123" s="19" t="str">
        <f>IF(参照_電気!G1123="","",参照_電気!G1123)</f>
        <v>(株)オズエナジー_</v>
      </c>
      <c r="BB1123" s="19">
        <f t="shared" si="58"/>
        <v>0.441</v>
      </c>
      <c r="BD1123" s="19" t="str">
        <f>IF(参照_電気!L1123="","",参照_電気!L1123)</f>
        <v/>
      </c>
    </row>
    <row r="1124" spans="47:56">
      <c r="AU1124" s="19" t="str">
        <f>IF(参照_電気!A1124="","",参照_電気!A1124)</f>
        <v>A0716</v>
      </c>
      <c r="AV1124" s="19" t="str">
        <f>IF(参照_電気!B1124="","",参照_電気!B1124)</f>
        <v>レモンガス(株)</v>
      </c>
      <c r="AW1124" s="19" t="str">
        <f>IF(参照_電気!C1124="","",参照_電気!C1124)</f>
        <v/>
      </c>
      <c r="AX1124" s="19">
        <f>IF(参照_電気!D1124="","",参照_電気!D1124)</f>
        <v>4.2700000000000002E-4</v>
      </c>
      <c r="AY1124" s="19">
        <f>IF(参照_電気!E1124="","",参照_電気!E1124)</f>
        <v>4.2700000000000002E-4</v>
      </c>
      <c r="AZ1124" s="19" t="str">
        <f>IF(参照_電気!F1124="","",参照_電気!F1124)</f>
        <v>レモンガス(株)</v>
      </c>
      <c r="BA1124" s="19" t="str">
        <f>IF(参照_電気!G1124="","",参照_電気!G1124)</f>
        <v>レモンガス(株)_</v>
      </c>
      <c r="BB1124" s="19">
        <f t="shared" si="58"/>
        <v>0.42700000000000005</v>
      </c>
      <c r="BD1124" s="19" t="str">
        <f>IF(参照_電気!L1124="","",参照_電気!L1124)</f>
        <v/>
      </c>
    </row>
    <row r="1125" spans="47:56">
      <c r="AU1125" s="19" t="str">
        <f>IF(参照_電気!A1125="","",参照_電気!A1125)</f>
        <v>A0718</v>
      </c>
      <c r="AV1125" s="19" t="str">
        <f>IF(参照_電気!B1125="","",参照_電気!B1125)</f>
        <v>(株)日本海水</v>
      </c>
      <c r="AW1125" s="19" t="str">
        <f>IF(参照_電気!C1125="","",参照_電気!C1125)</f>
        <v/>
      </c>
      <c r="AX1125" s="19">
        <f>IF(参照_電気!D1125="","",参照_電気!D1125)</f>
        <v>3.0600000000000001E-4</v>
      </c>
      <c r="AY1125" s="19">
        <f>IF(参照_電気!E1125="","",参照_電気!E1125)</f>
        <v>3.0600000000000001E-4</v>
      </c>
      <c r="AZ1125" s="19" t="str">
        <f>IF(参照_電気!F1125="","",参照_電気!F1125)</f>
        <v>(株)日本海水</v>
      </c>
      <c r="BA1125" s="19" t="str">
        <f>IF(参照_電気!G1125="","",参照_電気!G1125)</f>
        <v>(株)日本海水_</v>
      </c>
      <c r="BB1125" s="19">
        <f t="shared" si="58"/>
        <v>0.30599999999999999</v>
      </c>
      <c r="BD1125" s="19" t="str">
        <f>IF(参照_電気!L1125="","",参照_電気!L1125)</f>
        <v/>
      </c>
    </row>
    <row r="1126" spans="47:56">
      <c r="AU1126" s="19" t="str">
        <f>IF(参照_電気!A1126="","",参照_電気!A1126)</f>
        <v>A0720</v>
      </c>
      <c r="AV1126" s="19" t="str">
        <f>IF(参照_電気!B1126="","",参照_電気!B1126)</f>
        <v>しろくま電力(株)</v>
      </c>
      <c r="AW1126" s="19" t="str">
        <f>IF(参照_電気!C1126="","",参照_電気!C1126)</f>
        <v>メニューA</v>
      </c>
      <c r="AX1126" s="19">
        <f>IF(参照_電気!D1126="","",参照_電気!D1126)</f>
        <v>0</v>
      </c>
      <c r="AY1126" s="19">
        <f>IF(参照_電気!E1126="","",参照_電気!E1126)</f>
        <v>0</v>
      </c>
      <c r="AZ1126" s="19" t="str">
        <f>IF(参照_電気!F1126="","",参照_電気!F1126)</f>
        <v>しろくま電力(株)</v>
      </c>
      <c r="BA1126" s="19" t="str">
        <f>IF(参照_電気!G1126="","",参照_電気!G1126)</f>
        <v>しろくま電力(株)_メニューA</v>
      </c>
      <c r="BB1126" s="19">
        <f t="shared" si="58"/>
        <v>0</v>
      </c>
      <c r="BD1126" s="19" t="str">
        <f>IF(参照_電気!L1126="","",参照_電気!L1126)</f>
        <v/>
      </c>
    </row>
    <row r="1127" spans="47:56">
      <c r="AU1127" s="19" t="str">
        <f>IF(参照_電気!A1127="","",参照_電気!A1127)</f>
        <v/>
      </c>
      <c r="AV1127" s="19" t="str">
        <f>IF(参照_電気!B1127="","",参照_電気!B1127)</f>
        <v/>
      </c>
      <c r="AW1127" s="19" t="str">
        <f>IF(参照_電気!C1127="","",参照_電気!C1127)</f>
        <v>メニューB</v>
      </c>
      <c r="AX1127" s="19">
        <f>IF(参照_電気!D1127="","",参照_電気!D1127)</f>
        <v>3.9899999999999999E-4</v>
      </c>
      <c r="AY1127" s="19">
        <f>IF(参照_電気!E1127="","",参照_電気!E1127)</f>
        <v>3.9899999999999999E-4</v>
      </c>
      <c r="AZ1127" s="19" t="str">
        <f>IF(参照_電気!F1127="","",参照_電気!F1127)</f>
        <v>しろくま電力(株)</v>
      </c>
      <c r="BA1127" s="19" t="str">
        <f>IF(参照_電気!G1127="","",参照_電気!G1127)</f>
        <v>しろくま電力(株)_メニューB</v>
      </c>
      <c r="BB1127" s="19">
        <f t="shared" si="58"/>
        <v>0.39900000000000002</v>
      </c>
      <c r="BD1127" s="19" t="str">
        <f>IF(参照_電気!L1127="","",参照_電気!L1127)</f>
        <v/>
      </c>
    </row>
    <row r="1128" spans="47:56">
      <c r="AU1128" s="19" t="str">
        <f>IF(参照_電気!A1128="","",参照_電気!A1128)</f>
        <v/>
      </c>
      <c r="AV1128" s="19" t="str">
        <f>IF(参照_電気!B1128="","",参照_電気!B1128)</f>
        <v/>
      </c>
      <c r="AW1128" s="19" t="str">
        <f>IF(参照_電気!C1128="","",参照_電気!C1128)</f>
        <v>メニューC(残差)</v>
      </c>
      <c r="AX1128" s="19">
        <f>IF(参照_電気!D1128="","",参照_電気!D1128)</f>
        <v>5.3200000000000003E-4</v>
      </c>
      <c r="AY1128" s="19">
        <f>IF(参照_電気!E1128="","",参照_電気!E1128)</f>
        <v>5.3200000000000003E-4</v>
      </c>
      <c r="AZ1128" s="19" t="str">
        <f>IF(参照_電気!F1128="","",参照_電気!F1128)</f>
        <v>しろくま電力(株)</v>
      </c>
      <c r="BA1128" s="19" t="str">
        <f>IF(参照_電気!G1128="","",参照_電気!G1128)</f>
        <v>しろくま電力(株)_メニューC(残差)</v>
      </c>
      <c r="BB1128" s="19">
        <f t="shared" si="58"/>
        <v>0.53200000000000003</v>
      </c>
      <c r="BD1128" s="19" t="str">
        <f>IF(参照_電気!L1128="","",参照_電気!L1128)</f>
        <v/>
      </c>
    </row>
    <row r="1129" spans="47:56">
      <c r="AU1129" s="19" t="str">
        <f>IF(参照_電気!A1129="","",参照_電気!A1129)</f>
        <v/>
      </c>
      <c r="AV1129" s="19" t="str">
        <f>IF(参照_電気!B1129="","",参照_電気!B1129)</f>
        <v/>
      </c>
      <c r="AW1129" s="19" t="str">
        <f>IF(参照_電気!C1129="","",参照_電気!C1129)</f>
        <v>(参考値)事業者全体</v>
      </c>
      <c r="AX1129" s="19">
        <f>IF(参照_電気!D1129="","",参照_電気!D1129)</f>
        <v>1.5699999999999999E-4</v>
      </c>
      <c r="AY1129" s="19">
        <f>IF(参照_電気!E1129="","",参照_電気!E1129)</f>
        <v>1.5699999999999999E-4</v>
      </c>
      <c r="AZ1129" s="19" t="str">
        <f>IF(参照_電気!F1129="","",参照_電気!F1129)</f>
        <v>しろくま電力(株)</v>
      </c>
      <c r="BA1129" s="19" t="str">
        <f>IF(参照_電気!G1129="","",参照_電気!G1129)</f>
        <v>しろくま電力(株)_(参考値)事業者全体</v>
      </c>
      <c r="BB1129" s="19">
        <f t="shared" si="58"/>
        <v>0.157</v>
      </c>
      <c r="BD1129" s="19" t="str">
        <f>IF(参照_電気!L1129="","",参照_電気!L1129)</f>
        <v/>
      </c>
    </row>
    <row r="1130" spans="47:56">
      <c r="AU1130" s="19" t="str">
        <f>IF(参照_電気!A1130="","",参照_電気!A1130)</f>
        <v>A0721</v>
      </c>
      <c r="AV1130" s="19" t="str">
        <f>IF(参照_電気!B1130="","",参照_電気!B1130)</f>
        <v>中小企業支援(株)</v>
      </c>
      <c r="AW1130" s="19" t="str">
        <f>IF(参照_電気!C1130="","",参照_電気!C1130)</f>
        <v/>
      </c>
      <c r="AX1130" s="19">
        <f>IF(参照_電気!D1130="","",参照_電気!D1130)</f>
        <v>4.8899999999999996E-4</v>
      </c>
      <c r="AY1130" s="19">
        <f>IF(参照_電気!E1130="","",参照_電気!E1130)</f>
        <v>4.8899999999999996E-4</v>
      </c>
      <c r="AZ1130" s="19" t="str">
        <f>IF(参照_電気!F1130="","",参照_電気!F1130)</f>
        <v>中小企業支援(株)</v>
      </c>
      <c r="BA1130" s="19" t="str">
        <f>IF(参照_電気!G1130="","",参照_電気!G1130)</f>
        <v>中小企業支援(株)_</v>
      </c>
      <c r="BB1130" s="19">
        <f t="shared" si="58"/>
        <v>0.48899999999999993</v>
      </c>
      <c r="BD1130" s="19" t="str">
        <f>IF(参照_電気!L1130="","",参照_電気!L1130)</f>
        <v/>
      </c>
    </row>
    <row r="1131" spans="47:56">
      <c r="AU1131" s="19" t="str">
        <f>IF(参照_電気!A1131="","",参照_電気!A1131)</f>
        <v>A0722</v>
      </c>
      <c r="AV1131" s="19" t="str">
        <f>IF(参照_電気!B1131="","",参照_電気!B1131)</f>
        <v>サントラベラーズサービス有限会社</v>
      </c>
      <c r="AW1131" s="19" t="str">
        <f>IF(参照_電気!C1131="","",参照_電気!C1131)</f>
        <v/>
      </c>
      <c r="AX1131" s="19">
        <f>IF(参照_電気!D1131="","",参照_電気!D1131)</f>
        <v>6.1799999999999995E-4</v>
      </c>
      <c r="AY1131" s="19">
        <f>IF(参照_電気!E1131="","",参照_電気!E1131)</f>
        <v>6.1799999999999995E-4</v>
      </c>
      <c r="AZ1131" s="19" t="str">
        <f>IF(参照_電気!F1131="","",参照_電気!F1131)</f>
        <v>サントラベラーズサービス有限会社</v>
      </c>
      <c r="BA1131" s="19" t="str">
        <f>IF(参照_電気!G1131="","",参照_電気!G1131)</f>
        <v>サントラベラーズサービス有限会社_</v>
      </c>
      <c r="BB1131" s="19">
        <f t="shared" si="58"/>
        <v>0.61799999999999999</v>
      </c>
      <c r="BD1131" s="19" t="str">
        <f>IF(参照_電気!L1131="","",参照_電気!L1131)</f>
        <v/>
      </c>
    </row>
    <row r="1132" spans="47:56">
      <c r="AU1132" s="19" t="str">
        <f>IF(参照_電気!A1132="","",参照_電気!A1132)</f>
        <v>A0726</v>
      </c>
      <c r="AV1132" s="19" t="str">
        <f>IF(参照_電気!B1132="","",参照_電気!B1132)</f>
        <v>八千代エンジニヤリング(株)</v>
      </c>
      <c r="AW1132" s="19" t="str">
        <f>IF(参照_電気!C1132="","",参照_電気!C1132)</f>
        <v/>
      </c>
      <c r="AX1132" s="19">
        <f>IF(参照_電気!D1132="","",参照_電気!D1132)</f>
        <v>3.8299999999999999E-4</v>
      </c>
      <c r="AY1132" s="19">
        <f>IF(参照_電気!E1132="","",参照_電気!E1132)</f>
        <v>3.8299999999999999E-4</v>
      </c>
      <c r="AZ1132" s="19" t="str">
        <f>IF(参照_電気!F1132="","",参照_電気!F1132)</f>
        <v>八千代エンジニヤリング(株)</v>
      </c>
      <c r="BA1132" s="19" t="str">
        <f>IF(参照_電気!G1132="","",参照_電気!G1132)</f>
        <v>八千代エンジニヤリング(株)_</v>
      </c>
      <c r="BB1132" s="19">
        <f t="shared" si="58"/>
        <v>0.38300000000000001</v>
      </c>
      <c r="BD1132" s="19" t="str">
        <f>IF(参照_電気!L1132="","",参照_電気!L1132)</f>
        <v/>
      </c>
    </row>
    <row r="1133" spans="47:56">
      <c r="AU1133" s="19" t="str">
        <f>IF(参照_電気!A1133="","",参照_電気!A1133)</f>
        <v>A0729</v>
      </c>
      <c r="AV1133" s="19" t="str">
        <f>IF(参照_電気!B1133="","",参照_電気!B1133)</f>
        <v>神楽電力(株)</v>
      </c>
      <c r="AW1133" s="19" t="str">
        <f>IF(参照_電気!C1133="","",参照_電気!C1133)</f>
        <v>メニューA</v>
      </c>
      <c r="AX1133" s="19">
        <f>IF(参照_電気!D1133="","",参照_電気!D1133)</f>
        <v>0</v>
      </c>
      <c r="AY1133" s="19">
        <f>IF(参照_電気!E1133="","",参照_電気!E1133)</f>
        <v>0</v>
      </c>
      <c r="AZ1133" s="19" t="str">
        <f>IF(参照_電気!F1133="","",参照_電気!F1133)</f>
        <v>神楽電力(株)</v>
      </c>
      <c r="BA1133" s="19" t="str">
        <f>IF(参照_電気!G1133="","",参照_電気!G1133)</f>
        <v>神楽電力(株)_メニューA</v>
      </c>
      <c r="BB1133" s="19">
        <f t="shared" si="58"/>
        <v>0</v>
      </c>
      <c r="BD1133" s="19" t="str">
        <f>IF(参照_電気!L1133="","",参照_電気!L1133)</f>
        <v/>
      </c>
    </row>
    <row r="1134" spans="47:56">
      <c r="AU1134" s="19" t="str">
        <f>IF(参照_電気!A1134="","",参照_電気!A1134)</f>
        <v/>
      </c>
      <c r="AV1134" s="19" t="str">
        <f>IF(参照_電気!B1134="","",参照_電気!B1134)</f>
        <v/>
      </c>
      <c r="AW1134" s="19" t="str">
        <f>IF(参照_電気!C1134="","",参照_電気!C1134)</f>
        <v>メニューB</v>
      </c>
      <c r="AX1134" s="19">
        <f>IF(参照_電気!D1134="","",参照_電気!D1134)</f>
        <v>0</v>
      </c>
      <c r="AY1134" s="19">
        <f>IF(参照_電気!E1134="","",参照_電気!E1134)</f>
        <v>0</v>
      </c>
      <c r="AZ1134" s="19" t="str">
        <f>IF(参照_電気!F1134="","",参照_電気!F1134)</f>
        <v>神楽電力(株)</v>
      </c>
      <c r="BA1134" s="19" t="str">
        <f>IF(参照_電気!G1134="","",参照_電気!G1134)</f>
        <v>神楽電力(株)_メニューB</v>
      </c>
      <c r="BB1134" s="19">
        <f t="shared" si="58"/>
        <v>0</v>
      </c>
      <c r="BD1134" s="19" t="str">
        <f>IF(参照_電気!L1134="","",参照_電気!L1134)</f>
        <v/>
      </c>
    </row>
    <row r="1135" spans="47:56">
      <c r="AU1135" s="19" t="str">
        <f>IF(参照_電気!A1135="","",参照_電気!A1135)</f>
        <v/>
      </c>
      <c r="AV1135" s="19" t="str">
        <f>IF(参照_電気!B1135="","",参照_電気!B1135)</f>
        <v/>
      </c>
      <c r="AW1135" s="19" t="str">
        <f>IF(参照_電気!C1135="","",参照_電気!C1135)</f>
        <v>メニューC(残差)</v>
      </c>
      <c r="AX1135" s="19">
        <f>IF(参照_電気!D1135="","",参照_電気!D1135)</f>
        <v>5.9400000000000002E-4</v>
      </c>
      <c r="AY1135" s="19">
        <f>IF(参照_電気!E1135="","",参照_電気!E1135)</f>
        <v>5.9400000000000002E-4</v>
      </c>
      <c r="AZ1135" s="19" t="str">
        <f>IF(参照_電気!F1135="","",参照_電気!F1135)</f>
        <v>神楽電力(株)</v>
      </c>
      <c r="BA1135" s="19" t="str">
        <f>IF(参照_電気!G1135="","",参照_電気!G1135)</f>
        <v>神楽電力(株)_メニューC(残差)</v>
      </c>
      <c r="BB1135" s="19">
        <f t="shared" si="58"/>
        <v>0.59399999999999997</v>
      </c>
      <c r="BD1135" s="19" t="str">
        <f>IF(参照_電気!L1135="","",参照_電気!L1135)</f>
        <v/>
      </c>
    </row>
    <row r="1136" spans="47:56">
      <c r="AU1136" s="19" t="str">
        <f>IF(参照_電気!A1136="","",参照_電気!A1136)</f>
        <v/>
      </c>
      <c r="AV1136" s="19" t="str">
        <f>IF(参照_電気!B1136="","",参照_電気!B1136)</f>
        <v/>
      </c>
      <c r="AW1136" s="19" t="str">
        <f>IF(参照_電気!C1136="","",参照_電気!C1136)</f>
        <v>(参考値)事業者全体</v>
      </c>
      <c r="AX1136" s="19">
        <f>IF(参照_電気!D1136="","",参照_電気!D1136)</f>
        <v>2.0799999999999999E-4</v>
      </c>
      <c r="AY1136" s="19">
        <f>IF(参照_電気!E1136="","",参照_電気!E1136)</f>
        <v>2.0799999999999999E-4</v>
      </c>
      <c r="AZ1136" s="19" t="str">
        <f>IF(参照_電気!F1136="","",参照_電気!F1136)</f>
        <v>神楽電力(株)</v>
      </c>
      <c r="BA1136" s="19" t="str">
        <f>IF(参照_電気!G1136="","",参照_電気!G1136)</f>
        <v>神楽電力(株)_(参考値)事業者全体</v>
      </c>
      <c r="BB1136" s="19">
        <f t="shared" si="58"/>
        <v>0.20799999999999999</v>
      </c>
      <c r="BD1136" s="19" t="str">
        <f>IF(参照_電気!L1136="","",参照_電気!L1136)</f>
        <v/>
      </c>
    </row>
    <row r="1137" spans="47:56">
      <c r="AU1137" s="19" t="str">
        <f>IF(参照_電気!A1137="","",参照_電気!A1137)</f>
        <v>A0730</v>
      </c>
      <c r="AV1137" s="19" t="str">
        <f>IF(参照_電気!B1137="","",参照_電気!B1137)</f>
        <v>ゆきぐに新電力(株)</v>
      </c>
      <c r="AW1137" s="19" t="str">
        <f>IF(参照_電気!C1137="","",参照_電気!C1137)</f>
        <v/>
      </c>
      <c r="AX1137" s="19">
        <f>IF(参照_電気!D1137="","",参照_電気!D1137)</f>
        <v>4.3300000000000001E-4</v>
      </c>
      <c r="AY1137" s="19">
        <f>IF(参照_電気!E1137="","",参照_電気!E1137)</f>
        <v>4.3300000000000001E-4</v>
      </c>
      <c r="AZ1137" s="19" t="str">
        <f>IF(参照_電気!F1137="","",参照_電気!F1137)</f>
        <v>ゆきぐに新電力(株)</v>
      </c>
      <c r="BA1137" s="19" t="str">
        <f>IF(参照_電気!G1137="","",参照_電気!G1137)</f>
        <v>ゆきぐに新電力(株)_</v>
      </c>
      <c r="BB1137" s="19">
        <f t="shared" si="58"/>
        <v>0.433</v>
      </c>
      <c r="BD1137" s="19" t="str">
        <f>IF(参照_電気!L1137="","",参照_電気!L1137)</f>
        <v/>
      </c>
    </row>
    <row r="1138" spans="47:56">
      <c r="AU1138" s="19" t="str">
        <f>IF(参照_電気!A1138="","",参照_電気!A1138)</f>
        <v>A0732</v>
      </c>
      <c r="AV1138" s="19" t="str">
        <f>IF(参照_電気!B1138="","",参照_電気!B1138)</f>
        <v>(株)ながさきサステナエナジー</v>
      </c>
      <c r="AW1138" s="19" t="str">
        <f>IF(参照_電気!C1138="","",参照_電気!C1138)</f>
        <v/>
      </c>
      <c r="AX1138" s="19">
        <f>IF(参照_電気!D1138="","",参照_電気!D1138)</f>
        <v>3.0000000000000001E-6</v>
      </c>
      <c r="AY1138" s="19">
        <f>IF(参照_電気!E1138="","",参照_電気!E1138)</f>
        <v>3.0000000000000001E-6</v>
      </c>
      <c r="AZ1138" s="19" t="str">
        <f>IF(参照_電気!F1138="","",参照_電気!F1138)</f>
        <v>(株)ながさきサステナエナジー</v>
      </c>
      <c r="BA1138" s="19" t="str">
        <f>IF(参照_電気!G1138="","",参照_電気!G1138)</f>
        <v>(株)ながさきサステナエナジー_</v>
      </c>
      <c r="BB1138" s="19">
        <f t="shared" si="58"/>
        <v>3.0000000000000001E-3</v>
      </c>
      <c r="BD1138" s="19" t="str">
        <f>IF(参照_電気!L1138="","",参照_電気!L1138)</f>
        <v/>
      </c>
    </row>
    <row r="1139" spans="47:56">
      <c r="AU1139" s="19" t="str">
        <f>IF(参照_電気!A1139="","",参照_電気!A1139)</f>
        <v>A0733</v>
      </c>
      <c r="AV1139" s="19" t="str">
        <f>IF(参照_電気!B1139="","",参照_電気!B1139)</f>
        <v>葛尾創生電力(株)</v>
      </c>
      <c r="AW1139" s="19" t="str">
        <f>IF(参照_電気!C1139="","",参照_電気!C1139)</f>
        <v/>
      </c>
      <c r="AX1139" s="19">
        <f>IF(参照_電気!D1139="","",参照_電気!D1139)</f>
        <v>3.6299999999999999E-4</v>
      </c>
      <c r="AY1139" s="19">
        <f>IF(参照_電気!E1139="","",参照_電気!E1139)</f>
        <v>3.6299999999999999E-4</v>
      </c>
      <c r="AZ1139" s="19" t="str">
        <f>IF(参照_電気!F1139="","",参照_電気!F1139)</f>
        <v>葛尾創生電力(株)</v>
      </c>
      <c r="BA1139" s="19" t="str">
        <f>IF(参照_電気!G1139="","",参照_電気!G1139)</f>
        <v>葛尾創生電力(株)_</v>
      </c>
      <c r="BB1139" s="19">
        <f t="shared" si="58"/>
        <v>0.36299999999999999</v>
      </c>
      <c r="BD1139" s="19" t="str">
        <f>IF(参照_電気!L1139="","",参照_電気!L1139)</f>
        <v/>
      </c>
    </row>
    <row r="1140" spans="47:56">
      <c r="AU1140" s="19" t="str">
        <f>IF(参照_電気!A1140="","",参照_電気!A1140)</f>
        <v>A0737</v>
      </c>
      <c r="AV1140" s="19" t="str">
        <f>IF(参照_電気!B1140="","",参照_電気!B1140)</f>
        <v>(株)EFでんき(旧：(株)ライフエナジー)</v>
      </c>
      <c r="AW1140" s="19" t="str">
        <f>IF(参照_電気!C1140="","",参照_電気!C1140)</f>
        <v>メニューA</v>
      </c>
      <c r="AX1140" s="19">
        <f>IF(参照_電気!D1140="","",参照_電気!D1140)</f>
        <v>0</v>
      </c>
      <c r="AY1140" s="19">
        <f>IF(参照_電気!E1140="","",参照_電気!E1140)</f>
        <v>0</v>
      </c>
      <c r="AZ1140" s="19" t="str">
        <f>IF(参照_電気!F1140="","",参照_電気!F1140)</f>
        <v>(株)EFでんき(旧：(株)ライフエナジー)</v>
      </c>
      <c r="BA1140" s="19" t="str">
        <f>IF(参照_電気!G1140="","",参照_電気!G1140)</f>
        <v>(株)EFでんき(旧：(株)ライフエナジー)_メニューA</v>
      </c>
      <c r="BB1140" s="19">
        <f t="shared" si="58"/>
        <v>0</v>
      </c>
      <c r="BD1140" s="19" t="str">
        <f>IF(参照_電気!L1140="","",参照_電気!L1140)</f>
        <v/>
      </c>
    </row>
    <row r="1141" spans="47:56">
      <c r="AU1141" s="19" t="str">
        <f>IF(参照_電気!A1141="","",参照_電気!A1141)</f>
        <v/>
      </c>
      <c r="AV1141" s="19" t="str">
        <f>IF(参照_電気!B1141="","",参照_電気!B1141)</f>
        <v/>
      </c>
      <c r="AW1141" s="19" t="str">
        <f>IF(参照_電気!C1141="","",参照_電気!C1141)</f>
        <v>メニューB</v>
      </c>
      <c r="AX1141" s="19">
        <f>IF(参照_電気!D1141="","",参照_電気!D1141)</f>
        <v>1.2400000000000001E-4</v>
      </c>
      <c r="AY1141" s="19">
        <f>IF(参照_電気!E1141="","",参照_電気!E1141)</f>
        <v>1.2400000000000001E-4</v>
      </c>
      <c r="AZ1141" s="19" t="str">
        <f>IF(参照_電気!F1141="","",参照_電気!F1141)</f>
        <v>(株)EFでんき(旧：(株)ライフエナジー)</v>
      </c>
      <c r="BA1141" s="19" t="str">
        <f>IF(参照_電気!G1141="","",参照_電気!G1141)</f>
        <v>(株)EFでんき(旧：(株)ライフエナジー)_メニューB</v>
      </c>
      <c r="BB1141" s="19">
        <f t="shared" si="58"/>
        <v>0.124</v>
      </c>
      <c r="BD1141" s="19" t="str">
        <f>IF(参照_電気!L1141="","",参照_電気!L1141)</f>
        <v/>
      </c>
    </row>
    <row r="1142" spans="47:56">
      <c r="AU1142" s="19" t="str">
        <f>IF(参照_電気!A1142="","",参照_電気!A1142)</f>
        <v/>
      </c>
      <c r="AV1142" s="19" t="str">
        <f>IF(参照_電気!B1142="","",参照_電気!B1142)</f>
        <v/>
      </c>
      <c r="AW1142" s="19" t="str">
        <f>IF(参照_電気!C1142="","",参照_電気!C1142)</f>
        <v>メニューC(残差)</v>
      </c>
      <c r="AX1142" s="19">
        <f>IF(参照_電気!D1142="","",参照_電気!D1142)</f>
        <v>0</v>
      </c>
      <c r="AY1142" s="19">
        <f>IF(参照_電気!E1142="","",参照_電気!E1142)</f>
        <v>0</v>
      </c>
      <c r="AZ1142" s="19" t="str">
        <f>IF(参照_電気!F1142="","",参照_電気!F1142)</f>
        <v>(株)EFでんき(旧：(株)ライフエナジー)</v>
      </c>
      <c r="BA1142" s="19" t="str">
        <f>IF(参照_電気!G1142="","",参照_電気!G1142)</f>
        <v>(株)EFでんき(旧：(株)ライフエナジー)_メニューC(残差)</v>
      </c>
      <c r="BB1142" s="19">
        <f t="shared" si="58"/>
        <v>0</v>
      </c>
      <c r="BD1142" s="19" t="str">
        <f>IF(参照_電気!L1142="","",参照_電気!L1142)</f>
        <v/>
      </c>
    </row>
    <row r="1143" spans="47:56">
      <c r="AU1143" s="19" t="str">
        <f>IF(参照_電気!A1143="","",参照_電気!A1143)</f>
        <v/>
      </c>
      <c r="AV1143" s="19" t="str">
        <f>IF(参照_電気!B1143="","",参照_電気!B1143)</f>
        <v/>
      </c>
      <c r="AW1143" s="19" t="str">
        <f>IF(参照_電気!C1143="","",参照_電気!C1143)</f>
        <v>(参考値)事業者全体</v>
      </c>
      <c r="AX1143" s="19">
        <f>IF(参照_電気!D1143="","",参照_電気!D1143)</f>
        <v>0</v>
      </c>
      <c r="AY1143" s="19">
        <f>IF(参照_電気!E1143="","",参照_電気!E1143)</f>
        <v>0</v>
      </c>
      <c r="AZ1143" s="19" t="str">
        <f>IF(参照_電気!F1143="","",参照_電気!F1143)</f>
        <v>(株)EFでんき(旧：(株)ライフエナジー)</v>
      </c>
      <c r="BA1143" s="19" t="str">
        <f>IF(参照_電気!G1143="","",参照_電気!G1143)</f>
        <v>(株)EFでんき(旧：(株)ライフエナジー)_(参考値)事業者全体</v>
      </c>
      <c r="BB1143" s="19">
        <f t="shared" si="58"/>
        <v>0</v>
      </c>
      <c r="BD1143" s="19" t="str">
        <f>IF(参照_電気!L1143="","",参照_電気!L1143)</f>
        <v/>
      </c>
    </row>
    <row r="1144" spans="47:56">
      <c r="AU1144" s="19" t="str">
        <f>IF(参照_電気!A1144="","",参照_電気!A1144)</f>
        <v>A0738</v>
      </c>
      <c r="AV1144" s="19" t="str">
        <f>IF(参照_電気!B1144="","",参照_電気!B1144)</f>
        <v>(株)グルーヴエナジー</v>
      </c>
      <c r="AW1144" s="19" t="str">
        <f>IF(参照_電気!C1144="","",参照_電気!C1144)</f>
        <v/>
      </c>
      <c r="AX1144" s="19">
        <f>IF(参照_電気!D1144="","",参照_電気!D1144)</f>
        <v>4.2999999999999999E-4</v>
      </c>
      <c r="AY1144" s="19">
        <f>IF(参照_電気!E1144="","",参照_電気!E1144)</f>
        <v>4.2999999999999999E-4</v>
      </c>
      <c r="AZ1144" s="19" t="str">
        <f>IF(参照_電気!F1144="","",参照_電気!F1144)</f>
        <v>(株)グルーヴエナジー</v>
      </c>
      <c r="BA1144" s="19" t="str">
        <f>IF(参照_電気!G1144="","",参照_電気!G1144)</f>
        <v>(株)グルーヴエナジー_</v>
      </c>
      <c r="BB1144" s="19">
        <f t="shared" si="58"/>
        <v>0.43</v>
      </c>
      <c r="BD1144" s="19" t="str">
        <f>IF(参照_電気!L1144="","",参照_電気!L1144)</f>
        <v/>
      </c>
    </row>
    <row r="1145" spans="47:56">
      <c r="AU1145" s="19" t="str">
        <f>IF(参照_電気!A1145="","",参照_電気!A1145)</f>
        <v>A0739</v>
      </c>
      <c r="AV1145" s="19" t="str">
        <f>IF(参照_電気!B1145="","",参照_電気!B1145)</f>
        <v>高知ニューエナジー(株)</v>
      </c>
      <c r="AW1145" s="19" t="str">
        <f>IF(参照_電気!C1145="","",参照_電気!C1145)</f>
        <v/>
      </c>
      <c r="AX1145" s="19">
        <f>IF(参照_電気!D1145="","",参照_電気!D1145)</f>
        <v>5.1199999999999998E-4</v>
      </c>
      <c r="AY1145" s="19">
        <f>IF(参照_電気!E1145="","",参照_電気!E1145)</f>
        <v>5.1199999999999998E-4</v>
      </c>
      <c r="AZ1145" s="19" t="str">
        <f>IF(参照_電気!F1145="","",参照_電気!F1145)</f>
        <v>高知ニューエナジー(株)</v>
      </c>
      <c r="BA1145" s="19" t="str">
        <f>IF(参照_電気!G1145="","",参照_電気!G1145)</f>
        <v>高知ニューエナジー(株)_</v>
      </c>
      <c r="BB1145" s="19">
        <f t="shared" si="58"/>
        <v>0.51200000000000001</v>
      </c>
      <c r="BD1145" s="19" t="str">
        <f>IF(参照_電気!L1145="","",参照_電気!L1145)</f>
        <v/>
      </c>
    </row>
    <row r="1146" spans="47:56">
      <c r="AU1146" s="19" t="str">
        <f>IF(参照_電気!A1146="","",参照_電気!A1146)</f>
        <v>A0740</v>
      </c>
      <c r="AV1146" s="19" t="str">
        <f>IF(参照_電気!B1146="","",参照_電気!B1146)</f>
        <v>もみじ電力(株)</v>
      </c>
      <c r="AW1146" s="19" t="str">
        <f>IF(参照_電気!C1146="","",参照_電気!C1146)</f>
        <v/>
      </c>
      <c r="AX1146" s="19">
        <f>IF(参照_電気!D1146="","",参照_電気!D1146)</f>
        <v>4.64E-4</v>
      </c>
      <c r="AY1146" s="19">
        <f>IF(参照_電気!E1146="","",参照_電気!E1146)</f>
        <v>4.64E-4</v>
      </c>
      <c r="AZ1146" s="19" t="str">
        <f>IF(参照_電気!F1146="","",参照_電気!F1146)</f>
        <v>もみじ電力(株)</v>
      </c>
      <c r="BA1146" s="19" t="str">
        <f>IF(参照_電気!G1146="","",参照_電気!G1146)</f>
        <v>もみじ電力(株)_</v>
      </c>
      <c r="BB1146" s="19">
        <f t="shared" si="58"/>
        <v>0.46400000000000002</v>
      </c>
      <c r="BD1146" s="19" t="str">
        <f>IF(参照_電気!L1146="","",参照_電気!L1146)</f>
        <v/>
      </c>
    </row>
    <row r="1147" spans="47:56">
      <c r="AU1147" s="19" t="str">
        <f>IF(参照_電気!A1147="","",参照_電気!A1147)</f>
        <v>A0742</v>
      </c>
      <c r="AV1147" s="19" t="str">
        <f>IF(参照_電気!B1147="","",参照_電気!B1147)</f>
        <v>(株)縁人</v>
      </c>
      <c r="AW1147" s="19" t="str">
        <f>IF(参照_電気!C1147="","",参照_電気!C1147)</f>
        <v/>
      </c>
      <c r="AX1147" s="19">
        <f>IF(参照_電気!D1147="","",参照_電気!D1147)</f>
        <v>5.1199999999999998E-4</v>
      </c>
      <c r="AY1147" s="19">
        <f>IF(参照_電気!E1147="","",参照_電気!E1147)</f>
        <v>5.1199999999999998E-4</v>
      </c>
      <c r="AZ1147" s="19" t="str">
        <f>IF(参照_電気!F1147="","",参照_電気!F1147)</f>
        <v>(株)縁人</v>
      </c>
      <c r="BA1147" s="19" t="str">
        <f>IF(参照_電気!G1147="","",参照_電気!G1147)</f>
        <v>(株)縁人_</v>
      </c>
      <c r="BB1147" s="19">
        <f t="shared" si="58"/>
        <v>0.51200000000000001</v>
      </c>
      <c r="BD1147" s="19" t="str">
        <f>IF(参照_電気!L1147="","",参照_電気!L1147)</f>
        <v/>
      </c>
    </row>
    <row r="1148" spans="47:56">
      <c r="AU1148" s="19" t="str">
        <f>IF(参照_電気!A1148="","",参照_電気!A1148)</f>
        <v>A0743</v>
      </c>
      <c r="AV1148" s="19" t="str">
        <f>IF(参照_電気!B1148="","",参照_電気!B1148)</f>
        <v>T＆Tエナジー(株)</v>
      </c>
      <c r="AW1148" s="19" t="str">
        <f>IF(参照_電気!C1148="","",参照_電気!C1148)</f>
        <v/>
      </c>
      <c r="AX1148" s="19">
        <f>IF(参照_電気!D1148="","",参照_電気!D1148)</f>
        <v>4.55E-4</v>
      </c>
      <c r="AY1148" s="19">
        <f>IF(参照_電気!E1148="","",参照_電気!E1148)</f>
        <v>4.55E-4</v>
      </c>
      <c r="AZ1148" s="19" t="str">
        <f>IF(参照_電気!F1148="","",参照_電気!F1148)</f>
        <v>T＆Tエナジー(株)</v>
      </c>
      <c r="BA1148" s="19" t="str">
        <f>IF(参照_電気!G1148="","",参照_電気!G1148)</f>
        <v>T＆Tエナジー(株)_</v>
      </c>
      <c r="BB1148" s="19">
        <f t="shared" si="58"/>
        <v>0.45500000000000002</v>
      </c>
      <c r="BD1148" s="19" t="str">
        <f>IF(参照_電気!L1148="","",参照_電気!L1148)</f>
        <v/>
      </c>
    </row>
    <row r="1149" spans="47:56">
      <c r="AU1149" s="19" t="str">
        <f>IF(参照_電気!A1149="","",参照_電気!A1149)</f>
        <v>A0744</v>
      </c>
      <c r="AV1149" s="19" t="str">
        <f>IF(参照_電気!B1149="","",参照_電気!B1149)</f>
        <v>(株)ルーク</v>
      </c>
      <c r="AW1149" s="19" t="str">
        <f>IF(参照_電気!C1149="","",参照_電気!C1149)</f>
        <v>メニューA</v>
      </c>
      <c r="AX1149" s="19">
        <f>IF(参照_電気!D1149="","",参照_電気!D1149)</f>
        <v>0</v>
      </c>
      <c r="AY1149" s="19">
        <f>IF(参照_電気!E1149="","",参照_電気!E1149)</f>
        <v>0</v>
      </c>
      <c r="AZ1149" s="19" t="str">
        <f>IF(参照_電気!F1149="","",参照_電気!F1149)</f>
        <v>(株)ルーク</v>
      </c>
      <c r="BA1149" s="19" t="str">
        <f>IF(参照_電気!G1149="","",参照_電気!G1149)</f>
        <v>(株)ルーク_メニューA</v>
      </c>
      <c r="BB1149" s="19">
        <f t="shared" si="58"/>
        <v>0</v>
      </c>
      <c r="BD1149" s="19" t="str">
        <f>IF(参照_電気!L1149="","",参照_電気!L1149)</f>
        <v/>
      </c>
    </row>
    <row r="1150" spans="47:56">
      <c r="AU1150" s="19" t="str">
        <f>IF(参照_電気!A1150="","",参照_電気!A1150)</f>
        <v/>
      </c>
      <c r="AV1150" s="19" t="str">
        <f>IF(参照_電気!B1150="","",参照_電気!B1150)</f>
        <v/>
      </c>
      <c r="AW1150" s="19" t="str">
        <f>IF(参照_電気!C1150="","",参照_電気!C1150)</f>
        <v>メニューB(残差)</v>
      </c>
      <c r="AX1150" s="19">
        <f>IF(参照_電気!D1150="","",参照_電気!D1150)</f>
        <v>4.2999999999999999E-4</v>
      </c>
      <c r="AY1150" s="19">
        <f>IF(参照_電気!E1150="","",参照_電気!E1150)</f>
        <v>4.2999999999999999E-4</v>
      </c>
      <c r="AZ1150" s="19" t="str">
        <f>IF(参照_電気!F1150="","",参照_電気!F1150)</f>
        <v>(株)ルーク</v>
      </c>
      <c r="BA1150" s="19" t="str">
        <f>IF(参照_電気!G1150="","",参照_電気!G1150)</f>
        <v>(株)ルーク_メニューB(残差)</v>
      </c>
      <c r="BB1150" s="19">
        <f t="shared" si="58"/>
        <v>0.43</v>
      </c>
      <c r="BD1150" s="19" t="str">
        <f>IF(参照_電気!L1150="","",参照_電気!L1150)</f>
        <v/>
      </c>
    </row>
    <row r="1151" spans="47:56">
      <c r="AU1151" s="19" t="str">
        <f>IF(参照_電気!A1151="","",参照_電気!A1151)</f>
        <v/>
      </c>
      <c r="AV1151" s="19" t="str">
        <f>IF(参照_電気!B1151="","",参照_電気!B1151)</f>
        <v/>
      </c>
      <c r="AW1151" s="19" t="str">
        <f>IF(参照_電気!C1151="","",参照_電気!C1151)</f>
        <v>(参考値)事業者全体</v>
      </c>
      <c r="AX1151" s="19">
        <f>IF(参照_電気!D1151="","",参照_電気!D1151)</f>
        <v>4.0900000000000002E-4</v>
      </c>
      <c r="AY1151" s="19">
        <f>IF(参照_電気!E1151="","",参照_電気!E1151)</f>
        <v>4.0900000000000002E-4</v>
      </c>
      <c r="AZ1151" s="19" t="str">
        <f>IF(参照_電気!F1151="","",参照_電気!F1151)</f>
        <v>(株)ルーク</v>
      </c>
      <c r="BA1151" s="19" t="str">
        <f>IF(参照_電気!G1151="","",参照_電気!G1151)</f>
        <v>(株)ルーク_(参考値)事業者全体</v>
      </c>
      <c r="BB1151" s="19">
        <f t="shared" si="58"/>
        <v>0.40900000000000003</v>
      </c>
      <c r="BD1151" s="19" t="str">
        <f>IF(参照_電気!L1151="","",参照_電気!L1151)</f>
        <v/>
      </c>
    </row>
    <row r="1152" spans="47:56">
      <c r="AU1152" s="19" t="str">
        <f>IF(参照_電気!A1152="","",参照_電気!A1152)</f>
        <v>A0746</v>
      </c>
      <c r="AV1152" s="19" t="str">
        <f>IF(参照_電気!B1152="","",参照_電気!B1152)</f>
        <v>かけがわ報徳パワー(株)</v>
      </c>
      <c r="AW1152" s="19" t="str">
        <f>IF(参照_電気!C1152="","",参照_電気!C1152)</f>
        <v/>
      </c>
      <c r="AX1152" s="19">
        <f>IF(参照_電気!D1152="","",参照_電気!D1152)</f>
        <v>0</v>
      </c>
      <c r="AY1152" s="19">
        <f>IF(参照_電気!E1152="","",参照_電気!E1152)</f>
        <v>0</v>
      </c>
      <c r="AZ1152" s="19" t="str">
        <f>IF(参照_電気!F1152="","",参照_電気!F1152)</f>
        <v>かけがわ報徳パワー(株)</v>
      </c>
      <c r="BA1152" s="19" t="str">
        <f>IF(参照_電気!G1152="","",参照_電気!G1152)</f>
        <v>かけがわ報徳パワー(株)_</v>
      </c>
      <c r="BB1152" s="19">
        <f t="shared" si="58"/>
        <v>0</v>
      </c>
      <c r="BD1152" s="19" t="str">
        <f>IF(参照_電気!L1152="","",参照_電気!L1152)</f>
        <v/>
      </c>
    </row>
    <row r="1153" spans="47:56">
      <c r="AU1153" s="19" t="str">
        <f>IF(参照_電気!A1153="","",参照_電気!A1153)</f>
        <v>A0747</v>
      </c>
      <c r="AV1153" s="19" t="str">
        <f>IF(参照_電気!B1153="","",参照_電気!B1153)</f>
        <v>SustainableEnergy(株)</v>
      </c>
      <c r="AW1153" s="19" t="str">
        <f>IF(参照_電気!C1153="","",参照_電気!C1153)</f>
        <v/>
      </c>
      <c r="AX1153" s="19">
        <f>IF(参照_電気!D1153="","",参照_電気!D1153)</f>
        <v>6.2100000000000002E-4</v>
      </c>
      <c r="AY1153" s="19">
        <f>IF(参照_電気!E1153="","",参照_電気!E1153)</f>
        <v>6.2100000000000002E-4</v>
      </c>
      <c r="AZ1153" s="19" t="str">
        <f>IF(参照_電気!F1153="","",参照_電気!F1153)</f>
        <v>SustainableEnergy(株)</v>
      </c>
      <c r="BA1153" s="19" t="str">
        <f>IF(参照_電気!G1153="","",参照_電気!G1153)</f>
        <v>SustainableEnergy(株)_</v>
      </c>
      <c r="BB1153" s="19">
        <f t="shared" si="58"/>
        <v>0.621</v>
      </c>
      <c r="BD1153" s="19" t="str">
        <f>IF(参照_電気!L1153="","",参照_電気!L1153)</f>
        <v/>
      </c>
    </row>
    <row r="1154" spans="47:56">
      <c r="AU1154" s="19" t="str">
        <f>IF(参照_電気!A1154="","",参照_電気!A1154)</f>
        <v>A0748</v>
      </c>
      <c r="AV1154" s="19" t="str">
        <f>IF(参照_電気!B1154="","",参照_電気!B1154)</f>
        <v>穂の国とよはし電力(株)</v>
      </c>
      <c r="AW1154" s="19" t="str">
        <f>IF(参照_電気!C1154="","",参照_電気!C1154)</f>
        <v/>
      </c>
      <c r="AX1154" s="19">
        <f>IF(参照_電気!D1154="","",参照_電気!D1154)</f>
        <v>2.4600000000000002E-4</v>
      </c>
      <c r="AY1154" s="19">
        <f>IF(参照_電気!E1154="","",参照_電気!E1154)</f>
        <v>2.4600000000000002E-4</v>
      </c>
      <c r="AZ1154" s="19" t="str">
        <f>IF(参照_電気!F1154="","",参照_電気!F1154)</f>
        <v>穂の国とよはし電力(株)</v>
      </c>
      <c r="BA1154" s="19" t="str">
        <f>IF(参照_電気!G1154="","",参照_電気!G1154)</f>
        <v>穂の国とよはし電力(株)_</v>
      </c>
      <c r="BB1154" s="19">
        <f t="shared" si="58"/>
        <v>0.24600000000000002</v>
      </c>
      <c r="BD1154" s="19" t="str">
        <f>IF(参照_電気!L1154="","",参照_電気!L1154)</f>
        <v/>
      </c>
    </row>
    <row r="1155" spans="47:56">
      <c r="AU1155" s="19" t="str">
        <f>IF(参照_電気!A1155="","",参照_電気!A1155)</f>
        <v>A0752</v>
      </c>
      <c r="AV1155" s="19" t="str">
        <f>IF(参照_電気!B1155="","",参照_電気!B1155)</f>
        <v>イワタニセントラル北海道(株)</v>
      </c>
      <c r="AW1155" s="19" t="str">
        <f>IF(参照_電気!C1155="","",参照_電気!C1155)</f>
        <v/>
      </c>
      <c r="AX1155" s="19">
        <f>IF(参照_電気!D1155="","",参照_電気!D1155)</f>
        <v>5.6499999999999996E-4</v>
      </c>
      <c r="AY1155" s="19">
        <f>IF(参照_電気!E1155="","",参照_電気!E1155)</f>
        <v>5.6499999999999996E-4</v>
      </c>
      <c r="AZ1155" s="19" t="str">
        <f>IF(参照_電気!F1155="","",参照_電気!F1155)</f>
        <v>イワタニセントラル北海道(株)</v>
      </c>
      <c r="BA1155" s="19" t="str">
        <f>IF(参照_電気!G1155="","",参照_電気!G1155)</f>
        <v>イワタニセントラル北海道(株)_</v>
      </c>
      <c r="BB1155" s="19">
        <f t="shared" si="58"/>
        <v>0.56499999999999995</v>
      </c>
      <c r="BD1155" s="19" t="str">
        <f>IF(参照_電気!L1155="","",参照_電気!L1155)</f>
        <v/>
      </c>
    </row>
    <row r="1156" spans="47:56">
      <c r="AU1156" s="19" t="str">
        <f>IF(参照_電気!A1156="","",参照_電気!A1156)</f>
        <v>A0753</v>
      </c>
      <c r="AV1156" s="19" t="str">
        <f>IF(参照_電気!B1156="","",参照_電気!B1156)</f>
        <v>ホームタウンエナジー(株)</v>
      </c>
      <c r="AW1156" s="19" t="str">
        <f>IF(参照_電気!C1156="","",参照_電気!C1156)</f>
        <v>メニューA</v>
      </c>
      <c r="AX1156" s="19">
        <f>IF(参照_電気!D1156="","",参照_電気!D1156)</f>
        <v>2.63E-4</v>
      </c>
      <c r="AY1156" s="19">
        <f>IF(参照_電気!E1156="","",参照_電気!E1156)</f>
        <v>2.63E-4</v>
      </c>
      <c r="AZ1156" s="19" t="str">
        <f>IF(参照_電気!F1156="","",参照_電気!F1156)</f>
        <v>ホームタウンエナジー(株)</v>
      </c>
      <c r="BA1156" s="19" t="str">
        <f>IF(参照_電気!G1156="","",参照_電気!G1156)</f>
        <v>ホームタウンエナジー(株)_メニューA</v>
      </c>
      <c r="BB1156" s="19">
        <f t="shared" si="58"/>
        <v>0.26300000000000001</v>
      </c>
      <c r="BD1156" s="19" t="str">
        <f>IF(参照_電気!L1156="","",参照_電気!L1156)</f>
        <v/>
      </c>
    </row>
    <row r="1157" spans="47:56">
      <c r="AU1157" s="19" t="str">
        <f>IF(参照_電気!A1157="","",参照_電気!A1157)</f>
        <v/>
      </c>
      <c r="AV1157" s="19" t="str">
        <f>IF(参照_電気!B1157="","",参照_電気!B1157)</f>
        <v/>
      </c>
      <c r="AW1157" s="19" t="str">
        <f>IF(参照_電気!C1157="","",参照_電気!C1157)</f>
        <v>メニューB(残差)</v>
      </c>
      <c r="AX1157" s="19">
        <f>IF(参照_電気!D1157="","",参照_電気!D1157)</f>
        <v>5.7899999999999998E-4</v>
      </c>
      <c r="AY1157" s="19">
        <f>IF(参照_電気!E1157="","",参照_電気!E1157)</f>
        <v>5.7899999999999998E-4</v>
      </c>
      <c r="AZ1157" s="19" t="str">
        <f>IF(参照_電気!F1157="","",参照_電気!F1157)</f>
        <v>ホームタウンエナジー(株)</v>
      </c>
      <c r="BA1157" s="19" t="str">
        <f>IF(参照_電気!G1157="","",参照_電気!G1157)</f>
        <v>ホームタウンエナジー(株)_メニューB(残差)</v>
      </c>
      <c r="BB1157" s="19">
        <f t="shared" ref="BB1157:BB1220" si="59">AX1157*1000</f>
        <v>0.57899999999999996</v>
      </c>
      <c r="BD1157" s="19" t="str">
        <f>IF(参照_電気!L1157="","",参照_電気!L1157)</f>
        <v/>
      </c>
    </row>
    <row r="1158" spans="47:56">
      <c r="AU1158" s="19" t="str">
        <f>IF(参照_電気!A1158="","",参照_電気!A1158)</f>
        <v/>
      </c>
      <c r="AV1158" s="19" t="str">
        <f>IF(参照_電気!B1158="","",参照_電気!B1158)</f>
        <v/>
      </c>
      <c r="AW1158" s="19" t="str">
        <f>IF(参照_電気!C1158="","",参照_電気!C1158)</f>
        <v>(参考値)事業者全体</v>
      </c>
      <c r="AX1158" s="19">
        <f>IF(参照_電気!D1158="","",参照_電気!D1158)</f>
        <v>5.4600000000000004E-4</v>
      </c>
      <c r="AY1158" s="19">
        <f>IF(参照_電気!E1158="","",参照_電気!E1158)</f>
        <v>5.4600000000000004E-4</v>
      </c>
      <c r="AZ1158" s="19" t="str">
        <f>IF(参照_電気!F1158="","",参照_電気!F1158)</f>
        <v>ホームタウンエナジー(株)</v>
      </c>
      <c r="BA1158" s="19" t="str">
        <f>IF(参照_電気!G1158="","",参照_電気!G1158)</f>
        <v>ホームタウンエナジー(株)_(参考値)事業者全体</v>
      </c>
      <c r="BB1158" s="19">
        <f t="shared" si="59"/>
        <v>0.54600000000000004</v>
      </c>
      <c r="BD1158" s="19" t="str">
        <f>IF(参照_電気!L1158="","",参照_電気!L1158)</f>
        <v/>
      </c>
    </row>
    <row r="1159" spans="47:56">
      <c r="AU1159" s="19" t="str">
        <f>IF(参照_電気!A1159="","",参照_電気!A1159)</f>
        <v>A0754</v>
      </c>
      <c r="AV1159" s="19" t="str">
        <f>IF(参照_電気!B1159="","",参照_電気!B1159)</f>
        <v>(株)彩の国でんき</v>
      </c>
      <c r="AW1159" s="19" t="str">
        <f>IF(参照_電気!C1159="","",参照_電気!C1159)</f>
        <v/>
      </c>
      <c r="AX1159" s="19">
        <f>IF(参照_電気!D1159="","",参照_電気!D1159)</f>
        <v>6.6200000000000005E-4</v>
      </c>
      <c r="AY1159" s="19">
        <f>IF(参照_電気!E1159="","",参照_電気!E1159)</f>
        <v>6.6200000000000005E-4</v>
      </c>
      <c r="AZ1159" s="19" t="str">
        <f>IF(参照_電気!F1159="","",参照_電気!F1159)</f>
        <v>(株)彩の国でんき</v>
      </c>
      <c r="BA1159" s="19" t="str">
        <f>IF(参照_電気!G1159="","",参照_電気!G1159)</f>
        <v>(株)彩の国でんき_</v>
      </c>
      <c r="BB1159" s="19">
        <f t="shared" si="59"/>
        <v>0.66200000000000003</v>
      </c>
      <c r="BD1159" s="19" t="str">
        <f>IF(参照_電気!L1159="","",参照_電気!L1159)</f>
        <v/>
      </c>
    </row>
    <row r="1160" spans="47:56">
      <c r="AU1160" s="19" t="str">
        <f>IF(参照_電気!A1160="","",参照_電気!A1160)</f>
        <v>A0758</v>
      </c>
      <c r="AV1160" s="19" t="str">
        <f>IF(参照_電気!B1160="","",参照_電気!B1160)</f>
        <v>(株)みやきエネルギー</v>
      </c>
      <c r="AW1160" s="19" t="str">
        <f>IF(参照_電気!C1160="","",参照_電気!C1160)</f>
        <v/>
      </c>
      <c r="AX1160" s="19">
        <f>IF(参照_電気!D1160="","",参照_電気!D1160)</f>
        <v>5.8299999999999997E-4</v>
      </c>
      <c r="AY1160" s="19">
        <f>IF(参照_電気!E1160="","",参照_電気!E1160)</f>
        <v>5.8299999999999997E-4</v>
      </c>
      <c r="AZ1160" s="19" t="str">
        <f>IF(参照_電気!F1160="","",参照_電気!F1160)</f>
        <v>(株)みやきエネルギー</v>
      </c>
      <c r="BA1160" s="19" t="str">
        <f>IF(参照_電気!G1160="","",参照_電気!G1160)</f>
        <v>(株)みやきエネルギー_</v>
      </c>
      <c r="BB1160" s="19">
        <f t="shared" si="59"/>
        <v>0.58299999999999996</v>
      </c>
      <c r="BD1160" s="19" t="str">
        <f>IF(参照_電気!L1160="","",参照_電気!L1160)</f>
        <v/>
      </c>
    </row>
    <row r="1161" spans="47:56">
      <c r="AU1161" s="19" t="str">
        <f>IF(参照_電気!A1161="","",参照_電気!A1161)</f>
        <v>A0759</v>
      </c>
      <c r="AV1161" s="19" t="str">
        <f>IF(参照_電気!B1161="","",参照_電気!B1161)</f>
        <v>(株)クリーンベンチャー21</v>
      </c>
      <c r="AW1161" s="19" t="str">
        <f>IF(参照_電気!C1161="","",参照_電気!C1161)</f>
        <v/>
      </c>
      <c r="AX1161" s="19">
        <f>IF(参照_電気!D1161="","",参照_電気!D1161)</f>
        <v>5.5400000000000002E-4</v>
      </c>
      <c r="AY1161" s="19">
        <f>IF(参照_電気!E1161="","",参照_電気!E1161)</f>
        <v>5.5400000000000002E-4</v>
      </c>
      <c r="AZ1161" s="19" t="str">
        <f>IF(参照_電気!F1161="","",参照_電気!F1161)</f>
        <v>(株)クリーンベンチャー21</v>
      </c>
      <c r="BA1161" s="19" t="str">
        <f>IF(参照_電気!G1161="","",参照_電気!G1161)</f>
        <v>(株)クリーンベンチャー21_</v>
      </c>
      <c r="BB1161" s="19">
        <f t="shared" si="59"/>
        <v>0.55400000000000005</v>
      </c>
      <c r="BD1161" s="19" t="str">
        <f>IF(参照_電気!L1161="","",参照_電気!L1161)</f>
        <v/>
      </c>
    </row>
    <row r="1162" spans="47:56">
      <c r="AU1162" s="19" t="str">
        <f>IF(参照_電気!A1162="","",参照_電気!A1162)</f>
        <v>A0760</v>
      </c>
      <c r="AV1162" s="19" t="str">
        <f>IF(参照_電気!B1162="","",参照_電気!B1162)</f>
        <v>三河商事(株)</v>
      </c>
      <c r="AW1162" s="19" t="str">
        <f>IF(参照_電気!C1162="","",参照_電気!C1162)</f>
        <v/>
      </c>
      <c r="AX1162" s="19">
        <f>IF(参照_電気!D1162="","",参照_電気!D1162)</f>
        <v>6.0300000000000002E-4</v>
      </c>
      <c r="AY1162" s="19">
        <f>IF(参照_電気!E1162="","",参照_電気!E1162)</f>
        <v>6.0300000000000002E-4</v>
      </c>
      <c r="AZ1162" s="19" t="str">
        <f>IF(参照_電気!F1162="","",参照_電気!F1162)</f>
        <v>三河商事(株)</v>
      </c>
      <c r="BA1162" s="19" t="str">
        <f>IF(参照_電気!G1162="","",参照_電気!G1162)</f>
        <v>三河商事(株)_</v>
      </c>
      <c r="BB1162" s="19">
        <f t="shared" si="59"/>
        <v>0.60299999999999998</v>
      </c>
      <c r="BD1162" s="19" t="str">
        <f>IF(参照_電気!L1162="","",参照_電気!L1162)</f>
        <v/>
      </c>
    </row>
    <row r="1163" spans="47:56">
      <c r="AU1163" s="19" t="str">
        <f>IF(参照_電気!A1163="","",参照_電気!A1163)</f>
        <v>A0764</v>
      </c>
      <c r="AV1163" s="19" t="str">
        <f>IF(参照_電気!B1163="","",参照_電気!B1163)</f>
        <v>沖縄新エネ開発(株)</v>
      </c>
      <c r="AW1163" s="19" t="str">
        <f>IF(参照_電気!C1163="","",参照_電気!C1163)</f>
        <v/>
      </c>
      <c r="AX1163" s="19">
        <f>IF(参照_電気!D1163="","",参照_電気!D1163)</f>
        <v>5.8100000000000003E-4</v>
      </c>
      <c r="AY1163" s="19">
        <f>IF(参照_電気!E1163="","",参照_電気!E1163)</f>
        <v>5.8100000000000003E-4</v>
      </c>
      <c r="AZ1163" s="19" t="str">
        <f>IF(参照_電気!F1163="","",参照_電気!F1163)</f>
        <v>沖縄新エネ開発(株)</v>
      </c>
      <c r="BA1163" s="19" t="str">
        <f>IF(参照_電気!G1163="","",参照_電気!G1163)</f>
        <v>沖縄新エネ開発(株)_</v>
      </c>
      <c r="BB1163" s="19">
        <f t="shared" si="59"/>
        <v>0.58100000000000007</v>
      </c>
      <c r="BD1163" s="19" t="str">
        <f>IF(参照_電気!L1163="","",参照_電気!L1163)</f>
        <v/>
      </c>
    </row>
    <row r="1164" spans="47:56">
      <c r="AU1164" s="19" t="str">
        <f>IF(参照_電気!A1164="","",参照_電気!A1164)</f>
        <v>A0770</v>
      </c>
      <c r="AV1164" s="19" t="str">
        <f>IF(参照_電気!B1164="","",参照_電気!B1164)</f>
        <v>(株)ほくだん</v>
      </c>
      <c r="AW1164" s="19" t="str">
        <f>IF(参照_電気!C1164="","",参照_電気!C1164)</f>
        <v/>
      </c>
      <c r="AX1164" s="19">
        <f>IF(参照_電気!D1164="","",参照_電気!D1164)</f>
        <v>4.0099999999999999E-4</v>
      </c>
      <c r="AY1164" s="19">
        <f>IF(参照_電気!E1164="","",参照_電気!E1164)</f>
        <v>4.0099999999999999E-4</v>
      </c>
      <c r="AZ1164" s="19" t="str">
        <f>IF(参照_電気!F1164="","",参照_電気!F1164)</f>
        <v>(株)ほくだん</v>
      </c>
      <c r="BA1164" s="19" t="str">
        <f>IF(参照_電気!G1164="","",参照_電気!G1164)</f>
        <v>(株)ほくだん_</v>
      </c>
      <c r="BB1164" s="19">
        <f t="shared" si="59"/>
        <v>0.40099999999999997</v>
      </c>
      <c r="BD1164" s="19" t="str">
        <f>IF(参照_電気!L1164="","",参照_電気!L1164)</f>
        <v/>
      </c>
    </row>
    <row r="1165" spans="47:56">
      <c r="AU1165" s="19" t="str">
        <f>IF(参照_電気!A1165="","",参照_電気!A1165)</f>
        <v>A0772</v>
      </c>
      <c r="AV1165" s="19" t="str">
        <f>IF(参照_電気!B1165="","",参照_電気!B1165)</f>
        <v>(株)エスコ</v>
      </c>
      <c r="AW1165" s="19" t="str">
        <f>IF(参照_電気!C1165="","",参照_電気!C1165)</f>
        <v/>
      </c>
      <c r="AX1165" s="19">
        <f>IF(参照_電気!D1165="","",参照_電気!D1165)</f>
        <v>4.06E-4</v>
      </c>
      <c r="AY1165" s="19">
        <f>IF(参照_電気!E1165="","",参照_電気!E1165)</f>
        <v>4.06E-4</v>
      </c>
      <c r="AZ1165" s="19" t="str">
        <f>IF(参照_電気!F1165="","",参照_電気!F1165)</f>
        <v>(株)エスコ</v>
      </c>
      <c r="BA1165" s="19" t="str">
        <f>IF(参照_電気!G1165="","",参照_電気!G1165)</f>
        <v>(株)エスコ_</v>
      </c>
      <c r="BB1165" s="19">
        <f t="shared" si="59"/>
        <v>0.40600000000000003</v>
      </c>
      <c r="BD1165" s="19" t="str">
        <f>IF(参照_電気!L1165="","",参照_電気!L1165)</f>
        <v/>
      </c>
    </row>
    <row r="1166" spans="47:56">
      <c r="AU1166" s="19" t="str">
        <f>IF(参照_電気!A1166="","",参照_電気!A1166)</f>
        <v>A0773</v>
      </c>
      <c r="AV1166" s="19" t="str">
        <f>IF(参照_電気!B1166="","",参照_電気!B1166)</f>
        <v>(株)Qvou</v>
      </c>
      <c r="AW1166" s="19" t="str">
        <f>IF(参照_電気!C1166="","",参照_電気!C1166)</f>
        <v/>
      </c>
      <c r="AX1166" s="19">
        <f>IF(参照_電気!D1166="","",参照_電気!D1166)</f>
        <v>3.88E-4</v>
      </c>
      <c r="AY1166" s="19">
        <f>IF(参照_電気!E1166="","",参照_電気!E1166)</f>
        <v>3.88E-4</v>
      </c>
      <c r="AZ1166" s="19" t="str">
        <f>IF(参照_電気!F1166="","",参照_電気!F1166)</f>
        <v>(株)Qvou</v>
      </c>
      <c r="BA1166" s="19" t="str">
        <f>IF(参照_電気!G1166="","",参照_電気!G1166)</f>
        <v>(株)Qvou_</v>
      </c>
      <c r="BB1166" s="19">
        <f t="shared" si="59"/>
        <v>0.38800000000000001</v>
      </c>
      <c r="BD1166" s="19" t="str">
        <f>IF(参照_電気!L1166="","",参照_電気!L1166)</f>
        <v/>
      </c>
    </row>
    <row r="1167" spans="47:56">
      <c r="AU1167" s="19" t="str">
        <f>IF(参照_電気!A1167="","",参照_電気!A1167)</f>
        <v>A0777</v>
      </c>
      <c r="AV1167" s="19" t="str">
        <f>IF(参照_電気!B1167="","",参照_電気!B1167)</f>
        <v>住友商事(株)</v>
      </c>
      <c r="AW1167" s="19" t="str">
        <f>IF(参照_電気!C1167="","",参照_電気!C1167)</f>
        <v>メニューA</v>
      </c>
      <c r="AX1167" s="19">
        <f>IF(参照_電気!D1167="","",参照_電気!D1167)</f>
        <v>0</v>
      </c>
      <c r="AY1167" s="19">
        <f>IF(参照_電気!E1167="","",参照_電気!E1167)</f>
        <v>0</v>
      </c>
      <c r="AZ1167" s="19" t="str">
        <f>IF(参照_電気!F1167="","",参照_電気!F1167)</f>
        <v>住友商事(株)</v>
      </c>
      <c r="BA1167" s="19" t="str">
        <f>IF(参照_電気!G1167="","",参照_電気!G1167)</f>
        <v>住友商事(株)_メニューA</v>
      </c>
      <c r="BB1167" s="19">
        <f t="shared" si="59"/>
        <v>0</v>
      </c>
      <c r="BD1167" s="19" t="str">
        <f>IF(参照_電気!L1167="","",参照_電気!L1167)</f>
        <v/>
      </c>
    </row>
    <row r="1168" spans="47:56">
      <c r="AU1168" s="19" t="str">
        <f>IF(参照_電気!A1168="","",参照_電気!A1168)</f>
        <v/>
      </c>
      <c r="AV1168" s="19" t="str">
        <f>IF(参照_電気!B1168="","",参照_電気!B1168)</f>
        <v/>
      </c>
      <c r="AW1168" s="19" t="str">
        <f>IF(参照_電気!C1168="","",参照_電気!C1168)</f>
        <v>メニューB(残差)</v>
      </c>
      <c r="AX1168" s="19">
        <f>IF(参照_電気!D1168="","",参照_電気!D1168)</f>
        <v>3.77E-4</v>
      </c>
      <c r="AY1168" s="19">
        <f>IF(参照_電気!E1168="","",参照_電気!E1168)</f>
        <v>3.77E-4</v>
      </c>
      <c r="AZ1168" s="19" t="str">
        <f>IF(参照_電気!F1168="","",参照_電気!F1168)</f>
        <v>住友商事(株)</v>
      </c>
      <c r="BA1168" s="19" t="str">
        <f>IF(参照_電気!G1168="","",参照_電気!G1168)</f>
        <v>住友商事(株)_メニューB(残差)</v>
      </c>
      <c r="BB1168" s="19">
        <f t="shared" si="59"/>
        <v>0.377</v>
      </c>
      <c r="BD1168" s="19" t="str">
        <f>IF(参照_電気!L1168="","",参照_電気!L1168)</f>
        <v/>
      </c>
    </row>
    <row r="1169" spans="47:56">
      <c r="AU1169" s="19" t="str">
        <f>IF(参照_電気!A1169="","",参照_電気!A1169)</f>
        <v/>
      </c>
      <c r="AV1169" s="19" t="str">
        <f>IF(参照_電気!B1169="","",参照_電気!B1169)</f>
        <v/>
      </c>
      <c r="AW1169" s="19" t="str">
        <f>IF(参照_電気!C1169="","",参照_電気!C1169)</f>
        <v>(参考値)事業者全体</v>
      </c>
      <c r="AX1169" s="19">
        <f>IF(参照_電気!D1169="","",参照_電気!D1169)</f>
        <v>3.6999999999999999E-4</v>
      </c>
      <c r="AY1169" s="19">
        <f>IF(参照_電気!E1169="","",参照_電気!E1169)</f>
        <v>3.6999999999999999E-4</v>
      </c>
      <c r="AZ1169" s="19" t="str">
        <f>IF(参照_電気!F1169="","",参照_電気!F1169)</f>
        <v>住友商事(株)</v>
      </c>
      <c r="BA1169" s="19" t="str">
        <f>IF(参照_電気!G1169="","",参照_電気!G1169)</f>
        <v>住友商事(株)_(参考値)事業者全体</v>
      </c>
      <c r="BB1169" s="19">
        <f t="shared" si="59"/>
        <v>0.37</v>
      </c>
      <c r="BD1169" s="19" t="str">
        <f>IF(参照_電気!L1169="","",参照_電気!L1169)</f>
        <v/>
      </c>
    </row>
    <row r="1170" spans="47:56">
      <c r="AU1170" s="19" t="str">
        <f>IF(参照_電気!A1170="","",参照_電気!A1170)</f>
        <v>A0781</v>
      </c>
      <c r="AV1170" s="19" t="str">
        <f>IF(参照_電気!B1170="","",参照_電気!B1170)</f>
        <v>(株)丸の内電力</v>
      </c>
      <c r="AW1170" s="19" t="str">
        <f>IF(参照_電気!C1170="","",参照_電気!C1170)</f>
        <v/>
      </c>
      <c r="AX1170" s="19">
        <f>IF(参照_電気!D1170="","",参照_電気!D1170)</f>
        <v>6.2699999999999995E-4</v>
      </c>
      <c r="AY1170" s="19">
        <f>IF(参照_電気!E1170="","",参照_電気!E1170)</f>
        <v>6.2699999999999995E-4</v>
      </c>
      <c r="AZ1170" s="19" t="str">
        <f>IF(参照_電気!F1170="","",参照_電気!F1170)</f>
        <v>(株)丸の内電力</v>
      </c>
      <c r="BA1170" s="19" t="str">
        <f>IF(参照_電気!G1170="","",参照_電気!G1170)</f>
        <v>(株)丸の内電力_</v>
      </c>
      <c r="BB1170" s="19">
        <f t="shared" si="59"/>
        <v>0.627</v>
      </c>
      <c r="BD1170" s="19" t="str">
        <f>IF(参照_電気!L1170="","",参照_電気!L1170)</f>
        <v/>
      </c>
    </row>
    <row r="1171" spans="47:56">
      <c r="AU1171" s="19" t="str">
        <f>IF(参照_電気!A1171="","",参照_電気!A1171)</f>
        <v>A0783</v>
      </c>
      <c r="AV1171" s="19" t="str">
        <f>IF(参照_電気!B1171="","",参照_電気!B1171)</f>
        <v>(株)中京電力</v>
      </c>
      <c r="AW1171" s="19" t="str">
        <f>IF(参照_電気!C1171="","",参照_電気!C1171)</f>
        <v/>
      </c>
      <c r="AX1171" s="19">
        <f>IF(参照_電気!D1171="","",参照_電気!D1171)</f>
        <v>4.6799999999999999E-4</v>
      </c>
      <c r="AY1171" s="19">
        <f>IF(参照_電気!E1171="","",参照_電気!E1171)</f>
        <v>4.6799999999999999E-4</v>
      </c>
      <c r="AZ1171" s="19" t="str">
        <f>IF(参照_電気!F1171="","",参照_電気!F1171)</f>
        <v>(株)中京電力</v>
      </c>
      <c r="BA1171" s="19" t="str">
        <f>IF(参照_電気!G1171="","",参照_電気!G1171)</f>
        <v>(株)中京電力_</v>
      </c>
      <c r="BB1171" s="19">
        <f t="shared" si="59"/>
        <v>0.46799999999999997</v>
      </c>
      <c r="BD1171" s="19" t="str">
        <f>IF(参照_電気!L1171="","",参照_電気!L1171)</f>
        <v/>
      </c>
    </row>
    <row r="1172" spans="47:56">
      <c r="AU1172" s="19" t="str">
        <f>IF(参照_電気!A1172="","",参照_電気!A1172)</f>
        <v>A0785</v>
      </c>
      <c r="AV1172" s="19" t="str">
        <f>IF(参照_電気!B1172="","",参照_電気!B1172)</f>
        <v>(株)クオリティプラス</v>
      </c>
      <c r="AW1172" s="19" t="str">
        <f>IF(参照_電気!C1172="","",参照_電気!C1172)</f>
        <v/>
      </c>
      <c r="AX1172" s="19">
        <f>IF(参照_電気!D1172="","",参照_電気!D1172)</f>
        <v>4.7600000000000002E-4</v>
      </c>
      <c r="AY1172" s="19">
        <f>IF(参照_電気!E1172="","",参照_電気!E1172)</f>
        <v>4.7600000000000002E-4</v>
      </c>
      <c r="AZ1172" s="19" t="str">
        <f>IF(参照_電気!F1172="","",参照_電気!F1172)</f>
        <v>(株)クオリティプラス</v>
      </c>
      <c r="BA1172" s="19" t="str">
        <f>IF(参照_電気!G1172="","",参照_電気!G1172)</f>
        <v>(株)クオリティプラス_</v>
      </c>
      <c r="BB1172" s="19">
        <f t="shared" si="59"/>
        <v>0.47600000000000003</v>
      </c>
      <c r="BD1172" s="19" t="str">
        <f>IF(参照_電気!L1172="","",参照_電気!L1172)</f>
        <v/>
      </c>
    </row>
    <row r="1173" spans="47:56">
      <c r="AU1173" s="19" t="str">
        <f>IF(参照_電気!A1173="","",参照_電気!A1173)</f>
        <v>A0786</v>
      </c>
      <c r="AV1173" s="19" t="str">
        <f>IF(参照_電気!B1173="","",参照_電気!B1173)</f>
        <v>Y.W.C.(株)</v>
      </c>
      <c r="AW1173" s="19" t="str">
        <f>IF(参照_電気!C1173="","",参照_電気!C1173)</f>
        <v>メニューA</v>
      </c>
      <c r="AX1173" s="19">
        <f>IF(参照_電気!D1173="","",参照_電気!D1173)</f>
        <v>4.0999999999999999E-4</v>
      </c>
      <c r="AY1173" s="19">
        <f>IF(参照_電気!E1173="","",参照_電気!E1173)</f>
        <v>4.0999999999999999E-4</v>
      </c>
      <c r="AZ1173" s="19" t="str">
        <f>IF(参照_電気!F1173="","",参照_電気!F1173)</f>
        <v>Y.W.C.(株)</v>
      </c>
      <c r="BA1173" s="19" t="str">
        <f>IF(参照_電気!G1173="","",参照_電気!G1173)</f>
        <v>Y.W.C.(株)_メニューA</v>
      </c>
      <c r="BB1173" s="19">
        <f t="shared" si="59"/>
        <v>0.41</v>
      </c>
      <c r="BD1173" s="19" t="str">
        <f>IF(参照_電気!L1173="","",参照_電気!L1173)</f>
        <v/>
      </c>
    </row>
    <row r="1174" spans="47:56">
      <c r="AU1174" s="19" t="str">
        <f>IF(参照_電気!A1174="","",参照_電気!A1174)</f>
        <v/>
      </c>
      <c r="AV1174" s="19" t="str">
        <f>IF(参照_電気!B1174="","",参照_電気!B1174)</f>
        <v/>
      </c>
      <c r="AW1174" s="19" t="str">
        <f>IF(参照_電気!C1174="","",参照_電気!C1174)</f>
        <v>メニューB(残差)</v>
      </c>
      <c r="AX1174" s="19">
        <f>IF(参照_電気!D1174="","",参照_電気!D1174)</f>
        <v>4.2499999999999998E-4</v>
      </c>
      <c r="AY1174" s="19">
        <f>IF(参照_電気!E1174="","",参照_電気!E1174)</f>
        <v>4.2499999999999998E-4</v>
      </c>
      <c r="AZ1174" s="19" t="str">
        <f>IF(参照_電気!F1174="","",参照_電気!F1174)</f>
        <v>Y.W.C.(株)</v>
      </c>
      <c r="BA1174" s="19" t="str">
        <f>IF(参照_電気!G1174="","",参照_電気!G1174)</f>
        <v>Y.W.C.(株)_メニューB(残差)</v>
      </c>
      <c r="BB1174" s="19">
        <f t="shared" si="59"/>
        <v>0.42499999999999999</v>
      </c>
      <c r="BD1174" s="19" t="str">
        <f>IF(参照_電気!L1174="","",参照_電気!L1174)</f>
        <v/>
      </c>
    </row>
    <row r="1175" spans="47:56">
      <c r="AU1175" s="19" t="str">
        <f>IF(参照_電気!A1175="","",参照_電気!A1175)</f>
        <v/>
      </c>
      <c r="AV1175" s="19" t="str">
        <f>IF(参照_電気!B1175="","",参照_電気!B1175)</f>
        <v/>
      </c>
      <c r="AW1175" s="19" t="str">
        <f>IF(参照_電気!C1175="","",参照_電気!C1175)</f>
        <v>(参考値)事業者全体</v>
      </c>
      <c r="AX1175" s="19">
        <f>IF(参照_電気!D1175="","",参照_電気!D1175)</f>
        <v>4.2099999999999999E-4</v>
      </c>
      <c r="AY1175" s="19">
        <f>IF(参照_電気!E1175="","",参照_電気!E1175)</f>
        <v>4.2099999999999999E-4</v>
      </c>
      <c r="AZ1175" s="19" t="str">
        <f>IF(参照_電気!F1175="","",参照_電気!F1175)</f>
        <v>Y.W.C.(株)</v>
      </c>
      <c r="BA1175" s="19" t="str">
        <f>IF(参照_電気!G1175="","",参照_電気!G1175)</f>
        <v>Y.W.C.(株)_(参考値)事業者全体</v>
      </c>
      <c r="BB1175" s="19">
        <f t="shared" si="59"/>
        <v>0.42099999999999999</v>
      </c>
      <c r="BD1175" s="19" t="str">
        <f>IF(参照_電気!L1175="","",参照_電気!L1175)</f>
        <v/>
      </c>
    </row>
    <row r="1176" spans="47:56">
      <c r="AU1176" s="19" t="str">
        <f>IF(参照_電気!A1176="","",参照_電気!A1176)</f>
        <v>A0792</v>
      </c>
      <c r="AV1176" s="19" t="str">
        <f>IF(参照_電気!B1176="","",参照_電気!B1176)</f>
        <v>(株)MTエナジー</v>
      </c>
      <c r="AW1176" s="19" t="str">
        <f>IF(参照_電気!C1176="","",参照_電気!C1176)</f>
        <v/>
      </c>
      <c r="AX1176" s="19">
        <f>IF(参照_電気!D1176="","",参照_電気!D1176)</f>
        <v>6.2299999999999996E-4</v>
      </c>
      <c r="AY1176" s="19">
        <f>IF(参照_電気!E1176="","",参照_電気!E1176)</f>
        <v>6.2299999999999996E-4</v>
      </c>
      <c r="AZ1176" s="19" t="str">
        <f>IF(参照_電気!F1176="","",参照_電気!F1176)</f>
        <v>(株)MTエナジー</v>
      </c>
      <c r="BA1176" s="19" t="str">
        <f>IF(参照_電気!G1176="","",参照_電気!G1176)</f>
        <v>(株)MTエナジー_</v>
      </c>
      <c r="BB1176" s="19">
        <f t="shared" si="59"/>
        <v>0.623</v>
      </c>
      <c r="BD1176" s="19" t="str">
        <f>IF(参照_電気!L1176="","",参照_電気!L1176)</f>
        <v/>
      </c>
    </row>
    <row r="1177" spans="47:56">
      <c r="AU1177" s="19" t="str">
        <f>IF(参照_電気!A1177="","",参照_電気!A1177)</f>
        <v>A0793</v>
      </c>
      <c r="AV1177" s="19" t="str">
        <f>IF(参照_電気!B1177="","",参照_電気!B1177)</f>
        <v>TGオクトパスエナジー(株)</v>
      </c>
      <c r="AW1177" s="19" t="str">
        <f>IF(参照_電気!C1177="","",参照_電気!C1177)</f>
        <v>メニューA</v>
      </c>
      <c r="AX1177" s="19">
        <f>IF(参照_電気!D1177="","",参照_電気!D1177)</f>
        <v>0</v>
      </c>
      <c r="AY1177" s="19">
        <f>IF(参照_電気!E1177="","",参照_電気!E1177)</f>
        <v>0</v>
      </c>
      <c r="AZ1177" s="19" t="str">
        <f>IF(参照_電気!F1177="","",参照_電気!F1177)</f>
        <v>TGオクトパスエナジー(株)</v>
      </c>
      <c r="BA1177" s="19" t="str">
        <f>IF(参照_電気!G1177="","",参照_電気!G1177)</f>
        <v>TGオクトパスエナジー(株)_メニューA</v>
      </c>
      <c r="BB1177" s="19">
        <f t="shared" si="59"/>
        <v>0</v>
      </c>
      <c r="BD1177" s="19" t="str">
        <f>IF(参照_電気!L1177="","",参照_電気!L1177)</f>
        <v/>
      </c>
    </row>
    <row r="1178" spans="47:56">
      <c r="AU1178" s="19" t="str">
        <f>IF(参照_電気!A1178="","",参照_電気!A1178)</f>
        <v/>
      </c>
      <c r="AV1178" s="19" t="str">
        <f>IF(参照_電気!B1178="","",参照_電気!B1178)</f>
        <v/>
      </c>
      <c r="AW1178" s="19" t="str">
        <f>IF(参照_電気!C1178="","",参照_電気!C1178)</f>
        <v>メニューB</v>
      </c>
      <c r="AX1178" s="19">
        <f>IF(参照_電気!D1178="","",参照_電気!D1178)</f>
        <v>2.9999999999999997E-4</v>
      </c>
      <c r="AY1178" s="19">
        <f>IF(参照_電気!E1178="","",参照_電気!E1178)</f>
        <v>2.9999999999999997E-4</v>
      </c>
      <c r="AZ1178" s="19" t="str">
        <f>IF(参照_電気!F1178="","",参照_電気!F1178)</f>
        <v>TGオクトパスエナジー(株)</v>
      </c>
      <c r="BA1178" s="19" t="str">
        <f>IF(参照_電気!G1178="","",参照_電気!G1178)</f>
        <v>TGオクトパスエナジー(株)_メニューB</v>
      </c>
      <c r="BB1178" s="19">
        <f t="shared" si="59"/>
        <v>0.3</v>
      </c>
      <c r="BD1178" s="19" t="str">
        <f>IF(参照_電気!L1178="","",参照_電気!L1178)</f>
        <v/>
      </c>
    </row>
    <row r="1179" spans="47:56">
      <c r="AU1179" s="19" t="str">
        <f>IF(参照_電気!A1179="","",参照_電気!A1179)</f>
        <v/>
      </c>
      <c r="AV1179" s="19" t="str">
        <f>IF(参照_電気!B1179="","",参照_電気!B1179)</f>
        <v/>
      </c>
      <c r="AW1179" s="19" t="str">
        <f>IF(参照_電気!C1179="","",参照_電気!C1179)</f>
        <v>(参考値)事業者全体</v>
      </c>
      <c r="AX1179" s="19">
        <f>IF(参照_電気!D1179="","",参照_電気!D1179)</f>
        <v>4.6E-5</v>
      </c>
      <c r="AY1179" s="19">
        <f>IF(参照_電気!E1179="","",参照_電気!E1179)</f>
        <v>4.6E-5</v>
      </c>
      <c r="AZ1179" s="19" t="str">
        <f>IF(参照_電気!F1179="","",参照_電気!F1179)</f>
        <v>TGオクトパスエナジー(株)</v>
      </c>
      <c r="BA1179" s="19" t="str">
        <f>IF(参照_電気!G1179="","",参照_電気!G1179)</f>
        <v>TGオクトパスエナジー(株)_(参考値)事業者全体</v>
      </c>
      <c r="BB1179" s="19">
        <f t="shared" si="59"/>
        <v>4.5999999999999999E-2</v>
      </c>
      <c r="BD1179" s="19" t="str">
        <f>IF(参照_電気!L1179="","",参照_電気!L1179)</f>
        <v/>
      </c>
    </row>
    <row r="1180" spans="47:56">
      <c r="AU1180" s="19" t="str">
        <f>IF(参照_電気!A1180="","",参照_電気!A1180)</f>
        <v>A0796</v>
      </c>
      <c r="AV1180" s="19" t="str">
        <f>IF(参照_電気!B1180="","",参照_電気!B1180)</f>
        <v>東北電力フロンティア(株)</v>
      </c>
      <c r="AW1180" s="19" t="str">
        <f>IF(参照_電気!C1180="","",参照_電気!C1180)</f>
        <v>メニューA</v>
      </c>
      <c r="AX1180" s="19">
        <f>IF(参照_電気!D1180="","",参照_電気!D1180)</f>
        <v>0</v>
      </c>
      <c r="AY1180" s="19">
        <f>IF(参照_電気!E1180="","",参照_電気!E1180)</f>
        <v>0</v>
      </c>
      <c r="AZ1180" s="19" t="str">
        <f>IF(参照_電気!F1180="","",参照_電気!F1180)</f>
        <v>東北電力フロンティア(株)</v>
      </c>
      <c r="BA1180" s="19" t="str">
        <f>IF(参照_電気!G1180="","",参照_電気!G1180)</f>
        <v>東北電力フロンティア(株)_メニューA</v>
      </c>
      <c r="BB1180" s="19">
        <f t="shared" si="59"/>
        <v>0</v>
      </c>
      <c r="BD1180" s="19" t="str">
        <f>IF(参照_電気!L1180="","",参照_電気!L1180)</f>
        <v/>
      </c>
    </row>
    <row r="1181" spans="47:56">
      <c r="AU1181" s="19" t="str">
        <f>IF(参照_電気!A1181="","",参照_電気!A1181)</f>
        <v/>
      </c>
      <c r="AV1181" s="19" t="str">
        <f>IF(参照_電気!B1181="","",参照_電気!B1181)</f>
        <v/>
      </c>
      <c r="AW1181" s="19" t="str">
        <f>IF(参照_電気!C1181="","",参照_電気!C1181)</f>
        <v>メニューB(残差)</v>
      </c>
      <c r="AX1181" s="19">
        <f>IF(参照_電気!D1181="","",参照_電気!D1181)</f>
        <v>5.2899999999999996E-4</v>
      </c>
      <c r="AY1181" s="19">
        <f>IF(参照_電気!E1181="","",参照_電気!E1181)</f>
        <v>5.2899999999999996E-4</v>
      </c>
      <c r="AZ1181" s="19" t="str">
        <f>IF(参照_電気!F1181="","",参照_電気!F1181)</f>
        <v>東北電力フロンティア(株)</v>
      </c>
      <c r="BA1181" s="19" t="str">
        <f>IF(参照_電気!G1181="","",参照_電気!G1181)</f>
        <v>東北電力フロンティア(株)_メニューB(残差)</v>
      </c>
      <c r="BB1181" s="19">
        <f t="shared" si="59"/>
        <v>0.52899999999999991</v>
      </c>
      <c r="BD1181" s="19" t="str">
        <f>IF(参照_電気!L1181="","",参照_電気!L1181)</f>
        <v/>
      </c>
    </row>
    <row r="1182" spans="47:56">
      <c r="AU1182" s="19" t="str">
        <f>IF(参照_電気!A1182="","",参照_電気!A1182)</f>
        <v/>
      </c>
      <c r="AV1182" s="19" t="str">
        <f>IF(参照_電気!B1182="","",参照_電気!B1182)</f>
        <v/>
      </c>
      <c r="AW1182" s="19" t="str">
        <f>IF(参照_電気!C1182="","",参照_電気!C1182)</f>
        <v>(参考値)事業者全体</v>
      </c>
      <c r="AX1182" s="19">
        <f>IF(参照_電気!D1182="","",参照_電気!D1182)</f>
        <v>5.2700000000000002E-4</v>
      </c>
      <c r="AY1182" s="19">
        <f>IF(参照_電気!E1182="","",参照_電気!E1182)</f>
        <v>5.2700000000000002E-4</v>
      </c>
      <c r="AZ1182" s="19" t="str">
        <f>IF(参照_電気!F1182="","",参照_電気!F1182)</f>
        <v>東北電力フロンティア(株)</v>
      </c>
      <c r="BA1182" s="19" t="str">
        <f>IF(参照_電気!G1182="","",参照_電気!G1182)</f>
        <v>東北電力フロンティア(株)_(参考値)事業者全体</v>
      </c>
      <c r="BB1182" s="19">
        <f t="shared" si="59"/>
        <v>0.52700000000000002</v>
      </c>
      <c r="BD1182" s="19" t="str">
        <f>IF(参照_電気!L1182="","",参照_電気!L1182)</f>
        <v/>
      </c>
    </row>
    <row r="1183" spans="47:56">
      <c r="AU1183" s="19" t="str">
        <f>IF(参照_電気!A1183="","",参照_電気!A1183)</f>
        <v>A0798</v>
      </c>
      <c r="AV1183" s="19" t="str">
        <f>IF(参照_電気!B1183="","",参照_電気!B1183)</f>
        <v>(株)ファラデー</v>
      </c>
      <c r="AW1183" s="19" t="str">
        <f>IF(参照_電気!C1183="","",参照_電気!C1183)</f>
        <v/>
      </c>
      <c r="AX1183" s="19">
        <f>IF(参照_電気!D1183="","",参照_電気!D1183)</f>
        <v>4.3300000000000001E-4</v>
      </c>
      <c r="AY1183" s="19">
        <f>IF(参照_電気!E1183="","",参照_電気!E1183)</f>
        <v>4.3300000000000001E-4</v>
      </c>
      <c r="AZ1183" s="19" t="str">
        <f>IF(参照_電気!F1183="","",参照_電気!F1183)</f>
        <v>(株)ファラデー</v>
      </c>
      <c r="BA1183" s="19" t="str">
        <f>IF(参照_電気!G1183="","",参照_電気!G1183)</f>
        <v>(株)ファラデー_</v>
      </c>
      <c r="BB1183" s="19">
        <f t="shared" si="59"/>
        <v>0.433</v>
      </c>
      <c r="BD1183" s="19" t="str">
        <f>IF(参照_電気!L1183="","",参照_電気!L1183)</f>
        <v/>
      </c>
    </row>
    <row r="1184" spans="47:56">
      <c r="AU1184" s="19" t="str">
        <f>IF(参照_電気!A1184="","",参照_電気!A1184)</f>
        <v>A0799</v>
      </c>
      <c r="AV1184" s="19" t="str">
        <f>IF(参照_電気!B1184="","",参照_電気!B1184)</f>
        <v>三菱HCキャピタルエナジー(株)</v>
      </c>
      <c r="AW1184" s="19" t="str">
        <f>IF(参照_電気!C1184="","",参照_電気!C1184)</f>
        <v/>
      </c>
      <c r="AX1184" s="19">
        <f>IF(参照_電気!D1184="","",参照_電気!D1184)</f>
        <v>0</v>
      </c>
      <c r="AY1184" s="19">
        <f>IF(参照_電気!E1184="","",参照_電気!E1184)</f>
        <v>0</v>
      </c>
      <c r="AZ1184" s="19" t="str">
        <f>IF(参照_電気!F1184="","",参照_電気!F1184)</f>
        <v>三菱HCキャピタルエナジー(株)</v>
      </c>
      <c r="BA1184" s="19" t="str">
        <f>IF(参照_電気!G1184="","",参照_電気!G1184)</f>
        <v>三菱HCキャピタルエナジー(株)_</v>
      </c>
      <c r="BB1184" s="19">
        <f t="shared" si="59"/>
        <v>0</v>
      </c>
      <c r="BD1184" s="19" t="str">
        <f>IF(参照_電気!L1184="","",参照_電気!L1184)</f>
        <v/>
      </c>
    </row>
    <row r="1185" spans="47:56">
      <c r="AU1185" s="19" t="str">
        <f>IF(参照_電気!A1185="","",参照_電気!A1185)</f>
        <v>A0800</v>
      </c>
      <c r="AV1185" s="19" t="str">
        <f>IF(参照_電気!B1185="","",参照_電気!B1185)</f>
        <v>(株)Meisin</v>
      </c>
      <c r="AW1185" s="19" t="str">
        <f>IF(参照_電気!C1185="","",参照_電気!C1185)</f>
        <v/>
      </c>
      <c r="AX1185" s="19">
        <f>IF(参照_電気!D1185="","",参照_電気!D1185)</f>
        <v>6.3199999999999997E-4</v>
      </c>
      <c r="AY1185" s="19">
        <f>IF(参照_電気!E1185="","",参照_電気!E1185)</f>
        <v>6.3199999999999997E-4</v>
      </c>
      <c r="AZ1185" s="19" t="str">
        <f>IF(参照_電気!F1185="","",参照_電気!F1185)</f>
        <v>(株)Meisin</v>
      </c>
      <c r="BA1185" s="19" t="str">
        <f>IF(参照_電気!G1185="","",参照_電気!G1185)</f>
        <v>(株)Meisin_</v>
      </c>
      <c r="BB1185" s="19">
        <f t="shared" si="59"/>
        <v>0.63200000000000001</v>
      </c>
      <c r="BD1185" s="19" t="str">
        <f>IF(参照_電気!L1185="","",参照_電気!L1185)</f>
        <v/>
      </c>
    </row>
    <row r="1186" spans="47:56">
      <c r="AU1186" s="19" t="str">
        <f>IF(参照_電気!A1186="","",参照_電気!A1186)</f>
        <v>A0802</v>
      </c>
      <c r="AV1186" s="19" t="str">
        <f>IF(参照_電気!B1186="","",参照_電気!B1186)</f>
        <v>大塚ビジネスサポート(株)</v>
      </c>
      <c r="AW1186" s="19" t="str">
        <f>IF(参照_電気!C1186="","",参照_電気!C1186)</f>
        <v/>
      </c>
      <c r="AX1186" s="19">
        <f>IF(参照_電気!D1186="","",参照_電気!D1186)</f>
        <v>3.9999999999999998E-6</v>
      </c>
      <c r="AY1186" s="19">
        <f>IF(参照_電気!E1186="","",参照_電気!E1186)</f>
        <v>3.9999999999999998E-6</v>
      </c>
      <c r="AZ1186" s="19" t="str">
        <f>IF(参照_電気!F1186="","",参照_電気!F1186)</f>
        <v>大塚ビジネスサポート(株)</v>
      </c>
      <c r="BA1186" s="19" t="str">
        <f>IF(参照_電気!G1186="","",参照_電気!G1186)</f>
        <v>大塚ビジネスサポート(株)_</v>
      </c>
      <c r="BB1186" s="19">
        <f t="shared" si="59"/>
        <v>4.0000000000000001E-3</v>
      </c>
      <c r="BD1186" s="19" t="str">
        <f>IF(参照_電気!L1186="","",参照_電気!L1186)</f>
        <v/>
      </c>
    </row>
    <row r="1187" spans="47:56">
      <c r="AU1187" s="19" t="str">
        <f>IF(参照_電気!A1187="","",参照_電気!A1187)</f>
        <v>A0803</v>
      </c>
      <c r="AV1187" s="19" t="str">
        <f>IF(参照_電気!B1187="","",参照_電気!B1187)</f>
        <v>出雲ケーブルビジョン(株)</v>
      </c>
      <c r="AW1187" s="19" t="str">
        <f>IF(参照_電気!C1187="","",参照_電気!C1187)</f>
        <v/>
      </c>
      <c r="AX1187" s="19">
        <f>IF(参照_電気!D1187="","",参照_電気!D1187)</f>
        <v>7.1199999999999996E-4</v>
      </c>
      <c r="AY1187" s="19">
        <f>IF(参照_電気!E1187="","",参照_電気!E1187)</f>
        <v>7.1199999999999996E-4</v>
      </c>
      <c r="AZ1187" s="19" t="str">
        <f>IF(参照_電気!F1187="","",参照_電気!F1187)</f>
        <v>出雲ケーブルビジョン(株)</v>
      </c>
      <c r="BA1187" s="19" t="str">
        <f>IF(参照_電気!G1187="","",参照_電気!G1187)</f>
        <v>出雲ケーブルビジョン(株)_</v>
      </c>
      <c r="BB1187" s="19">
        <f t="shared" si="59"/>
        <v>0.71199999999999997</v>
      </c>
      <c r="BD1187" s="19" t="str">
        <f>IF(参照_電気!L1187="","",参照_電気!L1187)</f>
        <v/>
      </c>
    </row>
    <row r="1188" spans="47:56">
      <c r="AU1188" s="19" t="str">
        <f>IF(参照_電気!A1188="","",参照_電気!A1188)</f>
        <v>A0806</v>
      </c>
      <c r="AV1188" s="19" t="str">
        <f>IF(参照_電気!B1188="","",参照_電気!B1188)</f>
        <v>いずも縁結び電力(株)</v>
      </c>
      <c r="AW1188" s="19" t="str">
        <f>IF(参照_電気!C1188="","",参照_電気!C1188)</f>
        <v/>
      </c>
      <c r="AX1188" s="19">
        <f>IF(参照_電気!D1188="","",参照_電気!D1188)</f>
        <v>9.8999999999999994E-5</v>
      </c>
      <c r="AY1188" s="19">
        <f>IF(参照_電気!E1188="","",参照_電気!E1188)</f>
        <v>9.8999999999999994E-5</v>
      </c>
      <c r="AZ1188" s="19" t="str">
        <f>IF(参照_電気!F1188="","",参照_電気!F1188)</f>
        <v>いずも縁結び電力(株)</v>
      </c>
      <c r="BA1188" s="19" t="str">
        <f>IF(参照_電気!G1188="","",参照_電気!G1188)</f>
        <v>いずも縁結び電力(株)_</v>
      </c>
      <c r="BB1188" s="19">
        <f t="shared" si="59"/>
        <v>9.8999999999999991E-2</v>
      </c>
      <c r="BD1188" s="19" t="str">
        <f>IF(参照_電気!L1188="","",参照_電気!L1188)</f>
        <v/>
      </c>
    </row>
    <row r="1189" spans="47:56">
      <c r="AU1189" s="19" t="str">
        <f>IF(参照_電気!A1189="","",参照_電気!A1189)</f>
        <v>A0807</v>
      </c>
      <c r="AV1189" s="19" t="str">
        <f>IF(参照_電気!B1189="","",参照_電気!B1189)</f>
        <v>恵那電力(株)</v>
      </c>
      <c r="AW1189" s="19" t="str">
        <f>IF(参照_電気!C1189="","",参照_電気!C1189)</f>
        <v>メニューA</v>
      </c>
      <c r="AX1189" s="19">
        <f>IF(参照_電気!D1189="","",参照_電気!D1189)</f>
        <v>2.6600000000000001E-4</v>
      </c>
      <c r="AY1189" s="19">
        <f>IF(参照_電気!E1189="","",参照_電気!E1189)</f>
        <v>2.6600000000000001E-4</v>
      </c>
      <c r="AZ1189" s="19" t="str">
        <f>IF(参照_電気!F1189="","",参照_電気!F1189)</f>
        <v>恵那電力(株)</v>
      </c>
      <c r="BA1189" s="19" t="str">
        <f>IF(参照_電気!G1189="","",参照_電気!G1189)</f>
        <v>恵那電力(株)_メニューA</v>
      </c>
      <c r="BB1189" s="19">
        <f t="shared" si="59"/>
        <v>0.26600000000000001</v>
      </c>
      <c r="BD1189" s="19" t="str">
        <f>IF(参照_電気!L1189="","",参照_電気!L1189)</f>
        <v/>
      </c>
    </row>
    <row r="1190" spans="47:56">
      <c r="AU1190" s="19" t="str">
        <f>IF(参照_電気!A1190="","",参照_電気!A1190)</f>
        <v/>
      </c>
      <c r="AV1190" s="19" t="str">
        <f>IF(参照_電気!B1190="","",参照_電気!B1190)</f>
        <v/>
      </c>
      <c r="AW1190" s="19" t="str">
        <f>IF(参照_電気!C1190="","",参照_電気!C1190)</f>
        <v>メニューB(残差)</v>
      </c>
      <c r="AX1190" s="19">
        <f>IF(参照_電気!D1190="","",参照_電気!D1190)</f>
        <v>3.4499999999999998E-4</v>
      </c>
      <c r="AY1190" s="19">
        <f>IF(参照_電気!E1190="","",参照_電気!E1190)</f>
        <v>3.4499999999999998E-4</v>
      </c>
      <c r="AZ1190" s="19" t="str">
        <f>IF(参照_電気!F1190="","",参照_電気!F1190)</f>
        <v>恵那電力(株)</v>
      </c>
      <c r="BA1190" s="19" t="str">
        <f>IF(参照_電気!G1190="","",参照_電気!G1190)</f>
        <v>恵那電力(株)_メニューB(残差)</v>
      </c>
      <c r="BB1190" s="19">
        <f t="shared" si="59"/>
        <v>0.34499999999999997</v>
      </c>
      <c r="BD1190" s="19" t="str">
        <f>IF(参照_電気!L1190="","",参照_電気!L1190)</f>
        <v/>
      </c>
    </row>
    <row r="1191" spans="47:56">
      <c r="AU1191" s="19" t="str">
        <f>IF(参照_電気!A1191="","",参照_電気!A1191)</f>
        <v/>
      </c>
      <c r="AV1191" s="19" t="str">
        <f>IF(参照_電気!B1191="","",参照_電気!B1191)</f>
        <v/>
      </c>
      <c r="AW1191" s="19" t="str">
        <f>IF(参照_電気!C1191="","",参照_電気!C1191)</f>
        <v>(参考値)事業者全体</v>
      </c>
      <c r="AX1191" s="19">
        <f>IF(参照_電気!D1191="","",参照_電気!D1191)</f>
        <v>3.3599999999999998E-4</v>
      </c>
      <c r="AY1191" s="19">
        <f>IF(参照_電気!E1191="","",参照_電気!E1191)</f>
        <v>3.3599999999999998E-4</v>
      </c>
      <c r="AZ1191" s="19" t="str">
        <f>IF(参照_電気!F1191="","",参照_電気!F1191)</f>
        <v>恵那電力(株)</v>
      </c>
      <c r="BA1191" s="19" t="str">
        <f>IF(参照_電気!G1191="","",参照_電気!G1191)</f>
        <v>恵那電力(株)_(参考値)事業者全体</v>
      </c>
      <c r="BB1191" s="19">
        <f t="shared" si="59"/>
        <v>0.33599999999999997</v>
      </c>
      <c r="BD1191" s="19" t="str">
        <f>IF(参照_電気!L1191="","",参照_電気!L1191)</f>
        <v/>
      </c>
    </row>
    <row r="1192" spans="47:56">
      <c r="AU1192" s="19" t="str">
        <f>IF(参照_電気!A1192="","",参照_電気!A1192)</f>
        <v>A0808</v>
      </c>
      <c r="AV1192" s="19" t="str">
        <f>IF(参照_電気!B1192="","",参照_電気!B1192)</f>
        <v>宇都宮ライトパワー(株)</v>
      </c>
      <c r="AW1192" s="19" t="str">
        <f>IF(参照_電気!C1192="","",参照_電気!C1192)</f>
        <v>メニューA</v>
      </c>
      <c r="AX1192" s="19">
        <f>IF(参照_電気!D1192="","",参照_電気!D1192)</f>
        <v>0</v>
      </c>
      <c r="AY1192" s="19">
        <f>IF(参照_電気!E1192="","",参照_電気!E1192)</f>
        <v>0</v>
      </c>
      <c r="AZ1192" s="19" t="str">
        <f>IF(参照_電気!F1192="","",参照_電気!F1192)</f>
        <v>宇都宮ライトパワー(株)</v>
      </c>
      <c r="BA1192" s="19" t="str">
        <f>IF(参照_電気!G1192="","",参照_電気!G1192)</f>
        <v>宇都宮ライトパワー(株)_メニューA</v>
      </c>
      <c r="BB1192" s="19">
        <f t="shared" si="59"/>
        <v>0</v>
      </c>
      <c r="BD1192" s="19" t="str">
        <f>IF(参照_電気!L1192="","",参照_電気!L1192)</f>
        <v/>
      </c>
    </row>
    <row r="1193" spans="47:56">
      <c r="AU1193" s="19" t="str">
        <f>IF(参照_電気!A1193="","",参照_電気!A1193)</f>
        <v/>
      </c>
      <c r="AV1193" s="19" t="str">
        <f>IF(参照_電気!B1193="","",参照_電気!B1193)</f>
        <v/>
      </c>
      <c r="AW1193" s="19" t="str">
        <f>IF(参照_電気!C1193="","",参照_電気!C1193)</f>
        <v>メニューB(残差)</v>
      </c>
      <c r="AX1193" s="19">
        <f>IF(参照_電気!D1193="","",参照_電気!D1193)</f>
        <v>3.6099999999999999E-4</v>
      </c>
      <c r="AY1193" s="19">
        <f>IF(参照_電気!E1193="","",参照_電気!E1193)</f>
        <v>3.6099999999999999E-4</v>
      </c>
      <c r="AZ1193" s="19" t="str">
        <f>IF(参照_電気!F1193="","",参照_電気!F1193)</f>
        <v>宇都宮ライトパワー(株)</v>
      </c>
      <c r="BA1193" s="19" t="str">
        <f>IF(参照_電気!G1193="","",参照_電気!G1193)</f>
        <v>宇都宮ライトパワー(株)_メニューB(残差)</v>
      </c>
      <c r="BB1193" s="19">
        <f t="shared" si="59"/>
        <v>0.36099999999999999</v>
      </c>
      <c r="BD1193" s="19" t="str">
        <f>IF(参照_電気!L1193="","",参照_電気!L1193)</f>
        <v/>
      </c>
    </row>
    <row r="1194" spans="47:56">
      <c r="AU1194" s="19" t="str">
        <f>IF(参照_電気!A1194="","",参照_電気!A1194)</f>
        <v/>
      </c>
      <c r="AV1194" s="19" t="str">
        <f>IF(参照_電気!B1194="","",参照_電気!B1194)</f>
        <v/>
      </c>
      <c r="AW1194" s="19" t="str">
        <f>IF(参照_電気!C1194="","",参照_電気!C1194)</f>
        <v>(参考値)事業者全体</v>
      </c>
      <c r="AX1194" s="19">
        <f>IF(参照_電気!D1194="","",参照_電気!D1194)</f>
        <v>3.1100000000000002E-4</v>
      </c>
      <c r="AY1194" s="19">
        <f>IF(参照_電気!E1194="","",参照_電気!E1194)</f>
        <v>3.1100000000000002E-4</v>
      </c>
      <c r="AZ1194" s="19" t="str">
        <f>IF(参照_電気!F1194="","",参照_電気!F1194)</f>
        <v>宇都宮ライトパワー(株)</v>
      </c>
      <c r="BA1194" s="19" t="str">
        <f>IF(参照_電気!G1194="","",参照_電気!G1194)</f>
        <v>宇都宮ライトパワー(株)_(参考値)事業者全体</v>
      </c>
      <c r="BB1194" s="19">
        <f t="shared" si="59"/>
        <v>0.311</v>
      </c>
      <c r="BD1194" s="19" t="str">
        <f>IF(参照_電気!L1194="","",参照_電気!L1194)</f>
        <v/>
      </c>
    </row>
    <row r="1195" spans="47:56">
      <c r="AU1195" s="19" t="str">
        <f>IF(参照_電気!A1195="","",参照_電気!A1195)</f>
        <v>A0809</v>
      </c>
      <c r="AV1195" s="19" t="str">
        <f>IF(参照_電気!B1195="","",参照_電気!B1195)</f>
        <v>帯広電力(株)</v>
      </c>
      <c r="AW1195" s="19" t="str">
        <f>IF(参照_電気!C1195="","",参照_電気!C1195)</f>
        <v/>
      </c>
      <c r="AX1195" s="19">
        <f>IF(参照_電気!D1195="","",参照_電気!D1195)</f>
        <v>4.75E-4</v>
      </c>
      <c r="AY1195" s="19">
        <f>IF(参照_電気!E1195="","",参照_電気!E1195)</f>
        <v>4.75E-4</v>
      </c>
      <c r="AZ1195" s="19" t="str">
        <f>IF(参照_電気!F1195="","",参照_電気!F1195)</f>
        <v>帯広電力(株)</v>
      </c>
      <c r="BA1195" s="19" t="str">
        <f>IF(参照_電気!G1195="","",参照_電気!G1195)</f>
        <v>帯広電力(株)_</v>
      </c>
      <c r="BB1195" s="19">
        <f t="shared" si="59"/>
        <v>0.47499999999999998</v>
      </c>
      <c r="BD1195" s="19" t="str">
        <f>IF(参照_電気!L1195="","",参照_電気!L1195)</f>
        <v/>
      </c>
    </row>
    <row r="1196" spans="47:56">
      <c r="AU1196" s="19" t="str">
        <f>IF(参照_電気!A1196="","",参照_電気!A1196)</f>
        <v>A0810</v>
      </c>
      <c r="AV1196" s="19" t="str">
        <f>IF(参照_電気!B1196="","",参照_電気!B1196)</f>
        <v>フジ物産(株)</v>
      </c>
      <c r="AW1196" s="19" t="str">
        <f>IF(参照_電気!C1196="","",参照_電気!C1196)</f>
        <v/>
      </c>
      <c r="AX1196" s="19">
        <f>IF(参照_電気!D1196="","",参照_電気!D1196)</f>
        <v>4.73E-4</v>
      </c>
      <c r="AY1196" s="19">
        <f>IF(参照_電気!E1196="","",参照_電気!E1196)</f>
        <v>4.73E-4</v>
      </c>
      <c r="AZ1196" s="19" t="str">
        <f>IF(参照_電気!F1196="","",参照_電気!F1196)</f>
        <v>フジ物産(株)</v>
      </c>
      <c r="BA1196" s="19" t="str">
        <f>IF(参照_電気!G1196="","",参照_電気!G1196)</f>
        <v>フジ物産(株)_</v>
      </c>
      <c r="BB1196" s="19">
        <f t="shared" si="59"/>
        <v>0.47300000000000003</v>
      </c>
      <c r="BD1196" s="19" t="str">
        <f>IF(参照_電気!L1196="","",参照_電気!L1196)</f>
        <v/>
      </c>
    </row>
    <row r="1197" spans="47:56">
      <c r="AU1197" s="19" t="str">
        <f>IF(参照_電気!A1197="","",参照_電気!A1197)</f>
        <v>A0812</v>
      </c>
      <c r="AV1197" s="19" t="str">
        <f>IF(参照_電気!B1197="","",参照_電気!B1197)</f>
        <v>金沢エナジー(株)</v>
      </c>
      <c r="AW1197" s="19" t="str">
        <f>IF(参照_電気!C1197="","",参照_電気!C1197)</f>
        <v>メニューA</v>
      </c>
      <c r="AX1197" s="19">
        <f>IF(参照_電気!D1197="","",参照_電気!D1197)</f>
        <v>0</v>
      </c>
      <c r="AY1197" s="19">
        <f>IF(参照_電気!E1197="","",参照_電気!E1197)</f>
        <v>0</v>
      </c>
      <c r="AZ1197" s="19" t="str">
        <f>IF(参照_電気!F1197="","",参照_電気!F1197)</f>
        <v>金沢エナジー(株)</v>
      </c>
      <c r="BA1197" s="19" t="str">
        <f>IF(参照_電気!G1197="","",参照_電気!G1197)</f>
        <v>金沢エナジー(株)_メニューA</v>
      </c>
      <c r="BB1197" s="19">
        <f t="shared" si="59"/>
        <v>0</v>
      </c>
      <c r="BD1197" s="19" t="str">
        <f>IF(参照_電気!L1197="","",参照_電気!L1197)</f>
        <v/>
      </c>
    </row>
    <row r="1198" spans="47:56">
      <c r="AU1198" s="19" t="str">
        <f>IF(参照_電気!A1198="","",参照_電気!A1198)</f>
        <v/>
      </c>
      <c r="AV1198" s="19" t="str">
        <f>IF(参照_電気!B1198="","",参照_電気!B1198)</f>
        <v/>
      </c>
      <c r="AW1198" s="19" t="str">
        <f>IF(参照_電気!C1198="","",参照_電気!C1198)</f>
        <v>メニューB(残差)</v>
      </c>
      <c r="AX1198" s="19">
        <f>IF(参照_電気!D1198="","",参照_電気!D1198)</f>
        <v>3.88E-4</v>
      </c>
      <c r="AY1198" s="19">
        <f>IF(参照_電気!E1198="","",参照_電気!E1198)</f>
        <v>3.88E-4</v>
      </c>
      <c r="AZ1198" s="19" t="str">
        <f>IF(参照_電気!F1198="","",参照_電気!F1198)</f>
        <v>金沢エナジー(株)</v>
      </c>
      <c r="BA1198" s="19" t="str">
        <f>IF(参照_電気!G1198="","",参照_電気!G1198)</f>
        <v>金沢エナジー(株)_メニューB(残差)</v>
      </c>
      <c r="BB1198" s="19">
        <f t="shared" si="59"/>
        <v>0.38800000000000001</v>
      </c>
      <c r="BD1198" s="19" t="str">
        <f>IF(参照_電気!L1198="","",参照_電気!L1198)</f>
        <v/>
      </c>
    </row>
    <row r="1199" spans="47:56">
      <c r="AU1199" s="19" t="str">
        <f>IF(参照_電気!A1199="","",参照_電気!A1199)</f>
        <v/>
      </c>
      <c r="AV1199" s="19" t="str">
        <f>IF(参照_電気!B1199="","",参照_電気!B1199)</f>
        <v/>
      </c>
      <c r="AW1199" s="19" t="str">
        <f>IF(参照_電気!C1199="","",参照_電気!C1199)</f>
        <v>(参考値)事業者全体</v>
      </c>
      <c r="AX1199" s="19">
        <f>IF(参照_電気!D1199="","",参照_電気!D1199)</f>
        <v>3.3100000000000002E-4</v>
      </c>
      <c r="AY1199" s="19">
        <f>IF(参照_電気!E1199="","",参照_電気!E1199)</f>
        <v>3.3100000000000002E-4</v>
      </c>
      <c r="AZ1199" s="19" t="str">
        <f>IF(参照_電気!F1199="","",参照_電気!F1199)</f>
        <v>金沢エナジー(株)</v>
      </c>
      <c r="BA1199" s="19" t="str">
        <f>IF(参照_電気!G1199="","",参照_電気!G1199)</f>
        <v>金沢エナジー(株)_(参考値)事業者全体</v>
      </c>
      <c r="BB1199" s="19">
        <f t="shared" si="59"/>
        <v>0.33100000000000002</v>
      </c>
      <c r="BD1199" s="19" t="str">
        <f>IF(参照_電気!L1199="","",参照_電気!L1199)</f>
        <v/>
      </c>
    </row>
    <row r="1200" spans="47:56">
      <c r="AU1200" s="19" t="str">
        <f>IF(参照_電気!A1200="","",参照_電気!A1200)</f>
        <v>A0817</v>
      </c>
      <c r="AV1200" s="19" t="str">
        <f>IF(参照_電気!B1200="","",参照_電気!B1200)</f>
        <v>(株)なんとエナジー</v>
      </c>
      <c r="AW1200" s="19" t="str">
        <f>IF(参照_電気!C1200="","",参照_電気!C1200)</f>
        <v/>
      </c>
      <c r="AX1200" s="19">
        <f>IF(参照_電気!D1200="","",参照_電気!D1200)</f>
        <v>4.4299999999999998E-4</v>
      </c>
      <c r="AY1200" s="19">
        <f>IF(参照_電気!E1200="","",参照_電気!E1200)</f>
        <v>4.4299999999999998E-4</v>
      </c>
      <c r="AZ1200" s="19" t="str">
        <f>IF(参照_電気!F1200="","",参照_電気!F1200)</f>
        <v>(株)なんとエナジー</v>
      </c>
      <c r="BA1200" s="19" t="str">
        <f>IF(参照_電気!G1200="","",参照_電気!G1200)</f>
        <v>(株)なんとエナジー_</v>
      </c>
      <c r="BB1200" s="19">
        <f t="shared" si="59"/>
        <v>0.443</v>
      </c>
      <c r="BD1200" s="19" t="str">
        <f>IF(参照_電気!L1200="","",参照_電気!L1200)</f>
        <v/>
      </c>
    </row>
    <row r="1201" spans="47:56">
      <c r="AU1201" s="19" t="str">
        <f>IF(参照_電気!A1201="","",参照_電気!A1201)</f>
        <v>A0819</v>
      </c>
      <c r="AV1201" s="19" t="str">
        <f>IF(参照_電気!B1201="","",参照_電気!B1201)</f>
        <v>(株)ボーダレス・ジャパン</v>
      </c>
      <c r="AW1201" s="19" t="str">
        <f>IF(参照_電気!C1201="","",参照_電気!C1201)</f>
        <v/>
      </c>
      <c r="AX1201" s="19">
        <f>IF(参照_電気!D1201="","",参照_電気!D1201)</f>
        <v>0</v>
      </c>
      <c r="AY1201" s="19">
        <f>IF(参照_電気!E1201="","",参照_電気!E1201)</f>
        <v>0</v>
      </c>
      <c r="AZ1201" s="19" t="str">
        <f>IF(参照_電気!F1201="","",参照_電気!F1201)</f>
        <v>(株)ボーダレス・ジャパン</v>
      </c>
      <c r="BA1201" s="19" t="str">
        <f>IF(参照_電気!G1201="","",参照_電気!G1201)</f>
        <v>(株)ボーダレス・ジャパン_</v>
      </c>
      <c r="BB1201" s="19">
        <f t="shared" si="59"/>
        <v>0</v>
      </c>
      <c r="BD1201" s="19" t="str">
        <f>IF(参照_電気!L1201="","",参照_電気!L1201)</f>
        <v/>
      </c>
    </row>
    <row r="1202" spans="47:56">
      <c r="AU1202" s="19" t="str">
        <f>IF(参照_電気!A1202="","",参照_電気!A1202)</f>
        <v>A0820</v>
      </c>
      <c r="AV1202" s="19" t="str">
        <f>IF(参照_電気!B1202="","",参照_電気!B1202)</f>
        <v>(株)ワット</v>
      </c>
      <c r="AW1202" s="19" t="str">
        <f>IF(参照_電気!C1202="","",参照_電気!C1202)</f>
        <v>メニューA</v>
      </c>
      <c r="AX1202" s="19">
        <f>IF(参照_電気!D1202="","",参照_電気!D1202)</f>
        <v>0</v>
      </c>
      <c r="AY1202" s="19">
        <f>IF(参照_電気!E1202="","",参照_電気!E1202)</f>
        <v>0</v>
      </c>
      <c r="AZ1202" s="19" t="str">
        <f>IF(参照_電気!F1202="","",参照_電気!F1202)</f>
        <v>(株)ワット</v>
      </c>
      <c r="BA1202" s="19" t="str">
        <f>IF(参照_電気!G1202="","",参照_電気!G1202)</f>
        <v>(株)ワット_メニューA</v>
      </c>
      <c r="BB1202" s="19">
        <f t="shared" si="59"/>
        <v>0</v>
      </c>
      <c r="BD1202" s="19" t="str">
        <f>IF(参照_電気!L1202="","",参照_電気!L1202)</f>
        <v/>
      </c>
    </row>
    <row r="1203" spans="47:56">
      <c r="AU1203" s="19" t="str">
        <f>IF(参照_電気!A1203="","",参照_電気!A1203)</f>
        <v/>
      </c>
      <c r="AV1203" s="19" t="str">
        <f>IF(参照_電気!B1203="","",参照_電気!B1203)</f>
        <v/>
      </c>
      <c r="AW1203" s="19" t="str">
        <f>IF(参照_電気!C1203="","",参照_電気!C1203)</f>
        <v>メニューB</v>
      </c>
      <c r="AX1203" s="19">
        <f>IF(参照_電気!D1203="","",参照_電気!D1203)</f>
        <v>0</v>
      </c>
      <c r="AY1203" s="19">
        <f>IF(参照_電気!E1203="","",参照_電気!E1203)</f>
        <v>0</v>
      </c>
      <c r="AZ1203" s="19" t="str">
        <f>IF(参照_電気!F1203="","",参照_電気!F1203)</f>
        <v>(株)ワット</v>
      </c>
      <c r="BA1203" s="19" t="str">
        <f>IF(参照_電気!G1203="","",参照_電気!G1203)</f>
        <v>(株)ワット_メニューB</v>
      </c>
      <c r="BB1203" s="19">
        <f t="shared" si="59"/>
        <v>0</v>
      </c>
      <c r="BD1203" s="19" t="str">
        <f>IF(参照_電気!L1203="","",参照_電気!L1203)</f>
        <v/>
      </c>
    </row>
    <row r="1204" spans="47:56">
      <c r="AU1204" s="19" t="str">
        <f>IF(参照_電気!A1204="","",参照_電気!A1204)</f>
        <v/>
      </c>
      <c r="AV1204" s="19" t="str">
        <f>IF(参照_電気!B1204="","",参照_電気!B1204)</f>
        <v/>
      </c>
      <c r="AW1204" s="19" t="str">
        <f>IF(参照_電気!C1204="","",参照_電気!C1204)</f>
        <v>(参考値)事業者全体</v>
      </c>
      <c r="AX1204" s="19">
        <f>IF(参照_電気!D1204="","",参照_電気!D1204)</f>
        <v>0</v>
      </c>
      <c r="AY1204" s="19">
        <f>IF(参照_電気!E1204="","",参照_電気!E1204)</f>
        <v>0</v>
      </c>
      <c r="AZ1204" s="19" t="str">
        <f>IF(参照_電気!F1204="","",参照_電気!F1204)</f>
        <v>(株)ワット</v>
      </c>
      <c r="BA1204" s="19" t="str">
        <f>IF(参照_電気!G1204="","",参照_電気!G1204)</f>
        <v>(株)ワット_(参考値)事業者全体</v>
      </c>
      <c r="BB1204" s="19">
        <f t="shared" si="59"/>
        <v>0</v>
      </c>
      <c r="BD1204" s="19" t="str">
        <f>IF(参照_電気!L1204="","",参照_電気!L1204)</f>
        <v/>
      </c>
    </row>
    <row r="1205" spans="47:56">
      <c r="AU1205" s="19" t="str">
        <f>IF(参照_電気!A1205="","",参照_電気!A1205)</f>
        <v>A0821</v>
      </c>
      <c r="AV1205" s="19" t="str">
        <f>IF(参照_電気!B1205="","",参照_電気!B1205)</f>
        <v>ジケイ・スペース(株)</v>
      </c>
      <c r="AW1205" s="19" t="str">
        <f>IF(参照_電気!C1205="","",参照_電気!C1205)</f>
        <v/>
      </c>
      <c r="AX1205" s="19">
        <f>IF(参照_電気!D1205="","",参照_電気!D1205)</f>
        <v>5.7399999999999997E-4</v>
      </c>
      <c r="AY1205" s="19">
        <f>IF(参照_電気!E1205="","",参照_電気!E1205)</f>
        <v>5.7399999999999997E-4</v>
      </c>
      <c r="AZ1205" s="19" t="str">
        <f>IF(参照_電気!F1205="","",参照_電気!F1205)</f>
        <v>ジケイ・スペース(株)</v>
      </c>
      <c r="BA1205" s="19" t="str">
        <f>IF(参照_電気!G1205="","",参照_電気!G1205)</f>
        <v>ジケイ・スペース(株)_</v>
      </c>
      <c r="BB1205" s="19">
        <f t="shared" si="59"/>
        <v>0.57399999999999995</v>
      </c>
      <c r="BD1205" s="19" t="str">
        <f>IF(参照_電気!L1205="","",参照_電気!L1205)</f>
        <v/>
      </c>
    </row>
    <row r="1206" spans="47:56">
      <c r="AU1206" s="19" t="str">
        <f>IF(参照_電気!A1206="","",参照_電気!A1206)</f>
        <v>A0822</v>
      </c>
      <c r="AV1206" s="19" t="str">
        <f>IF(参照_電気!B1206="","",参照_電気!B1206)</f>
        <v>広島ガス(株)</v>
      </c>
      <c r="AW1206" s="19" t="str">
        <f>IF(参照_電気!C1206="","",参照_電気!C1206)</f>
        <v>メニューA</v>
      </c>
      <c r="AX1206" s="19">
        <f>IF(参照_電気!D1206="","",参照_電気!D1206)</f>
        <v>0</v>
      </c>
      <c r="AY1206" s="19">
        <f>IF(参照_電気!E1206="","",参照_電気!E1206)</f>
        <v>0</v>
      </c>
      <c r="AZ1206" s="19" t="str">
        <f>IF(参照_電気!F1206="","",参照_電気!F1206)</f>
        <v>広島ガス(株)</v>
      </c>
      <c r="BA1206" s="19" t="str">
        <f>IF(参照_電気!G1206="","",参照_電気!G1206)</f>
        <v>広島ガス(株)_メニューA</v>
      </c>
      <c r="BB1206" s="19">
        <f t="shared" si="59"/>
        <v>0</v>
      </c>
      <c r="BD1206" s="19" t="str">
        <f>IF(参照_電気!L1206="","",参照_電気!L1206)</f>
        <v/>
      </c>
    </row>
    <row r="1207" spans="47:56">
      <c r="AU1207" s="19" t="str">
        <f>IF(参照_電気!A1207="","",参照_電気!A1207)</f>
        <v/>
      </c>
      <c r="AV1207" s="19" t="str">
        <f>IF(参照_電気!B1207="","",参照_電気!B1207)</f>
        <v/>
      </c>
      <c r="AW1207" s="19" t="str">
        <f>IF(参照_電気!C1207="","",参照_電気!C1207)</f>
        <v>メニューB(残差)</v>
      </c>
      <c r="AX1207" s="19">
        <f>IF(参照_電気!D1207="","",参照_電気!D1207)</f>
        <v>4.6200000000000001E-4</v>
      </c>
      <c r="AY1207" s="19">
        <f>IF(参照_電気!E1207="","",参照_電気!E1207)</f>
        <v>4.6200000000000001E-4</v>
      </c>
      <c r="AZ1207" s="19" t="str">
        <f>IF(参照_電気!F1207="","",参照_電気!F1207)</f>
        <v>広島ガス(株)</v>
      </c>
      <c r="BA1207" s="19" t="str">
        <f>IF(参照_電気!G1207="","",参照_電気!G1207)</f>
        <v>広島ガス(株)_メニューB(残差)</v>
      </c>
      <c r="BB1207" s="19">
        <f t="shared" si="59"/>
        <v>0.46200000000000002</v>
      </c>
      <c r="BD1207" s="19" t="str">
        <f>IF(参照_電気!L1207="","",参照_電気!L1207)</f>
        <v/>
      </c>
    </row>
    <row r="1208" spans="47:56">
      <c r="AU1208" s="19" t="str">
        <f>IF(参照_電気!A1208="","",参照_電気!A1208)</f>
        <v/>
      </c>
      <c r="AV1208" s="19" t="str">
        <f>IF(参照_電気!B1208="","",参照_電気!B1208)</f>
        <v/>
      </c>
      <c r="AW1208" s="19" t="str">
        <f>IF(参照_電気!C1208="","",参照_電気!C1208)</f>
        <v>(参考値)事業者全体</v>
      </c>
      <c r="AX1208" s="19">
        <f>IF(参照_電気!D1208="","",参照_電気!D1208)</f>
        <v>0</v>
      </c>
      <c r="AY1208" s="19">
        <f>IF(参照_電気!E1208="","",参照_電気!E1208)</f>
        <v>0</v>
      </c>
      <c r="AZ1208" s="19" t="str">
        <f>IF(参照_電気!F1208="","",参照_電気!F1208)</f>
        <v>広島ガス(株)</v>
      </c>
      <c r="BA1208" s="19" t="str">
        <f>IF(参照_電気!G1208="","",参照_電気!G1208)</f>
        <v>広島ガス(株)_(参考値)事業者全体</v>
      </c>
      <c r="BB1208" s="19">
        <f t="shared" si="59"/>
        <v>0</v>
      </c>
      <c r="BD1208" s="19" t="str">
        <f>IF(参照_電気!L1208="","",参照_電気!L1208)</f>
        <v/>
      </c>
    </row>
    <row r="1209" spans="47:56">
      <c r="AU1209" s="19" t="str">
        <f>IF(参照_電気!A1209="","",参照_電気!A1209)</f>
        <v>A0824</v>
      </c>
      <c r="AV1209" s="19" t="str">
        <f>IF(参照_電気!B1209="","",参照_電気!B1209)</f>
        <v>(株)IQg</v>
      </c>
      <c r="AW1209" s="19" t="str">
        <f>IF(参照_電気!C1209="","",参照_電気!C1209)</f>
        <v/>
      </c>
      <c r="AX1209" s="19">
        <f>IF(参照_電気!D1209="","",参照_電気!D1209)</f>
        <v>6.38E-4</v>
      </c>
      <c r="AY1209" s="19">
        <f>IF(参照_電気!E1209="","",参照_電気!E1209)</f>
        <v>6.38E-4</v>
      </c>
      <c r="AZ1209" s="19" t="str">
        <f>IF(参照_電気!F1209="","",参照_電気!F1209)</f>
        <v>(株)IQg</v>
      </c>
      <c r="BA1209" s="19" t="str">
        <f>IF(参照_電気!G1209="","",参照_電気!G1209)</f>
        <v>(株)IQg_</v>
      </c>
      <c r="BB1209" s="19">
        <f t="shared" si="59"/>
        <v>0.63800000000000001</v>
      </c>
      <c r="BD1209" s="19" t="str">
        <f>IF(参照_電気!L1209="","",参照_電気!L1209)</f>
        <v/>
      </c>
    </row>
    <row r="1210" spans="47:56">
      <c r="AU1210" s="19" t="str">
        <f>IF(参照_電気!A1210="","",参照_電気!A1210)</f>
        <v>A0825</v>
      </c>
      <c r="AV1210" s="19" t="str">
        <f>IF(参照_電気!B1210="","",参照_電気!B1210)</f>
        <v>最適でんき(株)（旧：エナジーサプライ(株)）</v>
      </c>
      <c r="AW1210" s="19" t="str">
        <f>IF(参照_電気!C1210="","",参照_電気!C1210)</f>
        <v/>
      </c>
      <c r="AX1210" s="19">
        <f>IF(参照_電気!D1210="","",参照_電気!D1210)</f>
        <v>4.7600000000000002E-4</v>
      </c>
      <c r="AY1210" s="19">
        <f>IF(参照_電気!E1210="","",参照_電気!E1210)</f>
        <v>4.7600000000000002E-4</v>
      </c>
      <c r="AZ1210" s="19" t="str">
        <f>IF(参照_電気!F1210="","",参照_電気!F1210)</f>
        <v>最適でんき(株)（旧：エナジーサプライ(株)）</v>
      </c>
      <c r="BA1210" s="19" t="str">
        <f>IF(参照_電気!G1210="","",参照_電気!G1210)</f>
        <v>最適でんき(株)（旧：エナジーサプライ(株)）_</v>
      </c>
      <c r="BB1210" s="19">
        <f t="shared" si="59"/>
        <v>0.47600000000000003</v>
      </c>
      <c r="BD1210" s="19" t="str">
        <f>IF(参照_電気!L1210="","",参照_電気!L1210)</f>
        <v/>
      </c>
    </row>
    <row r="1211" spans="47:56">
      <c r="AU1211" s="19" t="str">
        <f>IF(参照_電気!A1211="","",参照_電気!A1211)</f>
        <v>A0826</v>
      </c>
      <c r="AV1211" s="19" t="str">
        <f>IF(参照_電気!B1211="","",参照_電気!B1211)</f>
        <v>(株)FPS</v>
      </c>
      <c r="AW1211" s="19" t="str">
        <f>IF(参照_電気!C1211="","",参照_電気!C1211)</f>
        <v>メニューA</v>
      </c>
      <c r="AX1211" s="19">
        <f>IF(参照_電気!D1211="","",参照_電気!D1211)</f>
        <v>0</v>
      </c>
      <c r="AY1211" s="19">
        <f>IF(参照_電気!E1211="","",参照_電気!E1211)</f>
        <v>0</v>
      </c>
      <c r="AZ1211" s="19" t="str">
        <f>IF(参照_電気!F1211="","",参照_電気!F1211)</f>
        <v>(株)FPS</v>
      </c>
      <c r="BA1211" s="19" t="str">
        <f>IF(参照_電気!G1211="","",参照_電気!G1211)</f>
        <v>(株)FPS_メニューA</v>
      </c>
      <c r="BB1211" s="19">
        <f t="shared" si="59"/>
        <v>0</v>
      </c>
      <c r="BD1211" s="19" t="str">
        <f>IF(参照_電気!L1211="","",参照_電気!L1211)</f>
        <v/>
      </c>
    </row>
    <row r="1212" spans="47:56">
      <c r="AU1212" s="19" t="str">
        <f>IF(参照_電気!A1212="","",参照_電気!A1212)</f>
        <v/>
      </c>
      <c r="AV1212" s="19" t="str">
        <f>IF(参照_電気!B1212="","",参照_電気!B1212)</f>
        <v/>
      </c>
      <c r="AW1212" s="19" t="str">
        <f>IF(参照_電気!C1212="","",参照_電気!C1212)</f>
        <v>メニューB</v>
      </c>
      <c r="AX1212" s="19">
        <f>IF(参照_電気!D1212="","",参照_電気!D1212)</f>
        <v>0</v>
      </c>
      <c r="AY1212" s="19">
        <f>IF(参照_電気!E1212="","",参照_電気!E1212)</f>
        <v>0</v>
      </c>
      <c r="AZ1212" s="19" t="str">
        <f>IF(参照_電気!F1212="","",参照_電気!F1212)</f>
        <v>(株)FPS</v>
      </c>
      <c r="BA1212" s="19" t="str">
        <f>IF(参照_電気!G1212="","",参照_電気!G1212)</f>
        <v>(株)FPS_メニューB</v>
      </c>
      <c r="BB1212" s="19">
        <f t="shared" si="59"/>
        <v>0</v>
      </c>
      <c r="BD1212" s="19" t="str">
        <f>IF(参照_電気!L1212="","",参照_電気!L1212)</f>
        <v/>
      </c>
    </row>
    <row r="1213" spans="47:56">
      <c r="AU1213" s="19" t="str">
        <f>IF(参照_電気!A1213="","",参照_電気!A1213)</f>
        <v/>
      </c>
      <c r="AV1213" s="19" t="str">
        <f>IF(参照_電気!B1213="","",参照_電気!B1213)</f>
        <v/>
      </c>
      <c r="AW1213" s="19" t="str">
        <f>IF(参照_電気!C1213="","",参照_電気!C1213)</f>
        <v>メニューC</v>
      </c>
      <c r="AX1213" s="19">
        <f>IF(参照_電気!D1213="","",参照_電気!D1213)</f>
        <v>1.6699999999999999E-4</v>
      </c>
      <c r="AY1213" s="19">
        <f>IF(参照_電気!E1213="","",参照_電気!E1213)</f>
        <v>1.6699999999999999E-4</v>
      </c>
      <c r="AZ1213" s="19" t="str">
        <f>IF(参照_電気!F1213="","",参照_電気!F1213)</f>
        <v>(株)FPS</v>
      </c>
      <c r="BA1213" s="19" t="str">
        <f>IF(参照_電気!G1213="","",参照_電気!G1213)</f>
        <v>(株)FPS_メニューC</v>
      </c>
      <c r="BB1213" s="19">
        <f t="shared" si="59"/>
        <v>0.16699999999999998</v>
      </c>
      <c r="BD1213" s="19" t="str">
        <f>IF(参照_電気!L1213="","",参照_電気!L1213)</f>
        <v/>
      </c>
    </row>
    <row r="1214" spans="47:56">
      <c r="AU1214" s="19" t="str">
        <f>IF(参照_電気!A1214="","",参照_電気!A1214)</f>
        <v/>
      </c>
      <c r="AV1214" s="19" t="str">
        <f>IF(参照_電気!B1214="","",参照_電気!B1214)</f>
        <v/>
      </c>
      <c r="AW1214" s="19" t="str">
        <f>IF(参照_電気!C1214="","",参照_電気!C1214)</f>
        <v>メニューD</v>
      </c>
      <c r="AX1214" s="19">
        <f>IF(参照_電気!D1214="","",参照_電気!D1214)</f>
        <v>2.13E-4</v>
      </c>
      <c r="AY1214" s="19">
        <f>IF(参照_電気!E1214="","",参照_電気!E1214)</f>
        <v>2.13E-4</v>
      </c>
      <c r="AZ1214" s="19" t="str">
        <f>IF(参照_電気!F1214="","",参照_電気!F1214)</f>
        <v>(株)FPS</v>
      </c>
      <c r="BA1214" s="19" t="str">
        <f>IF(参照_電気!G1214="","",参照_電気!G1214)</f>
        <v>(株)FPS_メニューD</v>
      </c>
      <c r="BB1214" s="19">
        <f t="shared" si="59"/>
        <v>0.21299999999999999</v>
      </c>
      <c r="BD1214" s="19" t="str">
        <f>IF(参照_電気!L1214="","",参照_電気!L1214)</f>
        <v/>
      </c>
    </row>
    <row r="1215" spans="47:56">
      <c r="AU1215" s="19" t="str">
        <f>IF(参照_電気!A1215="","",参照_電気!A1215)</f>
        <v/>
      </c>
      <c r="AV1215" s="19" t="str">
        <f>IF(参照_電気!B1215="","",参照_電気!B1215)</f>
        <v/>
      </c>
      <c r="AW1215" s="19" t="str">
        <f>IF(参照_電気!C1215="","",参照_電気!C1215)</f>
        <v>メニューE</v>
      </c>
      <c r="AX1215" s="19">
        <f>IF(参照_電気!D1215="","",参照_電気!D1215)</f>
        <v>3.0499999999999999E-4</v>
      </c>
      <c r="AY1215" s="19">
        <f>IF(参照_電気!E1215="","",参照_電気!E1215)</f>
        <v>3.0499999999999999E-4</v>
      </c>
      <c r="AZ1215" s="19" t="str">
        <f>IF(参照_電気!F1215="","",参照_電気!F1215)</f>
        <v>(株)FPS</v>
      </c>
      <c r="BA1215" s="19" t="str">
        <f>IF(参照_電気!G1215="","",参照_電気!G1215)</f>
        <v>(株)FPS_メニューE</v>
      </c>
      <c r="BB1215" s="19">
        <f t="shared" si="59"/>
        <v>0.30499999999999999</v>
      </c>
      <c r="BD1215" s="19" t="str">
        <f>IF(参照_電気!L1215="","",参照_電気!L1215)</f>
        <v/>
      </c>
    </row>
    <row r="1216" spans="47:56">
      <c r="AU1216" s="19" t="str">
        <f>IF(参照_電気!A1216="","",参照_電気!A1216)</f>
        <v/>
      </c>
      <c r="AV1216" s="19" t="str">
        <f>IF(参照_電気!B1216="","",参照_電気!B1216)</f>
        <v/>
      </c>
      <c r="AW1216" s="19" t="str">
        <f>IF(参照_電気!C1216="","",参照_電気!C1216)</f>
        <v>メニューF</v>
      </c>
      <c r="AX1216" s="19">
        <f>IF(参照_電気!D1216="","",参照_電気!D1216)</f>
        <v>3.97E-4</v>
      </c>
      <c r="AY1216" s="19">
        <f>IF(参照_電気!E1216="","",参照_電気!E1216)</f>
        <v>3.97E-4</v>
      </c>
      <c r="AZ1216" s="19" t="str">
        <f>IF(参照_電気!F1216="","",参照_電気!F1216)</f>
        <v>(株)FPS</v>
      </c>
      <c r="BA1216" s="19" t="str">
        <f>IF(参照_電気!G1216="","",参照_電気!G1216)</f>
        <v>(株)FPS_メニューF</v>
      </c>
      <c r="BB1216" s="19">
        <f t="shared" si="59"/>
        <v>0.39700000000000002</v>
      </c>
      <c r="BD1216" s="19" t="str">
        <f>IF(参照_電気!L1216="","",参照_電気!L1216)</f>
        <v/>
      </c>
    </row>
    <row r="1217" spans="47:56">
      <c r="AU1217" s="19" t="str">
        <f>IF(参照_電気!A1217="","",参照_電気!A1217)</f>
        <v/>
      </c>
      <c r="AV1217" s="19" t="str">
        <f>IF(参照_電気!B1217="","",参照_電気!B1217)</f>
        <v/>
      </c>
      <c r="AW1217" s="19" t="str">
        <f>IF(参照_電気!C1217="","",参照_電気!C1217)</f>
        <v>メニューG(残差)</v>
      </c>
      <c r="AX1217" s="19">
        <f>IF(参照_電気!D1217="","",参照_電気!D1217)</f>
        <v>4.57E-4</v>
      </c>
      <c r="AY1217" s="19">
        <f>IF(参照_電気!E1217="","",参照_電気!E1217)</f>
        <v>4.57E-4</v>
      </c>
      <c r="AZ1217" s="19" t="str">
        <f>IF(参照_電気!F1217="","",参照_電気!F1217)</f>
        <v>(株)FPS</v>
      </c>
      <c r="BA1217" s="19" t="str">
        <f>IF(参照_電気!G1217="","",参照_電気!G1217)</f>
        <v>(株)FPS_メニューG(残差)</v>
      </c>
      <c r="BB1217" s="19">
        <f t="shared" si="59"/>
        <v>0.45700000000000002</v>
      </c>
      <c r="BD1217" s="19" t="str">
        <f>IF(参照_電気!L1217="","",参照_電気!L1217)</f>
        <v/>
      </c>
    </row>
    <row r="1218" spans="47:56">
      <c r="AU1218" s="19" t="str">
        <f>IF(参照_電気!A1218="","",参照_電気!A1218)</f>
        <v/>
      </c>
      <c r="AV1218" s="19" t="str">
        <f>IF(参照_電気!B1218="","",参照_電気!B1218)</f>
        <v/>
      </c>
      <c r="AW1218" s="19" t="str">
        <f>IF(参照_電気!C1218="","",参照_電気!C1218)</f>
        <v>(参考値)事業者全体</v>
      </c>
      <c r="AX1218" s="19">
        <f>IF(参照_電気!D1218="","",参照_電気!D1218)</f>
        <v>4.2499999999999998E-4</v>
      </c>
      <c r="AY1218" s="19">
        <f>IF(参照_電気!E1218="","",参照_電気!E1218)</f>
        <v>4.2499999999999998E-4</v>
      </c>
      <c r="AZ1218" s="19" t="str">
        <f>IF(参照_電気!F1218="","",参照_電気!F1218)</f>
        <v>(株)FPS</v>
      </c>
      <c r="BA1218" s="19" t="str">
        <f>IF(参照_電気!G1218="","",参照_電気!G1218)</f>
        <v>(株)FPS_(参考値)事業者全体</v>
      </c>
      <c r="BB1218" s="19">
        <f t="shared" si="59"/>
        <v>0.42499999999999999</v>
      </c>
      <c r="BD1218" s="19" t="str">
        <f>IF(参照_電気!L1218="","",参照_電気!L1218)</f>
        <v/>
      </c>
    </row>
    <row r="1219" spans="47:56">
      <c r="AU1219" s="19" t="str">
        <f>IF(参照_電気!A1219="","",参照_電気!A1219)</f>
        <v>A0827</v>
      </c>
      <c r="AV1219" s="19" t="str">
        <f>IF(参照_電気!B1219="","",参照_電気!B1219)</f>
        <v>大熊るるるん電力(株)</v>
      </c>
      <c r="AW1219" s="19" t="str">
        <f>IF(参照_電気!C1219="","",参照_電気!C1219)</f>
        <v/>
      </c>
      <c r="AX1219" s="19">
        <f>IF(参照_電気!D1219="","",参照_電気!D1219)</f>
        <v>5.7399999999999997E-4</v>
      </c>
      <c r="AY1219" s="19">
        <f>IF(参照_電気!E1219="","",参照_電気!E1219)</f>
        <v>5.7399999999999997E-4</v>
      </c>
      <c r="AZ1219" s="19" t="str">
        <f>IF(参照_電気!F1219="","",参照_電気!F1219)</f>
        <v>大熊るるるん電力(株)</v>
      </c>
      <c r="BA1219" s="19" t="str">
        <f>IF(参照_電気!G1219="","",参照_電気!G1219)</f>
        <v>大熊るるるん電力(株)_</v>
      </c>
      <c r="BB1219" s="19">
        <f t="shared" si="59"/>
        <v>0.57399999999999995</v>
      </c>
      <c r="BD1219" s="19" t="str">
        <f>IF(参照_電気!L1219="","",参照_電気!L1219)</f>
        <v/>
      </c>
    </row>
    <row r="1220" spans="47:56">
      <c r="AU1220" s="19" t="str">
        <f>IF(参照_電気!A1220="","",参照_電気!A1220)</f>
        <v>A0829</v>
      </c>
      <c r="AV1220" s="19" t="str">
        <f>IF(参照_電気!B1220="","",参照_電気!B1220)</f>
        <v>(株)レックス</v>
      </c>
      <c r="AW1220" s="19" t="str">
        <f>IF(参照_電気!C1220="","",参照_電気!C1220)</f>
        <v>メニューA</v>
      </c>
      <c r="AX1220" s="19">
        <f>IF(参照_電気!D1220="","",参照_電気!D1220)</f>
        <v>5.4699999999999996E-4</v>
      </c>
      <c r="AY1220" s="19">
        <f>IF(参照_電気!E1220="","",参照_電気!E1220)</f>
        <v>5.4699999999999996E-4</v>
      </c>
      <c r="AZ1220" s="19" t="str">
        <f>IF(参照_電気!F1220="","",参照_電気!F1220)</f>
        <v>(株)レックス</v>
      </c>
      <c r="BA1220" s="19" t="str">
        <f>IF(参照_電気!G1220="","",参照_電気!G1220)</f>
        <v>(株)レックス_メニューA</v>
      </c>
      <c r="BB1220" s="19">
        <f t="shared" si="59"/>
        <v>0.54699999999999993</v>
      </c>
      <c r="BD1220" s="19" t="str">
        <f>IF(参照_電気!L1220="","",参照_電気!L1220)</f>
        <v/>
      </c>
    </row>
    <row r="1221" spans="47:56">
      <c r="AU1221" s="19" t="str">
        <f>IF(参照_電気!A1221="","",参照_電気!A1221)</f>
        <v/>
      </c>
      <c r="AV1221" s="19" t="str">
        <f>IF(参照_電気!B1221="","",参照_電気!B1221)</f>
        <v/>
      </c>
      <c r="AW1221" s="19" t="str">
        <f>IF(参照_電気!C1221="","",参照_電気!C1221)</f>
        <v>(参考値)事業者全体</v>
      </c>
      <c r="AX1221" s="19">
        <f>IF(参照_電気!D1221="","",参照_電気!D1221)</f>
        <v>5.4699999999999996E-4</v>
      </c>
      <c r="AY1221" s="19">
        <f>IF(参照_電気!E1221="","",参照_電気!E1221)</f>
        <v>5.4699999999999996E-4</v>
      </c>
      <c r="AZ1221" s="19" t="str">
        <f>IF(参照_電気!F1221="","",参照_電気!F1221)</f>
        <v>(株)レックス</v>
      </c>
      <c r="BA1221" s="19" t="str">
        <f>IF(参照_電気!G1221="","",参照_電気!G1221)</f>
        <v>(株)レックス_(参考値)事業者全体</v>
      </c>
      <c r="BB1221" s="19">
        <f t="shared" ref="BB1221:BB1284" si="60">AX1221*1000</f>
        <v>0.54699999999999993</v>
      </c>
      <c r="BD1221" s="19" t="str">
        <f>IF(参照_電気!L1221="","",参照_電気!L1221)</f>
        <v/>
      </c>
    </row>
    <row r="1222" spans="47:56">
      <c r="AU1222" s="19" t="str">
        <f>IF(参照_電気!A1222="","",参照_電気!A1222)</f>
        <v>A0831</v>
      </c>
      <c r="AV1222" s="19" t="str">
        <f>IF(参照_電気!B1222="","",参照_電気!B1222)</f>
        <v>おきたま新電力(株)</v>
      </c>
      <c r="AW1222" s="19" t="str">
        <f>IF(参照_電気!C1222="","",参照_電気!C1222)</f>
        <v>メニューA</v>
      </c>
      <c r="AX1222" s="19">
        <f>IF(参照_電気!D1222="","",参照_電気!D1222)</f>
        <v>0</v>
      </c>
      <c r="AY1222" s="19">
        <f>IF(参照_電気!E1222="","",参照_電気!E1222)</f>
        <v>0</v>
      </c>
      <c r="AZ1222" s="19" t="str">
        <f>IF(参照_電気!F1222="","",参照_電気!F1222)</f>
        <v>おきたま新電力(株)</v>
      </c>
      <c r="BA1222" s="19" t="str">
        <f>IF(参照_電気!G1222="","",参照_電気!G1222)</f>
        <v>おきたま新電力(株)_メニューA</v>
      </c>
      <c r="BB1222" s="19">
        <f t="shared" si="60"/>
        <v>0</v>
      </c>
      <c r="BD1222" s="19" t="str">
        <f>IF(参照_電気!L1222="","",参照_電気!L1222)</f>
        <v/>
      </c>
    </row>
    <row r="1223" spans="47:56">
      <c r="AU1223" s="19" t="str">
        <f>IF(参照_電気!A1223="","",参照_電気!A1223)</f>
        <v/>
      </c>
      <c r="AV1223" s="19" t="str">
        <f>IF(参照_電気!B1223="","",参照_電気!B1223)</f>
        <v/>
      </c>
      <c r="AW1223" s="19" t="str">
        <f>IF(参照_電気!C1223="","",参照_電気!C1223)</f>
        <v>メニューB(残差)</v>
      </c>
      <c r="AX1223" s="19">
        <f>IF(参照_電気!D1223="","",参照_電気!D1223)</f>
        <v>5.9800000000000001E-4</v>
      </c>
      <c r="AY1223" s="19">
        <f>IF(参照_電気!E1223="","",参照_電気!E1223)</f>
        <v>5.9800000000000001E-4</v>
      </c>
      <c r="AZ1223" s="19" t="str">
        <f>IF(参照_電気!F1223="","",参照_電気!F1223)</f>
        <v>おきたま新電力(株)</v>
      </c>
      <c r="BA1223" s="19" t="str">
        <f>IF(参照_電気!G1223="","",参照_電気!G1223)</f>
        <v>おきたま新電力(株)_メニューB(残差)</v>
      </c>
      <c r="BB1223" s="19">
        <f t="shared" si="60"/>
        <v>0.59799999999999998</v>
      </c>
      <c r="BD1223" s="19" t="str">
        <f>IF(参照_電気!L1223="","",参照_電気!L1223)</f>
        <v/>
      </c>
    </row>
    <row r="1224" spans="47:56">
      <c r="AU1224" s="19" t="str">
        <f>IF(参照_電気!A1224="","",参照_電気!A1224)</f>
        <v/>
      </c>
      <c r="AV1224" s="19" t="str">
        <f>IF(参照_電気!B1224="","",参照_電気!B1224)</f>
        <v/>
      </c>
      <c r="AW1224" s="19" t="str">
        <f>IF(参照_電気!C1224="","",参照_電気!C1224)</f>
        <v>(参考値)事業者全体</v>
      </c>
      <c r="AX1224" s="19">
        <f>IF(参照_電気!D1224="","",参照_電気!D1224)</f>
        <v>5.1800000000000001E-4</v>
      </c>
      <c r="AY1224" s="19">
        <f>IF(参照_電気!E1224="","",参照_電気!E1224)</f>
        <v>5.1800000000000001E-4</v>
      </c>
      <c r="AZ1224" s="19" t="str">
        <f>IF(参照_電気!F1224="","",参照_電気!F1224)</f>
        <v>おきたま新電力(株)</v>
      </c>
      <c r="BA1224" s="19" t="str">
        <f>IF(参照_電気!G1224="","",参照_電気!G1224)</f>
        <v>おきたま新電力(株)_(参考値)事業者全体</v>
      </c>
      <c r="BB1224" s="19">
        <f t="shared" si="60"/>
        <v>0.51800000000000002</v>
      </c>
      <c r="BD1224" s="19" t="str">
        <f>IF(参照_電気!L1224="","",参照_電気!L1224)</f>
        <v/>
      </c>
    </row>
    <row r="1225" spans="47:56">
      <c r="AU1225" s="19" t="str">
        <f>IF(参照_電気!A1225="","",参照_電気!A1225)</f>
        <v>A0835</v>
      </c>
      <c r="AV1225" s="19" t="str">
        <f>IF(参照_電気!B1225="","",参照_電気!B1225)</f>
        <v>河原実業(株)</v>
      </c>
      <c r="AW1225" s="19" t="str">
        <f>IF(参照_電気!C1225="","",参照_電気!C1225)</f>
        <v/>
      </c>
      <c r="AX1225" s="19">
        <f>IF(参照_電気!D1225="","",参照_電気!D1225)</f>
        <v>4.8899999999999996E-4</v>
      </c>
      <c r="AY1225" s="19">
        <f>IF(参照_電気!E1225="","",参照_電気!E1225)</f>
        <v>4.8899999999999996E-4</v>
      </c>
      <c r="AZ1225" s="19" t="str">
        <f>IF(参照_電気!F1225="","",参照_電気!F1225)</f>
        <v>河原実業(株)</v>
      </c>
      <c r="BA1225" s="19" t="str">
        <f>IF(参照_電気!G1225="","",参照_電気!G1225)</f>
        <v>河原実業(株)_</v>
      </c>
      <c r="BB1225" s="19">
        <f t="shared" si="60"/>
        <v>0.48899999999999993</v>
      </c>
      <c r="BD1225" s="19" t="str">
        <f>IF(参照_電気!L1225="","",参照_電気!L1225)</f>
        <v/>
      </c>
    </row>
    <row r="1226" spans="47:56">
      <c r="AU1226" s="19" t="str">
        <f>IF(参照_電気!A1226="","",参照_電気!A1226)</f>
        <v>A0838</v>
      </c>
      <c r="AV1226" s="19" t="str">
        <f>IF(参照_電気!B1226="","",参照_電気!B1226)</f>
        <v>(株)stc</v>
      </c>
      <c r="AW1226" s="19" t="str">
        <f>IF(参照_電気!C1226="","",参照_電気!C1226)</f>
        <v/>
      </c>
      <c r="AX1226" s="19">
        <f>IF(参照_電気!D1226="","",参照_電気!D1226)</f>
        <v>4.2200000000000001E-4</v>
      </c>
      <c r="AY1226" s="19">
        <f>IF(参照_電気!E1226="","",参照_電気!E1226)</f>
        <v>4.2200000000000001E-4</v>
      </c>
      <c r="AZ1226" s="19" t="str">
        <f>IF(参照_電気!F1226="","",参照_電気!F1226)</f>
        <v>(株)stc</v>
      </c>
      <c r="BA1226" s="19" t="str">
        <f>IF(参照_電気!G1226="","",参照_電気!G1226)</f>
        <v>(株)stc_</v>
      </c>
      <c r="BB1226" s="19">
        <f t="shared" si="60"/>
        <v>0.42199999999999999</v>
      </c>
      <c r="BD1226" s="19" t="str">
        <f>IF(参照_電気!L1226="","",参照_電気!L1226)</f>
        <v/>
      </c>
    </row>
    <row r="1227" spans="47:56">
      <c r="AU1227" s="19" t="str">
        <f>IF(参照_電気!A1227="","",参照_電気!A1227)</f>
        <v>A0839</v>
      </c>
      <c r="AV1227" s="19" t="str">
        <f>IF(参照_電気!B1227="","",参照_電気!B1227)</f>
        <v>(株)工営エナジー</v>
      </c>
      <c r="AW1227" s="19" t="str">
        <f>IF(参照_電気!C1227="","",参照_電気!C1227)</f>
        <v>メニューA</v>
      </c>
      <c r="AX1227" s="19">
        <f>IF(参照_電気!D1227="","",参照_電気!D1227)</f>
        <v>2.0000000000000002E-5</v>
      </c>
      <c r="AY1227" s="19">
        <f>IF(参照_電気!E1227="","",参照_電気!E1227)</f>
        <v>2.0000000000000002E-5</v>
      </c>
      <c r="AZ1227" s="19" t="str">
        <f>IF(参照_電気!F1227="","",参照_電気!F1227)</f>
        <v>(株)工営エナジー</v>
      </c>
      <c r="BA1227" s="19" t="str">
        <f>IF(参照_電気!G1227="","",参照_電気!G1227)</f>
        <v>(株)工営エナジー_メニューA</v>
      </c>
      <c r="BB1227" s="19">
        <f t="shared" si="60"/>
        <v>0.02</v>
      </c>
      <c r="BD1227" s="19" t="str">
        <f>IF(参照_電気!L1227="","",参照_電気!L1227)</f>
        <v/>
      </c>
    </row>
    <row r="1228" spans="47:56">
      <c r="AU1228" s="19" t="str">
        <f>IF(参照_電気!A1228="","",参照_電気!A1228)</f>
        <v/>
      </c>
      <c r="AV1228" s="19" t="str">
        <f>IF(参照_電気!B1228="","",参照_電気!B1228)</f>
        <v/>
      </c>
      <c r="AW1228" s="19" t="str">
        <f>IF(参照_電気!C1228="","",参照_電気!C1228)</f>
        <v>(参考値)事業者全体</v>
      </c>
      <c r="AX1228" s="19">
        <f>IF(参照_電気!D1228="","",参照_電気!D1228)</f>
        <v>2.0000000000000002E-5</v>
      </c>
      <c r="AY1228" s="19">
        <f>IF(参照_電気!E1228="","",参照_電気!E1228)</f>
        <v>2.0000000000000002E-5</v>
      </c>
      <c r="AZ1228" s="19" t="str">
        <f>IF(参照_電気!F1228="","",参照_電気!F1228)</f>
        <v>(株)工営エナジー</v>
      </c>
      <c r="BA1228" s="19" t="str">
        <f>IF(参照_電気!G1228="","",参照_電気!G1228)</f>
        <v>(株)工営エナジー_(参考値)事業者全体</v>
      </c>
      <c r="BB1228" s="19">
        <f t="shared" si="60"/>
        <v>0.02</v>
      </c>
      <c r="BD1228" s="19" t="str">
        <f>IF(参照_電気!L1228="","",参照_電気!L1228)</f>
        <v/>
      </c>
    </row>
    <row r="1229" spans="47:56">
      <c r="AU1229" s="19" t="str">
        <f>IF(参照_電気!A1229="","",参照_電気!A1229)</f>
        <v>A0840</v>
      </c>
      <c r="AV1229" s="19" t="str">
        <f>IF(参照_電気!B1229="","",参照_電気!B1229)</f>
        <v>アースシグナルソリューションズ(株)</v>
      </c>
      <c r="AW1229" s="19" t="str">
        <f>IF(参照_電気!C1229="","",参照_電気!C1229)</f>
        <v/>
      </c>
      <c r="AX1229" s="19">
        <f>IF(参照_電気!D1229="","",参照_電気!D1229)</f>
        <v>8.8999999999999995E-5</v>
      </c>
      <c r="AY1229" s="19">
        <f>IF(参照_電気!E1229="","",参照_電気!E1229)</f>
        <v>8.8999999999999995E-5</v>
      </c>
      <c r="AZ1229" s="19" t="str">
        <f>IF(参照_電気!F1229="","",参照_電気!F1229)</f>
        <v>アースシグナルソリューションズ(株)</v>
      </c>
      <c r="BA1229" s="19" t="str">
        <f>IF(参照_電気!G1229="","",参照_電気!G1229)</f>
        <v>アースシグナルソリューションズ(株)_</v>
      </c>
      <c r="BB1229" s="19">
        <f t="shared" si="60"/>
        <v>8.8999999999999996E-2</v>
      </c>
      <c r="BD1229" s="19" t="str">
        <f>IF(参照_電気!L1229="","",参照_電気!L1229)</f>
        <v/>
      </c>
    </row>
    <row r="1230" spans="47:56">
      <c r="AU1230" s="19" t="str">
        <f>IF(参照_電気!A1230="","",参照_電気!A1230)</f>
        <v>A0843</v>
      </c>
      <c r="AV1230" s="19" t="str">
        <f>IF(参照_電気!B1230="","",参照_電気!B1230)</f>
        <v>シントウエナジー(株)</v>
      </c>
      <c r="AW1230" s="19" t="str">
        <f>IF(参照_電気!C1230="","",参照_電気!C1230)</f>
        <v/>
      </c>
      <c r="AX1230" s="19">
        <f>IF(参照_電気!D1230="","",参照_電気!D1230)</f>
        <v>2.8899999999999998E-4</v>
      </c>
      <c r="AY1230" s="19">
        <f>IF(参照_電気!E1230="","",参照_電気!E1230)</f>
        <v>2.8899999999999998E-4</v>
      </c>
      <c r="AZ1230" s="19" t="str">
        <f>IF(参照_電気!F1230="","",参照_電気!F1230)</f>
        <v>シントウエナジー(株)</v>
      </c>
      <c r="BA1230" s="19" t="str">
        <f>IF(参照_電気!G1230="","",参照_電気!G1230)</f>
        <v>シントウエナジー(株)_</v>
      </c>
      <c r="BB1230" s="19">
        <f t="shared" si="60"/>
        <v>0.28899999999999998</v>
      </c>
      <c r="BD1230" s="19" t="str">
        <f>IF(参照_電気!L1230="","",参照_電気!L1230)</f>
        <v/>
      </c>
    </row>
    <row r="1231" spans="47:56">
      <c r="AU1231" s="19" t="str">
        <f>IF(参照_電気!A1231="","",参照_電気!A1231)</f>
        <v>A0844</v>
      </c>
      <c r="AV1231" s="19" t="str">
        <f>IF(参照_電気!B1231="","",参照_電気!B1231)</f>
        <v>那須野ヶ原みらい電力(株)</v>
      </c>
      <c r="AW1231" s="19" t="str">
        <f>IF(参照_電気!C1231="","",参照_電気!C1231)</f>
        <v/>
      </c>
      <c r="AX1231" s="19">
        <f>IF(参照_電気!D1231="","",参照_電気!D1231)</f>
        <v>2.22E-4</v>
      </c>
      <c r="AY1231" s="19">
        <f>IF(参照_電気!E1231="","",参照_電気!E1231)</f>
        <v>2.22E-4</v>
      </c>
      <c r="AZ1231" s="19" t="str">
        <f>IF(参照_電気!F1231="","",参照_電気!F1231)</f>
        <v>那須野ヶ原みらい電力(株)</v>
      </c>
      <c r="BA1231" s="19" t="str">
        <f>IF(参照_電気!G1231="","",参照_電気!G1231)</f>
        <v>那須野ヶ原みらい電力(株)_</v>
      </c>
      <c r="BB1231" s="19">
        <f t="shared" si="60"/>
        <v>0.222</v>
      </c>
      <c r="BD1231" s="19" t="str">
        <f>IF(参照_電気!L1231="","",参照_電気!L1231)</f>
        <v/>
      </c>
    </row>
    <row r="1232" spans="47:56">
      <c r="AU1232" s="19" t="str">
        <f>IF(参照_電気!A1232="","",参照_電気!A1232)</f>
        <v>A0847</v>
      </c>
      <c r="AV1232" s="19" t="str">
        <f>IF(参照_電気!B1232="","",参照_電気!B1232)</f>
        <v>柏崎あい・あーるエナジー(株)</v>
      </c>
      <c r="AW1232" s="19" t="str">
        <f>IF(参照_電気!C1232="","",参照_電気!C1232)</f>
        <v/>
      </c>
      <c r="AX1232" s="19">
        <f>IF(参照_電気!D1232="","",参照_電気!D1232)</f>
        <v>5.7899999999999998E-4</v>
      </c>
      <c r="AY1232" s="19">
        <f>IF(参照_電気!E1232="","",参照_電気!E1232)</f>
        <v>5.7899999999999998E-4</v>
      </c>
      <c r="AZ1232" s="19" t="str">
        <f>IF(参照_電気!F1232="","",参照_電気!F1232)</f>
        <v>柏崎あい・あーるエナジー(株)</v>
      </c>
      <c r="BA1232" s="19" t="str">
        <f>IF(参照_電気!G1232="","",参照_電気!G1232)</f>
        <v>柏崎あい・あーるエナジー(株)_</v>
      </c>
      <c r="BB1232" s="19">
        <f t="shared" si="60"/>
        <v>0.57899999999999996</v>
      </c>
      <c r="BD1232" s="19" t="str">
        <f>IF(参照_電気!L1232="","",参照_電気!L1232)</f>
        <v/>
      </c>
    </row>
    <row r="1233" spans="47:56">
      <c r="AU1233" s="19" t="str">
        <f>IF(参照_電気!A1233="","",参照_電気!A1233)</f>
        <v>A0849</v>
      </c>
      <c r="AV1233" s="19" t="str">
        <f>IF(参照_電気!B1233="","",参照_電気!B1233)</f>
        <v>京セラ(株)</v>
      </c>
      <c r="AW1233" s="19" t="str">
        <f>IF(参照_電気!C1233="","",参照_電気!C1233)</f>
        <v>メニューA</v>
      </c>
      <c r="AX1233" s="19">
        <f>IF(参照_電気!D1233="","",参照_電気!D1233)</f>
        <v>0</v>
      </c>
      <c r="AY1233" s="19">
        <f>IF(参照_電気!E1233="","",参照_電気!E1233)</f>
        <v>0</v>
      </c>
      <c r="AZ1233" s="19" t="str">
        <f>IF(参照_電気!F1233="","",参照_電気!F1233)</f>
        <v>京セラ(株)</v>
      </c>
      <c r="BA1233" s="19" t="str">
        <f>IF(参照_電気!G1233="","",参照_電気!G1233)</f>
        <v>京セラ(株)_メニューA</v>
      </c>
      <c r="BB1233" s="19">
        <f t="shared" si="60"/>
        <v>0</v>
      </c>
      <c r="BD1233" s="19" t="str">
        <f>IF(参照_電気!L1233="","",参照_電気!L1233)</f>
        <v/>
      </c>
    </row>
    <row r="1234" spans="47:56">
      <c r="AU1234" s="19" t="str">
        <f>IF(参照_電気!A1234="","",参照_電気!A1234)</f>
        <v/>
      </c>
      <c r="AV1234" s="19" t="str">
        <f>IF(参照_電気!B1234="","",参照_電気!B1234)</f>
        <v/>
      </c>
      <c r="AW1234" s="19" t="str">
        <f>IF(参照_電気!C1234="","",参照_電気!C1234)</f>
        <v>(参考値)事業者全体</v>
      </c>
      <c r="AX1234" s="19">
        <f>IF(参照_電気!D1234="","",参照_電気!D1234)</f>
        <v>0</v>
      </c>
      <c r="AY1234" s="19">
        <f>IF(参照_電気!E1234="","",参照_電気!E1234)</f>
        <v>0</v>
      </c>
      <c r="AZ1234" s="19" t="str">
        <f>IF(参照_電気!F1234="","",参照_電気!F1234)</f>
        <v>京セラ(株)</v>
      </c>
      <c r="BA1234" s="19" t="str">
        <f>IF(参照_電気!G1234="","",参照_電気!G1234)</f>
        <v>京セラ(株)_(参考値)事業者全体</v>
      </c>
      <c r="BB1234" s="19">
        <f t="shared" si="60"/>
        <v>0</v>
      </c>
      <c r="BD1234" s="19" t="str">
        <f>IF(参照_電気!L1234="","",参照_電気!L1234)</f>
        <v/>
      </c>
    </row>
    <row r="1235" spans="47:56">
      <c r="AU1235" s="19" t="str">
        <f>IF(参照_電気!A1235="","",参照_電気!A1235)</f>
        <v>A0851</v>
      </c>
      <c r="AV1235" s="19" t="str">
        <f>IF(参照_電気!B1235="","",参照_電気!B1235)</f>
        <v>(株)鳥取みらい電力</v>
      </c>
      <c r="AW1235" s="19" t="str">
        <f>IF(参照_電気!C1235="","",参照_電気!C1235)</f>
        <v/>
      </c>
      <c r="AX1235" s="19">
        <f>IF(参照_電気!D1235="","",参照_電気!D1235)</f>
        <v>4.28E-4</v>
      </c>
      <c r="AY1235" s="19">
        <f>IF(参照_電気!E1235="","",参照_電気!E1235)</f>
        <v>4.28E-4</v>
      </c>
      <c r="AZ1235" s="19" t="str">
        <f>IF(参照_電気!F1235="","",参照_電気!F1235)</f>
        <v>(株)鳥取みらい電力</v>
      </c>
      <c r="BA1235" s="19" t="str">
        <f>IF(参照_電気!G1235="","",参照_電気!G1235)</f>
        <v>(株)鳥取みらい電力_</v>
      </c>
      <c r="BB1235" s="19">
        <f t="shared" si="60"/>
        <v>0.42799999999999999</v>
      </c>
      <c r="BD1235" s="19" t="str">
        <f>IF(参照_電気!L1235="","",参照_電気!L1235)</f>
        <v/>
      </c>
    </row>
    <row r="1236" spans="47:56">
      <c r="AU1236" s="19" t="str">
        <f>IF(参照_電気!A1236="","",参照_電気!A1236)</f>
        <v>A0852</v>
      </c>
      <c r="AV1236" s="19" t="str">
        <f>IF(参照_電気!B1236="","",参照_電気!B1236)</f>
        <v>鈴鹿グリーンエナジー(株)</v>
      </c>
      <c r="AW1236" s="19" t="str">
        <f>IF(参照_電気!C1236="","",参照_電気!C1236)</f>
        <v/>
      </c>
      <c r="AX1236" s="19">
        <f>IF(参照_電気!D1236="","",参照_電気!D1236)</f>
        <v>2.31E-4</v>
      </c>
      <c r="AY1236" s="19">
        <f>IF(参照_電気!E1236="","",参照_電気!E1236)</f>
        <v>2.31E-4</v>
      </c>
      <c r="AZ1236" s="19" t="str">
        <f>IF(参照_電気!F1236="","",参照_電気!F1236)</f>
        <v>鈴鹿グリーンエナジー(株)</v>
      </c>
      <c r="BA1236" s="19" t="str">
        <f>IF(参照_電気!G1236="","",参照_電気!G1236)</f>
        <v>鈴鹿グリーンエナジー(株)_</v>
      </c>
      <c r="BB1236" s="19">
        <f t="shared" si="60"/>
        <v>0.23100000000000001</v>
      </c>
      <c r="BD1236" s="19" t="str">
        <f>IF(参照_電気!L1236="","",参照_電気!L1236)</f>
        <v/>
      </c>
    </row>
    <row r="1237" spans="47:56">
      <c r="AU1237" s="19" t="str">
        <f>IF(参照_電気!A1237="","",参照_電気!A1237)</f>
        <v>A0853</v>
      </c>
      <c r="AV1237" s="19" t="str">
        <f>IF(参照_電気!B1237="","",参照_電気!B1237)</f>
        <v>一般社団法人東北自動車産業グリーンエネルギー普及協会</v>
      </c>
      <c r="AW1237" s="19" t="str">
        <f>IF(参照_電気!C1237="","",参照_電気!C1237)</f>
        <v/>
      </c>
      <c r="AX1237" s="19">
        <f>IF(参照_電気!D1237="","",参照_電気!D1237)</f>
        <v>0</v>
      </c>
      <c r="AY1237" s="19">
        <f>IF(参照_電気!E1237="","",参照_電気!E1237)</f>
        <v>0</v>
      </c>
      <c r="AZ1237" s="19" t="str">
        <f>IF(参照_電気!F1237="","",参照_電気!F1237)</f>
        <v>一般社団法人東北自動車産業グリーンエネルギー普及協会</v>
      </c>
      <c r="BA1237" s="19" t="str">
        <f>IF(参照_電気!G1237="","",参照_電気!G1237)</f>
        <v>一般社団法人東北自動車産業グリーンエネルギー普及協会_</v>
      </c>
      <c r="BB1237" s="19">
        <f t="shared" si="60"/>
        <v>0</v>
      </c>
      <c r="BD1237" s="19" t="str">
        <f>IF(参照_電気!L1237="","",参照_電気!L1237)</f>
        <v/>
      </c>
    </row>
    <row r="1238" spans="47:56">
      <c r="AU1238" s="19" t="str">
        <f>IF(参照_電気!A1238="","",参照_電気!A1238)</f>
        <v>A0854</v>
      </c>
      <c r="AV1238" s="19" t="str">
        <f>IF(参照_電気!B1238="","",参照_電気!B1238)</f>
        <v>刈谷知立みらい電力(株)</v>
      </c>
      <c r="AW1238" s="19" t="str">
        <f>IF(参照_電気!C1238="","",参照_電気!C1238)</f>
        <v>メニューA</v>
      </c>
      <c r="AX1238" s="19">
        <f>IF(参照_電気!D1238="","",参照_電気!D1238)</f>
        <v>3.0400000000000002E-4</v>
      </c>
      <c r="AY1238" s="19">
        <f>IF(参照_電気!E1238="","",参照_電気!E1238)</f>
        <v>3.0400000000000002E-4</v>
      </c>
      <c r="AZ1238" s="19" t="str">
        <f>IF(参照_電気!F1238="","",参照_電気!F1238)</f>
        <v>刈谷知立みらい電力(株)</v>
      </c>
      <c r="BA1238" s="19" t="str">
        <f>IF(参照_電気!G1238="","",参照_電気!G1238)</f>
        <v>刈谷知立みらい電力(株)_メニューA</v>
      </c>
      <c r="BB1238" s="19">
        <f t="shared" si="60"/>
        <v>0.30399999999999999</v>
      </c>
      <c r="BD1238" s="19" t="str">
        <f>IF(参照_電気!L1238="","",参照_電気!L1238)</f>
        <v/>
      </c>
    </row>
    <row r="1239" spans="47:56">
      <c r="AU1239" s="19" t="str">
        <f>IF(参照_電気!A1239="","",参照_電気!A1239)</f>
        <v/>
      </c>
      <c r="AV1239" s="19" t="str">
        <f>IF(参照_電気!B1239="","",参照_電気!B1239)</f>
        <v/>
      </c>
      <c r="AW1239" s="19" t="str">
        <f>IF(参照_電気!C1239="","",参照_電気!C1239)</f>
        <v>(参考値)事業者全体</v>
      </c>
      <c r="AX1239" s="19">
        <f>IF(参照_電気!D1239="","",参照_電気!D1239)</f>
        <v>3.0400000000000002E-4</v>
      </c>
      <c r="AY1239" s="19">
        <f>IF(参照_電気!E1239="","",参照_電気!E1239)</f>
        <v>3.0400000000000002E-4</v>
      </c>
      <c r="AZ1239" s="19" t="str">
        <f>IF(参照_電気!F1239="","",参照_電気!F1239)</f>
        <v>刈谷知立みらい電力(株)</v>
      </c>
      <c r="BA1239" s="19" t="str">
        <f>IF(参照_電気!G1239="","",参照_電気!G1239)</f>
        <v>刈谷知立みらい電力(株)_(参考値)事業者全体</v>
      </c>
      <c r="BB1239" s="19">
        <f t="shared" si="60"/>
        <v>0.30399999999999999</v>
      </c>
      <c r="BD1239" s="19" t="str">
        <f>IF(参照_電気!L1239="","",参照_電気!L1239)</f>
        <v/>
      </c>
    </row>
    <row r="1240" spans="47:56">
      <c r="AU1240" s="19" t="str">
        <f>IF(参照_電気!A1240="","",参照_電気!A1240)</f>
        <v>A0857</v>
      </c>
      <c r="AV1240" s="19" t="str">
        <f>IF(参照_電気!B1240="","",参照_電気!B1240)</f>
        <v>(株)パワーエックス</v>
      </c>
      <c r="AW1240" s="19" t="str">
        <f>IF(参照_電気!C1240="","",参照_電気!C1240)</f>
        <v>メニューA</v>
      </c>
      <c r="AX1240" s="19">
        <f>IF(参照_電気!D1240="","",参照_電気!D1240)</f>
        <v>2.9500000000000001E-4</v>
      </c>
      <c r="AY1240" s="19">
        <f>IF(参照_電気!E1240="","",参照_電気!E1240)</f>
        <v>2.9500000000000001E-4</v>
      </c>
      <c r="AZ1240" s="19" t="str">
        <f>IF(参照_電気!F1240="","",参照_電気!F1240)</f>
        <v>(株)パワーエックス</v>
      </c>
      <c r="BA1240" s="19" t="str">
        <f>IF(参照_電気!G1240="","",参照_電気!G1240)</f>
        <v>(株)パワーエックス_メニューA</v>
      </c>
      <c r="BB1240" s="19">
        <f t="shared" si="60"/>
        <v>0.29500000000000004</v>
      </c>
      <c r="BD1240" s="19" t="str">
        <f>IF(参照_電気!L1240="","",参照_電気!L1240)</f>
        <v/>
      </c>
    </row>
    <row r="1241" spans="47:56">
      <c r="AU1241" s="19" t="str">
        <f>IF(参照_電気!A1241="","",参照_電気!A1241)</f>
        <v/>
      </c>
      <c r="AV1241" s="19" t="str">
        <f>IF(参照_電気!B1241="","",参照_電気!B1241)</f>
        <v/>
      </c>
      <c r="AW1241" s="19" t="str">
        <f>IF(参照_電気!C1241="","",参照_電気!C1241)</f>
        <v>メニューB</v>
      </c>
      <c r="AX1241" s="19">
        <f>IF(参照_電気!D1241="","",参照_電気!D1241)</f>
        <v>4.2999999999999999E-4</v>
      </c>
      <c r="AY1241" s="19">
        <f>IF(参照_電気!E1241="","",参照_電気!E1241)</f>
        <v>4.2999999999999999E-4</v>
      </c>
      <c r="AZ1241" s="19" t="str">
        <f>IF(参照_電気!F1241="","",参照_電気!F1241)</f>
        <v>(株)パワーエックス</v>
      </c>
      <c r="BA1241" s="19" t="str">
        <f>IF(参照_電気!G1241="","",参照_電気!G1241)</f>
        <v>(株)パワーエックス_メニューB</v>
      </c>
      <c r="BB1241" s="19">
        <f t="shared" si="60"/>
        <v>0.43</v>
      </c>
      <c r="BD1241" s="19" t="str">
        <f>IF(参照_電気!L1241="","",参照_電気!L1241)</f>
        <v/>
      </c>
    </row>
    <row r="1242" spans="47:56">
      <c r="AU1242" s="19" t="str">
        <f>IF(参照_電気!A1242="","",参照_電気!A1242)</f>
        <v/>
      </c>
      <c r="AV1242" s="19" t="str">
        <f>IF(参照_電気!B1242="","",参照_電気!B1242)</f>
        <v/>
      </c>
      <c r="AW1242" s="19" t="str">
        <f>IF(参照_電気!C1242="","",参照_電気!C1242)</f>
        <v>メニューC(残差)</v>
      </c>
      <c r="AX1242" s="19">
        <f>IF(参照_電気!D1242="","",参照_電気!D1242)</f>
        <v>4.2200000000000001E-4</v>
      </c>
      <c r="AY1242" s="19">
        <f>IF(参照_電気!E1242="","",参照_電気!E1242)</f>
        <v>4.2200000000000001E-4</v>
      </c>
      <c r="AZ1242" s="19" t="str">
        <f>IF(参照_電気!F1242="","",参照_電気!F1242)</f>
        <v>(株)パワーエックス</v>
      </c>
      <c r="BA1242" s="19" t="str">
        <f>IF(参照_電気!G1242="","",参照_電気!G1242)</f>
        <v>(株)パワーエックス_メニューC(残差)</v>
      </c>
      <c r="BB1242" s="19">
        <f t="shared" si="60"/>
        <v>0.42199999999999999</v>
      </c>
      <c r="BD1242" s="19" t="str">
        <f>IF(参照_電気!L1242="","",参照_電気!L1242)</f>
        <v/>
      </c>
    </row>
    <row r="1243" spans="47:56">
      <c r="AU1243" s="19" t="str">
        <f>IF(参照_電気!A1243="","",参照_電気!A1243)</f>
        <v/>
      </c>
      <c r="AV1243" s="19" t="str">
        <f>IF(参照_電気!B1243="","",参照_電気!B1243)</f>
        <v/>
      </c>
      <c r="AW1243" s="19" t="str">
        <f>IF(参照_電気!C1243="","",参照_電気!C1243)</f>
        <v>(参考値)事業者全体</v>
      </c>
      <c r="AX1243" s="19">
        <f>IF(参照_電気!D1243="","",参照_電気!D1243)</f>
        <v>1.023E-3</v>
      </c>
      <c r="AY1243" s="19">
        <f>IF(参照_電気!E1243="","",参照_電気!E1243)</f>
        <v>1.023E-3</v>
      </c>
      <c r="AZ1243" s="19" t="str">
        <f>IF(参照_電気!F1243="","",参照_電気!F1243)</f>
        <v>(株)パワーエックス</v>
      </c>
      <c r="BA1243" s="19" t="str">
        <f>IF(参照_電気!G1243="","",参照_電気!G1243)</f>
        <v>(株)パワーエックス_(参考値)事業者全体</v>
      </c>
      <c r="BB1243" s="19">
        <f t="shared" si="60"/>
        <v>1.0230000000000001</v>
      </c>
      <c r="BD1243" s="19" t="str">
        <f>IF(参照_電気!L1243="","",参照_電気!L1243)</f>
        <v/>
      </c>
    </row>
    <row r="1244" spans="47:56">
      <c r="AU1244" s="19" t="str">
        <f>IF(参照_電気!A1244="","",参照_電気!A1244)</f>
        <v>A0859</v>
      </c>
      <c r="AV1244" s="19" t="str">
        <f>IF(参照_電気!B1244="","",参照_電気!B1244)</f>
        <v>いちのみや未来エネルギー(株)</v>
      </c>
      <c r="AW1244" s="19" t="str">
        <f>IF(参照_電気!C1244="","",参照_電気!C1244)</f>
        <v>メニューA</v>
      </c>
      <c r="AX1244" s="19">
        <f>IF(参照_電気!D1244="","",参照_電気!D1244)</f>
        <v>0</v>
      </c>
      <c r="AY1244" s="19">
        <f>IF(参照_電気!E1244="","",参照_電気!E1244)</f>
        <v>0</v>
      </c>
      <c r="AZ1244" s="19" t="str">
        <f>IF(参照_電気!F1244="","",参照_電気!F1244)</f>
        <v>いちのみや未来エネルギー(株)</v>
      </c>
      <c r="BA1244" s="19" t="str">
        <f>IF(参照_電気!G1244="","",参照_電気!G1244)</f>
        <v>いちのみや未来エネルギー(株)_メニューA</v>
      </c>
      <c r="BB1244" s="19">
        <f t="shared" si="60"/>
        <v>0</v>
      </c>
      <c r="BD1244" s="19" t="str">
        <f>IF(参照_電気!L1244="","",参照_電気!L1244)</f>
        <v/>
      </c>
    </row>
    <row r="1245" spans="47:56">
      <c r="AU1245" s="19" t="str">
        <f>IF(参照_電気!A1245="","",参照_電気!A1245)</f>
        <v/>
      </c>
      <c r="AV1245" s="19" t="str">
        <f>IF(参照_電気!B1245="","",参照_電気!B1245)</f>
        <v/>
      </c>
      <c r="AW1245" s="19" t="str">
        <f>IF(参照_電気!C1245="","",参照_電気!C1245)</f>
        <v>(参考値)事業者全体</v>
      </c>
      <c r="AX1245" s="19">
        <f>IF(参照_電気!D1245="","",参照_電気!D1245)</f>
        <v>0</v>
      </c>
      <c r="AY1245" s="19">
        <f>IF(参照_電気!E1245="","",参照_電気!E1245)</f>
        <v>0</v>
      </c>
      <c r="AZ1245" s="19" t="str">
        <f>IF(参照_電気!F1245="","",参照_電気!F1245)</f>
        <v>いちのみや未来エネルギー(株)</v>
      </c>
      <c r="BA1245" s="19" t="str">
        <f>IF(参照_電気!G1245="","",参照_電気!G1245)</f>
        <v>いちのみや未来エネルギー(株)_(参考値)事業者全体</v>
      </c>
      <c r="BB1245" s="19">
        <f t="shared" si="60"/>
        <v>0</v>
      </c>
      <c r="BD1245" s="19" t="str">
        <f>IF(参照_電気!L1245="","",参照_電気!L1245)</f>
        <v/>
      </c>
    </row>
    <row r="1246" spans="47:56">
      <c r="AU1246" s="19" t="str">
        <f>IF(参照_電気!A1246="","",参照_電気!A1246)</f>
        <v>A0860</v>
      </c>
      <c r="AV1246" s="19" t="str">
        <f>IF(参照_電気!B1246="","",参照_電気!B1246)</f>
        <v>岡谷酸素(株)</v>
      </c>
      <c r="AW1246" s="19" t="str">
        <f>IF(参照_電気!C1246="","",参照_電気!C1246)</f>
        <v/>
      </c>
      <c r="AX1246" s="19">
        <f>IF(参照_電気!D1246="","",参照_電気!D1246)</f>
        <v>6.2500000000000001E-4</v>
      </c>
      <c r="AY1246" s="19">
        <f>IF(参照_電気!E1246="","",参照_電気!E1246)</f>
        <v>6.2500000000000001E-4</v>
      </c>
      <c r="AZ1246" s="19" t="str">
        <f>IF(参照_電気!F1246="","",参照_電気!F1246)</f>
        <v>岡谷酸素(株)</v>
      </c>
      <c r="BA1246" s="19" t="str">
        <f>IF(参照_電気!G1246="","",参照_電気!G1246)</f>
        <v>岡谷酸素(株)_</v>
      </c>
      <c r="BB1246" s="19">
        <f t="shared" si="60"/>
        <v>0.625</v>
      </c>
      <c r="BD1246" s="19" t="str">
        <f>IF(参照_電気!L1246="","",参照_電気!L1246)</f>
        <v/>
      </c>
    </row>
    <row r="1247" spans="47:56">
      <c r="AU1247" s="19" t="str">
        <f>IF(参照_電気!A1247="","",参照_電気!A1247)</f>
        <v>A0863</v>
      </c>
      <c r="AV1247" s="19" t="str">
        <f>IF(参照_電気!B1247="","",参照_電気!B1247)</f>
        <v>(株)絆</v>
      </c>
      <c r="AW1247" s="19" t="str">
        <f>IF(参照_電気!C1247="","",参照_電気!C1247)</f>
        <v/>
      </c>
      <c r="AX1247" s="19">
        <f>IF(参照_電気!D1247="","",参照_電気!D1247)</f>
        <v>6.1600000000000001E-4</v>
      </c>
      <c r="AY1247" s="19">
        <f>IF(参照_電気!E1247="","",参照_電気!E1247)</f>
        <v>6.1600000000000001E-4</v>
      </c>
      <c r="AZ1247" s="19" t="str">
        <f>IF(参照_電気!F1247="","",参照_電気!F1247)</f>
        <v>(株)絆</v>
      </c>
      <c r="BA1247" s="19" t="str">
        <f>IF(参照_電気!G1247="","",参照_電気!G1247)</f>
        <v>(株)絆_</v>
      </c>
      <c r="BB1247" s="19">
        <f t="shared" si="60"/>
        <v>0.61599999999999999</v>
      </c>
      <c r="BD1247" s="19" t="str">
        <f>IF(参照_電気!L1247="","",参照_電気!L1247)</f>
        <v/>
      </c>
    </row>
    <row r="1248" spans="47:56">
      <c r="AU1248" s="19" t="str">
        <f>IF(参照_電気!A1248="","",参照_電気!A1248)</f>
        <v>A0865</v>
      </c>
      <c r="AV1248" s="19" t="str">
        <f>IF(参照_電気!B1248="","",参照_電気!B1248)</f>
        <v>東北エネルギーサービス(株)</v>
      </c>
      <c r="AW1248" s="19" t="str">
        <f>IF(参照_電気!C1248="","",参照_電気!C1248)</f>
        <v>メニューA</v>
      </c>
      <c r="AX1248" s="19">
        <f>IF(参照_電気!D1248="","",参照_電気!D1248)</f>
        <v>1.2899999999999999E-4</v>
      </c>
      <c r="AY1248" s="19">
        <f>IF(参照_電気!E1248="","",参照_電気!E1248)</f>
        <v>1.2899999999999999E-4</v>
      </c>
      <c r="AZ1248" s="19" t="str">
        <f>IF(参照_電気!F1248="","",参照_電気!F1248)</f>
        <v>東北エネルギーサービス(株)</v>
      </c>
      <c r="BA1248" s="19" t="str">
        <f>IF(参照_電気!G1248="","",参照_電気!G1248)</f>
        <v>東北エネルギーサービス(株)_メニューA</v>
      </c>
      <c r="BB1248" s="19">
        <f t="shared" si="60"/>
        <v>0.129</v>
      </c>
      <c r="BD1248" s="19" t="str">
        <f>IF(参照_電気!L1248="","",参照_電気!L1248)</f>
        <v/>
      </c>
    </row>
    <row r="1249" spans="47:56">
      <c r="AU1249" s="19" t="str">
        <f>IF(参照_電気!A1249="","",参照_電気!A1249)</f>
        <v/>
      </c>
      <c r="AV1249" s="19" t="str">
        <f>IF(参照_電気!B1249="","",参照_電気!B1249)</f>
        <v/>
      </c>
      <c r="AW1249" s="19" t="str">
        <f>IF(参照_電気!C1249="","",参照_電気!C1249)</f>
        <v>メニューB</v>
      </c>
      <c r="AX1249" s="19">
        <f>IF(参照_電気!D1249="","",参照_電気!D1249)</f>
        <v>1.4799999999999999E-4</v>
      </c>
      <c r="AY1249" s="19">
        <f>IF(参照_電気!E1249="","",参照_電気!E1249)</f>
        <v>1.4799999999999999E-4</v>
      </c>
      <c r="AZ1249" s="19" t="str">
        <f>IF(参照_電気!F1249="","",参照_電気!F1249)</f>
        <v>東北エネルギーサービス(株)</v>
      </c>
      <c r="BA1249" s="19" t="str">
        <f>IF(参照_電気!G1249="","",参照_電気!G1249)</f>
        <v>東北エネルギーサービス(株)_メニューB</v>
      </c>
      <c r="BB1249" s="19">
        <f t="shared" si="60"/>
        <v>0.14799999999999999</v>
      </c>
      <c r="BD1249" s="19" t="str">
        <f>IF(参照_電気!L1249="","",参照_電気!L1249)</f>
        <v/>
      </c>
    </row>
    <row r="1250" spans="47:56">
      <c r="AU1250" s="19" t="str">
        <f>IF(参照_電気!A1250="","",参照_電気!A1250)</f>
        <v/>
      </c>
      <c r="AV1250" s="19" t="str">
        <f>IF(参照_電気!B1250="","",参照_電気!B1250)</f>
        <v/>
      </c>
      <c r="AW1250" s="19" t="str">
        <f>IF(参照_電気!C1250="","",参照_電気!C1250)</f>
        <v>メニューC</v>
      </c>
      <c r="AX1250" s="19">
        <f>IF(参照_電気!D1250="","",参照_電気!D1250)</f>
        <v>9.7999999999999997E-5</v>
      </c>
      <c r="AY1250" s="19">
        <f>IF(参照_電気!E1250="","",参照_電気!E1250)</f>
        <v>9.7999999999999997E-5</v>
      </c>
      <c r="AZ1250" s="19" t="str">
        <f>IF(参照_電気!F1250="","",参照_電気!F1250)</f>
        <v>東北エネルギーサービス(株)</v>
      </c>
      <c r="BA1250" s="19" t="str">
        <f>IF(参照_電気!G1250="","",参照_電気!G1250)</f>
        <v>東北エネルギーサービス(株)_メニューC</v>
      </c>
      <c r="BB1250" s="19">
        <f t="shared" si="60"/>
        <v>9.8000000000000004E-2</v>
      </c>
      <c r="BD1250" s="19" t="str">
        <f>IF(参照_電気!L1250="","",参照_電気!L1250)</f>
        <v/>
      </c>
    </row>
    <row r="1251" spans="47:56">
      <c r="AU1251" s="19" t="str">
        <f>IF(参照_電気!A1251="","",参照_電気!A1251)</f>
        <v/>
      </c>
      <c r="AV1251" s="19" t="str">
        <f>IF(参照_電気!B1251="","",参照_電気!B1251)</f>
        <v/>
      </c>
      <c r="AW1251" s="19" t="str">
        <f>IF(参照_電気!C1251="","",参照_電気!C1251)</f>
        <v>(参考値)事業者全体</v>
      </c>
      <c r="AX1251" s="19">
        <f>IF(参照_電気!D1251="","",参照_電気!D1251)</f>
        <v>1.2300000000000001E-4</v>
      </c>
      <c r="AY1251" s="19">
        <f>IF(参照_電気!E1251="","",参照_電気!E1251)</f>
        <v>1.2300000000000001E-4</v>
      </c>
      <c r="AZ1251" s="19" t="str">
        <f>IF(参照_電気!F1251="","",参照_電気!F1251)</f>
        <v>東北エネルギーサービス(株)</v>
      </c>
      <c r="BA1251" s="19" t="str">
        <f>IF(参照_電気!G1251="","",参照_電気!G1251)</f>
        <v>東北エネルギーサービス(株)_(参考値)事業者全体</v>
      </c>
      <c r="BB1251" s="19">
        <f t="shared" si="60"/>
        <v>0.12300000000000001</v>
      </c>
      <c r="BD1251" s="19" t="str">
        <f>IF(参照_電気!L1251="","",参照_電気!L1251)</f>
        <v/>
      </c>
    </row>
    <row r="1252" spans="47:56">
      <c r="AU1252" s="19" t="str">
        <f>IF(参照_電気!A1252="","",参照_電気!A1252)</f>
        <v>A0866</v>
      </c>
      <c r="AV1252" s="19" t="str">
        <f>IF(参照_電気!B1252="","",参照_電気!B1252)</f>
        <v>(株)いなしきエナジー</v>
      </c>
      <c r="AW1252" s="19" t="str">
        <f>IF(参照_電気!C1252="","",参照_電気!C1252)</f>
        <v/>
      </c>
      <c r="AX1252" s="19">
        <f>IF(参照_電気!D1252="","",参照_電気!D1252)</f>
        <v>2.41E-4</v>
      </c>
      <c r="AY1252" s="19">
        <f>IF(参照_電気!E1252="","",参照_電気!E1252)</f>
        <v>2.41E-4</v>
      </c>
      <c r="AZ1252" s="19" t="str">
        <f>IF(参照_電気!F1252="","",参照_電気!F1252)</f>
        <v>(株)いなしきエナジー</v>
      </c>
      <c r="BA1252" s="19" t="str">
        <f>IF(参照_電気!G1252="","",参照_電気!G1252)</f>
        <v>(株)いなしきエナジー_</v>
      </c>
      <c r="BB1252" s="19">
        <f t="shared" si="60"/>
        <v>0.24099999999999999</v>
      </c>
      <c r="BD1252" s="19" t="str">
        <f>IF(参照_電気!L1252="","",参照_電気!L1252)</f>
        <v/>
      </c>
    </row>
    <row r="1253" spans="47:56">
      <c r="AU1253" s="19" t="str">
        <f>IF(参照_電気!A1253="","",参照_電気!A1253)</f>
        <v>A0867</v>
      </c>
      <c r="AV1253" s="19" t="str">
        <f>IF(参照_電気!B1253="","",参照_電気!B1253)</f>
        <v>ながのスマートパワー(株)</v>
      </c>
      <c r="AW1253" s="19" t="str">
        <f>IF(参照_電気!C1253="","",参照_電気!C1253)</f>
        <v/>
      </c>
      <c r="AX1253" s="19">
        <f>IF(参照_電気!D1253="","",参照_電気!D1253)</f>
        <v>9.3999999999999994E-5</v>
      </c>
      <c r="AY1253" s="19">
        <f>IF(参照_電気!E1253="","",参照_電気!E1253)</f>
        <v>9.3999999999999994E-5</v>
      </c>
      <c r="AZ1253" s="19" t="str">
        <f>IF(参照_電気!F1253="","",参照_電気!F1253)</f>
        <v>ながのスマートパワー(株)</v>
      </c>
      <c r="BA1253" s="19" t="str">
        <f>IF(参照_電気!G1253="","",参照_電気!G1253)</f>
        <v>ながのスマートパワー(株)_</v>
      </c>
      <c r="BB1253" s="19">
        <f t="shared" si="60"/>
        <v>9.4E-2</v>
      </c>
      <c r="BD1253" s="19" t="str">
        <f>IF(参照_電気!L1253="","",参照_電気!L1253)</f>
        <v/>
      </c>
    </row>
    <row r="1254" spans="47:56">
      <c r="AU1254" s="19" t="str">
        <f>IF(参照_電気!A1254="","",参照_電気!A1254)</f>
        <v>A0868</v>
      </c>
      <c r="AV1254" s="19" t="str">
        <f>IF(参照_電気!B1254="","",参照_電気!B1254)</f>
        <v>(株)ホクレン油機サービス</v>
      </c>
      <c r="AW1254" s="19" t="str">
        <f>IF(参照_電気!C1254="","",参照_電気!C1254)</f>
        <v/>
      </c>
      <c r="AX1254" s="19">
        <f>IF(参照_電気!D1254="","",参照_電気!D1254)</f>
        <v>5.1099999999999995E-4</v>
      </c>
      <c r="AY1254" s="19">
        <f>IF(参照_電気!E1254="","",参照_電気!E1254)</f>
        <v>5.1099999999999995E-4</v>
      </c>
      <c r="AZ1254" s="19" t="str">
        <f>IF(参照_電気!F1254="","",参照_電気!F1254)</f>
        <v>(株)ホクレン油機サービス</v>
      </c>
      <c r="BA1254" s="19" t="str">
        <f>IF(参照_電気!G1254="","",参照_電気!G1254)</f>
        <v>(株)ホクレン油機サービス_</v>
      </c>
      <c r="BB1254" s="19">
        <f t="shared" si="60"/>
        <v>0.5109999999999999</v>
      </c>
      <c r="BD1254" s="19" t="str">
        <f>IF(参照_電気!L1254="","",参照_電気!L1254)</f>
        <v/>
      </c>
    </row>
    <row r="1255" spans="47:56">
      <c r="AU1255" s="19" t="str">
        <f>IF(参照_電気!A1255="","",参照_電気!A1255)</f>
        <v>A0869</v>
      </c>
      <c r="AV1255" s="19" t="str">
        <f>IF(参照_電気!B1255="","",参照_電気!B1255)</f>
        <v>(株)JR東日本商事</v>
      </c>
      <c r="AW1255" s="19" t="str">
        <f>IF(参照_電気!C1255="","",参照_電気!C1255)</f>
        <v>メニューA</v>
      </c>
      <c r="AX1255" s="19">
        <f>IF(参照_電気!D1255="","",参照_電気!D1255)</f>
        <v>0</v>
      </c>
      <c r="AY1255" s="19">
        <f>IF(参照_電気!E1255="","",参照_電気!E1255)</f>
        <v>0</v>
      </c>
      <c r="AZ1255" s="19" t="str">
        <f>IF(参照_電気!F1255="","",参照_電気!F1255)</f>
        <v>(株)JR東日本商事</v>
      </c>
      <c r="BA1255" s="19" t="str">
        <f>IF(参照_電気!G1255="","",参照_電気!G1255)</f>
        <v>(株)JR東日本商事_メニューA</v>
      </c>
      <c r="BB1255" s="19">
        <f t="shared" si="60"/>
        <v>0</v>
      </c>
      <c r="BD1255" s="19" t="str">
        <f>IF(参照_電気!L1255="","",参照_電気!L1255)</f>
        <v/>
      </c>
    </row>
    <row r="1256" spans="47:56">
      <c r="AU1256" s="19" t="str">
        <f>IF(参照_電気!A1256="","",参照_電気!A1256)</f>
        <v/>
      </c>
      <c r="AV1256" s="19" t="str">
        <f>IF(参照_電気!B1256="","",参照_電気!B1256)</f>
        <v/>
      </c>
      <c r="AW1256" s="19" t="str">
        <f>IF(参照_電気!C1256="","",参照_電気!C1256)</f>
        <v>メニューB(残差)</v>
      </c>
      <c r="AX1256" s="19">
        <f>IF(参照_電気!D1256="","",参照_電気!D1256)</f>
        <v>5.8799999999999998E-4</v>
      </c>
      <c r="AY1256" s="19">
        <f>IF(参照_電気!E1256="","",参照_電気!E1256)</f>
        <v>5.8799999999999998E-4</v>
      </c>
      <c r="AZ1256" s="19" t="str">
        <f>IF(参照_電気!F1256="","",参照_電気!F1256)</f>
        <v>(株)JR東日本商事</v>
      </c>
      <c r="BA1256" s="19" t="str">
        <f>IF(参照_電気!G1256="","",参照_電気!G1256)</f>
        <v>(株)JR東日本商事_メニューB(残差)</v>
      </c>
      <c r="BB1256" s="19">
        <f t="shared" si="60"/>
        <v>0.58799999999999997</v>
      </c>
      <c r="BD1256" s="19" t="str">
        <f>IF(参照_電気!L1256="","",参照_電気!L1256)</f>
        <v/>
      </c>
    </row>
    <row r="1257" spans="47:56">
      <c r="AU1257" s="19" t="str">
        <f>IF(参照_電気!A1257="","",参照_電気!A1257)</f>
        <v/>
      </c>
      <c r="AV1257" s="19" t="str">
        <f>IF(参照_電気!B1257="","",参照_電気!B1257)</f>
        <v/>
      </c>
      <c r="AW1257" s="19" t="str">
        <f>IF(参照_電気!C1257="","",参照_電気!C1257)</f>
        <v>(参考値)事業者全体</v>
      </c>
      <c r="AX1257" s="19">
        <f>IF(参照_電気!D1257="","",参照_電気!D1257)</f>
        <v>3.1E-4</v>
      </c>
      <c r="AY1257" s="19">
        <f>IF(参照_電気!E1257="","",参照_電気!E1257)</f>
        <v>3.1E-4</v>
      </c>
      <c r="AZ1257" s="19" t="str">
        <f>IF(参照_電気!F1257="","",参照_電気!F1257)</f>
        <v>(株)JR東日本商事</v>
      </c>
      <c r="BA1257" s="19" t="str">
        <f>IF(参照_電気!G1257="","",参照_電気!G1257)</f>
        <v>(株)JR東日本商事_(参考値)事業者全体</v>
      </c>
      <c r="BB1257" s="19">
        <f t="shared" si="60"/>
        <v>0.31</v>
      </c>
      <c r="BD1257" s="19" t="str">
        <f>IF(参照_電気!L1257="","",参照_電気!L1257)</f>
        <v/>
      </c>
    </row>
    <row r="1258" spans="47:56">
      <c r="AU1258" s="19" t="str">
        <f>IF(参照_電気!A1258="","",参照_電気!A1258)</f>
        <v>A0870</v>
      </c>
      <c r="AV1258" s="19" t="str">
        <f>IF(参照_電気!B1258="","",参照_電気!B1258)</f>
        <v>岡山ガス(株)</v>
      </c>
      <c r="AW1258" s="19" t="str">
        <f>IF(参照_電気!C1258="","",参照_電気!C1258)</f>
        <v/>
      </c>
      <c r="AX1258" s="19">
        <f>IF(参照_電気!D1258="","",参照_電気!D1258)</f>
        <v>3.0600000000000001E-4</v>
      </c>
      <c r="AY1258" s="19">
        <f>IF(参照_電気!E1258="","",参照_電気!E1258)</f>
        <v>3.0600000000000001E-4</v>
      </c>
      <c r="AZ1258" s="19" t="str">
        <f>IF(参照_電気!F1258="","",参照_電気!F1258)</f>
        <v>岡山ガス(株)</v>
      </c>
      <c r="BA1258" s="19" t="str">
        <f>IF(参照_電気!G1258="","",参照_電気!G1258)</f>
        <v>岡山ガス(株)_</v>
      </c>
      <c r="BB1258" s="19">
        <f t="shared" si="60"/>
        <v>0.30599999999999999</v>
      </c>
      <c r="BD1258" s="19" t="str">
        <f>IF(参照_電気!L1258="","",参照_電気!L1258)</f>
        <v/>
      </c>
    </row>
    <row r="1259" spans="47:56">
      <c r="AU1259" s="19" t="str">
        <f>IF(参照_電気!A1259="","",参照_電気!A1259)</f>
        <v>A0871</v>
      </c>
      <c r="AV1259" s="19" t="str">
        <f>IF(参照_電気!B1259="","",参照_電気!B1259)</f>
        <v>合同会社グリーンパワーリテイリング</v>
      </c>
      <c r="AW1259" s="19" t="str">
        <f>IF(参照_電気!C1259="","",参照_電気!C1259)</f>
        <v/>
      </c>
      <c r="AX1259" s="19">
        <f>IF(参照_電気!D1259="","",参照_電気!D1259)</f>
        <v>4.66E-4</v>
      </c>
      <c r="AY1259" s="19">
        <f>IF(参照_電気!E1259="","",参照_電気!E1259)</f>
        <v>4.66E-4</v>
      </c>
      <c r="AZ1259" s="19" t="str">
        <f>IF(参照_電気!F1259="","",参照_電気!F1259)</f>
        <v>合同会社グリーンパワーリテイリング</v>
      </c>
      <c r="BA1259" s="19" t="str">
        <f>IF(参照_電気!G1259="","",参照_電気!G1259)</f>
        <v>合同会社グリーンパワーリテイリング_</v>
      </c>
      <c r="BB1259" s="19">
        <f t="shared" si="60"/>
        <v>0.46599999999999997</v>
      </c>
      <c r="BD1259" s="19" t="str">
        <f>IF(参照_電気!L1259="","",参照_電気!L1259)</f>
        <v/>
      </c>
    </row>
    <row r="1260" spans="47:56">
      <c r="AU1260" s="19" t="str">
        <f>IF(参照_電気!A1260="","",参照_電気!A1260)</f>
        <v>A0873</v>
      </c>
      <c r="AV1260" s="19" t="str">
        <f>IF(参照_電気!B1260="","",参照_電気!B1260)</f>
        <v>川崎未来エナジー(株)</v>
      </c>
      <c r="AW1260" s="19" t="str">
        <f>IF(参照_電気!C1260="","",参照_電気!C1260)</f>
        <v>メニューA</v>
      </c>
      <c r="AX1260" s="19">
        <f>IF(参照_電気!D1260="","",参照_電気!D1260)</f>
        <v>0</v>
      </c>
      <c r="AY1260" s="19">
        <f>IF(参照_電気!E1260="","",参照_電気!E1260)</f>
        <v>0</v>
      </c>
      <c r="AZ1260" s="19" t="str">
        <f>IF(参照_電気!F1260="","",参照_電気!F1260)</f>
        <v>川崎未来エナジー(株)</v>
      </c>
      <c r="BA1260" s="19" t="str">
        <f>IF(参照_電気!G1260="","",参照_電気!G1260)</f>
        <v>川崎未来エナジー(株)_メニューA</v>
      </c>
      <c r="BB1260" s="19">
        <f t="shared" si="60"/>
        <v>0</v>
      </c>
      <c r="BD1260" s="19" t="str">
        <f>IF(参照_電気!L1260="","",参照_電気!L1260)</f>
        <v/>
      </c>
    </row>
    <row r="1261" spans="47:56">
      <c r="AU1261" s="19" t="str">
        <f>IF(参照_電気!A1261="","",参照_電気!A1261)</f>
        <v/>
      </c>
      <c r="AV1261" s="19" t="str">
        <f>IF(参照_電気!B1261="","",参照_電気!B1261)</f>
        <v/>
      </c>
      <c r="AW1261" s="19" t="str">
        <f>IF(参照_電気!C1261="","",参照_電気!C1261)</f>
        <v>(参考値)事業者全体</v>
      </c>
      <c r="AX1261" s="19">
        <f>IF(参照_電気!D1261="","",参照_電気!D1261)</f>
        <v>0</v>
      </c>
      <c r="AY1261" s="19">
        <f>IF(参照_電気!E1261="","",参照_電気!E1261)</f>
        <v>0</v>
      </c>
      <c r="AZ1261" s="19" t="str">
        <f>IF(参照_電気!F1261="","",参照_電気!F1261)</f>
        <v>川崎未来エナジー(株)</v>
      </c>
      <c r="BA1261" s="19" t="str">
        <f>IF(参照_電気!G1261="","",参照_電気!G1261)</f>
        <v>川崎未来エナジー(株)_(参考値)事業者全体</v>
      </c>
      <c r="BB1261" s="19">
        <f t="shared" si="60"/>
        <v>0</v>
      </c>
      <c r="BD1261" s="19" t="str">
        <f>IF(参照_電気!L1261="","",参照_電気!L1261)</f>
        <v/>
      </c>
    </row>
    <row r="1262" spans="47:56">
      <c r="AU1262" s="19" t="str">
        <f>IF(参照_電気!A1262="","",参照_電気!A1262)</f>
        <v>A0874</v>
      </c>
      <c r="AV1262" s="19" t="str">
        <f>IF(参照_電気!B1262="","",参照_電気!B1262)</f>
        <v>(株)いずみみらい</v>
      </c>
      <c r="AW1262" s="19" t="str">
        <f>IF(参照_電気!C1262="","",参照_電気!C1262)</f>
        <v/>
      </c>
      <c r="AX1262" s="19">
        <f>IF(参照_電気!D1262="","",参照_電気!D1262)</f>
        <v>4.7100000000000006E-4</v>
      </c>
      <c r="AY1262" s="19">
        <f>IF(参照_電気!E1262="","",参照_電気!E1262)</f>
        <v>4.7100000000000006E-4</v>
      </c>
      <c r="AZ1262" s="19" t="str">
        <f>IF(参照_電気!F1262="","",参照_電気!F1262)</f>
        <v>(株)いずみみらい</v>
      </c>
      <c r="BA1262" s="19" t="str">
        <f>IF(参照_電気!G1262="","",参照_電気!G1262)</f>
        <v>(株)いずみみらい_</v>
      </c>
      <c r="BB1262" s="19">
        <f t="shared" si="60"/>
        <v>0.47100000000000009</v>
      </c>
      <c r="BD1262" s="19" t="str">
        <f>IF(参照_電気!L1262="","",参照_電気!L1262)</f>
        <v/>
      </c>
    </row>
    <row r="1263" spans="47:56">
      <c r="AU1263" s="19" t="str">
        <f>IF(参照_電気!A1263="","",参照_電気!A1263)</f>
        <v>A0877</v>
      </c>
      <c r="AV1263" s="19" t="str">
        <f>IF(参照_電気!B1263="","",参照_電気!B1263)</f>
        <v>(株)アット東京</v>
      </c>
      <c r="AW1263" s="19" t="str">
        <f>IF(参照_電気!C1263="","",参照_電気!C1263)</f>
        <v>メニューA</v>
      </c>
      <c r="AX1263" s="19">
        <f>IF(参照_電気!D1263="","",参照_電気!D1263)</f>
        <v>4.2700000000000002E-4</v>
      </c>
      <c r="AY1263" s="19">
        <f>IF(参照_電気!E1263="","",参照_電気!E1263)</f>
        <v>4.2700000000000002E-4</v>
      </c>
      <c r="AZ1263" s="19" t="str">
        <f>IF(参照_電気!F1263="","",参照_電気!F1263)</f>
        <v>(株)アット東京</v>
      </c>
      <c r="BA1263" s="19" t="str">
        <f>IF(参照_電気!G1263="","",参照_電気!G1263)</f>
        <v>(株)アット東京_メニューA</v>
      </c>
      <c r="BB1263" s="19">
        <f t="shared" si="60"/>
        <v>0.42700000000000005</v>
      </c>
      <c r="BD1263" s="19" t="str">
        <f>IF(参照_電気!L1263="","",参照_電気!L1263)</f>
        <v/>
      </c>
    </row>
    <row r="1264" spans="47:56">
      <c r="AU1264" s="19" t="str">
        <f>IF(参照_電気!A1264="","",参照_電気!A1264)</f>
        <v/>
      </c>
      <c r="AV1264" s="19" t="str">
        <f>IF(参照_電気!B1264="","",参照_電気!B1264)</f>
        <v/>
      </c>
      <c r="AW1264" s="19" t="str">
        <f>IF(参照_電気!C1264="","",参照_電気!C1264)</f>
        <v>メニューB(残差)</v>
      </c>
      <c r="AX1264" s="19">
        <f>IF(参照_電気!D1264="","",参照_電気!D1264)</f>
        <v>4.4499999999999997E-4</v>
      </c>
      <c r="AY1264" s="19">
        <f>IF(参照_電気!E1264="","",参照_電気!E1264)</f>
        <v>4.4499999999999997E-4</v>
      </c>
      <c r="AZ1264" s="19" t="str">
        <f>IF(参照_電気!F1264="","",参照_電気!F1264)</f>
        <v>(株)アット東京</v>
      </c>
      <c r="BA1264" s="19" t="str">
        <f>IF(参照_電気!G1264="","",参照_電気!G1264)</f>
        <v>(株)アット東京_メニューB(残差)</v>
      </c>
      <c r="BB1264" s="19">
        <f t="shared" si="60"/>
        <v>0.44499999999999995</v>
      </c>
      <c r="BD1264" s="19" t="str">
        <f>IF(参照_電気!L1264="","",参照_電気!L1264)</f>
        <v/>
      </c>
    </row>
    <row r="1265" spans="47:56">
      <c r="AU1265" s="19" t="str">
        <f>IF(参照_電気!A1265="","",参照_電気!A1265)</f>
        <v/>
      </c>
      <c r="AV1265" s="19" t="str">
        <f>IF(参照_電気!B1265="","",参照_電気!B1265)</f>
        <v/>
      </c>
      <c r="AW1265" s="19" t="str">
        <f>IF(参照_電気!C1265="","",参照_電気!C1265)</f>
        <v>(参考値)事業者全体</v>
      </c>
      <c r="AX1265" s="19">
        <f>IF(参照_電気!D1265="","",参照_電気!D1265)</f>
        <v>4.3100000000000001E-4</v>
      </c>
      <c r="AY1265" s="19">
        <f>IF(参照_電気!E1265="","",参照_電気!E1265)</f>
        <v>4.3100000000000001E-4</v>
      </c>
      <c r="AZ1265" s="19" t="str">
        <f>IF(参照_電気!F1265="","",参照_電気!F1265)</f>
        <v>(株)アット東京</v>
      </c>
      <c r="BA1265" s="19" t="str">
        <f>IF(参照_電気!G1265="","",参照_電気!G1265)</f>
        <v>(株)アット東京_(参考値)事業者全体</v>
      </c>
      <c r="BB1265" s="19">
        <f t="shared" si="60"/>
        <v>0.43099999999999999</v>
      </c>
      <c r="BD1265" s="19" t="str">
        <f>IF(参照_電気!L1265="","",参照_電気!L1265)</f>
        <v/>
      </c>
    </row>
    <row r="1266" spans="47:56">
      <c r="AU1266" s="19" t="str">
        <f>IF(参照_電気!A1266="","",参照_電気!A1266)</f>
        <v>A0880</v>
      </c>
      <c r="AV1266" s="19" t="str">
        <f>IF(参照_電気!B1266="","",参照_電気!B1266)</f>
        <v>(株)つるエネルギー</v>
      </c>
      <c r="AW1266" s="19" t="str">
        <f>IF(参照_電気!C1266="","",参照_電気!C1266)</f>
        <v/>
      </c>
      <c r="AX1266" s="19">
        <f>IF(参照_電気!D1266="","",参照_電気!D1266)</f>
        <v>4.1899999999999999E-4</v>
      </c>
      <c r="AY1266" s="19">
        <f>IF(参照_電気!E1266="","",参照_電気!E1266)</f>
        <v>4.1899999999999999E-4</v>
      </c>
      <c r="AZ1266" s="19" t="str">
        <f>IF(参照_電気!F1266="","",参照_電気!F1266)</f>
        <v>(株)つるエネルギー</v>
      </c>
      <c r="BA1266" s="19" t="str">
        <f>IF(参照_電気!G1266="","",参照_電気!G1266)</f>
        <v>(株)つるエネルギー_</v>
      </c>
      <c r="BB1266" s="19">
        <f t="shared" si="60"/>
        <v>0.41899999999999998</v>
      </c>
      <c r="BD1266" s="19" t="str">
        <f>IF(参照_電気!L1266="","",参照_電気!L1266)</f>
        <v/>
      </c>
    </row>
    <row r="1267" spans="47:56">
      <c r="AU1267" s="19" t="str">
        <f>IF(参照_電気!A1267="","",参照_電気!A1267)</f>
        <v>A0881</v>
      </c>
      <c r="AV1267" s="19" t="str">
        <f>IF(参照_電気!B1267="","",参照_電気!B1267)</f>
        <v>川重商事(株)</v>
      </c>
      <c r="AW1267" s="19" t="str">
        <f>IF(参照_電気!C1267="","",参照_電気!C1267)</f>
        <v/>
      </c>
      <c r="AX1267" s="19">
        <f>IF(参照_電気!D1267="","",参照_電気!D1267)</f>
        <v>4.4700000000000002E-4</v>
      </c>
      <c r="AY1267" s="19">
        <f>IF(参照_電気!E1267="","",参照_電気!E1267)</f>
        <v>4.4700000000000002E-4</v>
      </c>
      <c r="AZ1267" s="19" t="str">
        <f>IF(参照_電気!F1267="","",参照_電気!F1267)</f>
        <v>川重商事(株)</v>
      </c>
      <c r="BA1267" s="19" t="str">
        <f>IF(参照_電気!G1267="","",参照_電気!G1267)</f>
        <v>川重商事(株)_</v>
      </c>
      <c r="BB1267" s="19">
        <f t="shared" si="60"/>
        <v>0.44700000000000001</v>
      </c>
      <c r="BD1267" s="19" t="str">
        <f>IF(参照_電気!L1267="","",参照_電気!L1267)</f>
        <v/>
      </c>
    </row>
    <row r="1268" spans="47:56">
      <c r="AU1268" s="19" t="str">
        <f>IF(参照_電気!A1268="","",参照_電気!A1268)</f>
        <v>A0882</v>
      </c>
      <c r="AV1268" s="19" t="str">
        <f>IF(参照_電気!B1268="","",参照_電気!B1268)</f>
        <v>(株)JERA Cross</v>
      </c>
      <c r="AW1268" s="19" t="str">
        <f>IF(参照_電気!C1268="","",参照_電気!C1268)</f>
        <v>メニューA</v>
      </c>
      <c r="AX1268" s="19">
        <f>IF(参照_電気!D1268="","",参照_電気!D1268)</f>
        <v>0</v>
      </c>
      <c r="AY1268" s="19">
        <f>IF(参照_電気!E1268="","",参照_電気!E1268)</f>
        <v>0</v>
      </c>
      <c r="AZ1268" s="19" t="str">
        <f>IF(参照_電気!F1268="","",参照_電気!F1268)</f>
        <v>(株)JERA Cross</v>
      </c>
      <c r="BA1268" s="19" t="str">
        <f>IF(参照_電気!G1268="","",参照_電気!G1268)</f>
        <v>(株)JERA Cross_メニューA</v>
      </c>
      <c r="BB1268" s="19">
        <f t="shared" si="60"/>
        <v>0</v>
      </c>
      <c r="BD1268" s="19" t="str">
        <f>IF(参照_電気!L1268="","",参照_電気!L1268)</f>
        <v/>
      </c>
    </row>
    <row r="1269" spans="47:56">
      <c r="AU1269" s="19" t="str">
        <f>IF(参照_電気!A1269="","",参照_電気!A1269)</f>
        <v/>
      </c>
      <c r="AV1269" s="19" t="str">
        <f>IF(参照_電気!B1269="","",参照_電気!B1269)</f>
        <v/>
      </c>
      <c r="AW1269" s="19" t="str">
        <f>IF(参照_電気!C1269="","",参照_電気!C1269)</f>
        <v>メニューB</v>
      </c>
      <c r="AX1269" s="19">
        <f>IF(参照_電気!D1269="","",参照_電気!D1269)</f>
        <v>0</v>
      </c>
      <c r="AY1269" s="19">
        <f>IF(参照_電気!E1269="","",参照_電気!E1269)</f>
        <v>0</v>
      </c>
      <c r="AZ1269" s="19" t="str">
        <f>IF(参照_電気!F1269="","",参照_電気!F1269)</f>
        <v>(株)JERA Cross</v>
      </c>
      <c r="BA1269" s="19" t="str">
        <f>IF(参照_電気!G1269="","",参照_電気!G1269)</f>
        <v>(株)JERA Cross_メニューB</v>
      </c>
      <c r="BB1269" s="19">
        <f t="shared" si="60"/>
        <v>0</v>
      </c>
      <c r="BD1269" s="19" t="str">
        <f>IF(参照_電気!L1269="","",参照_電気!L1269)</f>
        <v/>
      </c>
    </row>
    <row r="1270" spans="47:56">
      <c r="AU1270" s="19" t="str">
        <f>IF(参照_電気!A1270="","",参照_電気!A1270)</f>
        <v/>
      </c>
      <c r="AV1270" s="19" t="str">
        <f>IF(参照_電気!B1270="","",参照_電気!B1270)</f>
        <v/>
      </c>
      <c r="AW1270" s="19" t="str">
        <f>IF(参照_電気!C1270="","",参照_電気!C1270)</f>
        <v>メニューC</v>
      </c>
      <c r="AX1270" s="19">
        <f>IF(参照_電気!D1270="","",参照_電気!D1270)</f>
        <v>3.77E-4</v>
      </c>
      <c r="AY1270" s="19">
        <f>IF(参照_電気!E1270="","",参照_電気!E1270)</f>
        <v>3.77E-4</v>
      </c>
      <c r="AZ1270" s="19" t="str">
        <f>IF(参照_電気!F1270="","",参照_電気!F1270)</f>
        <v>(株)JERA Cross</v>
      </c>
      <c r="BA1270" s="19" t="str">
        <f>IF(参照_電気!G1270="","",参照_電気!G1270)</f>
        <v>(株)JERA Cross_メニューC</v>
      </c>
      <c r="BB1270" s="19">
        <f t="shared" si="60"/>
        <v>0.377</v>
      </c>
      <c r="BD1270" s="19" t="str">
        <f>IF(参照_電気!L1270="","",参照_電気!L1270)</f>
        <v/>
      </c>
    </row>
    <row r="1271" spans="47:56">
      <c r="AU1271" s="19" t="str">
        <f>IF(参照_電気!A1271="","",参照_電気!A1271)</f>
        <v/>
      </c>
      <c r="AV1271" s="19" t="str">
        <f>IF(参照_電気!B1271="","",参照_電気!B1271)</f>
        <v/>
      </c>
      <c r="AW1271" s="19" t="str">
        <f>IF(参照_電気!C1271="","",参照_電気!C1271)</f>
        <v>(参考値)事業者全体</v>
      </c>
      <c r="AX1271" s="19">
        <f>IF(参照_電気!D1271="","",参照_電気!D1271)</f>
        <v>4.2200000000000001E-4</v>
      </c>
      <c r="AY1271" s="19">
        <f>IF(参照_電気!E1271="","",参照_電気!E1271)</f>
        <v>4.2200000000000001E-4</v>
      </c>
      <c r="AZ1271" s="19" t="str">
        <f>IF(参照_電気!F1271="","",参照_電気!F1271)</f>
        <v>(株)JERA Cross</v>
      </c>
      <c r="BA1271" s="19" t="str">
        <f>IF(参照_電気!G1271="","",参照_電気!G1271)</f>
        <v>(株)JERA Cross_(参考値)事業者全体</v>
      </c>
      <c r="BB1271" s="19">
        <f t="shared" si="60"/>
        <v>0.42199999999999999</v>
      </c>
      <c r="BD1271" s="19" t="str">
        <f>IF(参照_電気!L1271="","",参照_電気!L1271)</f>
        <v/>
      </c>
    </row>
    <row r="1272" spans="47:56">
      <c r="AU1272" s="19" t="str">
        <f>IF(参照_電気!A1272="","",参照_電気!A1272)</f>
        <v>A0883</v>
      </c>
      <c r="AV1272" s="19" t="str">
        <f>IF(参照_電気!B1272="","",参照_電気!B1272)</f>
        <v>飛騨高山電力(株)</v>
      </c>
      <c r="AW1272" s="19" t="str">
        <f>IF(参照_電気!C1272="","",参照_電気!C1272)</f>
        <v>メニューA</v>
      </c>
      <c r="AX1272" s="19">
        <f>IF(参照_電気!D1272="","",参照_電気!D1272)</f>
        <v>6.3599999999999996E-4</v>
      </c>
      <c r="AY1272" s="19">
        <f>IF(参照_電気!E1272="","",参照_電気!E1272)</f>
        <v>6.3599999999999996E-4</v>
      </c>
      <c r="AZ1272" s="19" t="str">
        <f>IF(参照_電気!F1272="","",参照_電気!F1272)</f>
        <v>飛騨高山電力(株)</v>
      </c>
      <c r="BA1272" s="19" t="str">
        <f>IF(参照_電気!G1272="","",参照_電気!G1272)</f>
        <v>飛騨高山電力(株)_メニューA</v>
      </c>
      <c r="BB1272" s="19">
        <f t="shared" si="60"/>
        <v>0.63600000000000001</v>
      </c>
      <c r="BD1272" s="19" t="str">
        <f>IF(参照_電気!L1272="","",参照_電気!L1272)</f>
        <v/>
      </c>
    </row>
    <row r="1273" spans="47:56">
      <c r="AU1273" s="19" t="str">
        <f>IF(参照_電気!A1273="","",参照_電気!A1273)</f>
        <v/>
      </c>
      <c r="AV1273" s="19" t="str">
        <f>IF(参照_電気!B1273="","",参照_電気!B1273)</f>
        <v/>
      </c>
      <c r="AW1273" s="19" t="str">
        <f>IF(参照_電気!C1273="","",参照_電気!C1273)</f>
        <v>(参考値)事業者全体</v>
      </c>
      <c r="AX1273" s="19">
        <f>IF(参照_電気!D1273="","",参照_電気!D1273)</f>
        <v>6.3599999999999996E-4</v>
      </c>
      <c r="AY1273" s="19">
        <f>IF(参照_電気!E1273="","",参照_電気!E1273)</f>
        <v>6.3599999999999996E-4</v>
      </c>
      <c r="AZ1273" s="19" t="str">
        <f>IF(参照_電気!F1273="","",参照_電気!F1273)</f>
        <v>飛騨高山電力(株)</v>
      </c>
      <c r="BA1273" s="19" t="str">
        <f>IF(参照_電気!G1273="","",参照_電気!G1273)</f>
        <v>飛騨高山電力(株)_(参考値)事業者全体</v>
      </c>
      <c r="BB1273" s="19">
        <f t="shared" si="60"/>
        <v>0.63600000000000001</v>
      </c>
      <c r="BD1273" s="19" t="str">
        <f>IF(参照_電気!L1273="","",参照_電気!L1273)</f>
        <v/>
      </c>
    </row>
    <row r="1274" spans="47:56">
      <c r="AU1274" s="19" t="str">
        <f>IF(参照_電気!A1274="","",参照_電気!A1274)</f>
        <v>A0886</v>
      </c>
      <c r="AV1274" s="19" t="str">
        <f>IF(参照_電気!B1274="","",参照_電気!B1274)</f>
        <v>(株)リボンエナジー</v>
      </c>
      <c r="AW1274" s="19" t="str">
        <f>IF(参照_電気!C1274="","",参照_電気!C1274)</f>
        <v/>
      </c>
      <c r="AX1274" s="19">
        <f>IF(参照_電気!D1274="","",参照_電気!D1274)</f>
        <v>9.3899999999999995E-4</v>
      </c>
      <c r="AY1274" s="19">
        <f>IF(参照_電気!E1274="","",参照_電気!E1274)</f>
        <v>9.3899999999999995E-4</v>
      </c>
      <c r="AZ1274" s="19" t="str">
        <f>IF(参照_電気!F1274="","",参照_電気!F1274)</f>
        <v>(株)リボンエナジー</v>
      </c>
      <c r="BA1274" s="19" t="str">
        <f>IF(参照_電気!G1274="","",参照_電気!G1274)</f>
        <v>(株)リボンエナジー_</v>
      </c>
      <c r="BB1274" s="19">
        <f t="shared" si="60"/>
        <v>0.93899999999999995</v>
      </c>
      <c r="BD1274" s="19" t="str">
        <f>IF(参照_電気!L1274="","",参照_電気!L1274)</f>
        <v/>
      </c>
    </row>
    <row r="1275" spans="47:56">
      <c r="AU1275" s="19" t="str">
        <f>IF(参照_電気!A1275="","",参照_電気!A1275)</f>
        <v>A0888</v>
      </c>
      <c r="AV1275" s="19" t="str">
        <f>IF(参照_電気!B1275="","",参照_電気!B1275)</f>
        <v>(株)大崎クリエーション</v>
      </c>
      <c r="AW1275" s="19" t="str">
        <f>IF(参照_電気!C1275="","",参照_電気!C1275)</f>
        <v/>
      </c>
      <c r="AX1275" s="19">
        <f>IF(参照_電気!D1275="","",参照_電気!D1275)</f>
        <v>5.5099999999999995E-4</v>
      </c>
      <c r="AY1275" s="19">
        <f>IF(参照_電気!E1275="","",参照_電気!E1275)</f>
        <v>5.5099999999999995E-4</v>
      </c>
      <c r="AZ1275" s="19" t="str">
        <f>IF(参照_電気!F1275="","",参照_電気!F1275)</f>
        <v>(株)大崎クリエーション</v>
      </c>
      <c r="BA1275" s="19" t="str">
        <f>IF(参照_電気!G1275="","",参照_電気!G1275)</f>
        <v>(株)大崎クリエーション_</v>
      </c>
      <c r="BB1275" s="19">
        <f t="shared" si="60"/>
        <v>0.55099999999999993</v>
      </c>
      <c r="BD1275" s="19" t="str">
        <f>IF(参照_電気!L1275="","",参照_電気!L1275)</f>
        <v/>
      </c>
    </row>
    <row r="1276" spans="47:56">
      <c r="AU1276" s="19" t="str">
        <f>IF(参照_電気!A1276="","",参照_電気!A1276)</f>
        <v>A0890</v>
      </c>
      <c r="AV1276" s="19" t="str">
        <f>IF(参照_電気!B1276="","",参照_電気!B1276)</f>
        <v>(株)UPX</v>
      </c>
      <c r="AW1276" s="19" t="str">
        <f>IF(参照_電気!C1276="","",参照_電気!C1276)</f>
        <v>メニューA</v>
      </c>
      <c r="AX1276" s="19">
        <f>IF(参照_電気!D1276="","",参照_電気!D1276)</f>
        <v>0</v>
      </c>
      <c r="AY1276" s="19">
        <f>IF(参照_電気!E1276="","",参照_電気!E1276)</f>
        <v>0</v>
      </c>
      <c r="AZ1276" s="19" t="str">
        <f>IF(参照_電気!F1276="","",参照_電気!F1276)</f>
        <v>(株)UPX</v>
      </c>
      <c r="BA1276" s="19" t="str">
        <f>IF(参照_電気!G1276="","",参照_電気!G1276)</f>
        <v>(株)UPX_メニューA</v>
      </c>
      <c r="BB1276" s="19">
        <f t="shared" si="60"/>
        <v>0</v>
      </c>
      <c r="BD1276" s="19" t="str">
        <f>IF(参照_電気!L1276="","",参照_電気!L1276)</f>
        <v/>
      </c>
    </row>
    <row r="1277" spans="47:56">
      <c r="AU1277" s="19" t="str">
        <f>IF(参照_電気!A1277="","",参照_電気!A1277)</f>
        <v/>
      </c>
      <c r="AV1277" s="19" t="str">
        <f>IF(参照_電気!B1277="","",参照_電気!B1277)</f>
        <v/>
      </c>
      <c r="AW1277" s="19" t="str">
        <f>IF(参照_電気!C1277="","",参照_電気!C1277)</f>
        <v>メニューB</v>
      </c>
      <c r="AX1277" s="19">
        <f>IF(参照_電気!D1277="","",参照_電気!D1277)</f>
        <v>3.9599999999999998E-4</v>
      </c>
      <c r="AY1277" s="19">
        <f>IF(参照_電気!E1277="","",参照_電気!E1277)</f>
        <v>3.9599999999999998E-4</v>
      </c>
      <c r="AZ1277" s="19" t="str">
        <f>IF(参照_電気!F1277="","",参照_電気!F1277)</f>
        <v>(株)UPX</v>
      </c>
      <c r="BA1277" s="19" t="str">
        <f>IF(参照_電気!G1277="","",参照_電気!G1277)</f>
        <v>(株)UPX_メニューB</v>
      </c>
      <c r="BB1277" s="19">
        <f t="shared" si="60"/>
        <v>0.39599999999999996</v>
      </c>
      <c r="BD1277" s="19" t="str">
        <f>IF(参照_電気!L1277="","",参照_電気!L1277)</f>
        <v/>
      </c>
    </row>
    <row r="1278" spans="47:56">
      <c r="AU1278" s="19" t="str">
        <f>IF(参照_電気!A1278="","",参照_電気!A1278)</f>
        <v/>
      </c>
      <c r="AV1278" s="19" t="str">
        <f>IF(参照_電気!B1278="","",参照_電気!B1278)</f>
        <v/>
      </c>
      <c r="AW1278" s="19" t="str">
        <f>IF(参照_電気!C1278="","",参照_電気!C1278)</f>
        <v>メニューC(残差)</v>
      </c>
      <c r="AX1278" s="19">
        <f>IF(参照_電気!D1278="","",参照_電気!D1278)</f>
        <v>4.8799999999999999E-4</v>
      </c>
      <c r="AY1278" s="19">
        <f>IF(参照_電気!E1278="","",参照_電気!E1278)</f>
        <v>4.8799999999999999E-4</v>
      </c>
      <c r="AZ1278" s="19" t="str">
        <f>IF(参照_電気!F1278="","",参照_電気!F1278)</f>
        <v>(株)UPX</v>
      </c>
      <c r="BA1278" s="19" t="str">
        <f>IF(参照_電気!G1278="","",参照_電気!G1278)</f>
        <v>(株)UPX_メニューC(残差)</v>
      </c>
      <c r="BB1278" s="19">
        <f t="shared" si="60"/>
        <v>0.48799999999999999</v>
      </c>
      <c r="BD1278" s="19" t="str">
        <f>IF(参照_電気!L1278="","",参照_電気!L1278)</f>
        <v/>
      </c>
    </row>
    <row r="1279" spans="47:56">
      <c r="AU1279" s="19" t="str">
        <f>IF(参照_電気!A1279="","",参照_電気!A1279)</f>
        <v/>
      </c>
      <c r="AV1279" s="19" t="str">
        <f>IF(参照_電気!B1279="","",参照_電気!B1279)</f>
        <v/>
      </c>
      <c r="AW1279" s="19" t="str">
        <f>IF(参照_電気!C1279="","",参照_電気!C1279)</f>
        <v>(参考値)事業者全体</v>
      </c>
      <c r="AX1279" s="19">
        <f>IF(参照_電気!D1279="","",参照_電気!D1279)</f>
        <v>4.6500000000000003E-4</v>
      </c>
      <c r="AY1279" s="19">
        <f>IF(参照_電気!E1279="","",参照_電気!E1279)</f>
        <v>4.6500000000000003E-4</v>
      </c>
      <c r="AZ1279" s="19" t="str">
        <f>IF(参照_電気!F1279="","",参照_電気!F1279)</f>
        <v>(株)UPX</v>
      </c>
      <c r="BA1279" s="19" t="str">
        <f>IF(参照_電気!G1279="","",参照_電気!G1279)</f>
        <v>(株)UPX_(参考値)事業者全体</v>
      </c>
      <c r="BB1279" s="19">
        <f t="shared" si="60"/>
        <v>0.46500000000000002</v>
      </c>
      <c r="BD1279" s="19" t="str">
        <f>IF(参照_電気!L1279="","",参照_電気!L1279)</f>
        <v/>
      </c>
    </row>
    <row r="1280" spans="47:56">
      <c r="AU1280" s="19" t="str">
        <f>IF(参照_電気!A1280="","",参照_電気!A1280)</f>
        <v>A0893</v>
      </c>
      <c r="AV1280" s="19" t="str">
        <f>IF(参照_電気!B1280="","",参照_電気!B1280)</f>
        <v>Miraiつのエナジー(株)</v>
      </c>
      <c r="AW1280" s="19" t="str">
        <f>IF(参照_電気!C1280="","",参照_電気!C1280)</f>
        <v>メニューA</v>
      </c>
      <c r="AX1280" s="19">
        <f>IF(参照_電気!D1280="","",参照_電気!D1280)</f>
        <v>3.7599999999999998E-4</v>
      </c>
      <c r="AY1280" s="19">
        <f>IF(参照_電気!E1280="","",参照_電気!E1280)</f>
        <v>3.7599999999999998E-4</v>
      </c>
      <c r="AZ1280" s="19" t="str">
        <f>IF(参照_電気!F1280="","",参照_電気!F1280)</f>
        <v>Miraiつのエナジー(株)</v>
      </c>
      <c r="BA1280" s="19" t="str">
        <f>IF(参照_電気!G1280="","",参照_電気!G1280)</f>
        <v>Miraiつのエナジー(株)_メニューA</v>
      </c>
      <c r="BB1280" s="19">
        <f t="shared" si="60"/>
        <v>0.376</v>
      </c>
      <c r="BD1280" s="19" t="str">
        <f>IF(参照_電気!L1280="","",参照_電気!L1280)</f>
        <v/>
      </c>
    </row>
    <row r="1281" spans="47:56">
      <c r="AU1281" s="19" t="str">
        <f>IF(参照_電気!A1281="","",参照_電気!A1281)</f>
        <v/>
      </c>
      <c r="AV1281" s="19" t="str">
        <f>IF(参照_電気!B1281="","",参照_電気!B1281)</f>
        <v/>
      </c>
      <c r="AW1281" s="19" t="str">
        <f>IF(参照_電気!C1281="","",参照_電気!C1281)</f>
        <v>(参考値)事業者全体</v>
      </c>
      <c r="AX1281" s="19">
        <f>IF(参照_電気!D1281="","",参照_電気!D1281)</f>
        <v>3.7599999999999998E-4</v>
      </c>
      <c r="AY1281" s="19">
        <f>IF(参照_電気!E1281="","",参照_電気!E1281)</f>
        <v>3.7599999999999998E-4</v>
      </c>
      <c r="AZ1281" s="19" t="str">
        <f>IF(参照_電気!F1281="","",参照_電気!F1281)</f>
        <v>Miraiつのエナジー(株)</v>
      </c>
      <c r="BA1281" s="19" t="str">
        <f>IF(参照_電気!G1281="","",参照_電気!G1281)</f>
        <v>Miraiつのエナジー(株)_(参考値)事業者全体</v>
      </c>
      <c r="BB1281" s="19">
        <f t="shared" si="60"/>
        <v>0.376</v>
      </c>
      <c r="BD1281" s="19" t="str">
        <f>IF(参照_電気!L1281="","",参照_電気!L1281)</f>
        <v/>
      </c>
    </row>
    <row r="1282" spans="47:56">
      <c r="AU1282" s="19" t="str">
        <f>IF(参照_電気!A1282="","",参照_電気!A1282)</f>
        <v>A0903</v>
      </c>
      <c r="AV1282" s="19" t="str">
        <f>IF(参照_電気!B1282="","",参照_電気!B1282)</f>
        <v>山口グリーンエネルギー(株)</v>
      </c>
      <c r="AW1282" s="19" t="str">
        <f>IF(参照_電気!C1282="","",参照_電気!C1282)</f>
        <v/>
      </c>
      <c r="AX1282" s="19">
        <f>IF(参照_電気!D1282="","",参照_電気!D1282)</f>
        <v>4.8700000000000007E-4</v>
      </c>
      <c r="AY1282" s="19">
        <f>IF(参照_電気!E1282="","",参照_電気!E1282)</f>
        <v>4.8700000000000007E-4</v>
      </c>
      <c r="AZ1282" s="19" t="str">
        <f>IF(参照_電気!F1282="","",参照_電気!F1282)</f>
        <v>山口グリーンエネルギー(株)</v>
      </c>
      <c r="BA1282" s="19" t="str">
        <f>IF(参照_電気!G1282="","",参照_電気!G1282)</f>
        <v>山口グリーンエネルギー(株)_</v>
      </c>
      <c r="BB1282" s="19">
        <f t="shared" si="60"/>
        <v>0.4870000000000001</v>
      </c>
      <c r="BD1282" s="19" t="str">
        <f>IF(参照_電気!L1282="","",参照_電気!L1282)</f>
        <v/>
      </c>
    </row>
    <row r="1283" spans="47:56">
      <c r="AU1283" s="19" t="str">
        <f>IF(参照_電気!A1283="","",参照_電気!A1283)</f>
        <v>A0905</v>
      </c>
      <c r="AV1283" s="19" t="str">
        <f>IF(参照_電気!B1283="","",参照_電気!B1283)</f>
        <v>(株)はちまんたいジオパワー</v>
      </c>
      <c r="AW1283" s="19" t="str">
        <f>IF(参照_電気!C1283="","",参照_電気!C1283)</f>
        <v>メニューA</v>
      </c>
      <c r="AX1283" s="19">
        <f>IF(参照_電気!D1283="","",参照_電気!D1283)</f>
        <v>0</v>
      </c>
      <c r="AY1283" s="19">
        <f>IF(参照_電気!E1283="","",参照_電気!E1283)</f>
        <v>0</v>
      </c>
      <c r="AZ1283" s="19" t="str">
        <f>IF(参照_電気!F1283="","",参照_電気!F1283)</f>
        <v>(株)はちまんたいジオパワー</v>
      </c>
      <c r="BA1283" s="19" t="str">
        <f>IF(参照_電気!G1283="","",参照_電気!G1283)</f>
        <v>(株)はちまんたいジオパワー_メニューA</v>
      </c>
      <c r="BB1283" s="19">
        <f t="shared" si="60"/>
        <v>0</v>
      </c>
      <c r="BD1283" s="19" t="str">
        <f>IF(参照_電気!L1283="","",参照_電気!L1283)</f>
        <v/>
      </c>
    </row>
    <row r="1284" spans="47:56">
      <c r="AU1284" s="19" t="str">
        <f>IF(参照_電気!A1284="","",参照_電気!A1284)</f>
        <v/>
      </c>
      <c r="AV1284" s="19" t="str">
        <f>IF(参照_電気!B1284="","",参照_電気!B1284)</f>
        <v/>
      </c>
      <c r="AW1284" s="19" t="str">
        <f>IF(参照_電気!C1284="","",参照_電気!C1284)</f>
        <v>メニューB(残差)</v>
      </c>
      <c r="AX1284" s="19">
        <f>IF(参照_電気!D1284="","",参照_電気!D1284)</f>
        <v>6.3100000000000005E-4</v>
      </c>
      <c r="AY1284" s="19">
        <f>IF(参照_電気!E1284="","",参照_電気!E1284)</f>
        <v>6.3100000000000005E-4</v>
      </c>
      <c r="AZ1284" s="19" t="str">
        <f>IF(参照_電気!F1284="","",参照_電気!F1284)</f>
        <v>(株)はちまんたいジオパワー</v>
      </c>
      <c r="BA1284" s="19" t="str">
        <f>IF(参照_電気!G1284="","",参照_電気!G1284)</f>
        <v>(株)はちまんたいジオパワー_メニューB(残差)</v>
      </c>
      <c r="BB1284" s="19">
        <f t="shared" si="60"/>
        <v>0.63100000000000001</v>
      </c>
      <c r="BD1284" s="19" t="str">
        <f>IF(参照_電気!L1284="","",参照_電気!L1284)</f>
        <v/>
      </c>
    </row>
    <row r="1285" spans="47:56">
      <c r="AU1285" s="19" t="str">
        <f>IF(参照_電気!A1285="","",参照_電気!A1285)</f>
        <v/>
      </c>
      <c r="AV1285" s="19" t="str">
        <f>IF(参照_電気!B1285="","",参照_電気!B1285)</f>
        <v/>
      </c>
      <c r="AW1285" s="19" t="str">
        <f>IF(参照_電気!C1285="","",参照_電気!C1285)</f>
        <v>(参考値)事業者全体</v>
      </c>
      <c r="AX1285" s="19">
        <f>IF(参照_電気!D1285="","",参照_電気!D1285)</f>
        <v>5.5999999999999999E-5</v>
      </c>
      <c r="AY1285" s="19">
        <f>IF(参照_電気!E1285="","",参照_電気!E1285)</f>
        <v>5.5999999999999999E-5</v>
      </c>
      <c r="AZ1285" s="19" t="str">
        <f>IF(参照_電気!F1285="","",参照_電気!F1285)</f>
        <v>(株)はちまんたいジオパワー</v>
      </c>
      <c r="BA1285" s="19" t="str">
        <f>IF(参照_電気!G1285="","",参照_電気!G1285)</f>
        <v>(株)はちまんたいジオパワー_(参考値)事業者全体</v>
      </c>
      <c r="BB1285" s="19">
        <f t="shared" ref="BB1285:BB1286" si="61">AX1285*1000</f>
        <v>5.6000000000000001E-2</v>
      </c>
      <c r="BD1285" s="19" t="str">
        <f>IF(参照_電気!L1285="","",参照_電気!L1285)</f>
        <v/>
      </c>
    </row>
    <row r="1286" spans="47:56">
      <c r="AU1286" s="19" t="str">
        <f>IF(参照_電気!A1286="","",参照_電気!A1286)</f>
        <v>A0906</v>
      </c>
      <c r="AV1286" s="19" t="str">
        <f>IF(参照_電気!B1286="","",参照_電気!B1286)</f>
        <v>(株)アイモバイル</v>
      </c>
      <c r="AW1286" s="19" t="str">
        <f>IF(参照_電気!C1286="","",参照_電気!C1286)</f>
        <v/>
      </c>
      <c r="AX1286" s="19">
        <f>IF(参照_電気!D1286="","",参照_電気!D1286)</f>
        <v>6.1700000000000004E-4</v>
      </c>
      <c r="AY1286" s="19">
        <f>IF(参照_電気!E1286="","",参照_電気!E1286)</f>
        <v>6.1700000000000004E-4</v>
      </c>
      <c r="AZ1286" s="19" t="str">
        <f>IF(参照_電気!F1286="","",参照_電気!F1286)</f>
        <v>(株)アイモバイル</v>
      </c>
      <c r="BA1286" s="19" t="str">
        <f>IF(参照_電気!G1286="","",参照_電気!G1286)</f>
        <v>(株)アイモバイル_</v>
      </c>
      <c r="BB1286" s="19">
        <f t="shared" si="61"/>
        <v>0.61699999999999999</v>
      </c>
      <c r="BD1286" s="19" t="str">
        <f>IF(参照_電気!L1286="","",参照_電気!L1286)</f>
        <v/>
      </c>
    </row>
    <row r="1287" spans="47:56">
      <c r="AU1287" s="19"/>
      <c r="AV1287" s="19"/>
      <c r="AW1287" s="19"/>
      <c r="AX1287" s="19"/>
      <c r="AY1287" s="19"/>
      <c r="AZ1287" s="19"/>
      <c r="BA1287" s="19"/>
      <c r="BB1287" s="19"/>
      <c r="BD1287" s="19" t="str">
        <f>IF(参照_電気!L1287="","",参照_電気!L1287)</f>
        <v/>
      </c>
    </row>
    <row r="1288" spans="47:56">
      <c r="BD1288" s="7" t="str">
        <f>IF(参照_電気!L1288="","",参照_電気!L1288)</f>
        <v/>
      </c>
    </row>
  </sheetData>
  <sheetProtection algorithmName="SHA-512" hashValue="HKib+faQI1vfIBBlkFMDIIsQn/2TzeG0NCRlKFS1ODhxXbslgIuTa3TjqWKmwAeehWOiLNjJX0h5v9+GyaZWrQ==" saltValue="DnsPCXcEizJq5MlYHtBYFA==" spinCount="100000" sheet="1" selectLockedCells="1"/>
  <mergeCells count="139">
    <mergeCell ref="T58:U58"/>
    <mergeCell ref="T59:U59"/>
    <mergeCell ref="T55:U55"/>
    <mergeCell ref="D56:G56"/>
    <mergeCell ref="J56:K56"/>
    <mergeCell ref="D57:G57"/>
    <mergeCell ref="J57:K57"/>
    <mergeCell ref="D69:K69"/>
    <mergeCell ref="D63:K63"/>
    <mergeCell ref="D64:K64"/>
    <mergeCell ref="D65:K65"/>
    <mergeCell ref="D66:K66"/>
    <mergeCell ref="D67:K67"/>
    <mergeCell ref="D68:K68"/>
    <mergeCell ref="T60:U60"/>
    <mergeCell ref="D61:K61"/>
    <mergeCell ref="T61:U61"/>
    <mergeCell ref="D62:K62"/>
    <mergeCell ref="T62:U62"/>
    <mergeCell ref="T53:U53"/>
    <mergeCell ref="D54:G54"/>
    <mergeCell ref="J54:K54"/>
    <mergeCell ref="T54:U54"/>
    <mergeCell ref="D51:G51"/>
    <mergeCell ref="J51:K51"/>
    <mergeCell ref="T51:U51"/>
    <mergeCell ref="D52:G52"/>
    <mergeCell ref="J52:K52"/>
    <mergeCell ref="T52:U52"/>
    <mergeCell ref="D48:G48"/>
    <mergeCell ref="C49:C59"/>
    <mergeCell ref="D49:G49"/>
    <mergeCell ref="J49:K49"/>
    <mergeCell ref="D50:G50"/>
    <mergeCell ref="J50:K50"/>
    <mergeCell ref="D53:G53"/>
    <mergeCell ref="J53:K53"/>
    <mergeCell ref="D55:G55"/>
    <mergeCell ref="J55:K55"/>
    <mergeCell ref="D58:G59"/>
    <mergeCell ref="H58:K59"/>
    <mergeCell ref="AH32:AH33"/>
    <mergeCell ref="D33:G33"/>
    <mergeCell ref="D34:G34"/>
    <mergeCell ref="AH34:AH36"/>
    <mergeCell ref="D35:G35"/>
    <mergeCell ref="D36:G36"/>
    <mergeCell ref="F39:F40"/>
    <mergeCell ref="H39:H40"/>
    <mergeCell ref="I39:I40"/>
    <mergeCell ref="J39:J40"/>
    <mergeCell ref="K39:K40"/>
    <mergeCell ref="K37:K38"/>
    <mergeCell ref="AH37:AK37"/>
    <mergeCell ref="AJ46:AK46"/>
    <mergeCell ref="H47:I47"/>
    <mergeCell ref="J47:K47"/>
    <mergeCell ref="N47:R47"/>
    <mergeCell ref="AH47:AK47"/>
    <mergeCell ref="AJ41:AK41"/>
    <mergeCell ref="AJ42:AK42"/>
    <mergeCell ref="AJ43:AK43"/>
    <mergeCell ref="AJ44:AK44"/>
    <mergeCell ref="AJ45:AK45"/>
    <mergeCell ref="D28:G28"/>
    <mergeCell ref="D29:G29"/>
    <mergeCell ref="E41:F42"/>
    <mergeCell ref="H41:H42"/>
    <mergeCell ref="I41:I42"/>
    <mergeCell ref="J41:J42"/>
    <mergeCell ref="K41:K42"/>
    <mergeCell ref="D46:G47"/>
    <mergeCell ref="H46:I46"/>
    <mergeCell ref="D43:G43"/>
    <mergeCell ref="D44:G45"/>
    <mergeCell ref="J46:K46"/>
    <mergeCell ref="E23:F24"/>
    <mergeCell ref="H23:H24"/>
    <mergeCell ref="I23:I24"/>
    <mergeCell ref="J23:J24"/>
    <mergeCell ref="K23:K24"/>
    <mergeCell ref="D25:F27"/>
    <mergeCell ref="H19:H20"/>
    <mergeCell ref="I19:I20"/>
    <mergeCell ref="J19:J20"/>
    <mergeCell ref="K19:K20"/>
    <mergeCell ref="F21:F22"/>
    <mergeCell ref="H21:H22"/>
    <mergeCell ref="I21:I22"/>
    <mergeCell ref="J21:J22"/>
    <mergeCell ref="K21:K22"/>
    <mergeCell ref="AJ9:AK9"/>
    <mergeCell ref="D10:G10"/>
    <mergeCell ref="AJ10:AK10"/>
    <mergeCell ref="D11:G11"/>
    <mergeCell ref="AJ11:AK11"/>
    <mergeCell ref="D12:G12"/>
    <mergeCell ref="AH12:AK12"/>
    <mergeCell ref="D13:G13"/>
    <mergeCell ref="C5:G7"/>
    <mergeCell ref="H5:I7"/>
    <mergeCell ref="J5:K7"/>
    <mergeCell ref="AJ6:AK6"/>
    <mergeCell ref="AJ7:AK7"/>
    <mergeCell ref="C8:K8"/>
    <mergeCell ref="AJ8:AK8"/>
    <mergeCell ref="C9:C30"/>
    <mergeCell ref="D9:G9"/>
    <mergeCell ref="AJ16:AK16"/>
    <mergeCell ref="D17:G17"/>
    <mergeCell ref="AH17:AH31"/>
    <mergeCell ref="D18:G18"/>
    <mergeCell ref="D19:D24"/>
    <mergeCell ref="E19:E22"/>
    <mergeCell ref="F19:F20"/>
    <mergeCell ref="N89:R89"/>
    <mergeCell ref="N22:R22"/>
    <mergeCell ref="N28:R28"/>
    <mergeCell ref="N34:R34"/>
    <mergeCell ref="C2:K2"/>
    <mergeCell ref="C3:F3"/>
    <mergeCell ref="C4:G4"/>
    <mergeCell ref="H4:I4"/>
    <mergeCell ref="J4:K4"/>
    <mergeCell ref="G3:K3"/>
    <mergeCell ref="D14:G14"/>
    <mergeCell ref="D15:G15"/>
    <mergeCell ref="D16:G16"/>
    <mergeCell ref="H29:K29"/>
    <mergeCell ref="D30:G30"/>
    <mergeCell ref="C31:C48"/>
    <mergeCell ref="D31:G31"/>
    <mergeCell ref="D32:G32"/>
    <mergeCell ref="D37:D42"/>
    <mergeCell ref="E37:E40"/>
    <mergeCell ref="F37:F38"/>
    <mergeCell ref="H37:H38"/>
    <mergeCell ref="I37:I38"/>
    <mergeCell ref="J37:J38"/>
  </mergeCells>
  <phoneticPr fontId="6"/>
  <dataValidations count="7">
    <dataValidation type="list" errorStyle="information" allowBlank="1" showInputMessage="1" showErrorMessage="1" errorTitle="リストにない情報" error="リストにない情報です" sqref="P74:P88 P7:P21 P42:P46" xr:uid="{931FABF2-DF30-44CC-AC32-1696163BD2E0}">
      <formula1>IF(OR($Z7=0,$Z7=""),$T$3:$T$3,INDIRECT($BG$5&amp;AE7&amp;":"&amp;$BG$5&amp;AF7))</formula1>
    </dataValidation>
    <dataValidation type="list" errorStyle="information" allowBlank="1" showInputMessage="1" showErrorMessage="1" errorTitle="リストにない情報" error="リストにない情報です" sqref="O42:O46 O74:O88 O7:O21" xr:uid="{A11BD75B-0863-41D9-AC70-C63EA950814F}">
      <formula1>INDIRECT($BG$4&amp;"4:"&amp;$BG$4&amp;$BG$8+3)</formula1>
    </dataValidation>
    <dataValidation type="list" allowBlank="1" showInputMessage="1" showErrorMessage="1" sqref="AJ52:AK54" xr:uid="{D6A8C90D-CB3F-4ED4-9573-4FE970FD465B}">
      <formula1>#REF!</formula1>
    </dataValidation>
    <dataValidation type="list" errorStyle="information" allowBlank="1" showInputMessage="1" showErrorMessage="1" errorTitle="リストにない情報" error="リストにない情報です" sqref="P26:P27" xr:uid="{A364095F-0052-44DC-B66C-4EEFE5EC3C4B}">
      <formula1>IF(OR($Z26=0,$Z26=""),$T$3:$T$3,INDIRECT($BW$5&amp;AE26&amp;":"&amp;$BW$5&amp;AF26))</formula1>
    </dataValidation>
    <dataValidation type="list" errorStyle="information" allowBlank="1" showInputMessage="1" showErrorMessage="1" errorTitle="リストにない情報" error="リストにない情報です" sqref="P32:P33" xr:uid="{E2BA0A3B-FEB5-449A-8464-F10D2BB1AFB3}">
      <formula1>IF(OR($Z32=0,$Z32=""),$T$3:$T$3,INDIRECT($CM$5&amp;AE32&amp;":"&amp;$CM$5&amp;AF32))</formula1>
    </dataValidation>
    <dataValidation type="list" errorStyle="information" allowBlank="1" showInputMessage="1" showErrorMessage="1" errorTitle="リストにない情報" error="リストにない情報です" sqref="O26:O27" xr:uid="{29211BEE-EC35-457C-A86E-405BC7589590}">
      <formula1>INDIRECT($BW$4&amp;"4:"&amp;$BW$4&amp;$BW$8+3)</formula1>
    </dataValidation>
    <dataValidation type="list" errorStyle="information" allowBlank="1" showInputMessage="1" showErrorMessage="1" errorTitle="リストにない情報" error="リストにない情報です" sqref="O32:O33" xr:uid="{E2F9E327-5F75-4B9A-94F2-67A344442E6E}">
      <formula1>INDIRECT($CM$4&amp;"4:"&amp;$CM$4&amp;$CM$8+3)</formula1>
    </dataValidation>
  </dataValidations>
  <printOptions horizontalCentered="1"/>
  <pageMargins left="0.39370078740157483" right="0.39370078740157483" top="0.39370078740157483" bottom="0.39370078740157483" header="0" footer="0"/>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309" r:id="rId4" name="Check Box 45">
              <controlPr defaultSize="0" autoFill="0" autoLine="0" autoPict="0">
                <anchor moveWithCells="1">
                  <from>
                    <xdr:col>3</xdr:col>
                    <xdr:colOff>114300</xdr:colOff>
                    <xdr:row>4</xdr:row>
                    <xdr:rowOff>69850</xdr:rowOff>
                  </from>
                  <to>
                    <xdr:col>4</xdr:col>
                    <xdr:colOff>222250</xdr:colOff>
                    <xdr:row>5</xdr:row>
                    <xdr:rowOff>107950</xdr:rowOff>
                  </to>
                </anchor>
              </controlPr>
            </control>
          </mc:Choice>
        </mc:AlternateContent>
        <mc:AlternateContent xmlns:mc="http://schemas.openxmlformats.org/markup-compatibility/2006">
          <mc:Choice Requires="x14">
            <control shapeId="11310" r:id="rId5" name="Check Box 46">
              <controlPr defaultSize="0" autoFill="0" autoLine="0" autoPict="0">
                <anchor moveWithCells="1">
                  <from>
                    <xdr:col>3</xdr:col>
                    <xdr:colOff>114300</xdr:colOff>
                    <xdr:row>5</xdr:row>
                    <xdr:rowOff>63500</xdr:rowOff>
                  </from>
                  <to>
                    <xdr:col>4</xdr:col>
                    <xdr:colOff>222250</xdr:colOff>
                    <xdr:row>6</xdr:row>
                    <xdr:rowOff>88900</xdr:rowOff>
                  </to>
                </anchor>
              </controlPr>
            </control>
          </mc:Choice>
        </mc:AlternateContent>
        <mc:AlternateContent xmlns:mc="http://schemas.openxmlformats.org/markup-compatibility/2006">
          <mc:Choice Requires="x14">
            <control shapeId="11311" r:id="rId6" name="Check Box 47">
              <controlPr defaultSize="0" autoFill="0" autoLine="0" autoPict="0">
                <anchor moveWithCells="1">
                  <from>
                    <xdr:col>9</xdr:col>
                    <xdr:colOff>520700</xdr:colOff>
                    <xdr:row>4</xdr:row>
                    <xdr:rowOff>146050</xdr:rowOff>
                  </from>
                  <to>
                    <xdr:col>9</xdr:col>
                    <xdr:colOff>825500</xdr:colOff>
                    <xdr:row>6</xdr:row>
                    <xdr:rowOff>12700</xdr:rowOff>
                  </to>
                </anchor>
              </controlPr>
            </control>
          </mc:Choice>
        </mc:AlternateContent>
        <mc:AlternateContent xmlns:mc="http://schemas.openxmlformats.org/markup-compatibility/2006">
          <mc:Choice Requires="x14">
            <control shapeId="11312" r:id="rId7" name="Check Box 48">
              <controlPr defaultSize="0" autoFill="0" autoLine="0" autoPict="0">
                <anchor moveWithCells="1">
                  <from>
                    <xdr:col>9</xdr:col>
                    <xdr:colOff>520700</xdr:colOff>
                    <xdr:row>3</xdr:row>
                    <xdr:rowOff>152400</xdr:rowOff>
                  </from>
                  <to>
                    <xdr:col>9</xdr:col>
                    <xdr:colOff>825500</xdr:colOff>
                    <xdr:row>5</xdr:row>
                    <xdr:rowOff>31750</xdr:rowOff>
                  </to>
                </anchor>
              </controlPr>
            </control>
          </mc:Choice>
        </mc:AlternateContent>
        <mc:AlternateContent xmlns:mc="http://schemas.openxmlformats.org/markup-compatibility/2006">
          <mc:Choice Requires="x14">
            <control shapeId="11313" r:id="rId8" name="Check Box 49">
              <controlPr defaultSize="0" autoFill="0" autoLine="0" autoPict="0">
                <anchor moveWithCells="1">
                  <from>
                    <xdr:col>9</xdr:col>
                    <xdr:colOff>520700</xdr:colOff>
                    <xdr:row>5</xdr:row>
                    <xdr:rowOff>139700</xdr:rowOff>
                  </from>
                  <to>
                    <xdr:col>9</xdr:col>
                    <xdr:colOff>825500</xdr:colOff>
                    <xdr:row>7</xdr:row>
                    <xdr:rowOff>6350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1288"/>
  <sheetViews>
    <sheetView showGridLines="0" zoomScaleNormal="100" zoomScaleSheetLayoutView="90" workbookViewId="0">
      <selection activeCell="P7" sqref="P7"/>
    </sheetView>
  </sheetViews>
  <sheetFormatPr defaultColWidth="9.08984375" defaultRowHeight="9.5"/>
  <cols>
    <col min="1" max="1" width="1.08984375" style="7" customWidth="1"/>
    <col min="2" max="2" width="2" style="7" customWidth="1"/>
    <col min="3" max="3" width="6.08984375" style="7" customWidth="1"/>
    <col min="4" max="4" width="3" style="7" customWidth="1"/>
    <col min="5" max="5" width="11.90625" style="7" customWidth="1"/>
    <col min="6" max="6" width="5.08984375" style="7" customWidth="1"/>
    <col min="7" max="7" width="13.6328125" style="7" customWidth="1"/>
    <col min="8" max="8" width="15.36328125" style="7" customWidth="1"/>
    <col min="9" max="9" width="13.6328125" style="7" customWidth="1"/>
    <col min="10" max="11" width="16.6328125" style="7" customWidth="1"/>
    <col min="12" max="12" width="3.08984375" style="7" customWidth="1"/>
    <col min="13" max="13" width="2.36328125" style="7" customWidth="1"/>
    <col min="14" max="14" width="4.90625" style="7" customWidth="1"/>
    <col min="15" max="15" width="33.08984375" style="7" customWidth="1"/>
    <col min="16" max="16" width="19.36328125" style="7" customWidth="1"/>
    <col min="17" max="18" width="23.08984375" style="7" customWidth="1"/>
    <col min="19" max="19" width="17.54296875" style="7" customWidth="1"/>
    <col min="20" max="20" width="11.90625" style="7" hidden="1" customWidth="1"/>
    <col min="21" max="21" width="16.54296875" style="7" hidden="1" customWidth="1"/>
    <col min="22" max="25" width="20.90625" style="7" hidden="1" customWidth="1"/>
    <col min="26" max="26" width="10.90625" style="7" hidden="1" customWidth="1"/>
    <col min="27" max="28" width="8.36328125" style="7" hidden="1" customWidth="1"/>
    <col min="29" max="30" width="10.6328125" style="7" hidden="1" customWidth="1"/>
    <col min="31" max="32" width="7.6328125" style="7" hidden="1" customWidth="1"/>
    <col min="33" max="33" width="5.6328125" style="7" customWidth="1"/>
    <col min="34" max="34" width="4.90625" style="7" customWidth="1"/>
    <col min="35" max="35" width="23.6328125" style="7" customWidth="1"/>
    <col min="36" max="36" width="17.08984375" style="7" customWidth="1"/>
    <col min="37" max="37" width="5.54296875" style="7" customWidth="1"/>
    <col min="38" max="38" width="16.90625" style="7" customWidth="1"/>
    <col min="39" max="39" width="18.36328125" style="7" customWidth="1"/>
    <col min="40" max="40" width="13.453125" style="7" hidden="1" customWidth="1"/>
    <col min="41" max="41" width="18.36328125" style="7" hidden="1" customWidth="1"/>
    <col min="42" max="42" width="19.90625" style="7" hidden="1" customWidth="1"/>
    <col min="43" max="45" width="18.6328125" style="7" hidden="1" customWidth="1"/>
    <col min="46" max="51" width="9.08984375" style="7" hidden="1" customWidth="1"/>
    <col min="52" max="53" width="32" style="7" hidden="1" customWidth="1"/>
    <col min="54" max="55" width="9.08984375" style="7" hidden="1" customWidth="1"/>
    <col min="56" max="56" width="28.6328125" style="7" hidden="1" customWidth="1"/>
    <col min="57" max="57" width="9.08984375" style="7" hidden="1" customWidth="1"/>
    <col min="58" max="58" width="25.453125" style="7" hidden="1" customWidth="1"/>
    <col min="59" max="60" width="9.08984375" style="7" hidden="1" customWidth="1"/>
    <col min="61" max="67" width="0" style="7" hidden="1" customWidth="1"/>
    <col min="68" max="68" width="19.08984375" style="7" hidden="1" customWidth="1"/>
    <col min="69" max="69" width="28.90625" style="7" hidden="1" customWidth="1"/>
    <col min="70" max="73" width="0" style="7" hidden="1" customWidth="1"/>
    <col min="74" max="74" width="25.453125" style="7" hidden="1" customWidth="1"/>
    <col min="75" max="84" width="0" style="7" hidden="1" customWidth="1"/>
    <col min="85" max="85" width="29.54296875" style="7" hidden="1" customWidth="1"/>
    <col min="86" max="89" width="0" style="7" hidden="1" customWidth="1"/>
    <col min="90" max="90" width="25.453125" style="7" hidden="1" customWidth="1"/>
    <col min="91" max="92" width="0" style="7" hidden="1" customWidth="1"/>
    <col min="93" max="16384" width="9.08984375" style="7"/>
  </cols>
  <sheetData>
    <row r="1" spans="1:92" ht="12.75" customHeight="1">
      <c r="A1" s="1"/>
      <c r="B1" s="121"/>
      <c r="C1" s="1" t="s">
        <v>2932</v>
      </c>
      <c r="D1" s="120"/>
      <c r="E1" s="120"/>
      <c r="F1" s="120"/>
      <c r="G1" s="120"/>
      <c r="H1" s="1"/>
      <c r="I1" s="1"/>
      <c r="J1" s="1"/>
      <c r="K1" s="1"/>
      <c r="L1" s="1"/>
      <c r="T1" s="119" t="s">
        <v>431</v>
      </c>
      <c r="U1" s="119" t="s">
        <v>431</v>
      </c>
      <c r="V1" s="119" t="s">
        <v>431</v>
      </c>
      <c r="W1" s="119" t="s">
        <v>431</v>
      </c>
      <c r="X1" s="119" t="s">
        <v>431</v>
      </c>
      <c r="Y1" s="119" t="s">
        <v>431</v>
      </c>
      <c r="Z1" s="119" t="s">
        <v>431</v>
      </c>
      <c r="AA1" s="119" t="s">
        <v>431</v>
      </c>
      <c r="AB1" s="119" t="s">
        <v>431</v>
      </c>
      <c r="AC1" s="119" t="s">
        <v>431</v>
      </c>
      <c r="AD1" s="119" t="s">
        <v>431</v>
      </c>
      <c r="AE1" s="119" t="s">
        <v>431</v>
      </c>
      <c r="AF1" s="119" t="s">
        <v>431</v>
      </c>
      <c r="AG1" s="119"/>
      <c r="AM1" s="119"/>
      <c r="AN1" s="119" t="s">
        <v>431</v>
      </c>
      <c r="AO1" s="119" t="s">
        <v>431</v>
      </c>
      <c r="AP1" s="119" t="s">
        <v>431</v>
      </c>
      <c r="AQ1" s="119" t="s">
        <v>431</v>
      </c>
      <c r="AR1" s="119" t="s">
        <v>431</v>
      </c>
      <c r="AS1" s="119" t="s">
        <v>431</v>
      </c>
      <c r="AT1" s="119" t="s">
        <v>431</v>
      </c>
      <c r="AU1" s="119" t="s">
        <v>431</v>
      </c>
      <c r="AV1" s="119" t="s">
        <v>431</v>
      </c>
      <c r="AW1" s="119" t="s">
        <v>431</v>
      </c>
      <c r="AX1" s="119" t="s">
        <v>431</v>
      </c>
      <c r="AY1" s="119" t="s">
        <v>431</v>
      </c>
      <c r="AZ1" s="119" t="s">
        <v>431</v>
      </c>
      <c r="BA1" s="119" t="s">
        <v>431</v>
      </c>
      <c r="BB1" s="119" t="s">
        <v>431</v>
      </c>
      <c r="BC1" s="119" t="s">
        <v>431</v>
      </c>
      <c r="BD1" s="119" t="s">
        <v>431</v>
      </c>
      <c r="BE1" s="119" t="s">
        <v>431</v>
      </c>
      <c r="BF1" s="119" t="s">
        <v>431</v>
      </c>
      <c r="BG1" s="119" t="s">
        <v>431</v>
      </c>
      <c r="BH1" s="119" t="s">
        <v>431</v>
      </c>
      <c r="BI1" s="119" t="s">
        <v>431</v>
      </c>
      <c r="BJ1" s="119" t="s">
        <v>431</v>
      </c>
      <c r="BK1" s="119" t="s">
        <v>431</v>
      </c>
      <c r="BL1" s="119" t="s">
        <v>431</v>
      </c>
      <c r="BM1" s="119" t="s">
        <v>431</v>
      </c>
      <c r="BN1" s="119" t="s">
        <v>431</v>
      </c>
      <c r="BO1" s="119" t="s">
        <v>431</v>
      </c>
      <c r="BP1" s="119" t="s">
        <v>431</v>
      </c>
      <c r="BQ1" s="119" t="s">
        <v>431</v>
      </c>
      <c r="BR1" s="119" t="s">
        <v>431</v>
      </c>
      <c r="BS1" s="119" t="s">
        <v>431</v>
      </c>
      <c r="BT1" s="119" t="s">
        <v>431</v>
      </c>
      <c r="BU1" s="119" t="s">
        <v>431</v>
      </c>
      <c r="BV1" s="119" t="s">
        <v>431</v>
      </c>
      <c r="BW1" s="119" t="s">
        <v>431</v>
      </c>
      <c r="BX1" s="119" t="s">
        <v>431</v>
      </c>
      <c r="BY1" s="119" t="s">
        <v>431</v>
      </c>
      <c r="BZ1" s="119" t="s">
        <v>431</v>
      </c>
      <c r="CA1" s="119" t="s">
        <v>431</v>
      </c>
      <c r="CB1" s="119" t="s">
        <v>431</v>
      </c>
      <c r="CC1" s="119" t="s">
        <v>431</v>
      </c>
      <c r="CD1" s="119" t="s">
        <v>431</v>
      </c>
      <c r="CE1" s="119" t="s">
        <v>431</v>
      </c>
      <c r="CF1" s="119" t="s">
        <v>431</v>
      </c>
      <c r="CG1" s="119" t="s">
        <v>431</v>
      </c>
      <c r="CH1" s="119" t="s">
        <v>431</v>
      </c>
      <c r="CI1" s="119" t="s">
        <v>431</v>
      </c>
      <c r="CJ1" s="119" t="s">
        <v>431</v>
      </c>
      <c r="CK1" s="119" t="s">
        <v>431</v>
      </c>
      <c r="CL1" s="119" t="s">
        <v>431</v>
      </c>
      <c r="CM1" s="119" t="s">
        <v>431</v>
      </c>
      <c r="CN1" s="119" t="s">
        <v>431</v>
      </c>
    </row>
    <row r="2" spans="1:92" ht="26.25" customHeight="1">
      <c r="A2" s="1"/>
      <c r="B2" s="1"/>
      <c r="C2" s="561" t="s">
        <v>2926</v>
      </c>
      <c r="D2" s="561"/>
      <c r="E2" s="561"/>
      <c r="F2" s="561"/>
      <c r="G2" s="561"/>
      <c r="H2" s="561"/>
      <c r="I2" s="561"/>
      <c r="J2" s="561"/>
      <c r="K2" s="561"/>
      <c r="L2" s="1"/>
      <c r="AU2" s="7" t="s">
        <v>2308</v>
      </c>
      <c r="AW2" s="119" t="s">
        <v>435</v>
      </c>
      <c r="BB2" s="119" t="s">
        <v>444</v>
      </c>
      <c r="BD2" s="119" t="s">
        <v>437</v>
      </c>
      <c r="BJ2" s="7" t="s">
        <v>2309</v>
      </c>
      <c r="BM2" s="7" t="s">
        <v>2280</v>
      </c>
      <c r="BR2" s="7" t="s">
        <v>2281</v>
      </c>
      <c r="BT2" s="7" t="s">
        <v>2282</v>
      </c>
      <c r="BZ2" s="7" t="s">
        <v>2310</v>
      </c>
      <c r="CC2" s="7" t="s">
        <v>2283</v>
      </c>
      <c r="CH2" s="7" t="s">
        <v>2284</v>
      </c>
      <c r="CJ2" s="7" t="s">
        <v>2285</v>
      </c>
    </row>
    <row r="3" spans="1:92" ht="12.75" customHeight="1">
      <c r="A3" s="1"/>
      <c r="B3" s="1"/>
      <c r="C3" s="497" t="s">
        <v>2</v>
      </c>
      <c r="D3" s="498"/>
      <c r="E3" s="498"/>
      <c r="F3" s="499"/>
      <c r="G3" s="562" t="str">
        <f>IF('基準算出シート(３年平均)'!G3="","",'基準算出シート(３年平均)'!G3:K3)</f>
        <v>株式会社○○○○</v>
      </c>
      <c r="H3" s="563"/>
      <c r="I3" s="563"/>
      <c r="J3" s="563"/>
      <c r="K3" s="564"/>
      <c r="L3" s="1"/>
      <c r="T3" s="118"/>
      <c r="U3" s="7" t="s">
        <v>430</v>
      </c>
      <c r="AU3" s="136" t="str">
        <f>IF(参照_電気!A3="","",参照_電気!A3)</f>
        <v>登録番号</v>
      </c>
      <c r="AV3" s="136" t="str">
        <f>IF(参照_電気!B3="","",参照_電気!B3)</f>
        <v>電気事業者名</v>
      </c>
      <c r="AW3" s="136" t="str">
        <f>IF(参照_電気!C3="","",参照_電気!C3)</f>
        <v>メニュー名</v>
      </c>
      <c r="AX3" s="136" t="str">
        <f>IF(参照_電気!D3="","",参照_電気!D3)</f>
        <v>基礎排出係数
(t-CO2/kWh)</v>
      </c>
      <c r="AY3" s="136" t="str">
        <f>IF(参照_電気!E3="","",参照_電気!E3)</f>
        <v>調整後排出係数
(t-CO2/kWh)</v>
      </c>
      <c r="AZ3" s="136" t="str">
        <f>IF(参照_電気!F3="","",参照_電気!F3)</f>
        <v>電気事業者名（加工後）</v>
      </c>
      <c r="BA3" s="136" t="str">
        <f>IF(参照_電気!G3="","",参照_電気!G3)</f>
        <v>電気事業者名_メニュー名</v>
      </c>
      <c r="BB3" s="136" t="s">
        <v>443</v>
      </c>
      <c r="BD3" s="122" t="s">
        <v>441</v>
      </c>
      <c r="BF3" s="7" t="s">
        <v>440</v>
      </c>
      <c r="BJ3" s="136" t="str">
        <f>IF(参照_ガス!A3="","",参照_ガス!A3)</f>
        <v>登録番号</v>
      </c>
      <c r="BK3" s="309" t="str">
        <f>IF(参照_ガス!B3="","",参照_ガス!B3)</f>
        <v>ガス事業者名</v>
      </c>
      <c r="BL3" s="136" t="str">
        <f>IF(参照_ガス!C3="","",参照_ガス!C3)</f>
        <v/>
      </c>
      <c r="BM3" s="136" t="str">
        <f>IF(参照_ガス!D3="","",参照_ガス!D3)</f>
        <v>メニュー名</v>
      </c>
      <c r="BN3" s="136" t="str">
        <f>IF(参照_ガス!E3="","",参照_ガス!E3)</f>
        <v>基礎排出係数
(t-CO2/千m³)</v>
      </c>
      <c r="BO3" s="136" t="str">
        <f>IF(参照_ガス!F3="","",参照_ガス!F3)</f>
        <v>調整後排出係数
(t-CO2/千m³)</v>
      </c>
      <c r="BP3" s="136" t="str">
        <f>IF(参照_ガス!H3="","",参照_ガス!H3)</f>
        <v>ガス事業者名（加工後）</v>
      </c>
      <c r="BQ3" s="136" t="str">
        <f>IF(参照_ガス!I3="","",参照_ガス!I3)</f>
        <v>ガス事業者名（加工後）_メニュー名</v>
      </c>
      <c r="BR3" s="136" t="str">
        <f>IF(参照_ガス!J3="","",参照_ガス!J3)</f>
        <v>基礎排出係数
(t-CO2/千m³)</v>
      </c>
      <c r="BS3" s="310"/>
      <c r="BT3" s="311" t="s">
        <v>2286</v>
      </c>
      <c r="BV3" s="7" t="s">
        <v>440</v>
      </c>
      <c r="BZ3" s="136" t="str">
        <f>IF(参照_熱!A3="","",参照_熱!A3)</f>
        <v>登録番号</v>
      </c>
      <c r="CA3" s="136" t="str">
        <f>IF(参照_熱!B3="","",参照_熱!B3)</f>
        <v>熱供給事業者名</v>
      </c>
      <c r="CB3" s="136" t="str">
        <f>IF(参照_熱!C3="","",参照_熱!C3)</f>
        <v/>
      </c>
      <c r="CC3" s="136" t="str">
        <f>IF(参照_熱!D3="","",参照_熱!D3)</f>
        <v>メニュー名</v>
      </c>
      <c r="CD3" s="136" t="str">
        <f>IF(参照_熱!E3="","",参照_熱!E3)</f>
        <v>基礎排出係数
(t-CO2/GJ)</v>
      </c>
      <c r="CE3" s="136" t="str">
        <f>IF(参照_熱!F3="","",参照_熱!F3)</f>
        <v>調整後排出係数
(t-CO2/GJ)</v>
      </c>
      <c r="CF3" s="136" t="str">
        <f>IF(参照_熱!H3="","",参照_熱!H3)</f>
        <v>熱供給事業者名（加工後）</v>
      </c>
      <c r="CG3" s="136" t="str">
        <f>IF(参照_熱!I3="","",参照_熱!I3)</f>
        <v>熱供給事業者名（加工後）_メニュー名</v>
      </c>
      <c r="CH3" s="136" t="str">
        <f>IF(参照_熱!J3="","",参照_熱!J3)</f>
        <v>基礎排出係数
(t-CO2/GJ)</v>
      </c>
      <c r="CI3" s="23"/>
      <c r="CJ3" s="312" t="s">
        <v>2141</v>
      </c>
      <c r="CL3" s="7" t="s">
        <v>440</v>
      </c>
    </row>
    <row r="4" spans="1:92" ht="12.75" customHeight="1">
      <c r="A4" s="1"/>
      <c r="B4" s="1"/>
      <c r="C4" s="494" t="s">
        <v>15</v>
      </c>
      <c r="D4" s="495"/>
      <c r="E4" s="495"/>
      <c r="F4" s="495"/>
      <c r="G4" s="496"/>
      <c r="H4" s="494" t="s">
        <v>4</v>
      </c>
      <c r="I4" s="496"/>
      <c r="J4" s="494" t="s">
        <v>3</v>
      </c>
      <c r="K4" s="496"/>
      <c r="L4" s="1"/>
      <c r="N4" s="36" t="s">
        <v>345</v>
      </c>
      <c r="AH4" s="36"/>
      <c r="AU4" s="19" t="str">
        <f>IF(参照_電気!A4="","",参照_電気!A4)</f>
        <v>A0002</v>
      </c>
      <c r="AV4" s="19" t="str">
        <f>IF(参照_電気!B4="","",参照_電気!B4)</f>
        <v>イーレックス(株)</v>
      </c>
      <c r="AW4" s="19" t="str">
        <f>IF(参照_電気!C4="","",参照_電気!C4)</f>
        <v/>
      </c>
      <c r="AX4" s="19">
        <f>IF(参照_電気!D4="","",参照_電気!D4)</f>
        <v>4.2200000000000001E-4</v>
      </c>
      <c r="AY4" s="19">
        <f>IF(参照_電気!E4="","",参照_電気!E4)</f>
        <v>4.2200000000000001E-4</v>
      </c>
      <c r="AZ4" s="19" t="str">
        <f>IF(参照_電気!F4="","",参照_電気!F4)</f>
        <v>イーレックス(株)</v>
      </c>
      <c r="BA4" s="19" t="str">
        <f>IF(参照_電気!G4="","",参照_電気!G4)</f>
        <v>イーレックス(株)_</v>
      </c>
      <c r="BB4" s="19">
        <f>AX4*1000</f>
        <v>0.42199999999999999</v>
      </c>
      <c r="BD4" s="19" t="str">
        <f>IF(参照_電気!L4="","",参照_電気!L4)</f>
        <v>北海道電力(株)</v>
      </c>
      <c r="BF4" s="134" t="s">
        <v>439</v>
      </c>
      <c r="BG4" s="135" t="s">
        <v>438</v>
      </c>
      <c r="BH4" s="7" t="s">
        <v>437</v>
      </c>
      <c r="BJ4" s="19" t="str">
        <f>IF(参照_ガス!A4="","",参照_ガス!A4)</f>
        <v>A0002</v>
      </c>
      <c r="BK4" s="19" t="str">
        <f>IF(参照_ガス!B4="","",参照_ガス!B4)</f>
        <v>東京電力エナジーパートナー株式会社</v>
      </c>
      <c r="BL4" s="19" t="str">
        <f>IF(参照_ガス!C4="","",参照_ガス!C4)</f>
        <v/>
      </c>
      <c r="BM4" s="19" t="str">
        <f>IF(参照_ガス!D4="","",参照_ガス!D4)</f>
        <v/>
      </c>
      <c r="BN4" s="19">
        <f>IF(参照_ガス!E4="","",参照_ガス!E4)</f>
        <v>2.0499999999999998</v>
      </c>
      <c r="BO4" s="19">
        <f>IF(参照_ガス!F4="","",参照_ガス!F4)</f>
        <v>2.0499999999999998</v>
      </c>
      <c r="BP4" s="19" t="str">
        <f>IF(参照_ガス!H4="","",参照_ガス!H4)</f>
        <v>東京電力エナジーパートナー株式会社</v>
      </c>
      <c r="BQ4" s="19" t="str">
        <f>IF(参照_ガス!I4="","",参照_ガス!I4)</f>
        <v>東京電力エナジーパートナー株式会社_</v>
      </c>
      <c r="BR4" s="19">
        <f>IF(参照_ガス!J4="","",参照_ガス!J4)</f>
        <v>2.0499999999999998</v>
      </c>
      <c r="BT4" s="19" t="str">
        <f>IF(参照_ガス!N4="","",参照_ガス!N4)</f>
        <v>大阪ガス株式会社</v>
      </c>
      <c r="BV4" s="134" t="s">
        <v>2287</v>
      </c>
      <c r="BW4" s="135" t="s">
        <v>2288</v>
      </c>
      <c r="BX4" s="7" t="s">
        <v>2282</v>
      </c>
      <c r="BZ4" s="19" t="str">
        <f>IF(参照_熱!A4="","",参照_熱!A4)</f>
        <v>002</v>
      </c>
      <c r="CA4" s="19" t="str">
        <f>IF(参照_熱!B4="","",参照_熱!B4)</f>
        <v>東京ガスエンジニアリングソリューションズ株式会社</v>
      </c>
      <c r="CB4" s="19" t="str">
        <f>IF(参照_熱!C4="","",参照_熱!C4)</f>
        <v>田町駅東口北地域</v>
      </c>
      <c r="CC4" s="19" t="str">
        <f>IF(参照_熱!D4="","",参照_熱!D4)</f>
        <v/>
      </c>
      <c r="CD4" s="19">
        <f>IF(参照_熱!E4="","",参照_熱!E4)</f>
        <v>0.05</v>
      </c>
      <c r="CE4" s="19">
        <f>IF(参照_熱!F4="","",参照_熱!F4)</f>
        <v>0.05</v>
      </c>
      <c r="CF4" s="19" t="str">
        <f>IF(参照_熱!H4="","",参照_熱!H4)</f>
        <v>東京ガスエンジニアリングソリューションズ株式会社_田町駅東口北地域</v>
      </c>
      <c r="CG4" s="19" t="str">
        <f>IF(参照_熱!I4="","",参照_熱!I4)</f>
        <v>東京ガスエンジニアリングソリューションズ株式会社_田町駅東口北地域_</v>
      </c>
      <c r="CH4" s="19">
        <f>IF(参照_熱!J4="","",参照_熱!J4)</f>
        <v>0.05</v>
      </c>
      <c r="CJ4" s="19" t="str">
        <f>IF(参照_熱!N4="","",参照_熱!N4)</f>
        <v>池袋地域冷暖房株式会社_東池袋地域</v>
      </c>
      <c r="CL4" s="134" t="s">
        <v>2289</v>
      </c>
      <c r="CM4" s="135" t="s">
        <v>2290</v>
      </c>
      <c r="CN4" s="7" t="s">
        <v>2285</v>
      </c>
    </row>
    <row r="5" spans="1:92" ht="12.75" customHeight="1" thickBot="1">
      <c r="A5" s="1"/>
      <c r="B5" s="1"/>
      <c r="C5" s="570" t="s">
        <v>2929</v>
      </c>
      <c r="D5" s="571"/>
      <c r="E5" s="571"/>
      <c r="F5" s="571"/>
      <c r="G5" s="572"/>
      <c r="H5" s="579" t="s">
        <v>2930</v>
      </c>
      <c r="I5" s="580"/>
      <c r="J5" s="570" t="s">
        <v>2931</v>
      </c>
      <c r="K5" s="572"/>
      <c r="L5" s="1"/>
      <c r="N5" s="117" t="s">
        <v>2291</v>
      </c>
      <c r="O5" s="116"/>
      <c r="P5" s="116"/>
      <c r="Q5" s="116"/>
      <c r="R5" s="116"/>
      <c r="S5" s="116"/>
      <c r="T5" s="115"/>
      <c r="U5" s="115"/>
      <c r="V5" s="115"/>
      <c r="W5" s="115"/>
      <c r="X5" s="115"/>
      <c r="Y5" s="115"/>
      <c r="Z5" s="115"/>
      <c r="AE5" s="115"/>
      <c r="AF5" s="115"/>
      <c r="AH5" s="117" t="s">
        <v>346</v>
      </c>
      <c r="AI5" s="116"/>
      <c r="AJ5" s="116"/>
      <c r="AK5" s="116"/>
      <c r="AL5" s="116"/>
      <c r="AM5" s="115"/>
      <c r="AN5" s="115"/>
      <c r="AU5" s="19" t="str">
        <f>IF(参照_電気!A5="","",参照_電気!A5)</f>
        <v>A0003</v>
      </c>
      <c r="AV5" s="19" t="str">
        <f>IF(参照_電気!B5="","",参照_電気!B5)</f>
        <v>リエスパワー(株)</v>
      </c>
      <c r="AW5" s="19" t="str">
        <f>IF(参照_電気!C5="","",参照_電気!C5)</f>
        <v/>
      </c>
      <c r="AX5" s="19">
        <f>IF(参照_電気!D5="","",参照_電気!D5)</f>
        <v>0</v>
      </c>
      <c r="AY5" s="19">
        <f>IF(参照_電気!E5="","",参照_電気!E5)</f>
        <v>0</v>
      </c>
      <c r="AZ5" s="19" t="str">
        <f>IF(参照_電気!F5="","",参照_電気!F5)</f>
        <v>リエスパワー(株)</v>
      </c>
      <c r="BA5" s="19" t="str">
        <f>IF(参照_電気!G5="","",参照_電気!G5)</f>
        <v>リエスパワー(株)_</v>
      </c>
      <c r="BB5" s="19">
        <f t="shared" ref="BB5:BB68" si="0">AX5*1000</f>
        <v>0</v>
      </c>
      <c r="BD5" s="19" t="str">
        <f>IF(参照_電気!L5="","",参照_電気!L5)</f>
        <v>東北電力(株)</v>
      </c>
      <c r="BF5" s="134" t="s">
        <v>436</v>
      </c>
      <c r="BG5" s="135" t="s">
        <v>2292</v>
      </c>
      <c r="BH5" s="7" t="s">
        <v>435</v>
      </c>
      <c r="BJ5" s="19" t="str">
        <f>IF(参照_ガス!A5="","",参照_ガス!A5)</f>
        <v>A0003</v>
      </c>
      <c r="BK5" s="19" t="str">
        <f>IF(参照_ガス!B5="","",参照_ガス!B5)</f>
        <v>中部電力ミライズ株式会社</v>
      </c>
      <c r="BL5" s="19" t="str">
        <f>IF(参照_ガス!C5="","",参照_ガス!C5)</f>
        <v/>
      </c>
      <c r="BM5" s="19" t="str">
        <f>IF(参照_ガス!D5="","",参照_ガス!D5)</f>
        <v>メニューA</v>
      </c>
      <c r="BN5" s="19">
        <f>IF(参照_ガス!E5="","",参照_ガス!E5)</f>
        <v>2.0499999999999998</v>
      </c>
      <c r="BO5" s="19">
        <f>IF(参照_ガス!F5="","",参照_ガス!F5)</f>
        <v>0</v>
      </c>
      <c r="BP5" s="19" t="str">
        <f>IF(参照_ガス!H5="","",参照_ガス!H5)</f>
        <v>中部電力ミライズ株式会社</v>
      </c>
      <c r="BQ5" s="19" t="str">
        <f>IF(参照_ガス!I5="","",参照_ガス!I5)</f>
        <v>中部電力ミライズ株式会社_メニューA</v>
      </c>
      <c r="BR5" s="19">
        <f>IF(参照_ガス!J5="","",参照_ガス!J5)</f>
        <v>2.0499999999999998</v>
      </c>
      <c r="BT5" s="19" t="str">
        <f>IF(参照_ガス!N5="","",参照_ガス!N5)</f>
        <v>長田野ガスセンター</v>
      </c>
      <c r="BV5" s="134" t="s">
        <v>436</v>
      </c>
      <c r="BW5" s="135" t="s">
        <v>2293</v>
      </c>
      <c r="BX5" s="7" t="s">
        <v>2280</v>
      </c>
      <c r="BZ5" s="19" t="str">
        <f>IF(参照_熱!A5="","",参照_熱!A5)</f>
        <v>006</v>
      </c>
      <c r="CA5" s="19" t="str">
        <f>IF(参照_熱!B5="","",参照_熱!B5)</f>
        <v>丸の内熱供給株式会社</v>
      </c>
      <c r="CB5" s="19" t="str">
        <f>IF(参照_熱!C5="","",参照_熱!C5)</f>
        <v/>
      </c>
      <c r="CC5" s="19" t="str">
        <f>IF(参照_熱!D5="","",参照_熱!D5)</f>
        <v>メニューA</v>
      </c>
      <c r="CD5" s="19">
        <f>IF(参照_熱!E5="","",参照_熱!E5)</f>
        <v>4.36E-2</v>
      </c>
      <c r="CE5" s="19">
        <f>IF(参照_熱!F5="","",参照_熱!F5)</f>
        <v>0</v>
      </c>
      <c r="CF5" s="19" t="str">
        <f>IF(参照_熱!H5="","",参照_熱!H5)</f>
        <v>丸の内熱供給株式会社</v>
      </c>
      <c r="CG5" s="19" t="str">
        <f>IF(参照_熱!I5="","",参照_熱!I5)</f>
        <v>丸の内熱供給株式会社_メニューA</v>
      </c>
      <c r="CH5" s="19">
        <f>IF(参照_熱!J5="","",参照_熱!J5)</f>
        <v>4.36E-2</v>
      </c>
      <c r="CJ5" s="19" t="str">
        <f>IF(参照_熱!N5="","",参照_熱!N5)</f>
        <v>錦糸町熱供給株式会社</v>
      </c>
      <c r="CL5" s="134" t="s">
        <v>436</v>
      </c>
      <c r="CM5" s="135" t="s">
        <v>2294</v>
      </c>
      <c r="CN5" s="7" t="s">
        <v>2283</v>
      </c>
    </row>
    <row r="6" spans="1:92" ht="12.75" customHeight="1" thickBot="1">
      <c r="A6" s="1"/>
      <c r="B6" s="1"/>
      <c r="C6" s="573"/>
      <c r="D6" s="574"/>
      <c r="E6" s="574"/>
      <c r="F6" s="574"/>
      <c r="G6" s="575"/>
      <c r="H6" s="581"/>
      <c r="I6" s="582"/>
      <c r="J6" s="573"/>
      <c r="K6" s="575"/>
      <c r="L6" s="1"/>
      <c r="N6" s="75"/>
      <c r="O6" s="73" t="s">
        <v>66</v>
      </c>
      <c r="P6" s="74" t="s">
        <v>344</v>
      </c>
      <c r="Q6" s="69" t="s">
        <v>410</v>
      </c>
      <c r="R6" s="73" t="s">
        <v>409</v>
      </c>
      <c r="S6" s="34" t="s">
        <v>121</v>
      </c>
      <c r="T6" s="67" t="s">
        <v>396</v>
      </c>
      <c r="U6" s="66" t="s">
        <v>395</v>
      </c>
      <c r="V6" s="66" t="s">
        <v>394</v>
      </c>
      <c r="W6" s="73" t="s">
        <v>408</v>
      </c>
      <c r="X6" s="72" t="s">
        <v>407</v>
      </c>
      <c r="Y6" s="71" t="s">
        <v>406</v>
      </c>
      <c r="Z6" s="71" t="s">
        <v>405</v>
      </c>
      <c r="AA6" s="71" t="s">
        <v>404</v>
      </c>
      <c r="AB6" s="71" t="s">
        <v>403</v>
      </c>
      <c r="AC6" s="71" t="s">
        <v>402</v>
      </c>
      <c r="AD6" s="71" t="s">
        <v>401</v>
      </c>
      <c r="AE6" s="66" t="s">
        <v>400</v>
      </c>
      <c r="AF6" s="34" t="s">
        <v>399</v>
      </c>
      <c r="AH6" s="70"/>
      <c r="AI6" s="69" t="s">
        <v>398</v>
      </c>
      <c r="AJ6" s="585" t="s">
        <v>397</v>
      </c>
      <c r="AK6" s="586"/>
      <c r="AL6" s="68" t="s">
        <v>121</v>
      </c>
      <c r="AN6" s="67" t="s">
        <v>396</v>
      </c>
      <c r="AO6" s="66" t="s">
        <v>395</v>
      </c>
      <c r="AP6" s="34" t="s">
        <v>394</v>
      </c>
      <c r="AU6" s="19" t="str">
        <f>IF(参照_電気!A6="","",参照_電気!A6)</f>
        <v>A0004</v>
      </c>
      <c r="AV6" s="19" t="str">
        <f>IF(参照_電気!B6="","",参照_電気!B6)</f>
        <v>エバーグリーン・リテイリング(株)</v>
      </c>
      <c r="AW6" s="19" t="str">
        <f>IF(参照_電気!C6="","",参照_電気!C6)</f>
        <v>メニューA</v>
      </c>
      <c r="AX6" s="19">
        <f>IF(参照_電気!D6="","",参照_電気!D6)</f>
        <v>0</v>
      </c>
      <c r="AY6" s="19">
        <f>IF(参照_電気!E6="","",参照_電気!E6)</f>
        <v>0</v>
      </c>
      <c r="AZ6" s="19" t="str">
        <f>IF(参照_電気!F6="","",参照_電気!F6)</f>
        <v>エバーグリーン・リテイリング(株)</v>
      </c>
      <c r="BA6" s="19" t="str">
        <f>IF(参照_電気!G6="","",参照_電気!G6)</f>
        <v>エバーグリーン・リテイリング(株)_メニューA</v>
      </c>
      <c r="BB6" s="19">
        <f t="shared" si="0"/>
        <v>0</v>
      </c>
      <c r="BD6" s="19" t="str">
        <f>IF(参照_電気!L6="","",参照_電気!L6)</f>
        <v>東京電力エナジーパートナー(株)</v>
      </c>
      <c r="BF6" s="118" t="s">
        <v>2295</v>
      </c>
      <c r="BG6" s="135" t="s">
        <v>434</v>
      </c>
      <c r="BH6" s="7" t="s">
        <v>433</v>
      </c>
      <c r="BJ6" s="19" t="str">
        <f>IF(参照_ガス!A6="","",参照_ガス!A6)</f>
        <v/>
      </c>
      <c r="BK6" s="19" t="str">
        <f>IF(参照_ガス!B6="","",参照_ガス!B6)</f>
        <v/>
      </c>
      <c r="BL6" s="19" t="str">
        <f>IF(参照_ガス!C6="","",参照_ガス!C6)</f>
        <v/>
      </c>
      <c r="BM6" s="19" t="str">
        <f>IF(参照_ガス!D6="","",参照_ガス!D6)</f>
        <v>残差</v>
      </c>
      <c r="BN6" s="19">
        <f>IF(参照_ガス!E6="","",参照_ガス!E6)</f>
        <v>2.0499999999999998</v>
      </c>
      <c r="BO6" s="19">
        <f>IF(参照_ガス!F6="","",参照_ガス!F6)</f>
        <v>2.0499999999999998</v>
      </c>
      <c r="BP6" s="19" t="str">
        <f>IF(参照_ガス!H6="","",参照_ガス!H6)</f>
        <v>中部電力ミライズ株式会社</v>
      </c>
      <c r="BQ6" s="19" t="str">
        <f>IF(参照_ガス!I6="","",参照_ガス!I6)</f>
        <v>中部電力ミライズ株式会社_残差</v>
      </c>
      <c r="BR6" s="19">
        <f>IF(参照_ガス!J6="","",参照_ガス!J6)</f>
        <v>2.0499999999999998</v>
      </c>
      <c r="BT6" s="19" t="str">
        <f>IF(参照_ガス!N6="","",参照_ガス!N6)</f>
        <v>丹後ガス株式会社</v>
      </c>
      <c r="BV6" s="118" t="s">
        <v>2295</v>
      </c>
      <c r="BW6" s="135" t="s">
        <v>2296</v>
      </c>
      <c r="BX6" s="7" t="s">
        <v>2281</v>
      </c>
      <c r="BZ6" s="19" t="str">
        <f>IF(参照_熱!A6="","",参照_熱!A6)</f>
        <v/>
      </c>
      <c r="CA6" s="19" t="str">
        <f>IF(参照_熱!B6="","",参照_熱!B6)</f>
        <v/>
      </c>
      <c r="CB6" s="19" t="str">
        <f>IF(参照_熱!C6="","",参照_熱!C6)</f>
        <v/>
      </c>
      <c r="CC6" s="19" t="str">
        <f>IF(参照_熱!D6="","",参照_熱!D6)</f>
        <v>残差</v>
      </c>
      <c r="CD6" s="19">
        <f>IF(参照_熱!E6="","",参照_熱!E6)</f>
        <v>4.36E-2</v>
      </c>
      <c r="CE6" s="19">
        <f>IF(参照_熱!F6="","",参照_熱!F6)</f>
        <v>4.36E-2</v>
      </c>
      <c r="CF6" s="19" t="str">
        <f>IF(参照_熱!H6="","",参照_熱!H6)</f>
        <v>丸の内熱供給株式会社</v>
      </c>
      <c r="CG6" s="19" t="str">
        <f>IF(参照_熱!I6="","",参照_熱!I6)</f>
        <v>丸の内熱供給株式会社_残差</v>
      </c>
      <c r="CH6" s="19">
        <f>IF(参照_熱!J6="","",参照_熱!J6)</f>
        <v>4.36E-2</v>
      </c>
      <c r="CJ6" s="19" t="str">
        <f>IF(参照_熱!N6="","",参照_熱!N6)</f>
        <v>山王熱供給株式会社</v>
      </c>
      <c r="CL6" s="118" t="s">
        <v>2295</v>
      </c>
      <c r="CM6" s="135" t="s">
        <v>2297</v>
      </c>
      <c r="CN6" s="7" t="s">
        <v>2284</v>
      </c>
    </row>
    <row r="7" spans="1:92" ht="12.75" customHeight="1" thickTop="1">
      <c r="A7" s="1"/>
      <c r="B7" s="1"/>
      <c r="C7" s="576"/>
      <c r="D7" s="577"/>
      <c r="E7" s="577"/>
      <c r="F7" s="577"/>
      <c r="G7" s="578"/>
      <c r="H7" s="583"/>
      <c r="I7" s="584"/>
      <c r="J7" s="576"/>
      <c r="K7" s="578"/>
      <c r="L7" s="1"/>
      <c r="N7" s="114">
        <v>1</v>
      </c>
      <c r="O7" s="57"/>
      <c r="P7" s="57"/>
      <c r="Q7" s="54" t="str">
        <f>IF(O7="","",_xlfn.IFNA(VLOOKUP(O7&amp;"_"&amp;P7,$BA:$BB,2,FALSE),"該当する排出係数がありません"))</f>
        <v/>
      </c>
      <c r="R7" s="56"/>
      <c r="S7" s="113"/>
      <c r="T7" s="49">
        <f>係数１!D$49</f>
        <v>8640</v>
      </c>
      <c r="U7" s="92" t="str">
        <f>IF(OR(S7="",O7=""),"",S7/1000*T7*0.0258)</f>
        <v/>
      </c>
      <c r="V7" s="92" t="str">
        <f>IF(OR(S7="",O7=""),"",IF(R7="",S7*Q7,S7*R7))</f>
        <v/>
      </c>
      <c r="W7" s="94" t="str">
        <f t="array" aca="1" ref="W7" ca="1">IF(O7="","",IF(ISNUMBER(AA7),INDIRECT($BG$6&amp;AA7),IF(AA7="a",Q7,IF(AA7="b",INDIRECT($BG$6&amp;AB7),IF(AA7="c",R7,"")))))</f>
        <v/>
      </c>
      <c r="X7" s="93"/>
      <c r="Y7" s="92" t="str">
        <f>IF(OR(S7="",O7=""),"",IF(X7="",S7*W7,S7*X7))</f>
        <v/>
      </c>
      <c r="Z7" s="91" t="str">
        <f ca="1">IF(O7="","",IF(COUNTIF(INDIRECT($BG$4&amp;":"&amp;$BG$4),O7),1,0))</f>
        <v/>
      </c>
      <c r="AA7" s="91" t="str">
        <f ca="1">IF(O7="","",IF(OR(AE7="",AF7=""),"c",IFERROR(MATCH("*残差*",INDIRECT($BG$5&amp;AE7&amp;":"&amp;$BG$5&amp;AF7),0)+AE7-1,IF(AF7-AE7&gt;=1,"b","a"))))</f>
        <v/>
      </c>
      <c r="AB7" s="91" t="str">
        <f ca="1">IF(O7="","",IF(OR(AE7="",AF7=""),"-",IFERROR(MATCH("*事業者全体*",INDIRECT($BG$5&amp;AE7&amp;":"&amp;$BG$5&amp;AF7),0)+AE7-1,"-")))</f>
        <v/>
      </c>
      <c r="AC7" s="91">
        <f ca="1">IF(Z7=0,1,IF(R7="",0,1))</f>
        <v>0</v>
      </c>
      <c r="AD7" s="91">
        <f>IF(R7="",0,1)</f>
        <v>0</v>
      </c>
      <c r="AE7" s="91" t="str">
        <f>_xlfn.IFNA(MATCH(O7,$AZ:$AZ,0),"")</f>
        <v/>
      </c>
      <c r="AF7" s="90" t="str">
        <f t="shared" ref="AF7:AF21" si="1">IFERROR(IF(O7="","",AE7+COUNTIF($AZ:$AZ,O7)-1),"")</f>
        <v/>
      </c>
      <c r="AH7" s="63">
        <v>1</v>
      </c>
      <c r="AI7" s="8"/>
      <c r="AJ7" s="587"/>
      <c r="AK7" s="588"/>
      <c r="AL7" s="9"/>
      <c r="AN7" s="49">
        <f>係数１!D$49</f>
        <v>8640</v>
      </c>
      <c r="AO7" s="92" t="str">
        <f>IF(OR(AL7="",AI7=""),"",AL7/1000*AN7*0.0258)</f>
        <v/>
      </c>
      <c r="AP7" s="146" t="str">
        <f>IF(OR(AL7="",AI7=""),"",AL7*AJ7)</f>
        <v/>
      </c>
      <c r="AU7" s="19" t="str">
        <f>IF(参照_電気!A7="","",参照_電気!A7)</f>
        <v/>
      </c>
      <c r="AV7" s="19" t="str">
        <f>IF(参照_電気!B7="","",参照_電気!B7)</f>
        <v/>
      </c>
      <c r="AW7" s="19" t="str">
        <f>IF(参照_電気!C7="","",参照_電気!C7)</f>
        <v>(参考値)事業者全体</v>
      </c>
      <c r="AX7" s="19">
        <f>IF(参照_電気!D7="","",参照_電気!D7)</f>
        <v>0</v>
      </c>
      <c r="AY7" s="19">
        <f>IF(参照_電気!E7="","",参照_電気!E7)</f>
        <v>0</v>
      </c>
      <c r="AZ7" s="19" t="str">
        <f>IF(参照_電気!F7="","",参照_電気!F7)</f>
        <v>エバーグリーン・リテイリング(株)</v>
      </c>
      <c r="BA7" s="19" t="str">
        <f>IF(参照_電気!G7="","",参照_電気!G7)</f>
        <v>エバーグリーン・リテイリング(株)_(参考値)事業者全体</v>
      </c>
      <c r="BB7" s="19">
        <f t="shared" si="0"/>
        <v>0</v>
      </c>
      <c r="BD7" s="19" t="str">
        <f>IF(参照_電気!L7="","",参照_電気!L7)</f>
        <v>中部電力ミライズ(株)</v>
      </c>
      <c r="BJ7" s="19" t="str">
        <f>IF(参照_ガス!A7="","",参照_ガス!A7)</f>
        <v>A0018</v>
      </c>
      <c r="BK7" s="19" t="str">
        <f>IF(参照_ガス!B7="","",参照_ガス!B7)</f>
        <v>レモンガス株式会社</v>
      </c>
      <c r="BL7" s="19" t="str">
        <f>IF(参照_ガス!C7="","",参照_ガス!C7)</f>
        <v/>
      </c>
      <c r="BM7" s="19" t="str">
        <f>IF(参照_ガス!D7="","",参照_ガス!D7)</f>
        <v/>
      </c>
      <c r="BN7" s="19">
        <f>IF(参照_ガス!E7="","",参照_ガス!E7)</f>
        <v>2.31</v>
      </c>
      <c r="BO7" s="19">
        <f>IF(参照_ガス!F7="","",参照_ガス!F7)</f>
        <v>2.31</v>
      </c>
      <c r="BP7" s="19" t="str">
        <f>IF(参照_ガス!H7="","",参照_ガス!H7)</f>
        <v>レモンガス株式会社</v>
      </c>
      <c r="BQ7" s="19" t="str">
        <f>IF(参照_ガス!I7="","",参照_ガス!I7)</f>
        <v>レモンガス株式会社_</v>
      </c>
      <c r="BR7" s="19">
        <f>IF(参照_ガス!J7="","",参照_ガス!J7)</f>
        <v>2.31</v>
      </c>
      <c r="BT7" s="19" t="str">
        <f>IF(参照_ガス!N7="","",参照_ガス!N7)</f>
        <v>福知山都市ガス株式会社</v>
      </c>
      <c r="BZ7" s="19" t="str">
        <f>IF(参照_熱!A7="","",参照_熱!A7)</f>
        <v>009</v>
      </c>
      <c r="CA7" s="19" t="str">
        <f>IF(参照_熱!B7="","",参照_熱!B7)</f>
        <v>池袋地域冷暖房株式会社</v>
      </c>
      <c r="CB7" s="19" t="str">
        <f>IF(参照_熱!C7="","",参照_熱!C7)</f>
        <v>東池袋地域</v>
      </c>
      <c r="CC7" s="19" t="str">
        <f>IF(参照_熱!D7="","",参照_熱!D7)</f>
        <v>メニューA</v>
      </c>
      <c r="CD7" s="19">
        <f>IF(参照_熱!E7="","",参照_熱!E7)</f>
        <v>2.23E-2</v>
      </c>
      <c r="CE7" s="19">
        <f>IF(参照_熱!F7="","",参照_熱!F7)</f>
        <v>0</v>
      </c>
      <c r="CF7" s="19" t="str">
        <f>IF(参照_熱!H7="","",参照_熱!H7)</f>
        <v>池袋地域冷暖房株式会社_東池袋地域</v>
      </c>
      <c r="CG7" s="19" t="str">
        <f>IF(参照_熱!I7="","",参照_熱!I7)</f>
        <v>池袋地域冷暖房株式会社_東池袋地域_メニューA</v>
      </c>
      <c r="CH7" s="19">
        <f>IF(参照_熱!J7="","",参照_熱!J7)</f>
        <v>2.23E-2</v>
      </c>
      <c r="CJ7" s="19" t="str">
        <f>IF(参照_熱!N7="","",参照_熱!N7)</f>
        <v>品川エネルギーサービス株式会社</v>
      </c>
    </row>
    <row r="8" spans="1:92" ht="15" customHeight="1">
      <c r="A8" s="1"/>
      <c r="B8" s="1"/>
      <c r="C8" s="505" t="s">
        <v>21</v>
      </c>
      <c r="D8" s="506"/>
      <c r="E8" s="506"/>
      <c r="F8" s="506"/>
      <c r="G8" s="506"/>
      <c r="H8" s="506"/>
      <c r="I8" s="506"/>
      <c r="J8" s="506"/>
      <c r="K8" s="507"/>
      <c r="L8" s="1"/>
      <c r="N8" s="59">
        <v>2</v>
      </c>
      <c r="O8" s="57"/>
      <c r="P8" s="57"/>
      <c r="Q8" s="54" t="str">
        <f t="shared" ref="Q8:Q21" si="2">IF(O8="","",_xlfn.IFNA(VLOOKUP(O8&amp;"_"&amp;P8,$BA:$BB,2,FALSE),"該当する排出係数がありません"))</f>
        <v/>
      </c>
      <c r="R8" s="60"/>
      <c r="S8" s="100"/>
      <c r="T8" s="49">
        <f>係数１!D$49</f>
        <v>8640</v>
      </c>
      <c r="U8" s="92" t="str">
        <f t="shared" ref="U8:U21" si="3">IF(OR(S8="",O8=""),"",S8/1000*T8*0.0258)</f>
        <v/>
      </c>
      <c r="V8" s="92" t="str">
        <f>IF(OR(S8="",O8=""),"",IF(R8="",S8*Q8,S8*R8))</f>
        <v/>
      </c>
      <c r="W8" s="94" t="str">
        <f t="array" aca="1" ref="W8" ca="1">IF(O8="","",IF(ISNUMBER(AA8),INDIRECT($BG$6&amp;AA8),IF(AA8="a",Q8,IF(AA8="b",INDIRECT($BG$6&amp;AB8),IF(AA8="c",R8,"")))))</f>
        <v/>
      </c>
      <c r="X8" s="93"/>
      <c r="Y8" s="92" t="str">
        <f t="shared" ref="Y8:Y21" si="4">IF(OR(S8="",O8=""),"",IF(X8="",S8*W8,S8*X8))</f>
        <v/>
      </c>
      <c r="Z8" s="91" t="str">
        <f t="shared" ref="Z8:Z21" ca="1" si="5">IF(O8="","",IF(COUNTIF(INDIRECT($BG$4&amp;":"&amp;$BG$4),O8),1,0))</f>
        <v/>
      </c>
      <c r="AA8" s="91" t="str">
        <f t="shared" ref="AA8:AA21" ca="1" si="6">IF(O8="","",IF(OR(AE8="",AF8=""),"c",IFERROR(MATCH("*残差*",INDIRECT($BG$5&amp;AE8&amp;":"&amp;$BG$5&amp;AF8),0)+AE8-1,IF(AF8-AE8&gt;=1,"b","a"))))</f>
        <v/>
      </c>
      <c r="AB8" s="91" t="str">
        <f t="shared" ref="AB8:AB21" ca="1" si="7">IF(O8="","",IF(OR(AE8="",AF8=""),"-",IFERROR(MATCH("*事業者全体*",INDIRECT($BG$5&amp;AE8&amp;":"&amp;$BG$5&amp;AF8),0)+AE8-1,"-")))</f>
        <v/>
      </c>
      <c r="AC8" s="91">
        <f t="shared" ref="AC8:AC21" ca="1" si="8">IF(Z8=0,1,IF(R8="",0,1))</f>
        <v>0</v>
      </c>
      <c r="AD8" s="91">
        <f t="shared" ref="AD8:AD21" si="9">IF(R8="",0,1)</f>
        <v>0</v>
      </c>
      <c r="AE8" s="91" t="str">
        <f t="shared" ref="AE8:AE21" si="10">_xlfn.IFNA(MATCH(O8,$AZ:$AZ,0),"")</f>
        <v/>
      </c>
      <c r="AF8" s="90" t="str">
        <f t="shared" si="1"/>
        <v/>
      </c>
      <c r="AH8" s="59">
        <v>2</v>
      </c>
      <c r="AI8" s="10"/>
      <c r="AJ8" s="566"/>
      <c r="AK8" s="567"/>
      <c r="AL8" s="11"/>
      <c r="AN8" s="49">
        <f>係数１!D$49</f>
        <v>8640</v>
      </c>
      <c r="AO8" s="92" t="str">
        <f>IF(OR(AL8="",AI8=""),"",AL8/1000*AN8*0.0258)</f>
        <v/>
      </c>
      <c r="AP8" s="146" t="str">
        <f>IF(OR(AL8="",AI8=""),"",AL8*AJ8)</f>
        <v/>
      </c>
      <c r="AU8" s="19" t="str">
        <f>IF(参照_電気!A8="","",参照_電気!A8)</f>
        <v>A0006</v>
      </c>
      <c r="AV8" s="19" t="str">
        <f>IF(参照_電気!B8="","",参照_電気!B8)</f>
        <v>エバーグリーン・マーケティング(株)</v>
      </c>
      <c r="AW8" s="19" t="str">
        <f>IF(参照_電気!C8="","",参照_電気!C8)</f>
        <v>メニューA</v>
      </c>
      <c r="AX8" s="19">
        <f>IF(参照_電気!D8="","",参照_電気!D8)</f>
        <v>0</v>
      </c>
      <c r="AY8" s="19">
        <f>IF(参照_電気!E8="","",参照_電気!E8)</f>
        <v>0</v>
      </c>
      <c r="AZ8" s="19" t="str">
        <f>IF(参照_電気!F8="","",参照_電気!F8)</f>
        <v>エバーグリーン・マーケティング(株)</v>
      </c>
      <c r="BA8" s="19" t="str">
        <f>IF(参照_電気!G8="","",参照_電気!G8)</f>
        <v>エバーグリーン・マーケティング(株)_メニューA</v>
      </c>
      <c r="BB8" s="19">
        <f t="shared" si="0"/>
        <v>0</v>
      </c>
      <c r="BD8" s="19" t="str">
        <f>IF(参照_電気!L8="","",参照_電気!L8)</f>
        <v>北陸電力(株)</v>
      </c>
      <c r="BF8" s="134" t="s">
        <v>432</v>
      </c>
      <c r="BG8" s="133">
        <f>COUNTA(BD4:BD1128)-COUNTBLANK(BD4:BD1128)</f>
        <v>511</v>
      </c>
      <c r="BJ8" s="19" t="str">
        <f>IF(参照_ガス!A8="","",参照_ガス!A8)</f>
        <v>A0020</v>
      </c>
      <c r="BK8" s="19" t="str">
        <f>IF(参照_ガス!B8="","",参照_ガス!B8)</f>
        <v>東京瓦斯株式会社</v>
      </c>
      <c r="BL8" s="19" t="str">
        <f>IF(参照_ガス!C8="","",参照_ガス!C8)</f>
        <v/>
      </c>
      <c r="BM8" s="19" t="str">
        <f>IF(参照_ガス!D8="","",参照_ガス!D8)</f>
        <v>メニューA</v>
      </c>
      <c r="BN8" s="19">
        <f>IF(参照_ガス!E8="","",参照_ガス!E8)</f>
        <v>2.0499999999999998</v>
      </c>
      <c r="BO8" s="19">
        <f>IF(参照_ガス!F8="","",参照_ガス!F8)</f>
        <v>0</v>
      </c>
      <c r="BP8" s="19" t="str">
        <f>IF(参照_ガス!H8="","",参照_ガス!H8)</f>
        <v>東京瓦斯株式会社</v>
      </c>
      <c r="BQ8" s="19" t="str">
        <f>IF(参照_ガス!I8="","",参照_ガス!I8)</f>
        <v>東京瓦斯株式会社_メニューA</v>
      </c>
      <c r="BR8" s="19">
        <f>IF(参照_ガス!J8="","",参照_ガス!J8)</f>
        <v>2.0499999999999998</v>
      </c>
      <c r="BT8" s="19" t="str">
        <f>IF(参照_ガス!N8="","",参照_ガス!N8)</f>
        <v>大多喜ガス株式会社_大多喜ガス株式会社の供給エリア（払出エリアB）</v>
      </c>
      <c r="BV8" s="134" t="s">
        <v>2298</v>
      </c>
      <c r="BW8" s="133">
        <f>COUNTA(BT4:BT50)-COUNTBLANK(BT4:BT50)</f>
        <v>32</v>
      </c>
      <c r="BZ8" s="19" t="str">
        <f>IF(参照_熱!A8="","",参照_熱!A8)</f>
        <v/>
      </c>
      <c r="CA8" s="19" t="str">
        <f>IF(参照_熱!B8="","",参照_熱!B8)</f>
        <v/>
      </c>
      <c r="CB8" s="19" t="str">
        <f>IF(参照_熱!C8="","",参照_熱!C8)</f>
        <v>東池袋地域</v>
      </c>
      <c r="CC8" s="19" t="str">
        <f>IF(参照_熱!D8="","",参照_熱!D8)</f>
        <v>残差</v>
      </c>
      <c r="CD8" s="19">
        <f>IF(参照_熱!E8="","",参照_熱!E8)</f>
        <v>4.5400000000000003E-2</v>
      </c>
      <c r="CE8" s="19">
        <f>IF(参照_熱!F8="","",参照_熱!F8)</f>
        <v>4.5400000000000003E-2</v>
      </c>
      <c r="CF8" s="19" t="str">
        <f>IF(参照_熱!H8="","",参照_熱!H8)</f>
        <v>池袋地域冷暖房株式会社_東池袋地域</v>
      </c>
      <c r="CG8" s="19" t="str">
        <f>IF(参照_熱!I8="","",参照_熱!I8)</f>
        <v>池袋地域冷暖房株式会社_東池袋地域_残差</v>
      </c>
      <c r="CH8" s="19">
        <f>IF(参照_熱!J8="","",参照_熱!J8)</f>
        <v>4.5400000000000003E-2</v>
      </c>
      <c r="CJ8" s="19" t="str">
        <f>IF(参照_熱!N8="","",参照_熱!N8)</f>
        <v>品川熱供給株式会社_品川東口南地域</v>
      </c>
      <c r="CL8" s="134" t="s">
        <v>2299</v>
      </c>
      <c r="CM8" s="133">
        <f>COUNTA(CJ4:CJ50)-COUNTBLANK(CJ4:CJ50)</f>
        <v>33</v>
      </c>
    </row>
    <row r="9" spans="1:92" ht="18.75" customHeight="1">
      <c r="A9" s="1"/>
      <c r="B9" s="1"/>
      <c r="C9" s="508" t="s">
        <v>24</v>
      </c>
      <c r="D9" s="511" t="s">
        <v>5</v>
      </c>
      <c r="E9" s="511"/>
      <c r="F9" s="511"/>
      <c r="G9" s="511"/>
      <c r="H9" s="123" t="s">
        <v>6</v>
      </c>
      <c r="I9" s="123" t="s">
        <v>20</v>
      </c>
      <c r="J9" s="132" t="s">
        <v>342</v>
      </c>
      <c r="K9" s="131" t="s">
        <v>1866</v>
      </c>
      <c r="L9" s="1"/>
      <c r="N9" s="59">
        <v>3</v>
      </c>
      <c r="O9" s="57"/>
      <c r="P9" s="57"/>
      <c r="Q9" s="54" t="str">
        <f t="shared" si="2"/>
        <v/>
      </c>
      <c r="R9" s="60"/>
      <c r="S9" s="100"/>
      <c r="T9" s="49">
        <f>係数１!D$49</f>
        <v>8640</v>
      </c>
      <c r="U9" s="92" t="str">
        <f t="shared" si="3"/>
        <v/>
      </c>
      <c r="V9" s="92" t="str">
        <f t="shared" ref="V9:V21" si="11">IF(OR(S9="",O9=""),"",IF(R9="",S9*Q9,S9*R9))</f>
        <v/>
      </c>
      <c r="W9" s="94" t="str">
        <f t="array" aca="1" ref="W9" ca="1">IF(O9="","",IF(ISNUMBER(AA9),INDIRECT($BG$6&amp;AA9),IF(AA9="a",Q9,IF(AA9="b",INDIRECT($BG$6&amp;AB9),IF(AA9="c",R9,"")))))</f>
        <v/>
      </c>
      <c r="X9" s="93"/>
      <c r="Y9" s="92" t="str">
        <f t="shared" si="4"/>
        <v/>
      </c>
      <c r="Z9" s="91" t="str">
        <f t="shared" ca="1" si="5"/>
        <v/>
      </c>
      <c r="AA9" s="91" t="str">
        <f t="shared" ca="1" si="6"/>
        <v/>
      </c>
      <c r="AB9" s="91" t="str">
        <f t="shared" ca="1" si="7"/>
        <v/>
      </c>
      <c r="AC9" s="91">
        <f t="shared" ca="1" si="8"/>
        <v>0</v>
      </c>
      <c r="AD9" s="91">
        <f t="shared" si="9"/>
        <v>0</v>
      </c>
      <c r="AE9" s="91" t="str">
        <f t="shared" si="10"/>
        <v/>
      </c>
      <c r="AF9" s="90" t="str">
        <f t="shared" si="1"/>
        <v/>
      </c>
      <c r="AH9" s="59">
        <v>3</v>
      </c>
      <c r="AI9" s="10"/>
      <c r="AJ9" s="566"/>
      <c r="AK9" s="567"/>
      <c r="AL9" s="11"/>
      <c r="AN9" s="49">
        <f>係数１!D$49</f>
        <v>8640</v>
      </c>
      <c r="AO9" s="92" t="str">
        <f t="shared" ref="AO9:AO11" si="12">IF(OR(AL9="",AI9=""),"",AL9/1000*AN9*0.0258)</f>
        <v/>
      </c>
      <c r="AP9" s="146" t="str">
        <f t="shared" ref="AP9:AP11" si="13">IF(OR(AL9="",AI9=""),"",AL9*AJ9)</f>
        <v/>
      </c>
      <c r="AU9" s="19" t="str">
        <f>IF(参照_電気!A9="","",参照_電気!A9)</f>
        <v/>
      </c>
      <c r="AV9" s="19" t="str">
        <f>IF(参照_電気!B9="","",参照_電気!B9)</f>
        <v/>
      </c>
      <c r="AW9" s="19" t="str">
        <f>IF(参照_電気!C9="","",参照_電気!C9)</f>
        <v>メニューB(残差)</v>
      </c>
      <c r="AX9" s="19">
        <f>IF(参照_電気!D9="","",参照_電気!D9)</f>
        <v>3.7399999999999998E-4</v>
      </c>
      <c r="AY9" s="19">
        <f>IF(参照_電気!E9="","",参照_電気!E9)</f>
        <v>3.7399999999999998E-4</v>
      </c>
      <c r="AZ9" s="19" t="str">
        <f>IF(参照_電気!F9="","",参照_電気!F9)</f>
        <v>エバーグリーン・マーケティング(株)</v>
      </c>
      <c r="BA9" s="19" t="str">
        <f>IF(参照_電気!G9="","",参照_電気!G9)</f>
        <v>エバーグリーン・マーケティング(株)_メニューB(残差)</v>
      </c>
      <c r="BB9" s="19">
        <f t="shared" si="0"/>
        <v>0.374</v>
      </c>
      <c r="BD9" s="19" t="str">
        <f>IF(参照_電気!L9="","",参照_電気!L9)</f>
        <v>関西電力(株)</v>
      </c>
      <c r="BJ9" s="19" t="str">
        <f>IF(参照_ガス!A9="","",参照_ガス!A9)</f>
        <v/>
      </c>
      <c r="BK9" s="19" t="str">
        <f>IF(参照_ガス!B9="","",参照_ガス!B9)</f>
        <v/>
      </c>
      <c r="BL9" s="19" t="str">
        <f>IF(参照_ガス!C9="","",参照_ガス!C9)</f>
        <v/>
      </c>
      <c r="BM9" s="19" t="str">
        <f>IF(参照_ガス!D9="","",参照_ガス!D9)</f>
        <v>残差</v>
      </c>
      <c r="BN9" s="19">
        <f>IF(参照_ガス!E9="","",参照_ガス!E9)</f>
        <v>2.0499999999999998</v>
      </c>
      <c r="BO9" s="19">
        <f>IF(参照_ガス!F9="","",参照_ガス!F9)</f>
        <v>2.0499999999999998</v>
      </c>
      <c r="BP9" s="19" t="str">
        <f>IF(参照_ガス!H9="","",参照_ガス!H9)</f>
        <v>東京瓦斯株式会社</v>
      </c>
      <c r="BQ9" s="19" t="str">
        <f>IF(参照_ガス!I9="","",参照_ガス!I9)</f>
        <v>東京瓦斯株式会社_残差</v>
      </c>
      <c r="BR9" s="19">
        <f>IF(参照_ガス!J9="","",参照_ガス!J9)</f>
        <v>2.0499999999999998</v>
      </c>
      <c r="BT9" s="19" t="str">
        <f>IF(参照_ガス!N9="","",参照_ガス!N9)</f>
        <v>大多喜ガス株式会社_大多喜ガス株式会社の供給エリア（払出エリアC）</v>
      </c>
      <c r="BZ9" s="19" t="str">
        <f>IF(参照_熱!A9="","",参照_熱!A9)</f>
        <v>014</v>
      </c>
      <c r="CA9" s="19" t="str">
        <f>IF(参照_熱!B9="","",参照_熱!B9)</f>
        <v>新都市熱供給株式会社</v>
      </c>
      <c r="CB9" s="19" t="str">
        <f>IF(参照_熱!C9="","",参照_熱!C9)</f>
        <v/>
      </c>
      <c r="CC9" s="19" t="str">
        <f>IF(参照_熱!D9="","",参照_熱!D9)</f>
        <v/>
      </c>
      <c r="CD9" s="19">
        <f>IF(参照_熱!E9="","",参照_熱!E9)</f>
        <v>5.0700000000000002E-2</v>
      </c>
      <c r="CE9" s="19">
        <f>IF(参照_熱!F9="","",参照_熱!F9)</f>
        <v>5.0700000000000002E-2</v>
      </c>
      <c r="CF9" s="19" t="str">
        <f>IF(参照_熱!H9="","",参照_熱!H9)</f>
        <v>新都市熱供給株式会社</v>
      </c>
      <c r="CG9" s="19" t="str">
        <f>IF(参照_熱!I9="","",参照_熱!I9)</f>
        <v>新都市熱供給株式会社_</v>
      </c>
      <c r="CH9" s="19">
        <f>IF(参照_熱!J9="","",参照_熱!J9)</f>
        <v>5.0700000000000002E-2</v>
      </c>
      <c r="CJ9" s="19" t="str">
        <f>IF(参照_熱!N9="","",参照_熱!N9)</f>
        <v>渋谷熱供給株式会社</v>
      </c>
    </row>
    <row r="10" spans="1:92" ht="12.75" customHeight="1">
      <c r="A10" s="1"/>
      <c r="B10" s="1"/>
      <c r="C10" s="509"/>
      <c r="D10" s="512" t="s">
        <v>49</v>
      </c>
      <c r="E10" s="513"/>
      <c r="F10" s="513"/>
      <c r="G10" s="514"/>
      <c r="H10" s="123" t="s">
        <v>25</v>
      </c>
      <c r="I10" s="4"/>
      <c r="J10" s="38" t="str">
        <f>IF($I10="","",$I10*係数１!$D$8*0.0258)</f>
        <v/>
      </c>
      <c r="K10" s="38" t="str">
        <f>IF($I10="","",$I10*係数１!$D$8*係数１!$F$8*44/12)</f>
        <v/>
      </c>
      <c r="L10" s="1"/>
      <c r="N10" s="59">
        <v>4</v>
      </c>
      <c r="O10" s="57"/>
      <c r="P10" s="57"/>
      <c r="Q10" s="54" t="str">
        <f t="shared" si="2"/>
        <v/>
      </c>
      <c r="R10" s="60"/>
      <c r="S10" s="100" t="b">
        <v>1</v>
      </c>
      <c r="T10" s="49">
        <f>係数１!D$49</f>
        <v>8640</v>
      </c>
      <c r="U10" s="92" t="str">
        <f t="shared" si="3"/>
        <v/>
      </c>
      <c r="V10" s="92" t="str">
        <f t="shared" si="11"/>
        <v/>
      </c>
      <c r="W10" s="94" t="str">
        <f t="array" aca="1" ref="W10" ca="1">IF(O10="","",IF(ISNUMBER(AA10),INDIRECT($BG$6&amp;AA10),IF(AA10="a",Q10,IF(AA10="b",INDIRECT($BG$6&amp;AB10),IF(AA10="c",R10,"")))))</f>
        <v/>
      </c>
      <c r="X10" s="93"/>
      <c r="Y10" s="92" t="str">
        <f t="shared" si="4"/>
        <v/>
      </c>
      <c r="Z10" s="91" t="str">
        <f t="shared" ca="1" si="5"/>
        <v/>
      </c>
      <c r="AA10" s="91" t="str">
        <f t="shared" ca="1" si="6"/>
        <v/>
      </c>
      <c r="AB10" s="91" t="str">
        <f t="shared" ca="1" si="7"/>
        <v/>
      </c>
      <c r="AC10" s="91">
        <f t="shared" ca="1" si="8"/>
        <v>0</v>
      </c>
      <c r="AD10" s="91">
        <f t="shared" si="9"/>
        <v>0</v>
      </c>
      <c r="AE10" s="91" t="str">
        <f t="shared" si="10"/>
        <v/>
      </c>
      <c r="AF10" s="90" t="str">
        <f t="shared" si="1"/>
        <v/>
      </c>
      <c r="AH10" s="59">
        <v>4</v>
      </c>
      <c r="AI10" s="10"/>
      <c r="AJ10" s="566"/>
      <c r="AK10" s="567"/>
      <c r="AL10" s="11"/>
      <c r="AN10" s="49">
        <f>係数１!D$49</f>
        <v>8640</v>
      </c>
      <c r="AO10" s="92" t="str">
        <f t="shared" si="12"/>
        <v/>
      </c>
      <c r="AP10" s="146" t="str">
        <f t="shared" si="13"/>
        <v/>
      </c>
      <c r="AU10" s="19" t="str">
        <f>IF(参照_電気!A10="","",参照_電気!A10)</f>
        <v/>
      </c>
      <c r="AV10" s="19" t="str">
        <f>IF(参照_電気!B10="","",参照_電気!B10)</f>
        <v/>
      </c>
      <c r="AW10" s="19" t="str">
        <f>IF(参照_電気!C10="","",参照_電気!C10)</f>
        <v>(参考値)事業者全体</v>
      </c>
      <c r="AX10" s="19">
        <f>IF(参照_電気!D10="","",参照_電気!D10)</f>
        <v>3.0800000000000001E-4</v>
      </c>
      <c r="AY10" s="19">
        <f>IF(参照_電気!E10="","",参照_電気!E10)</f>
        <v>3.0800000000000001E-4</v>
      </c>
      <c r="AZ10" s="19" t="str">
        <f>IF(参照_電気!F10="","",参照_電気!F10)</f>
        <v>エバーグリーン・マーケティング(株)</v>
      </c>
      <c r="BA10" s="19" t="str">
        <f>IF(参照_電気!G10="","",参照_電気!G10)</f>
        <v>エバーグリーン・マーケティング(株)_(参考値)事業者全体</v>
      </c>
      <c r="BB10" s="19">
        <f t="shared" si="0"/>
        <v>0.308</v>
      </c>
      <c r="BD10" s="19" t="str">
        <f>IF(参照_電気!L10="","",参照_電気!L10)</f>
        <v>中国電力(株)</v>
      </c>
      <c r="BJ10" s="19" t="str">
        <f>IF(参照_ガス!A10="","",参照_ガス!A10)</f>
        <v>A0023</v>
      </c>
      <c r="BK10" s="19" t="str">
        <f>IF(参照_ガス!B10="","",参照_ガス!B10)</f>
        <v>株式会社サイサン</v>
      </c>
      <c r="BL10" s="19" t="str">
        <f>IF(参照_ガス!C10="","",参照_ガス!C10)</f>
        <v>株式会社エナジー宇宙の供給区域（越谷・春日部エリア、蓮田南エリア）</v>
      </c>
      <c r="BM10" s="19" t="str">
        <f>IF(参照_ガス!D10="","",参照_ガス!D10)</f>
        <v/>
      </c>
      <c r="BN10" s="19">
        <f>IF(参照_ガス!E10="","",参照_ガス!E10)</f>
        <v>2.31</v>
      </c>
      <c r="BO10" s="19">
        <f>IF(参照_ガス!F10="","",参照_ガス!F10)</f>
        <v>2.31</v>
      </c>
      <c r="BP10" s="19" t="str">
        <f>IF(参照_ガス!H10="","",参照_ガス!H10)</f>
        <v>株式会社サイサン_株式会社エナジー宇宙の供給区域（越谷・春日部エリア、蓮田南エリア）</v>
      </c>
      <c r="BQ10" s="19" t="str">
        <f>IF(参照_ガス!I10="","",参照_ガス!I10)</f>
        <v>株式会社サイサン_株式会社エナジー宇宙の供給区域（越谷・春日部エリア、蓮田南エリア）_</v>
      </c>
      <c r="BR10" s="19">
        <f>IF(参照_ガス!J10="","",参照_ガス!J10)</f>
        <v>2.31</v>
      </c>
      <c r="BT10" s="19" t="str">
        <f>IF(参照_ガス!N10="","",参照_ガス!N10)</f>
        <v>金沢エナジー株式会社</v>
      </c>
      <c r="BZ10" s="19" t="str">
        <f>IF(参照_熱!A10="","",参照_熱!A10)</f>
        <v>016</v>
      </c>
      <c r="CA10" s="19" t="str">
        <f>IF(参照_熱!B10="","",参照_熱!B10)</f>
        <v>西池袋熱供給株式会社</v>
      </c>
      <c r="CB10" s="19" t="str">
        <f>IF(参照_熱!C10="","",参照_熱!C10)</f>
        <v>西池袋地域</v>
      </c>
      <c r="CC10" s="19" t="str">
        <f>IF(参照_熱!D10="","",参照_熱!D10)</f>
        <v/>
      </c>
      <c r="CD10" s="19">
        <f>IF(参照_熱!E10="","",参照_熱!E10)</f>
        <v>4.5699999999999998E-2</v>
      </c>
      <c r="CE10" s="19">
        <f>IF(参照_熱!F10="","",参照_熱!F10)</f>
        <v>4.5699999999999998E-2</v>
      </c>
      <c r="CF10" s="19" t="str">
        <f>IF(参照_熱!H10="","",参照_熱!H10)</f>
        <v>西池袋熱供給株式会社_西池袋地域</v>
      </c>
      <c r="CG10" s="19" t="str">
        <f>IF(参照_熱!I10="","",参照_熱!I10)</f>
        <v>西池袋熱供給株式会社_西池袋地域_</v>
      </c>
      <c r="CH10" s="19">
        <f>IF(参照_熱!J10="","",参照_熱!J10)</f>
        <v>4.5699999999999998E-2</v>
      </c>
      <c r="CJ10" s="19" t="str">
        <f>IF(参照_熱!N10="","",参照_熱!N10)</f>
        <v>新宿熱供給株式会社</v>
      </c>
    </row>
    <row r="11" spans="1:92" ht="12.75" customHeight="1" thickBot="1">
      <c r="A11" s="1"/>
      <c r="B11" s="1"/>
      <c r="C11" s="509"/>
      <c r="D11" s="511" t="s">
        <v>7</v>
      </c>
      <c r="E11" s="511"/>
      <c r="F11" s="511"/>
      <c r="G11" s="511"/>
      <c r="H11" s="123" t="s">
        <v>25</v>
      </c>
      <c r="I11" s="4"/>
      <c r="J11" s="38" t="str">
        <f>IF($I11="","",$I11*係数１!$D$11*0.0258)</f>
        <v/>
      </c>
      <c r="K11" s="38" t="str">
        <f>IF($I11="","",$I11*係数１!$D$11*係数１!$F$11*44/12)</f>
        <v/>
      </c>
      <c r="L11" s="1"/>
      <c r="N11" s="59">
        <v>5</v>
      </c>
      <c r="O11" s="57"/>
      <c r="P11" s="57"/>
      <c r="Q11" s="54" t="str">
        <f t="shared" si="2"/>
        <v/>
      </c>
      <c r="R11" s="60"/>
      <c r="S11" s="112" t="b">
        <v>1</v>
      </c>
      <c r="T11" s="49">
        <f>係数１!D$49</f>
        <v>8640</v>
      </c>
      <c r="U11" s="92" t="str">
        <f t="shared" si="3"/>
        <v/>
      </c>
      <c r="V11" s="92" t="str">
        <f t="shared" si="11"/>
        <v/>
      </c>
      <c r="W11" s="94" t="str">
        <f t="array" aca="1" ref="W11" ca="1">IF(O11="","",IF(ISNUMBER(AA11),INDIRECT($BG$6&amp;AA11),IF(AA11="a",Q11,IF(AA11="b",INDIRECT($BG$6&amp;AB11),IF(AA11="c",R11,"")))))</f>
        <v/>
      </c>
      <c r="X11" s="93"/>
      <c r="Y11" s="92" t="str">
        <f t="shared" si="4"/>
        <v/>
      </c>
      <c r="Z11" s="91" t="str">
        <f t="shared" ca="1" si="5"/>
        <v/>
      </c>
      <c r="AA11" s="91" t="str">
        <f t="shared" ca="1" si="6"/>
        <v/>
      </c>
      <c r="AB11" s="91" t="str">
        <f t="shared" ca="1" si="7"/>
        <v/>
      </c>
      <c r="AC11" s="91">
        <f t="shared" ca="1" si="8"/>
        <v>0</v>
      </c>
      <c r="AD11" s="91">
        <f t="shared" si="9"/>
        <v>0</v>
      </c>
      <c r="AE11" s="91" t="str">
        <f t="shared" si="10"/>
        <v/>
      </c>
      <c r="AF11" s="90" t="str">
        <f t="shared" si="1"/>
        <v/>
      </c>
      <c r="AH11" s="50">
        <v>5</v>
      </c>
      <c r="AI11" s="12"/>
      <c r="AJ11" s="568"/>
      <c r="AK11" s="569"/>
      <c r="AL11" s="13"/>
      <c r="AN11" s="49">
        <f>係数１!D$49</f>
        <v>8640</v>
      </c>
      <c r="AO11" s="92" t="str">
        <f t="shared" si="12"/>
        <v/>
      </c>
      <c r="AP11" s="146" t="str">
        <f t="shared" si="13"/>
        <v/>
      </c>
      <c r="AU11" s="19" t="str">
        <f>IF(参照_電気!A11="","",参照_電気!A11)</f>
        <v>A0007</v>
      </c>
      <c r="AV11" s="19" t="str">
        <f>IF(参照_電気!B11="","",参照_電気!B11)</f>
        <v>(株)SEウイングズ</v>
      </c>
      <c r="AW11" s="19" t="str">
        <f>IF(参照_電気!C11="","",参照_電気!C11)</f>
        <v/>
      </c>
      <c r="AX11" s="19">
        <f>IF(参照_電気!D11="","",参照_電気!D11)</f>
        <v>4.1100000000000002E-4</v>
      </c>
      <c r="AY11" s="19">
        <f>IF(参照_電気!E11="","",参照_電気!E11)</f>
        <v>4.1100000000000002E-4</v>
      </c>
      <c r="AZ11" s="19" t="str">
        <f>IF(参照_電気!F11="","",参照_電気!F11)</f>
        <v>(株)SEウイングズ</v>
      </c>
      <c r="BA11" s="19" t="str">
        <f>IF(参照_電気!G11="","",参照_電気!G11)</f>
        <v>(株)SEウイングズ_</v>
      </c>
      <c r="BB11" s="19">
        <f t="shared" si="0"/>
        <v>0.41100000000000003</v>
      </c>
      <c r="BD11" s="19" t="str">
        <f>IF(参照_電気!L11="","",参照_電気!L11)</f>
        <v>四国電力(株)</v>
      </c>
      <c r="BJ11" s="19" t="str">
        <f>IF(参照_ガス!A11="","",参照_ガス!A11)</f>
        <v/>
      </c>
      <c r="BK11" s="19" t="str">
        <f>IF(参照_ガス!B11="","",参照_ガス!B11)</f>
        <v/>
      </c>
      <c r="BL11" s="19" t="str">
        <f>IF(参照_ガス!C11="","",参照_ガス!C11)</f>
        <v>株式会社エナジー宇宙の供給区域（取手・我孫子エリア）</v>
      </c>
      <c r="BM11" s="19" t="str">
        <f>IF(参照_ガス!D11="","",参照_ガス!D11)</f>
        <v/>
      </c>
      <c r="BN11" s="19">
        <f>IF(参照_ガス!E11="","",参照_ガス!E11)</f>
        <v>2.31</v>
      </c>
      <c r="BO11" s="19">
        <f>IF(参照_ガス!F11="","",参照_ガス!F11)</f>
        <v>2.31</v>
      </c>
      <c r="BP11" s="19" t="str">
        <f>IF(参照_ガス!H11="","",参照_ガス!H11)</f>
        <v>株式会社サイサン_株式会社エナジー宇宙の供給区域（取手・我孫子エリア）</v>
      </c>
      <c r="BQ11" s="19" t="str">
        <f>IF(参照_ガス!I11="","",参照_ガス!I11)</f>
        <v>株式会社サイサン_株式会社エナジー宇宙の供給区域（取手・我孫子エリア）_</v>
      </c>
      <c r="BR11" s="19">
        <f>IF(参照_ガス!J11="","",参照_ガス!J11)</f>
        <v>2.31</v>
      </c>
      <c r="BT11" s="19" t="str">
        <f>IF(参照_ガス!N11="","",参照_ガス!N11)</f>
        <v>京葉瓦斯株式会社</v>
      </c>
      <c r="BZ11" s="19" t="str">
        <f>IF(参照_熱!A11="","",参照_熱!A11)</f>
        <v>020</v>
      </c>
      <c r="CA11" s="19" t="str">
        <f>IF(参照_熱!B11="","",参照_熱!B11)</f>
        <v>東京都市サービス株式会社</v>
      </c>
      <c r="CB11" s="19" t="str">
        <f>IF(参照_熱!C11="","",参照_熱!C11)</f>
        <v>芝浦4丁目地域</v>
      </c>
      <c r="CC11" s="19" t="str">
        <f>IF(参照_熱!D11="","",参照_熱!D11)</f>
        <v/>
      </c>
      <c r="CD11" s="19">
        <f>IF(参照_熱!E11="","",参照_熱!E11)</f>
        <v>4.0800000000000003E-2</v>
      </c>
      <c r="CE11" s="19">
        <f>IF(参照_熱!F11="","",参照_熱!F11)</f>
        <v>4.0800000000000003E-2</v>
      </c>
      <c r="CF11" s="19" t="str">
        <f>IF(参照_熱!H11="","",参照_熱!H11)</f>
        <v>東京都市サービス株式会社_芝浦4丁目地域</v>
      </c>
      <c r="CG11" s="19" t="str">
        <f>IF(参照_熱!I11="","",参照_熱!I11)</f>
        <v>東京都市サービス株式会社_芝浦4丁目地域_</v>
      </c>
      <c r="CH11" s="19">
        <f>IF(参照_熱!J11="","",参照_熱!J11)</f>
        <v>4.0800000000000003E-2</v>
      </c>
      <c r="CJ11" s="19" t="str">
        <f>IF(参照_熱!N11="","",参照_熱!N11)</f>
        <v>新宿南エネルギーサービス株式会社</v>
      </c>
    </row>
    <row r="12" spans="1:92" ht="12.75" customHeight="1" thickTop="1" thickBot="1">
      <c r="A12" s="1"/>
      <c r="B12" s="1"/>
      <c r="C12" s="509"/>
      <c r="D12" s="517" t="s">
        <v>8</v>
      </c>
      <c r="E12" s="518"/>
      <c r="F12" s="518"/>
      <c r="G12" s="519"/>
      <c r="H12" s="123" t="s">
        <v>25</v>
      </c>
      <c r="I12" s="4"/>
      <c r="J12" s="38" t="str">
        <f>IF($I12="","",$I12*係数１!$D$12*0.0258)</f>
        <v/>
      </c>
      <c r="K12" s="38" t="str">
        <f>IF($I12="","",$I12*係数１!$D$12*係数１!$F$12*44/12)</f>
        <v/>
      </c>
      <c r="L12" s="1"/>
      <c r="N12" s="59">
        <v>6</v>
      </c>
      <c r="O12" s="57"/>
      <c r="P12" s="57"/>
      <c r="Q12" s="54" t="str">
        <f t="shared" si="2"/>
        <v/>
      </c>
      <c r="R12" s="60"/>
      <c r="S12" s="100"/>
      <c r="T12" s="49">
        <f>係数１!D$49</f>
        <v>8640</v>
      </c>
      <c r="U12" s="92" t="str">
        <f t="shared" si="3"/>
        <v/>
      </c>
      <c r="V12" s="92" t="str">
        <f t="shared" si="11"/>
        <v/>
      </c>
      <c r="W12" s="94" t="str">
        <f t="array" aca="1" ref="W12" ca="1">IF(O12="","",IF(ISNUMBER(AA12),INDIRECT($BG$6&amp;AA12),IF(AA12="a",Q12,IF(AA12="b",INDIRECT($BG$6&amp;AB12),IF(AA12="c",R12,"")))))</f>
        <v/>
      </c>
      <c r="X12" s="93"/>
      <c r="Y12" s="92" t="str">
        <f t="shared" si="4"/>
        <v/>
      </c>
      <c r="Z12" s="91" t="str">
        <f t="shared" ca="1" si="5"/>
        <v/>
      </c>
      <c r="AA12" s="91" t="str">
        <f t="shared" ca="1" si="6"/>
        <v/>
      </c>
      <c r="AB12" s="91" t="str">
        <f t="shared" ca="1" si="7"/>
        <v/>
      </c>
      <c r="AC12" s="91">
        <f t="shared" ca="1" si="8"/>
        <v>0</v>
      </c>
      <c r="AD12" s="91">
        <f t="shared" si="9"/>
        <v>0</v>
      </c>
      <c r="AE12" s="91" t="str">
        <f t="shared" si="10"/>
        <v/>
      </c>
      <c r="AF12" s="90" t="str">
        <f t="shared" si="1"/>
        <v/>
      </c>
      <c r="AH12" s="558" t="s">
        <v>58</v>
      </c>
      <c r="AI12" s="559"/>
      <c r="AJ12" s="559"/>
      <c r="AK12" s="559"/>
      <c r="AL12" s="29">
        <f>SUM(AL7:AL11)</f>
        <v>0</v>
      </c>
      <c r="AN12" s="44"/>
      <c r="AO12" s="43">
        <f>SUM(AO7:AO11)</f>
        <v>0</v>
      </c>
      <c r="AP12" s="29">
        <f>SUM(AP7:AP11)</f>
        <v>0</v>
      </c>
      <c r="AU12" s="19" t="str">
        <f>IF(参照_電気!A12="","",参照_電気!A12)</f>
        <v>A0008</v>
      </c>
      <c r="AV12" s="19" t="str">
        <f>IF(参照_電気!B12="","",参照_電気!B12)</f>
        <v>(株)イーセル</v>
      </c>
      <c r="AW12" s="19" t="str">
        <f>IF(参照_電気!C12="","",参照_電気!C12)</f>
        <v>メニューA</v>
      </c>
      <c r="AX12" s="19">
        <f>IF(参照_電気!D12="","",参照_電気!D12)</f>
        <v>0</v>
      </c>
      <c r="AY12" s="19">
        <f>IF(参照_電気!E12="","",参照_電気!E12)</f>
        <v>0</v>
      </c>
      <c r="AZ12" s="19" t="str">
        <f>IF(参照_電気!F12="","",参照_電気!F12)</f>
        <v>(株)イーセル</v>
      </c>
      <c r="BA12" s="19" t="str">
        <f>IF(参照_電気!G12="","",参照_電気!G12)</f>
        <v>(株)イーセル_メニューA</v>
      </c>
      <c r="BB12" s="19">
        <f t="shared" si="0"/>
        <v>0</v>
      </c>
      <c r="BD12" s="19" t="str">
        <f>IF(参照_電気!L12="","",参照_電気!L12)</f>
        <v>九州電力(株)</v>
      </c>
      <c r="BJ12" s="19" t="str">
        <f>IF(参照_ガス!A12="","",参照_ガス!A12)</f>
        <v/>
      </c>
      <c r="BK12" s="19" t="str">
        <f>IF(参照_ガス!B12="","",参照_ガス!B12)</f>
        <v/>
      </c>
      <c r="BL12" s="19" t="str">
        <f>IF(参照_ガス!C12="","",参照_ガス!C12)</f>
        <v>株式会社エナジー宇宙の供給区域（小山エリア、鹿沼エリア）</v>
      </c>
      <c r="BM12" s="19" t="str">
        <f>IF(参照_ガス!D12="","",参照_ガス!D12)</f>
        <v/>
      </c>
      <c r="BN12" s="19">
        <f>IF(参照_ガス!E12="","",参照_ガス!E12)</f>
        <v>2.31</v>
      </c>
      <c r="BO12" s="19">
        <f>IF(参照_ガス!F12="","",参照_ガス!F12)</f>
        <v>2.31</v>
      </c>
      <c r="BP12" s="19" t="str">
        <f>IF(参照_ガス!H12="","",参照_ガス!H12)</f>
        <v>株式会社サイサン_株式会社エナジー宇宙の供給区域（小山エリア、鹿沼エリア）</v>
      </c>
      <c r="BQ12" s="19" t="str">
        <f>IF(参照_ガス!I12="","",参照_ガス!I12)</f>
        <v>株式会社サイサン_株式会社エナジー宇宙の供給区域（小山エリア、鹿沼エリア）_</v>
      </c>
      <c r="BR12" s="19">
        <f>IF(参照_ガス!J12="","",参照_ガス!J12)</f>
        <v>2.31</v>
      </c>
      <c r="BT12" s="19" t="str">
        <f>IF(参照_ガス!N12="","",参照_ガス!N12)</f>
        <v>株式会社サイサン_株式会社エナジー宇宙の供給区域（小山エリア、鹿沼エリア）</v>
      </c>
      <c r="BZ12" s="19" t="str">
        <f>IF(参照_熱!A12="","",参照_熱!A12)</f>
        <v/>
      </c>
      <c r="CA12" s="19" t="str">
        <f>IF(参照_熱!B12="","",参照_熱!B12)</f>
        <v/>
      </c>
      <c r="CB12" s="19" t="str">
        <f>IF(参照_熱!C12="","",参照_熱!C12)</f>
        <v>銀座5・6丁目地域</v>
      </c>
      <c r="CC12" s="19" t="str">
        <f>IF(参照_熱!D12="","",参照_熱!D12)</f>
        <v/>
      </c>
      <c r="CD12" s="19">
        <f>IF(参照_熱!E12="","",参照_熱!E12)</f>
        <v>2.9600000000000001E-2</v>
      </c>
      <c r="CE12" s="19">
        <f>IF(参照_熱!F12="","",参照_熱!F12)</f>
        <v>2.9600000000000001E-2</v>
      </c>
      <c r="CF12" s="19" t="str">
        <f>IF(参照_熱!H12="","",参照_熱!H12)</f>
        <v>東京都市サービス株式会社_銀座5・6丁目地域</v>
      </c>
      <c r="CG12" s="19" t="str">
        <f>IF(参照_熱!I12="","",参照_熱!I12)</f>
        <v>東京都市サービス株式会社_銀座5・6丁目地域_</v>
      </c>
      <c r="CH12" s="19">
        <f>IF(参照_熱!J12="","",参照_熱!J12)</f>
        <v>2.9600000000000001E-2</v>
      </c>
      <c r="CJ12" s="19" t="str">
        <f>IF(参照_熱!N12="","",参照_熱!N12)</f>
        <v>新都市熱供給株式会社</v>
      </c>
    </row>
    <row r="13" spans="1:92" ht="12.75" customHeight="1">
      <c r="A13" s="1"/>
      <c r="B13" s="1"/>
      <c r="C13" s="509"/>
      <c r="D13" s="511" t="s">
        <v>9</v>
      </c>
      <c r="E13" s="511"/>
      <c r="F13" s="511"/>
      <c r="G13" s="511"/>
      <c r="H13" s="123" t="s">
        <v>25</v>
      </c>
      <c r="I13" s="4"/>
      <c r="J13" s="38" t="str">
        <f>IF($I13="","",$I13*係数１!$D$13*0.0258)</f>
        <v/>
      </c>
      <c r="K13" s="38" t="str">
        <f>IF($I13="","",$I13*係数１!$D$13*係数１!$F$13*44/12)</f>
        <v/>
      </c>
      <c r="L13" s="1"/>
      <c r="N13" s="59">
        <v>7</v>
      </c>
      <c r="O13" s="57"/>
      <c r="P13" s="57"/>
      <c r="Q13" s="54" t="str">
        <f t="shared" si="2"/>
        <v/>
      </c>
      <c r="R13" s="60"/>
      <c r="S13" s="100"/>
      <c r="T13" s="49">
        <f>係数１!D$49</f>
        <v>8640</v>
      </c>
      <c r="U13" s="92" t="str">
        <f t="shared" si="3"/>
        <v/>
      </c>
      <c r="V13" s="92" t="str">
        <f t="shared" si="11"/>
        <v/>
      </c>
      <c r="W13" s="94" t="str">
        <f t="array" aca="1" ref="W13" ca="1">IF(O13="","",IF(ISNUMBER(AA13),INDIRECT($BG$6&amp;AA13),IF(AA13="a",Q13,IF(AA13="b",INDIRECT($BG$6&amp;AB13),IF(AA13="c",R13,"")))))</f>
        <v/>
      </c>
      <c r="X13" s="93"/>
      <c r="Y13" s="92" t="str">
        <f t="shared" si="4"/>
        <v/>
      </c>
      <c r="Z13" s="91" t="str">
        <f t="shared" ca="1" si="5"/>
        <v/>
      </c>
      <c r="AA13" s="91" t="str">
        <f t="shared" ca="1" si="6"/>
        <v/>
      </c>
      <c r="AB13" s="91" t="str">
        <f t="shared" ca="1" si="7"/>
        <v/>
      </c>
      <c r="AC13" s="91">
        <f t="shared" ca="1" si="8"/>
        <v>0</v>
      </c>
      <c r="AD13" s="91">
        <f t="shared" si="9"/>
        <v>0</v>
      </c>
      <c r="AE13" s="91" t="str">
        <f t="shared" si="10"/>
        <v/>
      </c>
      <c r="AF13" s="90" t="str">
        <f t="shared" si="1"/>
        <v/>
      </c>
      <c r="AU13" s="19" t="str">
        <f>IF(参照_電気!A13="","",参照_電気!A13)</f>
        <v/>
      </c>
      <c r="AV13" s="19" t="str">
        <f>IF(参照_電気!B13="","",参照_電気!B13)</f>
        <v/>
      </c>
      <c r="AW13" s="19" t="str">
        <f>IF(参照_電気!C13="","",参照_電気!C13)</f>
        <v>メニューB(残差)</v>
      </c>
      <c r="AX13" s="19">
        <f>IF(参照_電気!D13="","",参照_電気!D13)</f>
        <v>3.39E-4</v>
      </c>
      <c r="AY13" s="19">
        <f>IF(参照_電気!E13="","",参照_電気!E13)</f>
        <v>3.39E-4</v>
      </c>
      <c r="AZ13" s="19" t="str">
        <f>IF(参照_電気!F13="","",参照_電気!F13)</f>
        <v>(株)イーセル</v>
      </c>
      <c r="BA13" s="19" t="str">
        <f>IF(参照_電気!G13="","",参照_電気!G13)</f>
        <v>(株)イーセル_メニューB(残差)</v>
      </c>
      <c r="BB13" s="19">
        <f t="shared" si="0"/>
        <v>0.33900000000000002</v>
      </c>
      <c r="BD13" s="19" t="str">
        <f>IF(参照_電気!L13="","",参照_電気!L13)</f>
        <v>沖縄電力(株)</v>
      </c>
      <c r="BJ13" s="19" t="str">
        <f>IF(参照_ガス!A13="","",参照_ガス!A13)</f>
        <v/>
      </c>
      <c r="BK13" s="19" t="str">
        <f>IF(参照_ガス!B13="","",参照_ガス!B13)</f>
        <v/>
      </c>
      <c r="BL13" s="19" t="str">
        <f>IF(参照_ガス!C13="","",参照_ガス!C13)</f>
        <v>株式会社エナジー宇宙の供給区域（蓮田北・白岡エリア）</v>
      </c>
      <c r="BM13" s="19" t="str">
        <f>IF(参照_ガス!D13="","",参照_ガス!D13)</f>
        <v/>
      </c>
      <c r="BN13" s="19">
        <f>IF(参照_ガス!E13="","",参照_ガス!E13)</f>
        <v>2.31</v>
      </c>
      <c r="BO13" s="19">
        <f>IF(参照_ガス!F13="","",参照_ガス!F13)</f>
        <v>2.31</v>
      </c>
      <c r="BP13" s="19" t="str">
        <f>IF(参照_ガス!H13="","",参照_ガス!H13)</f>
        <v>株式会社サイサン_株式会社エナジー宇宙の供給区域（蓮田北・白岡エリア）</v>
      </c>
      <c r="BQ13" s="19" t="str">
        <f>IF(参照_ガス!I13="","",参照_ガス!I13)</f>
        <v>株式会社サイサン_株式会社エナジー宇宙の供給区域（蓮田北・白岡エリア）_</v>
      </c>
      <c r="BR13" s="19">
        <f>IF(参照_ガス!J13="","",参照_ガス!J13)</f>
        <v>2.31</v>
      </c>
      <c r="BT13" s="19" t="str">
        <f>IF(参照_ガス!N13="","",参照_ガス!N13)</f>
        <v>株式会社サイサン_株式会社エナジー宇宙の供給区域（越谷・春日部エリア、蓮田南エリア）</v>
      </c>
      <c r="BZ13" s="19" t="str">
        <f>IF(参照_熱!A13="","",参照_熱!A13)</f>
        <v/>
      </c>
      <c r="CA13" s="19" t="str">
        <f>IF(参照_熱!B13="","",参照_熱!B13)</f>
        <v/>
      </c>
      <c r="CB13" s="19" t="str">
        <f>IF(参照_熱!C13="","",参照_熱!C13)</f>
        <v>新川地域</v>
      </c>
      <c r="CC13" s="19" t="str">
        <f>IF(参照_熱!D13="","",参照_熱!D13)</f>
        <v/>
      </c>
      <c r="CD13" s="19">
        <f>IF(参照_熱!E13="","",参照_熱!E13)</f>
        <v>3.2099999999999997E-2</v>
      </c>
      <c r="CE13" s="19">
        <f>IF(参照_熱!F13="","",参照_熱!F13)</f>
        <v>3.2099999999999997E-2</v>
      </c>
      <c r="CF13" s="19" t="str">
        <f>IF(参照_熱!H13="","",参照_熱!H13)</f>
        <v>東京都市サービス株式会社_新川地域</v>
      </c>
      <c r="CG13" s="19" t="str">
        <f>IF(参照_熱!I13="","",参照_熱!I13)</f>
        <v>東京都市サービス株式会社_新川地域_</v>
      </c>
      <c r="CH13" s="19">
        <f>IF(参照_熱!J13="","",参照_熱!J13)</f>
        <v>3.2099999999999997E-2</v>
      </c>
      <c r="CJ13" s="19" t="str">
        <f>IF(参照_熱!N13="","",参照_熱!N13)</f>
        <v>ＤＨＣ名古屋株式会社_名駅東地域</v>
      </c>
    </row>
    <row r="14" spans="1:92" ht="12.75" customHeight="1">
      <c r="A14" s="1"/>
      <c r="B14" s="1"/>
      <c r="C14" s="509"/>
      <c r="D14" s="512" t="s">
        <v>50</v>
      </c>
      <c r="E14" s="513"/>
      <c r="F14" s="513"/>
      <c r="G14" s="514"/>
      <c r="H14" s="128" t="s">
        <v>1868</v>
      </c>
      <c r="I14" s="4"/>
      <c r="J14" s="38" t="str">
        <f>IF($I14="","",$I14*係数１!$D$18*0.0258)</f>
        <v/>
      </c>
      <c r="K14" s="38" t="str">
        <f>IF($I14="","",$I14*係数１!$D$18*係数１!$F$18*44/12)</f>
        <v/>
      </c>
      <c r="L14" s="1"/>
      <c r="N14" s="59">
        <v>8</v>
      </c>
      <c r="O14" s="57"/>
      <c r="P14" s="57"/>
      <c r="Q14" s="54" t="str">
        <f t="shared" si="2"/>
        <v/>
      </c>
      <c r="R14" s="60"/>
      <c r="S14" s="100"/>
      <c r="T14" s="49">
        <f>係数１!D$49</f>
        <v>8640</v>
      </c>
      <c r="U14" s="92" t="str">
        <f t="shared" si="3"/>
        <v/>
      </c>
      <c r="V14" s="92" t="str">
        <f t="shared" si="11"/>
        <v/>
      </c>
      <c r="W14" s="94" t="str">
        <f t="array" aca="1" ref="W14" ca="1">IF(O14="","",IF(ISNUMBER(AA14),INDIRECT($BG$6&amp;AA14),IF(AA14="a",Q14,IF(AA14="b",INDIRECT($BG$6&amp;AB14),IF(AA14="c",R14,"")))))</f>
        <v/>
      </c>
      <c r="X14" s="93"/>
      <c r="Y14" s="92" t="str">
        <f t="shared" si="4"/>
        <v/>
      </c>
      <c r="Z14" s="91" t="str">
        <f t="shared" ca="1" si="5"/>
        <v/>
      </c>
      <c r="AA14" s="91" t="str">
        <f t="shared" ca="1" si="6"/>
        <v/>
      </c>
      <c r="AB14" s="91" t="str">
        <f t="shared" ca="1" si="7"/>
        <v/>
      </c>
      <c r="AC14" s="91">
        <f t="shared" ca="1" si="8"/>
        <v>0</v>
      </c>
      <c r="AD14" s="91">
        <f t="shared" si="9"/>
        <v>0</v>
      </c>
      <c r="AE14" s="91" t="str">
        <f t="shared" si="10"/>
        <v/>
      </c>
      <c r="AF14" s="90" t="str">
        <f t="shared" si="1"/>
        <v/>
      </c>
      <c r="AU14" s="19" t="str">
        <f>IF(参照_電気!A14="","",参照_電気!A14)</f>
        <v/>
      </c>
      <c r="AV14" s="19" t="str">
        <f>IF(参照_電気!B14="","",参照_電気!B14)</f>
        <v/>
      </c>
      <c r="AW14" s="19" t="str">
        <f>IF(参照_電気!C14="","",参照_電気!C14)</f>
        <v>(参考値)事業者全体</v>
      </c>
      <c r="AX14" s="19">
        <f>IF(参照_電気!D14="","",参照_電気!D14)</f>
        <v>2.9999999999999997E-4</v>
      </c>
      <c r="AY14" s="19">
        <f>IF(参照_電気!E14="","",参照_電気!E14)</f>
        <v>2.9999999999999997E-4</v>
      </c>
      <c r="AZ14" s="19" t="str">
        <f>IF(参照_電気!F14="","",参照_電気!F14)</f>
        <v>(株)イーセル</v>
      </c>
      <c r="BA14" s="19" t="str">
        <f>IF(参照_電気!G14="","",参照_電気!G14)</f>
        <v>(株)イーセル_(参考値)事業者全体</v>
      </c>
      <c r="BB14" s="19">
        <f t="shared" si="0"/>
        <v>0.3</v>
      </c>
      <c r="BD14" s="19" t="str">
        <f>IF(参照_電気!L14="","",参照_電気!L14)</f>
        <v>ALL GREEN POWER(株)</v>
      </c>
      <c r="BJ14" s="19" t="str">
        <f>IF(参照_ガス!A14="","",参照_ガス!A14)</f>
        <v/>
      </c>
      <c r="BK14" s="19" t="str">
        <f>IF(参照_ガス!B14="","",参照_ガス!B14)</f>
        <v/>
      </c>
      <c r="BL14" s="19" t="str">
        <f>IF(参照_ガス!C14="","",参照_ガス!C14)</f>
        <v>株式会社エナジー宇宙の供給区域（新木野・布佐エリア）</v>
      </c>
      <c r="BM14" s="19" t="str">
        <f>IF(参照_ガス!D14="","",参照_ガス!D14)</f>
        <v/>
      </c>
      <c r="BN14" s="19">
        <f>IF(参照_ガス!E14="","",参照_ガス!E14)</f>
        <v>2.31</v>
      </c>
      <c r="BO14" s="19">
        <f>IF(参照_ガス!F14="","",参照_ガス!F14)</f>
        <v>2.31</v>
      </c>
      <c r="BP14" s="19" t="str">
        <f>IF(参照_ガス!H14="","",参照_ガス!H14)</f>
        <v>株式会社サイサン_株式会社エナジー宇宙の供給区域（新木野・布佐エリア）</v>
      </c>
      <c r="BQ14" s="19" t="str">
        <f>IF(参照_ガス!I14="","",参照_ガス!I14)</f>
        <v>株式会社サイサン_株式会社エナジー宇宙の供給区域（新木野・布佐エリア）_</v>
      </c>
      <c r="BR14" s="19">
        <f>IF(参照_ガス!J14="","",参照_ガス!J14)</f>
        <v>2.31</v>
      </c>
      <c r="BT14" s="19" t="str">
        <f>IF(参照_ガス!N14="","",参照_ガス!N14)</f>
        <v>株式会社サイサン_株式会社エナジー宇宙の供給区域（新木野・布佐エリア）</v>
      </c>
      <c r="BZ14" s="19" t="str">
        <f>IF(参照_熱!A14="","",参照_熱!A14)</f>
        <v/>
      </c>
      <c r="CA14" s="19" t="str">
        <f>IF(参照_熱!B14="","",参照_熱!B14)</f>
        <v/>
      </c>
      <c r="CB14" s="19" t="str">
        <f>IF(参照_熱!C14="","",参照_熱!C14)</f>
        <v>神田駿河台地域</v>
      </c>
      <c r="CC14" s="19" t="str">
        <f>IF(参照_熱!D14="","",参照_熱!D14)</f>
        <v/>
      </c>
      <c r="CD14" s="19">
        <f>IF(参照_熱!E14="","",参照_熱!E14)</f>
        <v>4.2500000000000003E-2</v>
      </c>
      <c r="CE14" s="19">
        <f>IF(参照_熱!F14="","",参照_熱!F14)</f>
        <v>4.2500000000000003E-2</v>
      </c>
      <c r="CF14" s="19" t="str">
        <f>IF(参照_熱!H14="","",参照_熱!H14)</f>
        <v>東京都市サービス株式会社_神田駿河台地域</v>
      </c>
      <c r="CG14" s="19" t="str">
        <f>IF(参照_熱!I14="","",参照_熱!I14)</f>
        <v>東京都市サービス株式会社_神田駿河台地域_</v>
      </c>
      <c r="CH14" s="19">
        <f>IF(参照_熱!J14="","",参照_熱!J14)</f>
        <v>4.2500000000000003E-2</v>
      </c>
      <c r="CJ14" s="19" t="str">
        <f>IF(参照_熱!N14="","",参照_熱!N14)</f>
        <v>東京ガスエンジニアリングソリューションズ株式会社_田町駅東口北地域</v>
      </c>
    </row>
    <row r="15" spans="1:92" ht="12.75" customHeight="1" thickBot="1">
      <c r="A15" s="1"/>
      <c r="B15" s="1"/>
      <c r="C15" s="509"/>
      <c r="D15" s="512" t="s">
        <v>51</v>
      </c>
      <c r="E15" s="513"/>
      <c r="F15" s="513"/>
      <c r="G15" s="514"/>
      <c r="H15" s="128" t="s">
        <v>1868</v>
      </c>
      <c r="I15" s="4"/>
      <c r="J15" s="38" t="str">
        <f>IF($I15="","",$I15*係数１!$D$20*0.0258)</f>
        <v/>
      </c>
      <c r="K15" s="38" t="str">
        <f>IF($I15="","",$I15*係数１!$D$20*係数１!$F$20*44/12)</f>
        <v/>
      </c>
      <c r="L15" s="1"/>
      <c r="N15" s="59">
        <v>9</v>
      </c>
      <c r="O15" s="57"/>
      <c r="P15" s="57"/>
      <c r="Q15" s="54" t="str">
        <f t="shared" si="2"/>
        <v/>
      </c>
      <c r="R15" s="60"/>
      <c r="S15" s="100"/>
      <c r="T15" s="49">
        <f>係数１!D$49</f>
        <v>8640</v>
      </c>
      <c r="U15" s="92" t="str">
        <f t="shared" si="3"/>
        <v/>
      </c>
      <c r="V15" s="92" t="str">
        <f t="shared" si="11"/>
        <v/>
      </c>
      <c r="W15" s="94" t="str">
        <f t="array" aca="1" ref="W15" ca="1">IF(O15="","",IF(ISNUMBER(AA15),INDIRECT($BG$6&amp;AA15),IF(AA15="a",Q15,IF(AA15="b",INDIRECT($BG$6&amp;AB15),IF(AA15="c",R15,"")))))</f>
        <v/>
      </c>
      <c r="X15" s="93"/>
      <c r="Y15" s="92" t="str">
        <f t="shared" si="4"/>
        <v/>
      </c>
      <c r="Z15" s="91" t="str">
        <f t="shared" ca="1" si="5"/>
        <v/>
      </c>
      <c r="AA15" s="91" t="str">
        <f t="shared" ca="1" si="6"/>
        <v/>
      </c>
      <c r="AB15" s="91" t="str">
        <f t="shared" ca="1" si="7"/>
        <v/>
      </c>
      <c r="AC15" s="91">
        <f t="shared" ca="1" si="8"/>
        <v>0</v>
      </c>
      <c r="AD15" s="91">
        <f t="shared" si="9"/>
        <v>0</v>
      </c>
      <c r="AE15" s="91" t="str">
        <f t="shared" si="10"/>
        <v/>
      </c>
      <c r="AF15" s="90" t="str">
        <f t="shared" si="1"/>
        <v/>
      </c>
      <c r="AH15" s="36" t="s">
        <v>347</v>
      </c>
      <c r="AU15" s="19" t="str">
        <f>IF(参照_電気!A15="","",参照_電気!A15)</f>
        <v>A0009</v>
      </c>
      <c r="AV15" s="19" t="str">
        <f>IF(参照_電気!B15="","",参照_電気!B15)</f>
        <v>(株)エネット</v>
      </c>
      <c r="AW15" s="19" t="str">
        <f>IF(参照_電気!C15="","",参照_電気!C15)</f>
        <v>メニューA</v>
      </c>
      <c r="AX15" s="19">
        <f>IF(参照_電気!D15="","",参照_電気!D15)</f>
        <v>0</v>
      </c>
      <c r="AY15" s="19">
        <f>IF(参照_電気!E15="","",参照_電気!E15)</f>
        <v>0</v>
      </c>
      <c r="AZ15" s="19" t="str">
        <f>IF(参照_電気!F15="","",参照_電気!F15)</f>
        <v>(株)エネット</v>
      </c>
      <c r="BA15" s="19" t="str">
        <f>IF(参照_電気!G15="","",参照_電気!G15)</f>
        <v>(株)エネット_メニューA</v>
      </c>
      <c r="BB15" s="19">
        <f t="shared" si="0"/>
        <v>0</v>
      </c>
      <c r="BD15" s="19" t="str">
        <f>IF(参照_電気!L15="","",参照_電気!L15)</f>
        <v>Apaman Energy(株)</v>
      </c>
      <c r="BJ15" s="19" t="str">
        <f>IF(参照_ガス!A15="","",参照_ガス!A15)</f>
        <v/>
      </c>
      <c r="BK15" s="19" t="str">
        <f>IF(参照_ガス!B15="","",参照_ガス!B15)</f>
        <v/>
      </c>
      <c r="BL15" s="19" t="str">
        <f>IF(参照_ガス!C15="","",参照_ガス!C15)</f>
        <v>株式会社エナジー宇宙の供給区域（富里・成田エリア）</v>
      </c>
      <c r="BM15" s="19" t="str">
        <f>IF(参照_ガス!D15="","",参照_ガス!D15)</f>
        <v/>
      </c>
      <c r="BN15" s="19">
        <f>IF(参照_ガス!E15="","",参照_ガス!E15)</f>
        <v>2.31</v>
      </c>
      <c r="BO15" s="19">
        <f>IF(参照_ガス!F15="","",参照_ガス!F15)</f>
        <v>2.31</v>
      </c>
      <c r="BP15" s="19" t="str">
        <f>IF(参照_ガス!H15="","",参照_ガス!H15)</f>
        <v>株式会社サイサン_株式会社エナジー宇宙の供給区域（富里・成田エリア）</v>
      </c>
      <c r="BQ15" s="19" t="str">
        <f>IF(参照_ガス!I15="","",参照_ガス!I15)</f>
        <v>株式会社サイサン_株式会社エナジー宇宙の供給区域（富里・成田エリア）_</v>
      </c>
      <c r="BR15" s="19">
        <f>IF(参照_ガス!J15="","",参照_ガス!J15)</f>
        <v>2.31</v>
      </c>
      <c r="BT15" s="19" t="str">
        <f>IF(参照_ガス!N15="","",参照_ガス!N15)</f>
        <v>株式会社サイサン_株式会社エナジー宇宙の供給区域（富里・成田エリア）</v>
      </c>
      <c r="BZ15" s="19" t="str">
        <f>IF(参照_熱!A15="","",参照_熱!A15)</f>
        <v/>
      </c>
      <c r="CA15" s="19" t="str">
        <f>IF(参照_熱!B15="","",参照_熱!B15)</f>
        <v/>
      </c>
      <c r="CB15" s="19" t="str">
        <f>IF(参照_熱!C15="","",参照_熱!C15)</f>
        <v>箱崎地域</v>
      </c>
      <c r="CC15" s="19" t="str">
        <f>IF(参照_熱!D15="","",参照_熱!D15)</f>
        <v/>
      </c>
      <c r="CD15" s="19">
        <f>IF(参照_熱!E15="","",参照_熱!E15)</f>
        <v>4.0899999999999999E-2</v>
      </c>
      <c r="CE15" s="19">
        <f>IF(参照_熱!F15="","",参照_熱!F15)</f>
        <v>4.0899999999999999E-2</v>
      </c>
      <c r="CF15" s="19" t="str">
        <f>IF(参照_熱!H15="","",参照_熱!H15)</f>
        <v>東京都市サービス株式会社_箱崎地域</v>
      </c>
      <c r="CG15" s="19" t="str">
        <f>IF(参照_熱!I15="","",参照_熱!I15)</f>
        <v>東京都市サービス株式会社_箱崎地域_</v>
      </c>
      <c r="CH15" s="19">
        <f>IF(参照_熱!J15="","",参照_熱!J15)</f>
        <v>4.0899999999999999E-2</v>
      </c>
      <c r="CJ15" s="19" t="str">
        <f>IF(参照_熱!N15="","",参照_熱!N15)</f>
        <v>東京下水道エネルギー株式会社　後楽事業所_後楽一丁目地域</v>
      </c>
    </row>
    <row r="16" spans="1:92" ht="12.75" customHeight="1" thickBot="1">
      <c r="A16" s="1"/>
      <c r="B16" s="1"/>
      <c r="C16" s="509"/>
      <c r="D16" s="517" t="s">
        <v>52</v>
      </c>
      <c r="E16" s="518"/>
      <c r="F16" s="518"/>
      <c r="G16" s="519"/>
      <c r="H16" s="123" t="s">
        <v>17</v>
      </c>
      <c r="I16" s="38" t="str">
        <f>IF(S28=0,"",S28)</f>
        <v/>
      </c>
      <c r="J16" s="38" t="str">
        <f>IF(U28=0,"",U28)</f>
        <v/>
      </c>
      <c r="K16" s="38" t="str">
        <f>IF(Y28=0,"",Y28)</f>
        <v/>
      </c>
      <c r="L16" s="1"/>
      <c r="N16" s="59">
        <v>10</v>
      </c>
      <c r="O16" s="57"/>
      <c r="P16" s="57"/>
      <c r="Q16" s="54" t="str">
        <f t="shared" si="2"/>
        <v/>
      </c>
      <c r="R16" s="60"/>
      <c r="S16" s="100"/>
      <c r="T16" s="49">
        <f>係数１!D$49</f>
        <v>8640</v>
      </c>
      <c r="U16" s="92" t="str">
        <f t="shared" si="3"/>
        <v/>
      </c>
      <c r="V16" s="92" t="str">
        <f t="shared" si="11"/>
        <v/>
      </c>
      <c r="W16" s="94" t="str">
        <f t="array" aca="1" ref="W16" ca="1">IF(O16="","",IF(ISNUMBER(AA16),INDIRECT($BG$6&amp;AA16),IF(AA16="a",Q16,IF(AA16="b",INDIRECT($BG$6&amp;AB16),IF(AA16="c",R16,"")))))</f>
        <v/>
      </c>
      <c r="X16" s="93"/>
      <c r="Y16" s="92" t="str">
        <f t="shared" si="4"/>
        <v/>
      </c>
      <c r="Z16" s="91" t="str">
        <f t="shared" ca="1" si="5"/>
        <v/>
      </c>
      <c r="AA16" s="91" t="str">
        <f t="shared" ca="1" si="6"/>
        <v/>
      </c>
      <c r="AB16" s="91" t="str">
        <f t="shared" ca="1" si="7"/>
        <v/>
      </c>
      <c r="AC16" s="91">
        <f t="shared" ca="1" si="8"/>
        <v>0</v>
      </c>
      <c r="AD16" s="91">
        <f t="shared" si="9"/>
        <v>0</v>
      </c>
      <c r="AE16" s="91" t="str">
        <f t="shared" si="10"/>
        <v/>
      </c>
      <c r="AF16" s="90" t="str">
        <f t="shared" si="1"/>
        <v/>
      </c>
      <c r="AH16" s="111"/>
      <c r="AI16" s="110" t="s">
        <v>348</v>
      </c>
      <c r="AJ16" s="589" t="s">
        <v>349</v>
      </c>
      <c r="AK16" s="590"/>
      <c r="AL16" s="69" t="s">
        <v>428</v>
      </c>
      <c r="AM16" s="35" t="s">
        <v>427</v>
      </c>
      <c r="AN16" s="109" t="s">
        <v>426</v>
      </c>
      <c r="AO16" s="73" t="s">
        <v>425</v>
      </c>
      <c r="AP16" s="72" t="s">
        <v>424</v>
      </c>
      <c r="AQ16" s="73" t="s">
        <v>423</v>
      </c>
      <c r="AR16" s="69" t="s">
        <v>421</v>
      </c>
      <c r="AU16" s="19" t="str">
        <f>IF(参照_電気!A16="","",参照_電気!A16)</f>
        <v/>
      </c>
      <c r="AV16" s="19" t="str">
        <f>IF(参照_電気!B16="","",参照_電気!B16)</f>
        <v/>
      </c>
      <c r="AW16" s="19" t="str">
        <f>IF(参照_電気!C16="","",参照_電気!C16)</f>
        <v>メニューB</v>
      </c>
      <c r="AX16" s="19">
        <f>IF(参照_電気!D16="","",参照_電気!D16)</f>
        <v>0</v>
      </c>
      <c r="AY16" s="19">
        <f>IF(参照_電気!E16="","",参照_電気!E16)</f>
        <v>0</v>
      </c>
      <c r="AZ16" s="19" t="str">
        <f>IF(参照_電気!F16="","",参照_電気!F16)</f>
        <v>(株)エネット</v>
      </c>
      <c r="BA16" s="19" t="str">
        <f>IF(参照_電気!G16="","",参照_電気!G16)</f>
        <v>(株)エネット_メニューB</v>
      </c>
      <c r="BB16" s="19">
        <f t="shared" si="0"/>
        <v>0</v>
      </c>
      <c r="BD16" s="19" t="str">
        <f>IF(参照_電気!L16="","",参照_電気!L16)</f>
        <v>auエネルギー＆ライフ(株)</v>
      </c>
      <c r="BJ16" s="19" t="str">
        <f>IF(参照_ガス!A16="","",参照_ガス!A16)</f>
        <v/>
      </c>
      <c r="BK16" s="19" t="str">
        <f>IF(参照_ガス!B16="","",参照_ガス!B16)</f>
        <v/>
      </c>
      <c r="BL16" s="19" t="str">
        <f>IF(参照_ガス!C16="","",参照_ガス!C16)</f>
        <v>東邦ガスネットワーク株式会社の供給区域</v>
      </c>
      <c r="BM16" s="19" t="str">
        <f>IF(参照_ガス!D16="","",参照_ガス!D16)</f>
        <v/>
      </c>
      <c r="BN16" s="19">
        <f>IF(参照_ガス!E16="","",参照_ガス!E16)</f>
        <v>2.31</v>
      </c>
      <c r="BO16" s="19">
        <f>IF(参照_ガス!F16="","",参照_ガス!F16)</f>
        <v>2.31</v>
      </c>
      <c r="BP16" s="19" t="str">
        <f>IF(参照_ガス!H16="","",参照_ガス!H16)</f>
        <v>株式会社サイサン_東邦ガスネットワーク株式会社の供給区域</v>
      </c>
      <c r="BQ16" s="19" t="str">
        <f>IF(参照_ガス!I16="","",参照_ガス!I16)</f>
        <v>株式会社サイサン_東邦ガスネットワーク株式会社の供給区域_</v>
      </c>
      <c r="BR16" s="19">
        <f>IF(参照_ガス!J16="","",参照_ガス!J16)</f>
        <v>2.31</v>
      </c>
      <c r="BT16" s="19" t="str">
        <f>IF(参照_ガス!N16="","",参照_ガス!N16)</f>
        <v>株式会社サイサン_株式会社エナジー宇宙の供給区域（取手・我孫子エリア）</v>
      </c>
      <c r="BZ16" s="19" t="str">
        <f>IF(参照_熱!A16="","",参照_熱!A16)</f>
        <v/>
      </c>
      <c r="CA16" s="19" t="str">
        <f>IF(参照_熱!B16="","",参照_熱!B16)</f>
        <v/>
      </c>
      <c r="CB16" s="19" t="str">
        <f>IF(参照_熱!C16="","",参照_熱!C16)</f>
        <v>幕張新都心ハイテク・ビジネス地域</v>
      </c>
      <c r="CC16" s="19" t="str">
        <f>IF(参照_熱!D16="","",参照_熱!D16)</f>
        <v/>
      </c>
      <c r="CD16" s="19">
        <f>IF(参照_熱!E16="","",参照_熱!E16)</f>
        <v>2.6499999999999999E-2</v>
      </c>
      <c r="CE16" s="19">
        <f>IF(参照_熱!F16="","",参照_熱!F16)</f>
        <v>2.6499999999999999E-2</v>
      </c>
      <c r="CF16" s="19" t="str">
        <f>IF(参照_熱!H16="","",参照_熱!H16)</f>
        <v>東京都市サービス株式会社_幕張新都心ハイテク・ビジネス地域</v>
      </c>
      <c r="CG16" s="19" t="str">
        <f>IF(参照_熱!I16="","",参照_熱!I16)</f>
        <v>東京都市サービス株式会社_幕張新都心ハイテク・ビジネス地域_</v>
      </c>
      <c r="CH16" s="19">
        <f>IF(参照_熱!J16="","",参照_熱!J16)</f>
        <v>2.6499999999999999E-2</v>
      </c>
      <c r="CJ16" s="19" t="str">
        <f>IF(参照_熱!N16="","",参照_熱!N16)</f>
        <v>東京都市サービス株式会社_銀座5・6丁目地域</v>
      </c>
    </row>
    <row r="17" spans="1:88" ht="12.75" customHeight="1" thickTop="1">
      <c r="A17" s="1"/>
      <c r="B17" s="1"/>
      <c r="C17" s="509"/>
      <c r="D17" s="511" t="s">
        <v>10</v>
      </c>
      <c r="E17" s="511"/>
      <c r="F17" s="511"/>
      <c r="G17" s="511"/>
      <c r="H17" s="123" t="s">
        <v>26</v>
      </c>
      <c r="I17" s="4"/>
      <c r="J17" s="38" t="str">
        <f>IF($I17="","",$I17*係数１!$D$43*0.0258)</f>
        <v/>
      </c>
      <c r="K17" s="38" t="str">
        <f>IF($I17="","",$I17*係数１!$F$43)</f>
        <v/>
      </c>
      <c r="L17" s="1"/>
      <c r="N17" s="59">
        <v>11</v>
      </c>
      <c r="O17" s="57"/>
      <c r="P17" s="57"/>
      <c r="Q17" s="54" t="str">
        <f t="shared" si="2"/>
        <v/>
      </c>
      <c r="R17" s="60"/>
      <c r="S17" s="100"/>
      <c r="T17" s="49">
        <f>係数１!D$49</f>
        <v>8640</v>
      </c>
      <c r="U17" s="92" t="str">
        <f t="shared" si="3"/>
        <v/>
      </c>
      <c r="V17" s="92" t="str">
        <f t="shared" si="11"/>
        <v/>
      </c>
      <c r="W17" s="94" t="str">
        <f t="array" aca="1" ref="W17" ca="1">IF(O17="","",IF(ISNUMBER(AA17),INDIRECT($BG$6&amp;AA17),IF(AA17="a",Q17,IF(AA17="b",INDIRECT($BG$6&amp;AB17),IF(AA17="c",R17,"")))))</f>
        <v/>
      </c>
      <c r="X17" s="93"/>
      <c r="Y17" s="92" t="str">
        <f t="shared" si="4"/>
        <v/>
      </c>
      <c r="Z17" s="91" t="str">
        <f t="shared" ca="1" si="5"/>
        <v/>
      </c>
      <c r="AA17" s="91" t="str">
        <f t="shared" ca="1" si="6"/>
        <v/>
      </c>
      <c r="AB17" s="91" t="str">
        <f t="shared" ca="1" si="7"/>
        <v/>
      </c>
      <c r="AC17" s="91">
        <f t="shared" ca="1" si="8"/>
        <v>0</v>
      </c>
      <c r="AD17" s="91">
        <f t="shared" si="9"/>
        <v>0</v>
      </c>
      <c r="AE17" s="91" t="str">
        <f t="shared" si="10"/>
        <v/>
      </c>
      <c r="AF17" s="90" t="str">
        <f t="shared" si="1"/>
        <v/>
      </c>
      <c r="AH17" s="591" t="s">
        <v>350</v>
      </c>
      <c r="AI17" s="108" t="s">
        <v>351</v>
      </c>
      <c r="AJ17" s="107"/>
      <c r="AK17" s="151" t="s">
        <v>1133</v>
      </c>
      <c r="AL17" s="106" t="str">
        <f>IF(AJ17="","",AJ17*AN17*0.0258)</f>
        <v/>
      </c>
      <c r="AM17" s="86" t="str">
        <f>IF(AJ17="","",AJ17*AN17*AO17*44/12)</f>
        <v/>
      </c>
      <c r="AN17" s="101">
        <f>係数１!D55</f>
        <v>13.6</v>
      </c>
      <c r="AO17" s="84">
        <f>係数１!F55</f>
        <v>0</v>
      </c>
      <c r="AP17" s="84" t="str">
        <f>係数１!G55</f>
        <v>ｔ－C/GJ</v>
      </c>
      <c r="AQ17" s="105">
        <v>0.8</v>
      </c>
      <c r="AR17" s="64" t="str">
        <f>IF(AJ17="","",AL17*AQ17)</f>
        <v/>
      </c>
      <c r="AU17" s="19" t="str">
        <f>IF(参照_電気!A17="","",参照_電気!A17)</f>
        <v/>
      </c>
      <c r="AV17" s="19" t="str">
        <f>IF(参照_電気!B17="","",参照_電気!B17)</f>
        <v/>
      </c>
      <c r="AW17" s="19" t="str">
        <f>IF(参照_電気!C17="","",参照_電気!C17)</f>
        <v>メニューC</v>
      </c>
      <c r="AX17" s="19">
        <f>IF(参照_電気!D17="","",参照_電気!D17)</f>
        <v>2.9999999999999997E-4</v>
      </c>
      <c r="AY17" s="19">
        <f>IF(参照_電気!E17="","",参照_電気!E17)</f>
        <v>2.9999999999999997E-4</v>
      </c>
      <c r="AZ17" s="19" t="str">
        <f>IF(参照_電気!F17="","",参照_電気!F17)</f>
        <v>(株)エネット</v>
      </c>
      <c r="BA17" s="19" t="str">
        <f>IF(参照_電気!G17="","",参照_電気!G17)</f>
        <v>(株)エネット_メニューC</v>
      </c>
      <c r="BB17" s="19">
        <f t="shared" si="0"/>
        <v>0.3</v>
      </c>
      <c r="BD17" s="19" t="str">
        <f>IF(参照_電気!L17="","",参照_電気!L17)</f>
        <v>Castleton Commodities Japan合同会社</v>
      </c>
      <c r="BJ17" s="19" t="str">
        <f>IF(参照_ガス!A17="","",参照_ガス!A17)</f>
        <v/>
      </c>
      <c r="BK17" s="19" t="str">
        <f>IF(参照_ガス!B17="","",参照_ガス!B17)</f>
        <v/>
      </c>
      <c r="BL17" s="19" t="str">
        <f>IF(参照_ガス!C17="","",参照_ガス!C17)</f>
        <v>東京ガスネットワーク株式会社の供給区域（東京地区等）</v>
      </c>
      <c r="BM17" s="19" t="str">
        <f>IF(参照_ガス!D17="","",参照_ガス!D17)</f>
        <v/>
      </c>
      <c r="BN17" s="19">
        <f>IF(参照_ガス!E17="","",参照_ガス!E17)</f>
        <v>2.31</v>
      </c>
      <c r="BO17" s="19">
        <f>IF(参照_ガス!F17="","",参照_ガス!F17)</f>
        <v>2.31</v>
      </c>
      <c r="BP17" s="19" t="str">
        <f>IF(参照_ガス!H17="","",参照_ガス!H17)</f>
        <v>株式会社サイサン_東京ガスネットワーク株式会社の供給区域（東京地区等）</v>
      </c>
      <c r="BQ17" s="19" t="str">
        <f>IF(参照_ガス!I17="","",参照_ガス!I17)</f>
        <v>株式会社サイサン_東京ガスネットワーク株式会社の供給区域（東京地区等）_</v>
      </c>
      <c r="BR17" s="19">
        <f>IF(参照_ガス!J17="","",参照_ガス!J17)</f>
        <v>2.31</v>
      </c>
      <c r="BT17" s="19" t="str">
        <f>IF(参照_ガス!N17="","",参照_ガス!N17)</f>
        <v>株式会社サイサン_株式会社エナジー宇宙の供給区域（蓮田北・白岡エリア）</v>
      </c>
      <c r="BZ17" s="19" t="str">
        <f>IF(参照_熱!A17="","",参照_熱!A17)</f>
        <v/>
      </c>
      <c r="CA17" s="19" t="str">
        <f>IF(参照_熱!B17="","",参照_熱!B17)</f>
        <v/>
      </c>
      <c r="CB17" s="19" t="str">
        <f>IF(参照_熱!C17="","",参照_熱!C17)</f>
        <v>高崎市中央・城址地域</v>
      </c>
      <c r="CC17" s="19" t="str">
        <f>IF(参照_熱!D17="","",参照_熱!D17)</f>
        <v/>
      </c>
      <c r="CD17" s="19">
        <f>IF(参照_熱!E17="","",参照_熱!E17)</f>
        <v>3.5799999999999998E-2</v>
      </c>
      <c r="CE17" s="19">
        <f>IF(参照_熱!F17="","",参照_熱!F17)</f>
        <v>3.5799999999999998E-2</v>
      </c>
      <c r="CF17" s="19" t="str">
        <f>IF(参照_熱!H17="","",参照_熱!H17)</f>
        <v>東京都市サービス株式会社_高崎市中央・城址地域</v>
      </c>
      <c r="CG17" s="19" t="str">
        <f>IF(参照_熱!I17="","",参照_熱!I17)</f>
        <v>東京都市サービス株式会社_高崎市中央・城址地域_</v>
      </c>
      <c r="CH17" s="19">
        <f>IF(参照_熱!J17="","",参照_熱!J17)</f>
        <v>3.5799999999999998E-2</v>
      </c>
      <c r="CJ17" s="19" t="str">
        <f>IF(参照_熱!N17="","",参照_熱!N17)</f>
        <v>東京都市サービス株式会社_高崎市中央・城址地域</v>
      </c>
    </row>
    <row r="18" spans="1:88" ht="12.75" customHeight="1">
      <c r="A18" s="1"/>
      <c r="B18" s="1"/>
      <c r="C18" s="509"/>
      <c r="D18" s="512" t="s">
        <v>1878</v>
      </c>
      <c r="E18" s="513"/>
      <c r="F18" s="513"/>
      <c r="G18" s="514"/>
      <c r="H18" s="127" t="s">
        <v>26</v>
      </c>
      <c r="I18" s="38" t="str">
        <f>IF(S34=0,"",S34)</f>
        <v/>
      </c>
      <c r="J18" s="38" t="str">
        <f>IF(U34=0,"",U34)</f>
        <v/>
      </c>
      <c r="K18" s="38" t="str">
        <f>IF(Y34=0,"",Y34)</f>
        <v/>
      </c>
      <c r="L18" s="1"/>
      <c r="N18" s="59">
        <v>12</v>
      </c>
      <c r="O18" s="57"/>
      <c r="P18" s="57"/>
      <c r="Q18" s="54" t="str">
        <f t="shared" si="2"/>
        <v/>
      </c>
      <c r="R18" s="60"/>
      <c r="S18" s="100"/>
      <c r="T18" s="49">
        <f>係数１!D$49</f>
        <v>8640</v>
      </c>
      <c r="U18" s="92" t="str">
        <f t="shared" si="3"/>
        <v/>
      </c>
      <c r="V18" s="92" t="str">
        <f t="shared" si="11"/>
        <v/>
      </c>
      <c r="W18" s="94" t="str">
        <f t="array" aca="1" ref="W18" ca="1">IF(O18="","",IF(ISNUMBER(AA18),INDIRECT($BG$6&amp;AA18),IF(AA18="a",Q18,IF(AA18="b",INDIRECT($BG$6&amp;AB18),IF(AA18="c",R18,"")))))</f>
        <v/>
      </c>
      <c r="X18" s="93"/>
      <c r="Y18" s="92" t="str">
        <f t="shared" si="4"/>
        <v/>
      </c>
      <c r="Z18" s="91" t="str">
        <f t="shared" ca="1" si="5"/>
        <v/>
      </c>
      <c r="AA18" s="91" t="str">
        <f t="shared" ca="1" si="6"/>
        <v/>
      </c>
      <c r="AB18" s="91" t="str">
        <f t="shared" ca="1" si="7"/>
        <v/>
      </c>
      <c r="AC18" s="91">
        <f t="shared" ca="1" si="8"/>
        <v>0</v>
      </c>
      <c r="AD18" s="91">
        <f t="shared" si="9"/>
        <v>0</v>
      </c>
      <c r="AE18" s="91" t="str">
        <f t="shared" si="10"/>
        <v/>
      </c>
      <c r="AF18" s="90" t="str">
        <f t="shared" si="1"/>
        <v/>
      </c>
      <c r="AH18" s="592"/>
      <c r="AI18" s="99" t="s">
        <v>352</v>
      </c>
      <c r="AJ18" s="98"/>
      <c r="AK18" s="151" t="s">
        <v>1133</v>
      </c>
      <c r="AL18" s="38" t="str">
        <f t="shared" ref="AL18:AL33" si="14">IF(AJ18="","",AJ18*AN18*0.0258)</f>
        <v/>
      </c>
      <c r="AM18" s="86" t="str">
        <f t="shared" ref="AM18:AM33" si="15">IF(AJ18="","",AJ18*AN18*AO18*44/12)</f>
        <v/>
      </c>
      <c r="AN18" s="101">
        <f>係数１!D56</f>
        <v>13.2</v>
      </c>
      <c r="AO18" s="84">
        <f>係数１!F56</f>
        <v>0</v>
      </c>
      <c r="AP18" s="84" t="str">
        <f>係数１!G56</f>
        <v>ｔ－C/GJ</v>
      </c>
      <c r="AQ18" s="4">
        <v>0.8</v>
      </c>
      <c r="AR18" s="64" t="str">
        <f t="shared" ref="AR18:AR36" si="16">IF(AJ18="","",AL18*AQ18)</f>
        <v/>
      </c>
      <c r="AU18" s="19" t="str">
        <f>IF(参照_電気!A18="","",参照_電気!A18)</f>
        <v/>
      </c>
      <c r="AV18" s="19" t="str">
        <f>IF(参照_電気!B18="","",参照_電気!B18)</f>
        <v/>
      </c>
      <c r="AW18" s="19" t="str">
        <f>IF(参照_電気!C18="","",参照_電気!C18)</f>
        <v>メニューD</v>
      </c>
      <c r="AX18" s="19">
        <f>IF(参照_電気!D18="","",参照_電気!D18)</f>
        <v>3.4900000000000003E-4</v>
      </c>
      <c r="AY18" s="19">
        <f>IF(参照_電気!E18="","",参照_電気!E18)</f>
        <v>3.4900000000000003E-4</v>
      </c>
      <c r="AZ18" s="19" t="str">
        <f>IF(参照_電気!F18="","",参照_電気!F18)</f>
        <v>(株)エネット</v>
      </c>
      <c r="BA18" s="19" t="str">
        <f>IF(参照_電気!G18="","",参照_電気!G18)</f>
        <v>(株)エネット_メニューD</v>
      </c>
      <c r="BB18" s="19">
        <f t="shared" si="0"/>
        <v>0.34900000000000003</v>
      </c>
      <c r="BD18" s="19" t="str">
        <f>IF(参照_電気!L18="","",参照_電気!L18)</f>
        <v>(株)CDエナジーダイレクト</v>
      </c>
      <c r="BJ18" s="19" t="str">
        <f>IF(参照_ガス!A18="","",参照_ガス!A18)</f>
        <v/>
      </c>
      <c r="BK18" s="19" t="str">
        <f>IF(参照_ガス!B18="","",参照_ガス!B18)</f>
        <v/>
      </c>
      <c r="BL18" s="19" t="str">
        <f>IF(参照_ガス!C18="","",参照_ガス!C18)</f>
        <v>大阪ガスネットワーク株式会社の供給区域（西播磨サテライトエリアを除く）</v>
      </c>
      <c r="BM18" s="19" t="str">
        <f>IF(参照_ガス!D18="","",参照_ガス!D18)</f>
        <v/>
      </c>
      <c r="BN18" s="19">
        <f>IF(参照_ガス!E18="","",参照_ガス!E18)</f>
        <v>2.31</v>
      </c>
      <c r="BO18" s="19">
        <f>IF(参照_ガス!F18="","",参照_ガス!F18)</f>
        <v>2.31</v>
      </c>
      <c r="BP18" s="19" t="str">
        <f>IF(参照_ガス!H18="","",参照_ガス!H18)</f>
        <v>株式会社サイサン_大阪ガスネットワーク株式会社の供給区域（西播磨サテライトエリアを除く）</v>
      </c>
      <c r="BQ18" s="19" t="str">
        <f>IF(参照_ガス!I18="","",参照_ガス!I18)</f>
        <v>株式会社サイサン_大阪ガスネットワーク株式会社の供給区域（西播磨サテライトエリアを除く）_</v>
      </c>
      <c r="BR18" s="19">
        <f>IF(参照_ガス!J18="","",参照_ガス!J18)</f>
        <v>2.31</v>
      </c>
      <c r="BT18" s="19" t="str">
        <f>IF(参照_ガス!N18="","",参照_ガス!N18)</f>
        <v>株式会社サイサン_大阪ガスネットワーク株式会社の供給区域（西播磨サテライトエリアを除く）</v>
      </c>
      <c r="BZ18" s="19" t="str">
        <f>IF(参照_熱!A18="","",参照_熱!A18)</f>
        <v/>
      </c>
      <c r="CA18" s="19" t="str">
        <f>IF(参照_熱!B18="","",参照_熱!B18)</f>
        <v/>
      </c>
      <c r="CB18" s="19" t="str">
        <f>IF(参照_熱!C18="","",参照_熱!C18)</f>
        <v>本駒込2丁目地域</v>
      </c>
      <c r="CC18" s="19" t="str">
        <f>IF(参照_熱!D18="","",参照_熱!D18)</f>
        <v/>
      </c>
      <c r="CD18" s="19">
        <f>IF(参照_熱!E18="","",参照_熱!E18)</f>
        <v>4.5499999999999999E-2</v>
      </c>
      <c r="CE18" s="19">
        <f>IF(参照_熱!F18="","",参照_熱!F18)</f>
        <v>4.5499999999999999E-2</v>
      </c>
      <c r="CF18" s="19" t="str">
        <f>IF(参照_熱!H18="","",参照_熱!H18)</f>
        <v>東京都市サービス株式会社_本駒込2丁目地域</v>
      </c>
      <c r="CG18" s="19" t="str">
        <f>IF(参照_熱!I18="","",参照_熱!I18)</f>
        <v>東京都市サービス株式会社_本駒込2丁目地域_</v>
      </c>
      <c r="CH18" s="19">
        <f>IF(参照_熱!J18="","",参照_熱!J18)</f>
        <v>4.5499999999999999E-2</v>
      </c>
      <c r="CJ18" s="19" t="str">
        <f>IF(参照_熱!N18="","",参照_熱!N18)</f>
        <v>東京都市サービス株式会社</v>
      </c>
    </row>
    <row r="19" spans="1:88" ht="16.5" customHeight="1">
      <c r="A19" s="1"/>
      <c r="B19" s="1"/>
      <c r="C19" s="509"/>
      <c r="D19" s="515" t="s">
        <v>55</v>
      </c>
      <c r="E19" s="594" t="s">
        <v>1879</v>
      </c>
      <c r="F19" s="515" t="s">
        <v>56</v>
      </c>
      <c r="G19" s="126" t="s">
        <v>107</v>
      </c>
      <c r="H19" s="524" t="s">
        <v>18</v>
      </c>
      <c r="I19" s="484" t="str">
        <f>IF(S22+S89=0,"",S22+S89)</f>
        <v/>
      </c>
      <c r="J19" s="484" t="str">
        <f>IF(U22+U89=0,"",U22+U89)</f>
        <v/>
      </c>
      <c r="K19" s="484">
        <f>Y22+Y89</f>
        <v>0</v>
      </c>
      <c r="L19" s="1"/>
      <c r="N19" s="59">
        <v>13</v>
      </c>
      <c r="O19" s="57"/>
      <c r="P19" s="57"/>
      <c r="Q19" s="54" t="str">
        <f t="shared" si="2"/>
        <v/>
      </c>
      <c r="R19" s="60"/>
      <c r="S19" s="100"/>
      <c r="T19" s="49">
        <f>係数１!D$49</f>
        <v>8640</v>
      </c>
      <c r="U19" s="92" t="str">
        <f t="shared" si="3"/>
        <v/>
      </c>
      <c r="V19" s="92" t="str">
        <f t="shared" si="11"/>
        <v/>
      </c>
      <c r="W19" s="94" t="str">
        <f t="array" aca="1" ref="W19" ca="1">IF(O19="","",IF(ISNUMBER(AA19),INDIRECT($BG$6&amp;AA19),IF(AA19="a",Q19,IF(AA19="b",INDIRECT($BG$6&amp;AB19),IF(AA19="c",R19,"")))))</f>
        <v/>
      </c>
      <c r="X19" s="93"/>
      <c r="Y19" s="92" t="str">
        <f t="shared" si="4"/>
        <v/>
      </c>
      <c r="Z19" s="91" t="str">
        <f t="shared" ca="1" si="5"/>
        <v/>
      </c>
      <c r="AA19" s="91" t="str">
        <f t="shared" ca="1" si="6"/>
        <v/>
      </c>
      <c r="AB19" s="91" t="str">
        <f t="shared" ca="1" si="7"/>
        <v/>
      </c>
      <c r="AC19" s="91">
        <f t="shared" ca="1" si="8"/>
        <v>0</v>
      </c>
      <c r="AD19" s="91">
        <f t="shared" si="9"/>
        <v>0</v>
      </c>
      <c r="AE19" s="91" t="str">
        <f t="shared" si="10"/>
        <v/>
      </c>
      <c r="AF19" s="90" t="str">
        <f t="shared" si="1"/>
        <v/>
      </c>
      <c r="AH19" s="592"/>
      <c r="AI19" s="99" t="s">
        <v>420</v>
      </c>
      <c r="AJ19" s="98"/>
      <c r="AK19" s="151" t="s">
        <v>1133</v>
      </c>
      <c r="AL19" s="38" t="str">
        <f t="shared" si="14"/>
        <v/>
      </c>
      <c r="AM19" s="86" t="str">
        <f t="shared" si="15"/>
        <v/>
      </c>
      <c r="AN19" s="101">
        <f>係数１!D57</f>
        <v>17.100000000000001</v>
      </c>
      <c r="AO19" s="84">
        <f>係数１!F57</f>
        <v>0</v>
      </c>
      <c r="AP19" s="84" t="str">
        <f>係数１!G57</f>
        <v>ｔ－C/GJ</v>
      </c>
      <c r="AQ19" s="4">
        <v>0.8</v>
      </c>
      <c r="AR19" s="64" t="str">
        <f t="shared" si="16"/>
        <v/>
      </c>
      <c r="AU19" s="19" t="str">
        <f>IF(参照_電気!A19="","",参照_電気!A19)</f>
        <v/>
      </c>
      <c r="AV19" s="19" t="str">
        <f>IF(参照_電気!B19="","",参照_電気!B19)</f>
        <v/>
      </c>
      <c r="AW19" s="19" t="str">
        <f>IF(参照_電気!C19="","",参照_電気!C19)</f>
        <v>メニューE</v>
      </c>
      <c r="AX19" s="19">
        <f>IF(参照_電気!D19="","",参照_電気!D19)</f>
        <v>4.0000000000000002E-4</v>
      </c>
      <c r="AY19" s="19">
        <f>IF(参照_電気!E19="","",参照_電気!E19)</f>
        <v>4.0000000000000002E-4</v>
      </c>
      <c r="AZ19" s="19" t="str">
        <f>IF(参照_電気!F19="","",参照_電気!F19)</f>
        <v>(株)エネット</v>
      </c>
      <c r="BA19" s="19" t="str">
        <f>IF(参照_電気!G19="","",参照_電気!G19)</f>
        <v>(株)エネット_メニューE</v>
      </c>
      <c r="BB19" s="19">
        <f t="shared" si="0"/>
        <v>0.4</v>
      </c>
      <c r="BD19" s="19" t="str">
        <f>IF(参照_電気!L19="","",参照_電気!L19)</f>
        <v>(株)CHIBAむつざわエナジー</v>
      </c>
      <c r="BJ19" s="19" t="str">
        <f>IF(参照_ガス!A19="","",参照_ガス!A19)</f>
        <v/>
      </c>
      <c r="BK19" s="19" t="str">
        <f>IF(参照_ガス!B19="","",参照_ガス!B19)</f>
        <v/>
      </c>
      <c r="BL19" s="19" t="str">
        <f>IF(参照_ガス!C19="","",参照_ガス!C19)</f>
        <v>西部ガス株式会社の供給区域(福岡エリア）</v>
      </c>
      <c r="BM19" s="19" t="str">
        <f>IF(参照_ガス!D19="","",参照_ガス!D19)</f>
        <v/>
      </c>
      <c r="BN19" s="19">
        <f>IF(参照_ガス!E19="","",参照_ガス!E19)</f>
        <v>2.31</v>
      </c>
      <c r="BO19" s="19">
        <f>IF(参照_ガス!F19="","",参照_ガス!F19)</f>
        <v>2.31</v>
      </c>
      <c r="BP19" s="19" t="str">
        <f>IF(参照_ガス!H19="","",参照_ガス!H19)</f>
        <v>株式会社サイサン_西部ガス株式会社の供給区域(福岡エリア）</v>
      </c>
      <c r="BQ19" s="19" t="str">
        <f>IF(参照_ガス!I19="","",参照_ガス!I19)</f>
        <v>株式会社サイサン_西部ガス株式会社の供給区域(福岡エリア）_</v>
      </c>
      <c r="BR19" s="19">
        <f>IF(参照_ガス!J19="","",参照_ガス!J19)</f>
        <v>2.31</v>
      </c>
      <c r="BT19" s="19" t="str">
        <f>IF(参照_ガス!N19="","",参照_ガス!N19)</f>
        <v>株式会社サイサン_西部ガス株式会社の供給区域(熊本エリア）</v>
      </c>
      <c r="BZ19" s="19" t="str">
        <f>IF(参照_熱!A19="","",参照_熱!A19)</f>
        <v/>
      </c>
      <c r="CA19" s="19" t="str">
        <f>IF(参照_熱!B19="","",参照_熱!B19)</f>
        <v/>
      </c>
      <c r="CB19" s="19" t="str">
        <f>IF(参照_熱!C19="","",参照_熱!C19)</f>
        <v>大崎1丁目地域</v>
      </c>
      <c r="CC19" s="19" t="str">
        <f>IF(参照_熱!D19="","",参照_熱!D19)</f>
        <v/>
      </c>
      <c r="CD19" s="19">
        <f>IF(参照_熱!E19="","",参照_熱!E19)</f>
        <v>4.2099999999999999E-2</v>
      </c>
      <c r="CE19" s="19">
        <f>IF(参照_熱!F19="","",参照_熱!F19)</f>
        <v>4.2099999999999999E-2</v>
      </c>
      <c r="CF19" s="19" t="str">
        <f>IF(参照_熱!H19="","",参照_熱!H19)</f>
        <v>東京都市サービス株式会社_大崎1丁目地域</v>
      </c>
      <c r="CG19" s="19" t="str">
        <f>IF(参照_熱!I19="","",参照_熱!I19)</f>
        <v>東京都市サービス株式会社_大崎1丁目地域_</v>
      </c>
      <c r="CH19" s="19">
        <f>IF(参照_熱!J19="","",参照_熱!J19)</f>
        <v>4.2099999999999999E-2</v>
      </c>
      <c r="CJ19" s="19" t="str">
        <f>IF(参照_熱!N19="","",参照_熱!N19)</f>
        <v>東京都市サービス株式会社_大崎1丁目地域</v>
      </c>
    </row>
    <row r="20" spans="1:88" ht="16.5" customHeight="1">
      <c r="A20" s="1"/>
      <c r="B20" s="1"/>
      <c r="C20" s="509"/>
      <c r="D20" s="520"/>
      <c r="E20" s="595"/>
      <c r="F20" s="516"/>
      <c r="G20" s="65" t="str">
        <f>IF(COUNTA(O7:O21)=0,"（　　　 　　）",IF(COUNTA(O7:O21)=1,"（"&amp;O7&amp;"）","（複数の電気事業者）"))</f>
        <v>（　　　 　　）</v>
      </c>
      <c r="H20" s="525"/>
      <c r="I20" s="488"/>
      <c r="J20" s="488"/>
      <c r="K20" s="488"/>
      <c r="L20" s="1"/>
      <c r="N20" s="59">
        <v>14</v>
      </c>
      <c r="O20" s="57"/>
      <c r="P20" s="57"/>
      <c r="Q20" s="54" t="str">
        <f t="shared" si="2"/>
        <v/>
      </c>
      <c r="R20" s="60"/>
      <c r="S20" s="100"/>
      <c r="T20" s="49">
        <f>係数１!D$49</f>
        <v>8640</v>
      </c>
      <c r="U20" s="92" t="str">
        <f t="shared" si="3"/>
        <v/>
      </c>
      <c r="V20" s="92" t="str">
        <f t="shared" si="11"/>
        <v/>
      </c>
      <c r="W20" s="94" t="str">
        <f t="array" aca="1" ref="W20" ca="1">IF(O20="","",IF(ISNUMBER(AA20),INDIRECT($BG$6&amp;AA20),IF(AA20="a",Q20,IF(AA20="b",INDIRECT($BG$6&amp;AB20),IF(AA20="c",R20,"")))))</f>
        <v/>
      </c>
      <c r="X20" s="93"/>
      <c r="Y20" s="92" t="str">
        <f t="shared" si="4"/>
        <v/>
      </c>
      <c r="Z20" s="91" t="str">
        <f t="shared" ca="1" si="5"/>
        <v/>
      </c>
      <c r="AA20" s="91" t="str">
        <f t="shared" ca="1" si="6"/>
        <v/>
      </c>
      <c r="AB20" s="91" t="str">
        <f t="shared" ca="1" si="7"/>
        <v/>
      </c>
      <c r="AC20" s="91">
        <f t="shared" ca="1" si="8"/>
        <v>0</v>
      </c>
      <c r="AD20" s="91">
        <f t="shared" si="9"/>
        <v>0</v>
      </c>
      <c r="AE20" s="91" t="str">
        <f t="shared" si="10"/>
        <v/>
      </c>
      <c r="AF20" s="90" t="str">
        <f t="shared" si="1"/>
        <v/>
      </c>
      <c r="AH20" s="592"/>
      <c r="AI20" s="99" t="s">
        <v>419</v>
      </c>
      <c r="AJ20" s="98"/>
      <c r="AK20" s="151" t="s">
        <v>1134</v>
      </c>
      <c r="AL20" s="38" t="str">
        <f t="shared" si="14"/>
        <v/>
      </c>
      <c r="AM20" s="86" t="str">
        <f t="shared" si="15"/>
        <v/>
      </c>
      <c r="AN20" s="101">
        <f>係数１!D58</f>
        <v>23.4</v>
      </c>
      <c r="AO20" s="84">
        <f>係数１!F58</f>
        <v>0</v>
      </c>
      <c r="AP20" s="84" t="str">
        <f>係数１!G58</f>
        <v>ｔ－C/GJ</v>
      </c>
      <c r="AQ20" s="4">
        <v>0.8</v>
      </c>
      <c r="AR20" s="64" t="str">
        <f t="shared" si="16"/>
        <v/>
      </c>
      <c r="AU20" s="19" t="str">
        <f>IF(参照_電気!A20="","",参照_電気!A20)</f>
        <v/>
      </c>
      <c r="AV20" s="19" t="str">
        <f>IF(参照_電気!B20="","",参照_電気!B20)</f>
        <v/>
      </c>
      <c r="AW20" s="19" t="str">
        <f>IF(参照_電気!C20="","",参照_電気!C20)</f>
        <v>メニューF(残差)</v>
      </c>
      <c r="AX20" s="19">
        <f>IF(参照_電気!D20="","",参照_電気!D20)</f>
        <v>5.4699999999999996E-4</v>
      </c>
      <c r="AY20" s="19">
        <f>IF(参照_電気!E20="","",参照_電気!E20)</f>
        <v>5.4699999999999996E-4</v>
      </c>
      <c r="AZ20" s="19" t="str">
        <f>IF(参照_電気!F20="","",参照_電気!F20)</f>
        <v>(株)エネット</v>
      </c>
      <c r="BA20" s="19" t="str">
        <f>IF(参照_電気!G20="","",参照_電気!G20)</f>
        <v>(株)エネット_メニューF(残差)</v>
      </c>
      <c r="BB20" s="19">
        <f t="shared" si="0"/>
        <v>0.54699999999999993</v>
      </c>
      <c r="BD20" s="19" t="str">
        <f>IF(参照_電気!L20="","",参照_電気!L20)</f>
        <v>Cocoテラスたがわ(株)</v>
      </c>
      <c r="BJ20" s="19" t="str">
        <f>IF(参照_ガス!A20="","",参照_ガス!A20)</f>
        <v/>
      </c>
      <c r="BK20" s="19" t="str">
        <f>IF(参照_ガス!B20="","",参照_ガス!B20)</f>
        <v/>
      </c>
      <c r="BL20" s="19" t="str">
        <f>IF(参照_ガス!C20="","",参照_ガス!C20)</f>
        <v>西部ガス株式会社の供給区域(佐世保エリア）</v>
      </c>
      <c r="BM20" s="19" t="str">
        <f>IF(参照_ガス!D20="","",参照_ガス!D20)</f>
        <v/>
      </c>
      <c r="BN20" s="19">
        <f>IF(参照_ガス!E20="","",参照_ガス!E20)</f>
        <v>2.36</v>
      </c>
      <c r="BO20" s="19">
        <f>IF(参照_ガス!F20="","",参照_ガス!F20)</f>
        <v>2.36</v>
      </c>
      <c r="BP20" s="19" t="str">
        <f>IF(参照_ガス!H20="","",参照_ガス!H20)</f>
        <v>株式会社サイサン_西部ガス株式会社の供給区域(佐世保エリア）</v>
      </c>
      <c r="BQ20" s="19" t="str">
        <f>IF(参照_ガス!I20="","",参照_ガス!I20)</f>
        <v>株式会社サイサン_西部ガス株式会社の供給区域(佐世保エリア）_</v>
      </c>
      <c r="BR20" s="19">
        <f>IF(参照_ガス!J20="","",参照_ガス!J20)</f>
        <v>2.36</v>
      </c>
      <c r="BT20" s="19" t="str">
        <f>IF(参照_ガス!N20="","",参照_ガス!N20)</f>
        <v>株式会社サイサン_西部ガス株式会社の供給区域(佐世保エリア）</v>
      </c>
      <c r="BZ20" s="19" t="str">
        <f>IF(参照_熱!A20="","",参照_熱!A20)</f>
        <v/>
      </c>
      <c r="CA20" s="19" t="str">
        <f>IF(参照_熱!B20="","",参照_熱!B20)</f>
        <v/>
      </c>
      <c r="CB20" s="19" t="str">
        <f>IF(参照_熱!C20="","",参照_熱!C20)</f>
        <v>晴海アイランド地域</v>
      </c>
      <c r="CC20" s="19" t="str">
        <f>IF(参照_熱!D20="","",参照_熱!D20)</f>
        <v/>
      </c>
      <c r="CD20" s="19">
        <f>IF(参照_熱!E20="","",参照_熱!E20)</f>
        <v>3.78E-2</v>
      </c>
      <c r="CE20" s="19">
        <f>IF(参照_熱!F20="","",参照_熱!F20)</f>
        <v>3.78E-2</v>
      </c>
      <c r="CF20" s="19" t="str">
        <f>IF(参照_熱!H20="","",参照_熱!H20)</f>
        <v>東京都市サービス株式会社_晴海アイランド地域</v>
      </c>
      <c r="CG20" s="19" t="str">
        <f>IF(参照_熱!I20="","",参照_熱!I20)</f>
        <v>東京都市サービス株式会社_晴海アイランド地域_</v>
      </c>
      <c r="CH20" s="19">
        <f>IF(参照_熱!J20="","",参照_熱!J20)</f>
        <v>3.78E-2</v>
      </c>
      <c r="CJ20" s="19" t="str">
        <f>IF(参照_熱!N20="","",参照_熱!N20)</f>
        <v>東京都市サービス株式会社_神田駿河台地域</v>
      </c>
    </row>
    <row r="21" spans="1:88" ht="15.75" customHeight="1" thickBot="1">
      <c r="A21" s="1"/>
      <c r="B21" s="1"/>
      <c r="C21" s="509"/>
      <c r="D21" s="520"/>
      <c r="E21" s="595"/>
      <c r="F21" s="515" t="s">
        <v>57</v>
      </c>
      <c r="G21" s="126" t="s">
        <v>107</v>
      </c>
      <c r="H21" s="524" t="s">
        <v>18</v>
      </c>
      <c r="I21" s="526"/>
      <c r="J21" s="526"/>
      <c r="K21" s="526"/>
      <c r="L21" s="1"/>
      <c r="N21" s="59">
        <v>15</v>
      </c>
      <c r="O21" s="57"/>
      <c r="P21" s="57"/>
      <c r="Q21" s="54" t="str">
        <f t="shared" si="2"/>
        <v/>
      </c>
      <c r="R21" s="60"/>
      <c r="S21" s="100"/>
      <c r="T21" s="49">
        <f>係数１!D$49</f>
        <v>8640</v>
      </c>
      <c r="U21" s="92" t="str">
        <f t="shared" si="3"/>
        <v/>
      </c>
      <c r="V21" s="92" t="str">
        <f t="shared" si="11"/>
        <v/>
      </c>
      <c r="W21" s="94" t="str">
        <f t="array" aca="1" ref="W21" ca="1">IF(O21="","",IF(ISNUMBER(AA21),INDIRECT($BG$6&amp;AA21),IF(AA21="a",Q21,IF(AA21="b",INDIRECT($BG$6&amp;AB21),IF(AA21="c",R21,"")))))</f>
        <v/>
      </c>
      <c r="X21" s="93"/>
      <c r="Y21" s="92" t="str">
        <f t="shared" si="4"/>
        <v/>
      </c>
      <c r="Z21" s="91" t="str">
        <f t="shared" ca="1" si="5"/>
        <v/>
      </c>
      <c r="AA21" s="91" t="str">
        <f t="shared" ca="1" si="6"/>
        <v/>
      </c>
      <c r="AB21" s="91" t="str">
        <f t="shared" ca="1" si="7"/>
        <v/>
      </c>
      <c r="AC21" s="91">
        <f t="shared" ca="1" si="8"/>
        <v>0</v>
      </c>
      <c r="AD21" s="91">
        <f t="shared" si="9"/>
        <v>0</v>
      </c>
      <c r="AE21" s="91" t="str">
        <f t="shared" si="10"/>
        <v/>
      </c>
      <c r="AF21" s="90" t="str">
        <f t="shared" si="1"/>
        <v/>
      </c>
      <c r="AH21" s="592"/>
      <c r="AI21" s="99" t="s">
        <v>418</v>
      </c>
      <c r="AJ21" s="98"/>
      <c r="AK21" s="151" t="s">
        <v>1134</v>
      </c>
      <c r="AL21" s="38" t="str">
        <f t="shared" si="14"/>
        <v/>
      </c>
      <c r="AM21" s="86" t="str">
        <f t="shared" si="15"/>
        <v/>
      </c>
      <c r="AN21" s="101">
        <f>係数１!D59</f>
        <v>35.6</v>
      </c>
      <c r="AO21" s="84">
        <f>係数１!F59</f>
        <v>0</v>
      </c>
      <c r="AP21" s="84" t="str">
        <f>係数１!G59</f>
        <v>ｔ－C/GJ</v>
      </c>
      <c r="AQ21" s="4">
        <v>0.8</v>
      </c>
      <c r="AR21" s="64" t="str">
        <f t="shared" si="16"/>
        <v/>
      </c>
      <c r="AU21" s="19" t="str">
        <f>IF(参照_電気!A21="","",参照_電気!A21)</f>
        <v/>
      </c>
      <c r="AV21" s="19" t="str">
        <f>IF(参照_電気!B21="","",参照_電気!B21)</f>
        <v/>
      </c>
      <c r="AW21" s="19" t="str">
        <f>IF(参照_電気!C21="","",参照_電気!C21)</f>
        <v>(参考値)事業者全体</v>
      </c>
      <c r="AX21" s="19">
        <f>IF(参照_電気!D21="","",参照_電気!D21)</f>
        <v>4.1399999999999998E-4</v>
      </c>
      <c r="AY21" s="19">
        <f>IF(参照_電気!E21="","",参照_電気!E21)</f>
        <v>4.1399999999999998E-4</v>
      </c>
      <c r="AZ21" s="19" t="str">
        <f>IF(参照_電気!F21="","",参照_電気!F21)</f>
        <v>(株)エネット</v>
      </c>
      <c r="BA21" s="19" t="str">
        <f>IF(参照_電気!G21="","",参照_電気!G21)</f>
        <v>(株)エネット_(参考値)事業者全体</v>
      </c>
      <c r="BB21" s="19">
        <f t="shared" si="0"/>
        <v>0.41399999999999998</v>
      </c>
      <c r="BD21" s="19" t="str">
        <f>IF(参照_電気!L21="","",参照_電気!L21)</f>
        <v>(株)CWS</v>
      </c>
      <c r="BJ21" s="19" t="str">
        <f>IF(参照_ガス!A21="","",参照_ガス!A21)</f>
        <v/>
      </c>
      <c r="BK21" s="19" t="str">
        <f>IF(参照_ガス!B21="","",参照_ガス!B21)</f>
        <v/>
      </c>
      <c r="BL21" s="19" t="str">
        <f>IF(参照_ガス!C21="","",参照_ガス!C21)</f>
        <v>西部ガス株式会社の供給区域(長崎エリア）</v>
      </c>
      <c r="BM21" s="19" t="str">
        <f>IF(参照_ガス!D21="","",参照_ガス!D21)</f>
        <v/>
      </c>
      <c r="BN21" s="19">
        <f>IF(参照_ガス!E21="","",参照_ガス!E21)</f>
        <v>2.36</v>
      </c>
      <c r="BO21" s="19">
        <f>IF(参照_ガス!F21="","",参照_ガス!F21)</f>
        <v>2.36</v>
      </c>
      <c r="BP21" s="19" t="str">
        <f>IF(参照_ガス!H21="","",参照_ガス!H21)</f>
        <v>株式会社サイサン_西部ガス株式会社の供給区域(長崎エリア）</v>
      </c>
      <c r="BQ21" s="19" t="str">
        <f>IF(参照_ガス!I21="","",参照_ガス!I21)</f>
        <v>株式会社サイサン_西部ガス株式会社の供給区域(長崎エリア）_</v>
      </c>
      <c r="BR21" s="19">
        <f>IF(参照_ガス!J21="","",参照_ガス!J21)</f>
        <v>2.36</v>
      </c>
      <c r="BT21" s="19" t="str">
        <f>IF(参照_ガス!N21="","",参照_ガス!N21)</f>
        <v>株式会社サイサン_西部ガス株式会社の供給区域(長崎エリア）</v>
      </c>
      <c r="BZ21" s="19" t="str">
        <f>IF(参照_熱!A21="","",参照_熱!A21)</f>
        <v/>
      </c>
      <c r="CA21" s="19" t="str">
        <f>IF(参照_熱!B21="","",参照_熱!B21)</f>
        <v/>
      </c>
      <c r="CB21" s="19" t="str">
        <f>IF(参照_熱!C21="","",参照_熱!C21)</f>
        <v>府中日鋼町地域</v>
      </c>
      <c r="CC21" s="19" t="str">
        <f>IF(参照_熱!D21="","",参照_熱!D21)</f>
        <v>メニューA</v>
      </c>
      <c r="CD21" s="19">
        <f>IF(参照_熱!E21="","",参照_熱!E21)</f>
        <v>0</v>
      </c>
      <c r="CE21" s="19">
        <f>IF(参照_熱!F21="","",参照_熱!F21)</f>
        <v>0</v>
      </c>
      <c r="CF21" s="19" t="str">
        <f>IF(参照_熱!H21="","",参照_熱!H21)</f>
        <v>東京都市サービス株式会社_府中日鋼町地域</v>
      </c>
      <c r="CG21" s="19" t="str">
        <f>IF(参照_熱!I21="","",参照_熱!I21)</f>
        <v>東京都市サービス株式会社_府中日鋼町地域_メニューA</v>
      </c>
      <c r="CH21" s="19">
        <f>IF(参照_熱!J21="","",参照_熱!J21)</f>
        <v>0</v>
      </c>
      <c r="CJ21" s="19" t="str">
        <f>IF(参照_熱!N21="","",参照_熱!N21)</f>
        <v>東京都市サービス株式会社_芝浦4丁目地域</v>
      </c>
    </row>
    <row r="22" spans="1:88" ht="15.75" customHeight="1" thickTop="1" thickBot="1">
      <c r="A22" s="1"/>
      <c r="B22" s="1"/>
      <c r="C22" s="509"/>
      <c r="D22" s="520"/>
      <c r="E22" s="596"/>
      <c r="F22" s="516"/>
      <c r="G22" s="177" t="s">
        <v>1137</v>
      </c>
      <c r="H22" s="525"/>
      <c r="I22" s="527"/>
      <c r="J22" s="527"/>
      <c r="K22" s="527"/>
      <c r="L22" s="1"/>
      <c r="N22" s="558" t="s">
        <v>58</v>
      </c>
      <c r="O22" s="559"/>
      <c r="P22" s="559"/>
      <c r="Q22" s="559"/>
      <c r="R22" s="560"/>
      <c r="S22" s="83">
        <f>SUM(S7:S21)</f>
        <v>0</v>
      </c>
      <c r="T22" s="44"/>
      <c r="U22" s="82">
        <f>SUM(U7:U21)</f>
        <v>0</v>
      </c>
      <c r="V22" s="82">
        <f>SUM(V7:V21)</f>
        <v>0</v>
      </c>
      <c r="W22" s="46"/>
      <c r="X22" s="46"/>
      <c r="Y22" s="82">
        <f>SUM(Y7:Y21)</f>
        <v>0</v>
      </c>
      <c r="Z22" s="81">
        <f ca="1">SUM(Z7:Z21)</f>
        <v>0</v>
      </c>
      <c r="AA22" s="46"/>
      <c r="AB22" s="46"/>
      <c r="AC22" s="81">
        <f ca="1">SUM(AC7:AC21)</f>
        <v>0</v>
      </c>
      <c r="AD22" s="81">
        <f>SUM(AD7:AD21)</f>
        <v>0</v>
      </c>
      <c r="AE22" s="46"/>
      <c r="AF22" s="45"/>
      <c r="AH22" s="592"/>
      <c r="AI22" s="99" t="s">
        <v>353</v>
      </c>
      <c r="AJ22" s="98"/>
      <c r="AK22" s="151" t="s">
        <v>1135</v>
      </c>
      <c r="AL22" s="38" t="str">
        <f t="shared" si="14"/>
        <v/>
      </c>
      <c r="AM22" s="86" t="str">
        <f t="shared" si="15"/>
        <v/>
      </c>
      <c r="AN22" s="101">
        <f>係数１!D60</f>
        <v>21.2</v>
      </c>
      <c r="AO22" s="84">
        <f>係数１!F60</f>
        <v>0</v>
      </c>
      <c r="AP22" s="84" t="str">
        <f>係数１!G60</f>
        <v>ｔ－C/GJ</v>
      </c>
      <c r="AQ22" s="4">
        <v>0.8</v>
      </c>
      <c r="AR22" s="64" t="str">
        <f t="shared" si="16"/>
        <v/>
      </c>
      <c r="AU22" s="19" t="str">
        <f>IF(参照_電気!A22="","",参照_電気!A22)</f>
        <v>A0011</v>
      </c>
      <c r="AV22" s="19" t="str">
        <f>IF(参照_電気!B22="","",参照_電気!B22)</f>
        <v>須賀川瓦斯(株)</v>
      </c>
      <c r="AW22" s="19" t="str">
        <f>IF(参照_電気!C22="","",参照_電気!C22)</f>
        <v>メニューA</v>
      </c>
      <c r="AX22" s="19">
        <f>IF(参照_電気!D22="","",参照_電気!D22)</f>
        <v>0</v>
      </c>
      <c r="AY22" s="19">
        <f>IF(参照_電気!E22="","",参照_電気!E22)</f>
        <v>0</v>
      </c>
      <c r="AZ22" s="19" t="str">
        <f>IF(参照_電気!F22="","",参照_電気!F22)</f>
        <v>須賀川瓦斯(株)</v>
      </c>
      <c r="BA22" s="19" t="str">
        <f>IF(参照_電気!G22="","",参照_電気!G22)</f>
        <v>須賀川瓦斯(株)_メニューA</v>
      </c>
      <c r="BB22" s="19">
        <f t="shared" si="0"/>
        <v>0</v>
      </c>
      <c r="BD22" s="19" t="str">
        <f>IF(参照_電気!L22="","",参照_電気!L22)</f>
        <v>(株)EFでんき(旧：(株)ライフエナジー)</v>
      </c>
      <c r="BJ22" s="19" t="str">
        <f>IF(参照_ガス!A22="","",参照_ガス!A22)</f>
        <v/>
      </c>
      <c r="BK22" s="19" t="str">
        <f>IF(参照_ガス!B22="","",参照_ガス!B22)</f>
        <v/>
      </c>
      <c r="BL22" s="19" t="str">
        <f>IF(参照_ガス!C22="","",参照_ガス!C22)</f>
        <v>西部ガス株式会社の供給区域(熊本エリア）</v>
      </c>
      <c r="BM22" s="19" t="str">
        <f>IF(参照_ガス!D22="","",参照_ガス!D22)</f>
        <v/>
      </c>
      <c r="BN22" s="19">
        <f>IF(参照_ガス!E22="","",参照_ガス!E22)</f>
        <v>2.36</v>
      </c>
      <c r="BO22" s="19">
        <f>IF(参照_ガス!F22="","",参照_ガス!F22)</f>
        <v>2.36</v>
      </c>
      <c r="BP22" s="19" t="str">
        <f>IF(参照_ガス!H22="","",参照_ガス!H22)</f>
        <v>株式会社サイサン_西部ガス株式会社の供給区域(熊本エリア）</v>
      </c>
      <c r="BQ22" s="19" t="str">
        <f>IF(参照_ガス!I22="","",参照_ガス!I22)</f>
        <v>株式会社サイサン_西部ガス株式会社の供給区域(熊本エリア）_</v>
      </c>
      <c r="BR22" s="19">
        <f>IF(参照_ガス!J22="","",参照_ガス!J22)</f>
        <v>2.36</v>
      </c>
      <c r="BT22" s="19" t="str">
        <f>IF(参照_ガス!N22="","",参照_ガス!N22)</f>
        <v>株式会社サイサン_西部ガス株式会社の供給区域(福岡エリア）</v>
      </c>
      <c r="BZ22" s="19" t="str">
        <f>IF(参照_熱!A22="","",参照_熱!A22)</f>
        <v/>
      </c>
      <c r="CA22" s="19" t="str">
        <f>IF(参照_熱!B22="","",参照_熱!B22)</f>
        <v/>
      </c>
      <c r="CB22" s="19" t="str">
        <f>IF(参照_熱!C22="","",参照_熱!C22)</f>
        <v/>
      </c>
      <c r="CC22" s="19" t="str">
        <f>IF(参照_熱!D22="","",参照_熱!D22)</f>
        <v>残差</v>
      </c>
      <c r="CD22" s="19">
        <f>IF(参照_熱!E22="","",参照_熱!E22)</f>
        <v>3.04E-2</v>
      </c>
      <c r="CE22" s="19">
        <f>IF(参照_熱!F22="","",参照_熱!F22)</f>
        <v>3.04E-2</v>
      </c>
      <c r="CF22" s="19" t="str">
        <f>IF(参照_熱!H22="","",参照_熱!H22)</f>
        <v>東京都市サービス株式会社</v>
      </c>
      <c r="CG22" s="19" t="str">
        <f>IF(参照_熱!I22="","",参照_熱!I22)</f>
        <v>東京都市サービス株式会社_残差</v>
      </c>
      <c r="CH22" s="19">
        <f>IF(参照_熱!J22="","",参照_熱!J22)</f>
        <v>3.04E-2</v>
      </c>
      <c r="CJ22" s="19" t="str">
        <f>IF(参照_熱!N22="","",参照_熱!N22)</f>
        <v>東京都市サービス株式会社_新川地域</v>
      </c>
    </row>
    <row r="23" spans="1:88" ht="16.5" customHeight="1">
      <c r="A23" s="1"/>
      <c r="B23" s="1"/>
      <c r="C23" s="509"/>
      <c r="D23" s="520"/>
      <c r="E23" s="517" t="s">
        <v>0</v>
      </c>
      <c r="F23" s="519"/>
      <c r="G23" s="126" t="s">
        <v>107</v>
      </c>
      <c r="H23" s="524" t="s">
        <v>18</v>
      </c>
      <c r="I23" s="484" t="str">
        <f>IF(AL12=0,"",AL12)</f>
        <v/>
      </c>
      <c r="J23" s="484" t="str">
        <f>IF(AO12=0,"",AO12)</f>
        <v/>
      </c>
      <c r="K23" s="484">
        <f>AP12</f>
        <v>0</v>
      </c>
      <c r="L23" s="104"/>
      <c r="M23" s="103"/>
      <c r="AH23" s="592"/>
      <c r="AI23" s="99" t="s">
        <v>354</v>
      </c>
      <c r="AJ23" s="98"/>
      <c r="AK23" s="151" t="s">
        <v>1133</v>
      </c>
      <c r="AL23" s="38" t="str">
        <f t="shared" si="14"/>
        <v/>
      </c>
      <c r="AM23" s="86" t="str">
        <f t="shared" si="15"/>
        <v/>
      </c>
      <c r="AN23" s="101">
        <f>係数１!D61</f>
        <v>18</v>
      </c>
      <c r="AO23" s="84">
        <f>係数１!F61</f>
        <v>1.6199999999999999E-2</v>
      </c>
      <c r="AP23" s="84" t="str">
        <f>係数１!G61</f>
        <v>ｔ－C/GJ</v>
      </c>
      <c r="AQ23" s="4">
        <v>0.8</v>
      </c>
      <c r="AR23" s="64" t="str">
        <f t="shared" si="16"/>
        <v/>
      </c>
      <c r="AU23" s="19" t="str">
        <f>IF(参照_電気!A23="","",参照_電気!A23)</f>
        <v/>
      </c>
      <c r="AV23" s="19" t="str">
        <f>IF(参照_電気!B23="","",参照_電気!B23)</f>
        <v/>
      </c>
      <c r="AW23" s="19" t="str">
        <f>IF(参照_電気!C23="","",参照_電気!C23)</f>
        <v>メニューB</v>
      </c>
      <c r="AX23" s="19">
        <f>IF(参照_電気!D23="","",参照_電気!D23)</f>
        <v>0</v>
      </c>
      <c r="AY23" s="19">
        <f>IF(参照_電気!E23="","",参照_電気!E23)</f>
        <v>0</v>
      </c>
      <c r="AZ23" s="19" t="str">
        <f>IF(参照_電気!F23="","",参照_電気!F23)</f>
        <v>須賀川瓦斯(株)</v>
      </c>
      <c r="BA23" s="19" t="str">
        <f>IF(参照_電気!G23="","",参照_電気!G23)</f>
        <v>須賀川瓦斯(株)_メニューB</v>
      </c>
      <c r="BB23" s="19">
        <f t="shared" si="0"/>
        <v>0</v>
      </c>
      <c r="BD23" s="19" t="str">
        <f>IF(参照_電気!L23="","",参照_電気!L23)</f>
        <v>ENEOS Power(株)（旧:ENEOS(株)）</v>
      </c>
      <c r="BJ23" s="19" t="str">
        <f>IF(参照_ガス!A23="","",参照_ガス!A23)</f>
        <v>A0024</v>
      </c>
      <c r="BK23" s="19" t="str">
        <f>IF(参照_ガス!B23="","",参照_ガス!B23)</f>
        <v>大阪ガス株式会社</v>
      </c>
      <c r="BL23" s="19" t="str">
        <f>IF(参照_ガス!C23="","",参照_ガス!C23)</f>
        <v/>
      </c>
      <c r="BM23" s="19" t="str">
        <f>IF(参照_ガス!D23="","",参照_ガス!D23)</f>
        <v>メニューA</v>
      </c>
      <c r="BN23" s="19">
        <f>IF(参照_ガス!E23="","",参照_ガス!E23)</f>
        <v>2.09</v>
      </c>
      <c r="BO23" s="19">
        <f>IF(参照_ガス!F23="","",参照_ガス!F23)</f>
        <v>0</v>
      </c>
      <c r="BP23" s="19" t="str">
        <f>IF(参照_ガス!H23="","",参照_ガス!H23)</f>
        <v>大阪ガス株式会社</v>
      </c>
      <c r="BQ23" s="19" t="str">
        <f>IF(参照_ガス!I23="","",参照_ガス!I23)</f>
        <v>大阪ガス株式会社_メニューA</v>
      </c>
      <c r="BR23" s="19">
        <f>IF(参照_ガス!J23="","",参照_ガス!J23)</f>
        <v>2.09</v>
      </c>
      <c r="BT23" s="19" t="str">
        <f>IF(参照_ガス!N23="","",参照_ガス!N23)</f>
        <v>株式会社サイサン_東京ガスネットワーク株式会社の供給区域（東京地区等）</v>
      </c>
      <c r="BZ23" s="19" t="str">
        <f>IF(参照_熱!A23="","",参照_熱!A23)</f>
        <v/>
      </c>
      <c r="CA23" s="19" t="str">
        <f>IF(参照_熱!B23="","",参照_熱!B23)</f>
        <v/>
      </c>
      <c r="CB23" s="19" t="str">
        <f>IF(参照_熱!C23="","",参照_熱!C23)</f>
        <v>横浜市北仲通南地域</v>
      </c>
      <c r="CC23" s="19" t="str">
        <f>IF(参照_熱!D23="","",参照_熱!D23)</f>
        <v/>
      </c>
      <c r="CD23" s="19">
        <f>IF(参照_熱!E23="","",参照_熱!E23)</f>
        <v>3.4599999999999999E-2</v>
      </c>
      <c r="CE23" s="19">
        <f>IF(参照_熱!F23="","",参照_熱!F23)</f>
        <v>3.4599999999999999E-2</v>
      </c>
      <c r="CF23" s="19" t="str">
        <f>IF(参照_熱!H23="","",参照_熱!H23)</f>
        <v>東京都市サービス株式会社_横浜市北仲通南地域</v>
      </c>
      <c r="CG23" s="19" t="str">
        <f>IF(参照_熱!I23="","",参照_熱!I23)</f>
        <v>東京都市サービス株式会社_横浜市北仲通南地域_</v>
      </c>
      <c r="CH23" s="19">
        <f>IF(参照_熱!J23="","",参照_熱!J23)</f>
        <v>3.4599999999999999E-2</v>
      </c>
      <c r="CJ23" s="19" t="str">
        <f>IF(参照_熱!N23="","",参照_熱!N23)</f>
        <v>東京都市サービス株式会社_本駒込2丁目地域</v>
      </c>
    </row>
    <row r="24" spans="1:88" ht="16.5" customHeight="1" thickBot="1">
      <c r="A24" s="1"/>
      <c r="B24" s="1"/>
      <c r="C24" s="509"/>
      <c r="D24" s="516"/>
      <c r="E24" s="597"/>
      <c r="F24" s="529"/>
      <c r="G24" s="65" t="str">
        <f>IF(COUNTA(AI7:AI11)=0,"（　　　 　　）",IF(COUNTA(AI7:AI11)=1,"（"&amp;AI7&amp;"）","（複数の電気事業者）"))</f>
        <v>（　　　 　　）</v>
      </c>
      <c r="H24" s="525"/>
      <c r="I24" s="488"/>
      <c r="J24" s="488"/>
      <c r="K24" s="488"/>
      <c r="L24" s="104"/>
      <c r="M24" s="103"/>
      <c r="N24" s="7" t="s">
        <v>2300</v>
      </c>
      <c r="AH24" s="592"/>
      <c r="AI24" s="99" t="s">
        <v>355</v>
      </c>
      <c r="AJ24" s="98"/>
      <c r="AK24" s="151" t="s">
        <v>1133</v>
      </c>
      <c r="AL24" s="38" t="str">
        <f t="shared" si="14"/>
        <v/>
      </c>
      <c r="AM24" s="86" t="str">
        <f t="shared" si="15"/>
        <v/>
      </c>
      <c r="AN24" s="101">
        <f>係数１!D62</f>
        <v>26.9</v>
      </c>
      <c r="AO24" s="84">
        <f>係数１!F62</f>
        <v>1.66E-2</v>
      </c>
      <c r="AP24" s="84" t="str">
        <f>係数１!G62</f>
        <v>ｔ－C/GJ</v>
      </c>
      <c r="AQ24" s="4">
        <v>0.8</v>
      </c>
      <c r="AR24" s="64" t="str">
        <f t="shared" si="16"/>
        <v/>
      </c>
      <c r="AU24" s="19" t="str">
        <f>IF(参照_電気!A24="","",参照_電気!A24)</f>
        <v/>
      </c>
      <c r="AV24" s="19" t="str">
        <f>IF(参照_電気!B24="","",参照_電気!B24)</f>
        <v/>
      </c>
      <c r="AW24" s="19" t="str">
        <f>IF(参照_電気!C24="","",参照_電気!C24)</f>
        <v>メニューC</v>
      </c>
      <c r="AX24" s="19">
        <f>IF(参照_電気!D24="","",参照_電気!D24)</f>
        <v>0</v>
      </c>
      <c r="AY24" s="19">
        <f>IF(参照_電気!E24="","",参照_電気!E24)</f>
        <v>0</v>
      </c>
      <c r="AZ24" s="19" t="str">
        <f>IF(参照_電気!F24="","",参照_電気!F24)</f>
        <v>須賀川瓦斯(株)</v>
      </c>
      <c r="BA24" s="19" t="str">
        <f>IF(参照_電気!G24="","",参照_電気!G24)</f>
        <v>須賀川瓦斯(株)_メニューC</v>
      </c>
      <c r="BB24" s="19">
        <f t="shared" si="0"/>
        <v>0</v>
      </c>
      <c r="BD24" s="19" t="str">
        <f>IF(参照_電気!L24="","",参照_電気!L24)</f>
        <v>ENEOSリニューアブル・エナジー・ソリューションズ(株)(旧：JREトレーディング(株))</v>
      </c>
      <c r="BJ24" s="19" t="str">
        <f>IF(参照_ガス!A24="","",参照_ガス!A24)</f>
        <v/>
      </c>
      <c r="BK24" s="19" t="str">
        <f>IF(参照_ガス!B24="","",参照_ガス!B24)</f>
        <v/>
      </c>
      <c r="BL24" s="19" t="str">
        <f>IF(参照_ガス!C24="","",参照_ガス!C24)</f>
        <v/>
      </c>
      <c r="BM24" s="19" t="str">
        <f>IF(参照_ガス!D24="","",参照_ガス!D24)</f>
        <v>残差</v>
      </c>
      <c r="BN24" s="19">
        <f>IF(参照_ガス!E24="","",参照_ガス!E24)</f>
        <v>2.09</v>
      </c>
      <c r="BO24" s="19">
        <f>IF(参照_ガス!F24="","",参照_ガス!F24)</f>
        <v>2.09</v>
      </c>
      <c r="BP24" s="19" t="str">
        <f>IF(参照_ガス!H24="","",参照_ガス!H24)</f>
        <v>大阪ガス株式会社</v>
      </c>
      <c r="BQ24" s="19" t="str">
        <f>IF(参照_ガス!I24="","",参照_ガス!I24)</f>
        <v>大阪ガス株式会社_残差</v>
      </c>
      <c r="BR24" s="19">
        <f>IF(参照_ガス!J24="","",参照_ガス!J24)</f>
        <v>2.09</v>
      </c>
      <c r="BT24" s="19" t="str">
        <f>IF(参照_ガス!N24="","",参照_ガス!N24)</f>
        <v>株式会社サイサン_東邦ガスネットワーク株式会社の供給区域</v>
      </c>
      <c r="BZ24" s="19" t="str">
        <f>IF(参照_熱!A24="","",参照_熱!A24)</f>
        <v>024</v>
      </c>
      <c r="CA24" s="19" t="str">
        <f>IF(参照_熱!B24="","",参照_熱!B24)</f>
        <v>みなとみらい二十一熱供給株式会社</v>
      </c>
      <c r="CB24" s="19" t="str">
        <f>IF(参照_熱!C24="","",参照_熱!C24)</f>
        <v/>
      </c>
      <c r="CC24" s="19" t="str">
        <f>IF(参照_熱!D24="","",参照_熱!D24)</f>
        <v>メニューA</v>
      </c>
      <c r="CD24" s="19">
        <f>IF(参照_熱!E24="","",参照_熱!E24)</f>
        <v>0</v>
      </c>
      <c r="CE24" s="19">
        <f>IF(参照_熱!F24="","",参照_熱!F24)</f>
        <v>0</v>
      </c>
      <c r="CF24" s="19" t="str">
        <f>IF(参照_熱!H24="","",参照_熱!H24)</f>
        <v>みなとみらい二十一熱供給株式会社</v>
      </c>
      <c r="CG24" s="19" t="str">
        <f>IF(参照_熱!I24="","",参照_熱!I24)</f>
        <v>みなとみらい二十一熱供給株式会社_メニューA</v>
      </c>
      <c r="CH24" s="19">
        <f>IF(参照_熱!J24="","",参照_熱!J24)</f>
        <v>0</v>
      </c>
      <c r="CJ24" s="19" t="str">
        <f>IF(参照_熱!N24="","",参照_熱!N24)</f>
        <v>東京都市サービス株式会社_箱崎地域</v>
      </c>
    </row>
    <row r="25" spans="1:88" ht="12.75" customHeight="1" thickBot="1">
      <c r="A25" s="1"/>
      <c r="B25" s="1"/>
      <c r="C25" s="509"/>
      <c r="D25" s="530" t="s">
        <v>22</v>
      </c>
      <c r="E25" s="531"/>
      <c r="F25" s="532"/>
      <c r="G25" s="175" t="str">
        <f>IF(COUNT($AJ$17:$AJ$36)=0,"","非化石エネルギー等")</f>
        <v/>
      </c>
      <c r="H25" s="175" t="str">
        <f>IF(COUNT($AJ$17:$AJ$36)=0,"","-")</f>
        <v/>
      </c>
      <c r="I25" s="175" t="str">
        <f>IF(COUNT($AJ$17:$AJ$36)=0,"","-")</f>
        <v/>
      </c>
      <c r="J25" s="102" t="str">
        <f>IF(AL37=0,"",AL37)</f>
        <v/>
      </c>
      <c r="K25" s="102">
        <f>AM37</f>
        <v>0</v>
      </c>
      <c r="L25" s="1"/>
      <c r="N25" s="75"/>
      <c r="O25" s="73" t="s">
        <v>2301</v>
      </c>
      <c r="P25" s="74" t="s">
        <v>344</v>
      </c>
      <c r="Q25" s="69" t="s">
        <v>410</v>
      </c>
      <c r="R25" s="73" t="s">
        <v>409</v>
      </c>
      <c r="S25" s="34" t="s">
        <v>2302</v>
      </c>
      <c r="T25" s="67" t="s">
        <v>396</v>
      </c>
      <c r="U25" s="66" t="s">
        <v>395</v>
      </c>
      <c r="V25" s="66" t="s">
        <v>394</v>
      </c>
      <c r="W25" s="73" t="s">
        <v>408</v>
      </c>
      <c r="X25" s="72" t="s">
        <v>407</v>
      </c>
      <c r="Y25" s="71" t="s">
        <v>406</v>
      </c>
      <c r="Z25" s="71" t="s">
        <v>2303</v>
      </c>
      <c r="AA25" s="71" t="s">
        <v>404</v>
      </c>
      <c r="AB25" s="71" t="s">
        <v>403</v>
      </c>
      <c r="AC25" s="71" t="s">
        <v>402</v>
      </c>
      <c r="AD25" s="71" t="s">
        <v>401</v>
      </c>
      <c r="AE25" s="66" t="s">
        <v>400</v>
      </c>
      <c r="AF25" s="34" t="s">
        <v>399</v>
      </c>
      <c r="AH25" s="592"/>
      <c r="AI25" s="99" t="s">
        <v>357</v>
      </c>
      <c r="AJ25" s="98"/>
      <c r="AK25" s="151" t="s">
        <v>1133</v>
      </c>
      <c r="AL25" s="38" t="str">
        <f t="shared" si="14"/>
        <v/>
      </c>
      <c r="AM25" s="86" t="str">
        <f t="shared" si="15"/>
        <v/>
      </c>
      <c r="AN25" s="101">
        <f>係数１!D63</f>
        <v>33.200000000000003</v>
      </c>
      <c r="AO25" s="84">
        <f>係数１!F63</f>
        <v>1.35E-2</v>
      </c>
      <c r="AP25" s="84" t="str">
        <f>係数１!G63</f>
        <v>ｔ－C/GJ</v>
      </c>
      <c r="AQ25" s="4">
        <v>0.8</v>
      </c>
      <c r="AR25" s="64" t="str">
        <f t="shared" si="16"/>
        <v/>
      </c>
      <c r="AU25" s="19" t="str">
        <f>IF(参照_電気!A25="","",参照_電気!A25)</f>
        <v/>
      </c>
      <c r="AV25" s="19" t="str">
        <f>IF(参照_電気!B25="","",参照_電気!B25)</f>
        <v/>
      </c>
      <c r="AW25" s="19" t="str">
        <f>IF(参照_電気!C25="","",参照_電気!C25)</f>
        <v>メニューD(残差)</v>
      </c>
      <c r="AX25" s="19">
        <f>IF(参照_電気!D25="","",参照_電気!D25)</f>
        <v>4.95E-4</v>
      </c>
      <c r="AY25" s="19">
        <f>IF(参照_電気!E25="","",参照_電気!E25)</f>
        <v>4.95E-4</v>
      </c>
      <c r="AZ25" s="19" t="str">
        <f>IF(参照_電気!F25="","",参照_電気!F25)</f>
        <v>須賀川瓦斯(株)</v>
      </c>
      <c r="BA25" s="19" t="str">
        <f>IF(参照_電気!G25="","",参照_電気!G25)</f>
        <v>須賀川瓦斯(株)_メニューD(残差)</v>
      </c>
      <c r="BB25" s="19">
        <f t="shared" si="0"/>
        <v>0.495</v>
      </c>
      <c r="BD25" s="19" t="str">
        <f>IF(参照_電気!L25="","",参照_電気!L25)</f>
        <v>(株)FPS</v>
      </c>
      <c r="BJ25" s="19" t="str">
        <f>IF(参照_ガス!A25="","",参照_ガス!A25)</f>
        <v>A0025</v>
      </c>
      <c r="BK25" s="19" t="str">
        <f>IF(参照_ガス!B25="","",参照_ガス!B25)</f>
        <v>東邦ガス株式会社</v>
      </c>
      <c r="BL25" s="19" t="str">
        <f>IF(参照_ガス!C25="","",参照_ガス!C25)</f>
        <v/>
      </c>
      <c r="BM25" s="19" t="str">
        <f>IF(参照_ガス!D25="","",参照_ガス!D25)</f>
        <v>メニューA</v>
      </c>
      <c r="BN25" s="19">
        <f>IF(参照_ガス!E25="","",参照_ガス!E25)</f>
        <v>0</v>
      </c>
      <c r="BO25" s="19">
        <f>IF(参照_ガス!F25="","",参照_ガス!F25)</f>
        <v>0</v>
      </c>
      <c r="BP25" s="19" t="str">
        <f>IF(参照_ガス!H25="","",参照_ガス!H25)</f>
        <v>東邦ガス株式会社</v>
      </c>
      <c r="BQ25" s="19" t="str">
        <f>IF(参照_ガス!I25="","",参照_ガス!I25)</f>
        <v>東邦ガス株式会社_メニューA</v>
      </c>
      <c r="BR25" s="19">
        <f>IF(参照_ガス!J25="","",参照_ガス!J25)</f>
        <v>0</v>
      </c>
      <c r="BT25" s="19" t="str">
        <f>IF(参照_ガス!N25="","",参照_ガス!N25)</f>
        <v>中部電力ミライズ株式会社</v>
      </c>
      <c r="BZ25" s="19" t="str">
        <f>IF(参照_熱!A25="","",参照_熱!A25)</f>
        <v/>
      </c>
      <c r="CA25" s="19" t="str">
        <f>IF(参照_熱!B25="","",参照_熱!B25)</f>
        <v/>
      </c>
      <c r="CB25" s="19" t="str">
        <f>IF(参照_熱!C25="","",参照_熱!C25)</f>
        <v/>
      </c>
      <c r="CC25" s="19" t="str">
        <f>IF(参照_熱!D25="","",参照_熱!D25)</f>
        <v>メニューB</v>
      </c>
      <c r="CD25" s="19">
        <f>IF(参照_熱!E25="","",参照_熱!E25)</f>
        <v>2.7900000000000001E-2</v>
      </c>
      <c r="CE25" s="19">
        <f>IF(参照_熱!F25="","",参照_熱!F25)</f>
        <v>0</v>
      </c>
      <c r="CF25" s="19" t="str">
        <f>IF(参照_熱!H25="","",参照_熱!H25)</f>
        <v>みなとみらい二十一熱供給株式会社</v>
      </c>
      <c r="CG25" s="19" t="str">
        <f>IF(参照_熱!I25="","",参照_熱!I25)</f>
        <v>みなとみらい二十一熱供給株式会社_メニューB</v>
      </c>
      <c r="CH25" s="19">
        <f>IF(参照_熱!J25="","",参照_熱!J25)</f>
        <v>2.7900000000000001E-2</v>
      </c>
      <c r="CJ25" s="19" t="str">
        <f>IF(参照_熱!N25="","",参照_熱!N25)</f>
        <v>東京都市サービス株式会社_晴海アイランド地域</v>
      </c>
    </row>
    <row r="26" spans="1:88" ht="12.75" customHeight="1" thickTop="1">
      <c r="A26" s="1"/>
      <c r="B26" s="1"/>
      <c r="C26" s="509"/>
      <c r="D26" s="530"/>
      <c r="E26" s="531"/>
      <c r="F26" s="532"/>
      <c r="G26" s="161"/>
      <c r="H26" s="57"/>
      <c r="I26" s="4"/>
      <c r="J26" s="4"/>
      <c r="K26" s="4"/>
      <c r="L26" s="1"/>
      <c r="N26" s="59">
        <v>1</v>
      </c>
      <c r="O26" s="57"/>
      <c r="P26" s="57"/>
      <c r="Q26" s="54" t="str">
        <f>IF(O26="","",_xlfn.IFNA(VLOOKUP(O26&amp;"_"&amp;P26,$BQ:$BR,2,FALSE),"該当する排出係数がありません"))</f>
        <v/>
      </c>
      <c r="R26" s="60"/>
      <c r="S26" s="100"/>
      <c r="T26" s="313">
        <f>係数１!D$30</f>
        <v>45</v>
      </c>
      <c r="U26" s="92" t="str">
        <f>IF(OR(S26="",O26=""),"",S26*T26*0.0258)</f>
        <v/>
      </c>
      <c r="V26" s="92" t="str">
        <f>IF(OR(S26="",O26=""),"",IF(R26="",S26*Q26,S26*R26))</f>
        <v/>
      </c>
      <c r="W26" s="94" t="str" cm="1">
        <f t="array" aca="1" ref="W26" ca="1">IF(O26="","",IF(ISNUMBER(AA26),INDIRECT($BW$6&amp;AA26),IF(AA26="a",Q26,IF(AA26="b",INDIRECT($BW$6&amp;AB26),IF(AA26="c",R26,"")))))</f>
        <v/>
      </c>
      <c r="X26" s="93"/>
      <c r="Y26" s="92" t="str">
        <f>IF(OR(S26="",O26=""),"",IF(X26="",S26*W26,S26*X26))</f>
        <v/>
      </c>
      <c r="Z26" s="91" t="str">
        <f ca="1">IF(O26="","",IF(COUNTIF(INDIRECT($BW$4&amp;":"&amp;$BW$4),O26),1,0))</f>
        <v/>
      </c>
      <c r="AA26" s="91" t="str">
        <f ca="1">IF(O26="","",IF(OR(AE26="",AF26=""),"c",IFERROR(MATCH("*残差*",INDIRECT($BW$5&amp;AE26&amp;":"&amp;$BW$5&amp;AF26),0)+AE26-1,IF(AF26-AE26&gt;=1,"b","a"))))</f>
        <v/>
      </c>
      <c r="AB26" s="91" t="str">
        <f ca="1">IF(O26="","",IF(OR(AE26="",AF26=""),"-",IFERROR(MATCH("*事業者全体*",INDIRECT($BW$5&amp;AE26&amp;":"&amp;$BW$5&amp;AF26),0)+AE26-1,"-")))</f>
        <v/>
      </c>
      <c r="AC26" s="91">
        <f ca="1">IF(Z26=0,1,IF(R26="",0,1))</f>
        <v>0</v>
      </c>
      <c r="AD26" s="91">
        <f>IF(R26="",0,1)</f>
        <v>0</v>
      </c>
      <c r="AE26" s="91" t="str">
        <f>_xlfn.IFNA(MATCH(O26,$BP:$BP,0),"")</f>
        <v/>
      </c>
      <c r="AF26" s="90" t="str">
        <f>IFERROR(IF(O26="","",AE26+COUNTIF($BP:$BP,O26)-1),"")</f>
        <v/>
      </c>
      <c r="AH26" s="592"/>
      <c r="AI26" s="99" t="s">
        <v>356</v>
      </c>
      <c r="AJ26" s="98"/>
      <c r="AK26" s="151" t="s">
        <v>1133</v>
      </c>
      <c r="AL26" s="38" t="str">
        <f t="shared" si="14"/>
        <v/>
      </c>
      <c r="AM26" s="86" t="str">
        <f t="shared" si="15"/>
        <v/>
      </c>
      <c r="AN26" s="101">
        <f>係数１!D64</f>
        <v>29.3</v>
      </c>
      <c r="AO26" s="84">
        <f>係数１!F64</f>
        <v>2.3900000000000001E-2</v>
      </c>
      <c r="AP26" s="84" t="str">
        <f>係数１!G64</f>
        <v>ｔ－C/GJ</v>
      </c>
      <c r="AQ26" s="4">
        <v>0.8</v>
      </c>
      <c r="AR26" s="64" t="str">
        <f t="shared" si="16"/>
        <v/>
      </c>
      <c r="AU26" s="19" t="str">
        <f>IF(参照_電気!A26="","",参照_電気!A26)</f>
        <v/>
      </c>
      <c r="AV26" s="19" t="str">
        <f>IF(参照_電気!B26="","",参照_電気!B26)</f>
        <v/>
      </c>
      <c r="AW26" s="19" t="str">
        <f>IF(参照_電気!C26="","",参照_電気!C26)</f>
        <v>(参考値)事業者全体</v>
      </c>
      <c r="AX26" s="19">
        <f>IF(参照_電気!D26="","",参照_電気!D26)</f>
        <v>4.4499999999999997E-4</v>
      </c>
      <c r="AY26" s="19">
        <f>IF(参照_電気!E26="","",参照_電気!E26)</f>
        <v>4.4499999999999997E-4</v>
      </c>
      <c r="AZ26" s="19" t="str">
        <f>IF(参照_電気!F26="","",参照_電気!F26)</f>
        <v>須賀川瓦斯(株)</v>
      </c>
      <c r="BA26" s="19" t="str">
        <f>IF(参照_電気!G26="","",参照_電気!G26)</f>
        <v>須賀川瓦斯(株)_(参考値)事業者全体</v>
      </c>
      <c r="BB26" s="19">
        <f t="shared" si="0"/>
        <v>0.44499999999999995</v>
      </c>
      <c r="BD26" s="19" t="str">
        <f>IF(参照_電気!L26="","",参照_電気!L26)</f>
        <v>HTBエナジー(株)</v>
      </c>
      <c r="BJ26" s="19" t="str">
        <f>IF(参照_ガス!A26="","",参照_ガス!A26)</f>
        <v/>
      </c>
      <c r="BK26" s="19" t="str">
        <f>IF(参照_ガス!B26="","",参照_ガス!B26)</f>
        <v/>
      </c>
      <c r="BL26" s="19" t="str">
        <f>IF(参照_ガス!C26="","",参照_ガス!C26)</f>
        <v/>
      </c>
      <c r="BM26" s="19" t="str">
        <f>IF(参照_ガス!D26="","",参照_ガス!D26)</f>
        <v>残差</v>
      </c>
      <c r="BN26" s="19">
        <f>IF(参照_ガス!E26="","",参照_ガス!E26)</f>
        <v>2.09</v>
      </c>
      <c r="BO26" s="19">
        <f>IF(参照_ガス!F26="","",参照_ガス!F26)</f>
        <v>2.09</v>
      </c>
      <c r="BP26" s="19" t="str">
        <f>IF(参照_ガス!H26="","",参照_ガス!H26)</f>
        <v>東邦ガス株式会社</v>
      </c>
      <c r="BQ26" s="19" t="str">
        <f>IF(参照_ガス!I26="","",参照_ガス!I26)</f>
        <v>東邦ガス株式会社_残差</v>
      </c>
      <c r="BR26" s="19">
        <f>IF(参照_ガス!J26="","",参照_ガス!J26)</f>
        <v>2.09</v>
      </c>
      <c r="BT26" s="19" t="str">
        <f>IF(参照_ガス!N26="","",参照_ガス!N26)</f>
        <v>東海ガス株式会社</v>
      </c>
      <c r="BZ26" s="19" t="str">
        <f>IF(参照_熱!A26="","",参照_熱!A26)</f>
        <v/>
      </c>
      <c r="CA26" s="19" t="str">
        <f>IF(参照_熱!B26="","",参照_熱!B26)</f>
        <v/>
      </c>
      <c r="CB26" s="19" t="str">
        <f>IF(参照_熱!C26="","",参照_熱!C26)</f>
        <v/>
      </c>
      <c r="CC26" s="19" t="str">
        <f>IF(参照_熱!D26="","",参照_熱!D26)</f>
        <v>残差</v>
      </c>
      <c r="CD26" s="19">
        <f>IF(参照_熱!E26="","",参照_熱!E26)</f>
        <v>4.5699999999999998E-2</v>
      </c>
      <c r="CE26" s="19">
        <f>IF(参照_熱!F26="","",参照_熱!F26)</f>
        <v>4.5699999999999998E-2</v>
      </c>
      <c r="CF26" s="19" t="str">
        <f>IF(参照_熱!H26="","",参照_熱!H26)</f>
        <v>みなとみらい二十一熱供給株式会社</v>
      </c>
      <c r="CG26" s="19" t="str">
        <f>IF(参照_熱!I26="","",参照_熱!I26)</f>
        <v>みなとみらい二十一熱供給株式会社_残差</v>
      </c>
      <c r="CH26" s="19">
        <f>IF(参照_熱!J26="","",参照_熱!J26)</f>
        <v>4.5699999999999998E-2</v>
      </c>
      <c r="CJ26" s="19" t="str">
        <f>IF(参照_熱!N26="","",参照_熱!N26)</f>
        <v>東京都市サービス株式会社_府中日鋼町地域</v>
      </c>
    </row>
    <row r="27" spans="1:88" ht="12.75" customHeight="1" thickBot="1">
      <c r="A27" s="1"/>
      <c r="B27" s="1"/>
      <c r="C27" s="509"/>
      <c r="D27" s="533"/>
      <c r="E27" s="534"/>
      <c r="F27" s="535"/>
      <c r="G27" s="161"/>
      <c r="H27" s="159"/>
      <c r="I27" s="4"/>
      <c r="J27" s="4"/>
      <c r="K27" s="4"/>
      <c r="L27" s="1"/>
      <c r="N27" s="59">
        <v>2</v>
      </c>
      <c r="O27" s="57"/>
      <c r="P27" s="57"/>
      <c r="Q27" s="54" t="str">
        <f>IF(O27="","",_xlfn.IFNA(VLOOKUP(O27&amp;"_"&amp;P27,$BQ:$BR,2,FALSE),"該当する排出係数がありません"))</f>
        <v/>
      </c>
      <c r="R27" s="60"/>
      <c r="S27" s="100"/>
      <c r="T27" s="313">
        <f>係数１!D$30</f>
        <v>45</v>
      </c>
      <c r="U27" s="92" t="str">
        <f>IF(OR(S27="",O27=""),"",S27*T27*0.0258)</f>
        <v/>
      </c>
      <c r="V27" s="92" t="str">
        <f>IF(OR(S27="",O27=""),"",IF(R27="",S27*Q27,S27*R27))</f>
        <v/>
      </c>
      <c r="W27" s="94" t="str" cm="1">
        <f t="array" aca="1" ref="W27" ca="1">IF(O27="","",IF(ISNUMBER(AA27),INDIRECT($BW$6&amp;AA27),IF(AA27="a",Q27,IF(AA27="b",INDIRECT($BW$6&amp;AB27),IF(AA27="c",R27,"")))))</f>
        <v/>
      </c>
      <c r="X27" s="93"/>
      <c r="Y27" s="92" t="str">
        <f>IF(OR(S27="",O27=""),"",IF(X27="",S27*W27,S27*X27))</f>
        <v/>
      </c>
      <c r="Z27" s="91" t="str">
        <f ca="1">IF(O27="","",IF(COUNTIF(INDIRECT($BW$4&amp;":"&amp;$BW$4),O27),1,0))</f>
        <v/>
      </c>
      <c r="AA27" s="91" t="str">
        <f ca="1">IF(O27="","",IF(OR(AE27="",AF27=""),"c",IFERROR(MATCH("*残差*",INDIRECT($BW$5&amp;AE27&amp;":"&amp;$BW$5&amp;AF27),0)+AE27-1,IF(AF27-AE27&gt;=1,"b","a"))))</f>
        <v/>
      </c>
      <c r="AB27" s="91" t="str">
        <f ca="1">IF(O27="","",IF(OR(AE27="",AF27=""),"-",IFERROR(MATCH("*事業者全体*",INDIRECT($BW$5&amp;AE27&amp;":"&amp;$BW$5&amp;AF27),0)+AE27-1,"-")))</f>
        <v/>
      </c>
      <c r="AC27" s="91">
        <f ca="1">IF(Z27=0,1,IF(R27="",0,1))</f>
        <v>0</v>
      </c>
      <c r="AD27" s="91">
        <f>IF(R27="",0,1)</f>
        <v>0</v>
      </c>
      <c r="AE27" s="91" t="str">
        <f>_xlfn.IFNA(MATCH(O27,$BP:$BP,0),"")</f>
        <v/>
      </c>
      <c r="AF27" s="90" t="str">
        <f>IFERROR(IF(O27="","",AE27+COUNTIF($BP:$BP,O27)-1),"")</f>
        <v/>
      </c>
      <c r="AH27" s="592"/>
      <c r="AI27" s="99" t="s">
        <v>416</v>
      </c>
      <c r="AJ27" s="98"/>
      <c r="AK27" s="151" t="s">
        <v>1134</v>
      </c>
      <c r="AL27" s="38" t="str">
        <f t="shared" si="14"/>
        <v/>
      </c>
      <c r="AM27" s="86" t="str">
        <f t="shared" si="15"/>
        <v/>
      </c>
      <c r="AN27" s="101">
        <f>係数１!D65</f>
        <v>40.200000000000003</v>
      </c>
      <c r="AO27" s="84">
        <f>係数１!F65</f>
        <v>1.7899999999999999E-2</v>
      </c>
      <c r="AP27" s="84" t="str">
        <f>係数１!G65</f>
        <v>ｔ－C/GJ</v>
      </c>
      <c r="AQ27" s="4">
        <v>0.8</v>
      </c>
      <c r="AR27" s="64" t="str">
        <f t="shared" si="16"/>
        <v/>
      </c>
      <c r="AU27" s="19" t="str">
        <f>IF(参照_電気!A27="","",参照_電気!A27)</f>
        <v>A0012</v>
      </c>
      <c r="AV27" s="19" t="str">
        <f>IF(参照_電気!B27="","",参照_電気!B27)</f>
        <v>出光興産(株)</v>
      </c>
      <c r="AW27" s="19" t="str">
        <f>IF(参照_電気!C27="","",参照_電気!C27)</f>
        <v>メニューA</v>
      </c>
      <c r="AX27" s="19">
        <f>IF(参照_電気!D27="","",参照_電気!D27)</f>
        <v>0</v>
      </c>
      <c r="AY27" s="19">
        <f>IF(参照_電気!E27="","",参照_電気!E27)</f>
        <v>0</v>
      </c>
      <c r="AZ27" s="19" t="str">
        <f>IF(参照_電気!F27="","",参照_電気!F27)</f>
        <v>出光興産(株)</v>
      </c>
      <c r="BA27" s="19" t="str">
        <f>IF(参照_電気!G27="","",参照_電気!G27)</f>
        <v>出光興産(株)_メニューA</v>
      </c>
      <c r="BB27" s="19">
        <f t="shared" si="0"/>
        <v>0</v>
      </c>
      <c r="BD27" s="19" t="str">
        <f>IF(参照_電気!L27="","",参照_電気!L27)</f>
        <v>ICT伊那みらいでんき(株)(旧:丸紅伊那みらいでんき(株))</v>
      </c>
      <c r="BJ27" s="19" t="str">
        <f>IF(参照_ガス!A27="","",参照_ガス!A27)</f>
        <v>A0096</v>
      </c>
      <c r="BK27" s="19" t="str">
        <f>IF(参照_ガス!B27="","",参照_ガス!B27)</f>
        <v>京葉瓦斯株式会社</v>
      </c>
      <c r="BL27" s="19" t="str">
        <f>IF(参照_ガス!C27="","",参照_ガス!C27)</f>
        <v/>
      </c>
      <c r="BM27" s="19" t="str">
        <f>IF(参照_ガス!D27="","",参照_ガス!D27)</f>
        <v/>
      </c>
      <c r="BN27" s="19">
        <f>IF(参照_ガス!E27="","",参照_ガス!E27)</f>
        <v>2.0499999999999998</v>
      </c>
      <c r="BO27" s="19">
        <f>IF(参照_ガス!F27="","",参照_ガス!F27)</f>
        <v>2.0499999999999998</v>
      </c>
      <c r="BP27" s="19" t="str">
        <f>IF(参照_ガス!H27="","",参照_ガス!H27)</f>
        <v>京葉瓦斯株式会社</v>
      </c>
      <c r="BQ27" s="19" t="str">
        <f>IF(参照_ガス!I27="","",参照_ガス!I27)</f>
        <v>京葉瓦斯株式会社_</v>
      </c>
      <c r="BR27" s="19">
        <f>IF(参照_ガス!J27="","",参照_ガス!J27)</f>
        <v>2.0499999999999998</v>
      </c>
      <c r="BT27" s="19" t="str">
        <f>IF(参照_ガス!N27="","",参照_ガス!N27)</f>
        <v>東海ガス株式会社_大多喜ガス株式会社の供給エリア（払出エリアA）</v>
      </c>
      <c r="BZ27" s="19" t="str">
        <f>IF(参照_熱!A27="","",参照_熱!A27)</f>
        <v>033</v>
      </c>
      <c r="CA27" s="19" t="str">
        <f>IF(参照_熱!B27="","",参照_熱!B27)</f>
        <v>新宿熱供給株式会社</v>
      </c>
      <c r="CB27" s="19" t="str">
        <f>IF(参照_熱!C27="","",参照_熱!C27)</f>
        <v/>
      </c>
      <c r="CC27" s="19" t="str">
        <f>IF(参照_熱!D27="","",参照_熱!D27)</f>
        <v/>
      </c>
      <c r="CD27" s="19">
        <f>IF(参照_熱!E27="","",参照_熱!E27)</f>
        <v>4.8899999999999999E-2</v>
      </c>
      <c r="CE27" s="19">
        <f>IF(参照_熱!F27="","",参照_熱!F27)</f>
        <v>4.8899999999999999E-2</v>
      </c>
      <c r="CF27" s="19" t="str">
        <f>IF(参照_熱!H27="","",参照_熱!H27)</f>
        <v>新宿熱供給株式会社</v>
      </c>
      <c r="CG27" s="19" t="str">
        <f>IF(参照_熱!I27="","",参照_熱!I27)</f>
        <v>新宿熱供給株式会社_</v>
      </c>
      <c r="CH27" s="19">
        <f>IF(参照_熱!J27="","",参照_熱!J27)</f>
        <v>4.8899999999999999E-2</v>
      </c>
      <c r="CJ27" s="19" t="str">
        <f>IF(参照_熱!N27="","",参照_熱!N27)</f>
        <v>東京都市サービス株式会社_幕張新都心ハイテク・ビジネス地域</v>
      </c>
    </row>
    <row r="28" spans="1:88" ht="12.75" customHeight="1" thickTop="1" thickBot="1">
      <c r="A28" s="1"/>
      <c r="B28" s="1"/>
      <c r="C28" s="509"/>
      <c r="D28" s="598" t="s">
        <v>23</v>
      </c>
      <c r="E28" s="599"/>
      <c r="F28" s="599"/>
      <c r="G28" s="600"/>
      <c r="H28" s="124" t="s">
        <v>14</v>
      </c>
      <c r="I28" s="124" t="s">
        <v>14</v>
      </c>
      <c r="J28" s="38" t="str">
        <f>IF(SUM(J10:J27)=0,"",SUM(J10:J27))</f>
        <v/>
      </c>
      <c r="K28" s="38">
        <f>SUM(K10:K27)</f>
        <v>0</v>
      </c>
      <c r="L28" s="1"/>
      <c r="N28" s="558" t="s">
        <v>58</v>
      </c>
      <c r="O28" s="559"/>
      <c r="P28" s="559"/>
      <c r="Q28" s="559"/>
      <c r="R28" s="560"/>
      <c r="S28" s="83">
        <f>SUM(S26:S27)</f>
        <v>0</v>
      </c>
      <c r="T28" s="44"/>
      <c r="U28" s="82">
        <f>SUM(U26:U27)</f>
        <v>0</v>
      </c>
      <c r="V28" s="82">
        <f>SUM(V26:V27)</f>
        <v>0</v>
      </c>
      <c r="W28" s="46"/>
      <c r="X28" s="46"/>
      <c r="Y28" s="82">
        <f>SUM(Y26:Y27)</f>
        <v>0</v>
      </c>
      <c r="Z28" s="81">
        <f ca="1">SUM(Z26:Z27)</f>
        <v>0</v>
      </c>
      <c r="AA28" s="46"/>
      <c r="AB28" s="46"/>
      <c r="AC28" s="81">
        <f ca="1">SUM(AC26:AC27)</f>
        <v>0</v>
      </c>
      <c r="AD28" s="81">
        <f>SUM(AD26:AD27)</f>
        <v>0</v>
      </c>
      <c r="AE28" s="46"/>
      <c r="AF28" s="45"/>
      <c r="AH28" s="592"/>
      <c r="AI28" s="99" t="s">
        <v>358</v>
      </c>
      <c r="AJ28" s="98"/>
      <c r="AK28" s="151" t="s">
        <v>1135</v>
      </c>
      <c r="AL28" s="38" t="str">
        <f t="shared" si="14"/>
        <v/>
      </c>
      <c r="AM28" s="86" t="str">
        <f t="shared" si="15"/>
        <v/>
      </c>
      <c r="AN28" s="101">
        <f>係数１!D66</f>
        <v>21.2</v>
      </c>
      <c r="AO28" s="84">
        <f>係数１!F66</f>
        <v>0</v>
      </c>
      <c r="AP28" s="84" t="str">
        <f>係数１!G66</f>
        <v>ｔ－C/GJ</v>
      </c>
      <c r="AQ28" s="4">
        <v>0.8</v>
      </c>
      <c r="AR28" s="64" t="str">
        <f t="shared" si="16"/>
        <v/>
      </c>
      <c r="AU28" s="19" t="str">
        <f>IF(参照_電気!A28="","",参照_電気!A28)</f>
        <v/>
      </c>
      <c r="AV28" s="19" t="str">
        <f>IF(参照_電気!B28="","",参照_電気!B28)</f>
        <v/>
      </c>
      <c r="AW28" s="19" t="str">
        <f>IF(参照_電気!C28="","",参照_電気!C28)</f>
        <v>メニューB</v>
      </c>
      <c r="AX28" s="19">
        <f>IF(参照_電気!D28="","",参照_電気!D28)</f>
        <v>0</v>
      </c>
      <c r="AY28" s="19">
        <f>IF(参照_電気!E28="","",参照_電気!E28)</f>
        <v>0</v>
      </c>
      <c r="AZ28" s="19" t="str">
        <f>IF(参照_電気!F28="","",参照_電気!F28)</f>
        <v>出光興産(株)</v>
      </c>
      <c r="BA28" s="19" t="str">
        <f>IF(参照_電気!G28="","",参照_電気!G28)</f>
        <v>出光興産(株)_メニューB</v>
      </c>
      <c r="BB28" s="19">
        <f t="shared" si="0"/>
        <v>0</v>
      </c>
      <c r="BD28" s="19" t="str">
        <f>IF(参照_電気!L28="","",参照_電気!L28)</f>
        <v>(株)IQg</v>
      </c>
      <c r="BJ28" s="19" t="str">
        <f>IF(参照_ガス!A28="","",参照_ガス!A28)</f>
        <v>C0011</v>
      </c>
      <c r="BK28" s="19" t="str">
        <f>IF(参照_ガス!B28="","",参照_ガス!B28)</f>
        <v>にかほガス株式会社</v>
      </c>
      <c r="BL28" s="19" t="str">
        <f>IF(参照_ガス!C28="","",参照_ガス!C28)</f>
        <v/>
      </c>
      <c r="BM28" s="19" t="str">
        <f>IF(参照_ガス!D28="","",参照_ガス!D28)</f>
        <v>メニューA</v>
      </c>
      <c r="BN28" s="19">
        <f>IF(参照_ガス!E28="","",参照_ガス!E28)</f>
        <v>2.0499999999999998</v>
      </c>
      <c r="BO28" s="19">
        <f>IF(参照_ガス!F28="","",参照_ガス!F28)</f>
        <v>0</v>
      </c>
      <c r="BP28" s="19" t="str">
        <f>IF(参照_ガス!H28="","",参照_ガス!H28)</f>
        <v>にかほガス株式会社</v>
      </c>
      <c r="BQ28" s="19" t="str">
        <f>IF(参照_ガス!I28="","",参照_ガス!I28)</f>
        <v>にかほガス株式会社_メニューA</v>
      </c>
      <c r="BR28" s="19">
        <f>IF(参照_ガス!J28="","",参照_ガス!J28)</f>
        <v>2.0499999999999998</v>
      </c>
      <c r="BT28" s="19" t="str">
        <f>IF(参照_ガス!N28="","",参照_ガス!N28)</f>
        <v>東京瓦斯株式会社</v>
      </c>
      <c r="BZ28" s="19" t="str">
        <f>IF(参照_熱!A28="","",参照_熱!A28)</f>
        <v>039</v>
      </c>
      <c r="CA28" s="19" t="str">
        <f>IF(参照_熱!B28="","",参照_熱!B28)</f>
        <v>株式会社福岡エネルギーサービス</v>
      </c>
      <c r="CB28" s="19" t="str">
        <f>IF(参照_熱!C28="","",参照_熱!C28)</f>
        <v>シーサイドももち地域</v>
      </c>
      <c r="CC28" s="19" t="str">
        <f>IF(参照_熱!D28="","",参照_熱!D28)</f>
        <v/>
      </c>
      <c r="CD28" s="19">
        <f>IF(参照_熱!E28="","",参照_熱!E28)</f>
        <v>4.2299999999999997E-2</v>
      </c>
      <c r="CE28" s="19">
        <f>IF(参照_熱!F28="","",参照_熱!F28)</f>
        <v>4.2299999999999997E-2</v>
      </c>
      <c r="CF28" s="19" t="str">
        <f>IF(参照_熱!H28="","",参照_熱!H28)</f>
        <v>株式会社福岡エネルギーサービス_シーサイドももち地域</v>
      </c>
      <c r="CG28" s="19" t="str">
        <f>IF(参照_熱!I28="","",参照_熱!I28)</f>
        <v>株式会社福岡エネルギーサービス_シーサイドももち地域_</v>
      </c>
      <c r="CH28" s="19">
        <f>IF(参照_熱!J28="","",参照_熱!J28)</f>
        <v>4.2299999999999997E-2</v>
      </c>
      <c r="CJ28" s="19" t="str">
        <f>IF(参照_熱!N28="","",参照_熱!N28)</f>
        <v>東京都市サービス株式会社_横浜市北仲通南地域</v>
      </c>
    </row>
    <row r="29" spans="1:88" ht="12.75" customHeight="1">
      <c r="A29" s="1"/>
      <c r="B29" s="1"/>
      <c r="C29" s="509"/>
      <c r="D29" s="511" t="s">
        <v>1880</v>
      </c>
      <c r="E29" s="511"/>
      <c r="F29" s="511"/>
      <c r="G29" s="511"/>
      <c r="H29" s="536"/>
      <c r="I29" s="536"/>
      <c r="J29" s="536"/>
      <c r="K29" s="536"/>
      <c r="L29" s="1"/>
      <c r="AH29" s="592"/>
      <c r="AI29" s="99" t="s">
        <v>415</v>
      </c>
      <c r="AJ29" s="98"/>
      <c r="AK29" s="151" t="s">
        <v>1133</v>
      </c>
      <c r="AL29" s="38" t="str">
        <f t="shared" si="14"/>
        <v/>
      </c>
      <c r="AM29" s="86" t="str">
        <f t="shared" si="15"/>
        <v/>
      </c>
      <c r="AN29" s="101">
        <f>係数１!D67</f>
        <v>17.100000000000001</v>
      </c>
      <c r="AO29" s="84">
        <f>係数１!F67</f>
        <v>0</v>
      </c>
      <c r="AP29" s="84" t="str">
        <f>係数１!G67</f>
        <v>ｔ－C/GJ</v>
      </c>
      <c r="AQ29" s="4">
        <v>0.8</v>
      </c>
      <c r="AR29" s="64" t="str">
        <f t="shared" si="16"/>
        <v/>
      </c>
      <c r="AU29" s="19" t="str">
        <f>IF(参照_電気!A29="","",参照_電気!A29)</f>
        <v/>
      </c>
      <c r="AV29" s="19" t="str">
        <f>IF(参照_電気!B29="","",参照_電気!B29)</f>
        <v/>
      </c>
      <c r="AW29" s="19" t="str">
        <f>IF(参照_電気!C29="","",参照_電気!C29)</f>
        <v>メニューC</v>
      </c>
      <c r="AX29" s="19">
        <f>IF(参照_電気!D29="","",参照_電気!D29)</f>
        <v>2.0000000000000001E-4</v>
      </c>
      <c r="AY29" s="19">
        <f>IF(参照_電気!E29="","",参照_電気!E29)</f>
        <v>2.0000000000000001E-4</v>
      </c>
      <c r="AZ29" s="19" t="str">
        <f>IF(参照_電気!F29="","",参照_電気!F29)</f>
        <v>出光興産(株)</v>
      </c>
      <c r="BA29" s="19" t="str">
        <f>IF(参照_電気!G29="","",参照_電気!G29)</f>
        <v>出光興産(株)_メニューC</v>
      </c>
      <c r="BB29" s="19">
        <f t="shared" si="0"/>
        <v>0.2</v>
      </c>
      <c r="BD29" s="19" t="str">
        <f>IF(参照_電気!L29="","",参照_電気!L29)</f>
        <v>Japan電力(株)</v>
      </c>
      <c r="BJ29" s="19" t="str">
        <f>IF(参照_ガス!A29="","",参照_ガス!A29)</f>
        <v/>
      </c>
      <c r="BK29" s="19" t="str">
        <f>IF(参照_ガス!B29="","",参照_ガス!B29)</f>
        <v/>
      </c>
      <c r="BL29" s="19" t="str">
        <f>IF(参照_ガス!C29="","",参照_ガス!C29)</f>
        <v/>
      </c>
      <c r="BM29" s="19" t="str">
        <f>IF(参照_ガス!D29="","",参照_ガス!D29)</f>
        <v>残差</v>
      </c>
      <c r="BN29" s="19">
        <f>IF(参照_ガス!E29="","",参照_ガス!E29)</f>
        <v>2.0499999999999998</v>
      </c>
      <c r="BO29" s="19">
        <f>IF(参照_ガス!F29="","",参照_ガス!F29)</f>
        <v>2.0499999999999998</v>
      </c>
      <c r="BP29" s="19" t="str">
        <f>IF(参照_ガス!H29="","",参照_ガス!H29)</f>
        <v>にかほガス株式会社</v>
      </c>
      <c r="BQ29" s="19" t="str">
        <f>IF(参照_ガス!I29="","",参照_ガス!I29)</f>
        <v>にかほガス株式会社_残差</v>
      </c>
      <c r="BR29" s="19">
        <f>IF(参照_ガス!J29="","",参照_ガス!J29)</f>
        <v>2.0499999999999998</v>
      </c>
      <c r="BT29" s="19" t="str">
        <f>IF(参照_ガス!N29="","",参照_ガス!N29)</f>
        <v>東京電力エナジーパートナー株式会社</v>
      </c>
      <c r="BZ29" s="19" t="str">
        <f>IF(参照_熱!A29="","",参照_熱!A29)</f>
        <v/>
      </c>
      <c r="CA29" s="19" t="str">
        <f>IF(参照_熱!B29="","",参照_熱!B29)</f>
        <v/>
      </c>
      <c r="CB29" s="19" t="str">
        <f>IF(参照_熱!C29="","",参照_熱!C29)</f>
        <v>西鉄福岡駅再開発地域</v>
      </c>
      <c r="CC29" s="19" t="str">
        <f>IF(参照_熱!D29="","",参照_熱!D29)</f>
        <v/>
      </c>
      <c r="CD29" s="19">
        <f>IF(参照_熱!E29="","",参照_熱!E29)</f>
        <v>3.49E-2</v>
      </c>
      <c r="CE29" s="19">
        <f>IF(参照_熱!F29="","",参照_熱!F29)</f>
        <v>3.49E-2</v>
      </c>
      <c r="CF29" s="19" t="str">
        <f>IF(参照_熱!H29="","",参照_熱!H29)</f>
        <v>株式会社福岡エネルギーサービス_西鉄福岡駅再開発地域</v>
      </c>
      <c r="CG29" s="19" t="str">
        <f>IF(参照_熱!I29="","",参照_熱!I29)</f>
        <v>株式会社福岡エネルギーサービス_西鉄福岡駅再開発地域_</v>
      </c>
      <c r="CH29" s="19">
        <f>IF(参照_熱!J29="","",参照_熱!J29)</f>
        <v>3.49E-2</v>
      </c>
      <c r="CJ29" s="19" t="str">
        <f>IF(参照_熱!N29="","",参照_熱!N29)</f>
        <v>虎ノ門エネルギーネットワーク株式会社_虎ノ門・麻布台地域</v>
      </c>
    </row>
    <row r="30" spans="1:88" ht="12.75" customHeight="1" thickBot="1">
      <c r="A30" s="1"/>
      <c r="B30" s="1"/>
      <c r="C30" s="510"/>
      <c r="D30" s="537" t="s">
        <v>12</v>
      </c>
      <c r="E30" s="537"/>
      <c r="F30" s="537"/>
      <c r="G30" s="537"/>
      <c r="H30" s="125" t="s">
        <v>18</v>
      </c>
      <c r="I30" s="6"/>
      <c r="J30" s="125" t="s">
        <v>14</v>
      </c>
      <c r="K30" s="125" t="s">
        <v>14</v>
      </c>
      <c r="L30" s="1"/>
      <c r="N30" s="7" t="s">
        <v>2304</v>
      </c>
      <c r="AH30" s="592"/>
      <c r="AI30" s="99" t="s">
        <v>359</v>
      </c>
      <c r="AJ30" s="98"/>
      <c r="AK30" s="151" t="s">
        <v>1133</v>
      </c>
      <c r="AL30" s="38" t="str">
        <f t="shared" si="14"/>
        <v/>
      </c>
      <c r="AM30" s="86" t="str">
        <f t="shared" si="15"/>
        <v/>
      </c>
      <c r="AN30" s="101">
        <f>係数１!D68</f>
        <v>142</v>
      </c>
      <c r="AO30" s="84">
        <f>係数１!F68</f>
        <v>0</v>
      </c>
      <c r="AP30" s="84" t="str">
        <f>係数１!G68</f>
        <v>ｔ－C/GJ</v>
      </c>
      <c r="AQ30" s="4">
        <v>0.8</v>
      </c>
      <c r="AR30" s="64" t="str">
        <f t="shared" si="16"/>
        <v/>
      </c>
      <c r="AU30" s="19" t="str">
        <f>IF(参照_電気!A30="","",参照_電気!A30)</f>
        <v/>
      </c>
      <c r="AV30" s="19" t="str">
        <f>IF(参照_電気!B30="","",参照_電気!B30)</f>
        <v/>
      </c>
      <c r="AW30" s="19" t="str">
        <f>IF(参照_電気!C30="","",参照_電気!C30)</f>
        <v>メニューD(残差)</v>
      </c>
      <c r="AX30" s="19">
        <f>IF(参照_電気!D30="","",参照_電気!D30)</f>
        <v>5.3200000000000003E-4</v>
      </c>
      <c r="AY30" s="19">
        <f>IF(参照_電気!E30="","",参照_電気!E30)</f>
        <v>5.3200000000000003E-4</v>
      </c>
      <c r="AZ30" s="19" t="str">
        <f>IF(参照_電気!F30="","",参照_電気!F30)</f>
        <v>出光興産(株)</v>
      </c>
      <c r="BA30" s="19" t="str">
        <f>IF(参照_電気!G30="","",参照_電気!G30)</f>
        <v>出光興産(株)_メニューD(残差)</v>
      </c>
      <c r="BB30" s="19">
        <f t="shared" si="0"/>
        <v>0.53200000000000003</v>
      </c>
      <c r="BD30" s="19" t="str">
        <f>IF(参照_電気!L30="","",参照_電気!L30)</f>
        <v>(株)JERA Cross</v>
      </c>
      <c r="BJ30" s="19" t="str">
        <f>IF(参照_ガス!A30="","",参照_ガス!A30)</f>
        <v>D0028</v>
      </c>
      <c r="BK30" s="19" t="str">
        <f>IF(参照_ガス!B30="","",参照_ガス!B30)</f>
        <v>東海ガス株式会社</v>
      </c>
      <c r="BL30" s="19" t="str">
        <f>IF(参照_ガス!C30="","",参照_ガス!C30)</f>
        <v/>
      </c>
      <c r="BM30" s="19" t="str">
        <f>IF(参照_ガス!D30="","",参照_ガス!D30)</f>
        <v>メニューA</v>
      </c>
      <c r="BN30" s="19">
        <f>IF(参照_ガス!E30="","",参照_ガス!E30)</f>
        <v>2.0499999999999998</v>
      </c>
      <c r="BO30" s="19">
        <f>IF(参照_ガス!F30="","",参照_ガス!F30)</f>
        <v>0</v>
      </c>
      <c r="BP30" s="19" t="str">
        <f>IF(参照_ガス!H30="","",参照_ガス!H30)</f>
        <v>東海ガス株式会社</v>
      </c>
      <c r="BQ30" s="19" t="str">
        <f>IF(参照_ガス!I30="","",参照_ガス!I30)</f>
        <v>東海ガス株式会社_メニューA</v>
      </c>
      <c r="BR30" s="19">
        <f>IF(参照_ガス!J30="","",参照_ガス!J30)</f>
        <v>2.0499999999999998</v>
      </c>
      <c r="BT30" s="19" t="str">
        <f>IF(参照_ガス!N30="","",参照_ガス!N30)</f>
        <v>東邦ガス株式会社</v>
      </c>
      <c r="BZ30" s="19" t="str">
        <f>IF(参照_熱!A30="","",参照_熱!A30)</f>
        <v/>
      </c>
      <c r="CA30" s="19" t="str">
        <f>IF(参照_熱!B30="","",参照_熱!B30)</f>
        <v/>
      </c>
      <c r="CB30" s="19" t="str">
        <f>IF(参照_熱!C30="","",参照_熱!C30)</f>
        <v>下川端再開発地域</v>
      </c>
      <c r="CC30" s="19" t="str">
        <f>IF(参照_熱!D30="","",参照_熱!D30)</f>
        <v/>
      </c>
      <c r="CD30" s="19">
        <f>IF(参照_熱!E30="","",参照_熱!E30)</f>
        <v>5.5599999999999997E-2</v>
      </c>
      <c r="CE30" s="19">
        <f>IF(参照_熱!F30="","",参照_熱!F30)</f>
        <v>5.5599999999999997E-2</v>
      </c>
      <c r="CF30" s="19" t="str">
        <f>IF(参照_熱!H30="","",参照_熱!H30)</f>
        <v>株式会社福岡エネルギーサービス_下川端再開発地域</v>
      </c>
      <c r="CG30" s="19" t="str">
        <f>IF(参照_熱!I30="","",参照_熱!I30)</f>
        <v>株式会社福岡エネルギーサービス_下川端再開発地域_</v>
      </c>
      <c r="CH30" s="19">
        <f>IF(参照_熱!J30="","",参照_熱!J30)</f>
        <v>5.5599999999999997E-2</v>
      </c>
      <c r="CJ30" s="19" t="str">
        <f>IF(参照_熱!N30="","",参照_熱!N30)</f>
        <v>虎ノ門エネルギーネットワーク株式会社_虎ノ門一・二丁目地域</v>
      </c>
    </row>
    <row r="31" spans="1:88" ht="19.5" customHeight="1" thickTop="1" thickBot="1">
      <c r="A31" s="1"/>
      <c r="B31" s="1"/>
      <c r="C31" s="565" t="s">
        <v>1</v>
      </c>
      <c r="D31" s="525" t="s">
        <v>16</v>
      </c>
      <c r="E31" s="525"/>
      <c r="F31" s="525"/>
      <c r="G31" s="525"/>
      <c r="H31" s="124" t="s">
        <v>6</v>
      </c>
      <c r="I31" s="124" t="s">
        <v>20</v>
      </c>
      <c r="J31" s="130" t="s">
        <v>342</v>
      </c>
      <c r="K31" s="129" t="s">
        <v>1866</v>
      </c>
      <c r="L31" s="1"/>
      <c r="N31" s="75"/>
      <c r="O31" s="73" t="s">
        <v>2305</v>
      </c>
      <c r="P31" s="74" t="s">
        <v>344</v>
      </c>
      <c r="Q31" s="69" t="s">
        <v>410</v>
      </c>
      <c r="R31" s="73" t="s">
        <v>409</v>
      </c>
      <c r="S31" s="34" t="s">
        <v>2306</v>
      </c>
      <c r="T31" s="67" t="s">
        <v>396</v>
      </c>
      <c r="U31" s="66" t="s">
        <v>395</v>
      </c>
      <c r="V31" s="66" t="s">
        <v>394</v>
      </c>
      <c r="W31" s="73" t="s">
        <v>408</v>
      </c>
      <c r="X31" s="72" t="s">
        <v>407</v>
      </c>
      <c r="Y31" s="71" t="s">
        <v>406</v>
      </c>
      <c r="Z31" s="71" t="s">
        <v>405</v>
      </c>
      <c r="AA31" s="71" t="s">
        <v>404</v>
      </c>
      <c r="AB31" s="71" t="s">
        <v>403</v>
      </c>
      <c r="AC31" s="71" t="s">
        <v>402</v>
      </c>
      <c r="AD31" s="71" t="s">
        <v>401</v>
      </c>
      <c r="AE31" s="66" t="s">
        <v>400</v>
      </c>
      <c r="AF31" s="34" t="s">
        <v>399</v>
      </c>
      <c r="AH31" s="593"/>
      <c r="AI31" s="99" t="s">
        <v>360</v>
      </c>
      <c r="AJ31" s="98"/>
      <c r="AK31" s="151" t="s">
        <v>1133</v>
      </c>
      <c r="AL31" s="38" t="str">
        <f t="shared" si="14"/>
        <v/>
      </c>
      <c r="AM31" s="86" t="str">
        <f t="shared" si="15"/>
        <v/>
      </c>
      <c r="AN31" s="101">
        <f>係数１!D69</f>
        <v>22.5</v>
      </c>
      <c r="AO31" s="84">
        <f>係数１!F69</f>
        <v>0</v>
      </c>
      <c r="AP31" s="84" t="str">
        <f>係数１!G69</f>
        <v>ｔ－C/GJ</v>
      </c>
      <c r="AQ31" s="4">
        <v>0.8</v>
      </c>
      <c r="AR31" s="64" t="str">
        <f t="shared" si="16"/>
        <v/>
      </c>
      <c r="AU31" s="19" t="str">
        <f>IF(参照_電気!A31="","",参照_電気!A31)</f>
        <v/>
      </c>
      <c r="AV31" s="19" t="str">
        <f>IF(参照_電気!B31="","",参照_電気!B31)</f>
        <v/>
      </c>
      <c r="AW31" s="19" t="str">
        <f>IF(参照_電気!C31="","",参照_電気!C31)</f>
        <v>(参考値)事業者全体</v>
      </c>
      <c r="AX31" s="19">
        <f>IF(参照_電気!D31="","",参照_電気!D31)</f>
        <v>4.1899999999999999E-4</v>
      </c>
      <c r="AY31" s="19">
        <f>IF(参照_電気!E31="","",参照_電気!E31)</f>
        <v>4.1899999999999999E-4</v>
      </c>
      <c r="AZ31" s="19" t="str">
        <f>IF(参照_電気!F31="","",参照_電気!F31)</f>
        <v>出光興産(株)</v>
      </c>
      <c r="BA31" s="19" t="str">
        <f>IF(参照_電気!G31="","",参照_電気!G31)</f>
        <v>出光興産(株)_(参考値)事業者全体</v>
      </c>
      <c r="BB31" s="19">
        <f t="shared" si="0"/>
        <v>0.41899999999999998</v>
      </c>
      <c r="BD31" s="19" t="str">
        <f>IF(参照_電気!L31="","",参照_電気!L31)</f>
        <v>JPエネルギー(株)</v>
      </c>
      <c r="BJ31" s="19" t="str">
        <f>IF(参照_ガス!A31="","",参照_ガス!A31)</f>
        <v/>
      </c>
      <c r="BK31" s="19" t="str">
        <f>IF(参照_ガス!B31="","",参照_ガス!B31)</f>
        <v/>
      </c>
      <c r="BL31" s="19" t="str">
        <f>IF(参照_ガス!C31="","",参照_ガス!C31)</f>
        <v/>
      </c>
      <c r="BM31" s="19" t="str">
        <f>IF(参照_ガス!D31="","",参照_ガス!D31)</f>
        <v>残差</v>
      </c>
      <c r="BN31" s="19">
        <f>IF(参照_ガス!E31="","",参照_ガス!E31)</f>
        <v>2.0499999999999998</v>
      </c>
      <c r="BO31" s="19">
        <f>IF(参照_ガス!F31="","",参照_ガス!F31)</f>
        <v>2.0499999999999998</v>
      </c>
      <c r="BP31" s="19" t="str">
        <f>IF(参照_ガス!H31="","",参照_ガス!H31)</f>
        <v>東海ガス株式会社</v>
      </c>
      <c r="BQ31" s="19" t="str">
        <f>IF(参照_ガス!I31="","",参照_ガス!I31)</f>
        <v>東海ガス株式会社_残差</v>
      </c>
      <c r="BR31" s="19">
        <f>IF(参照_ガス!J31="","",参照_ガス!J31)</f>
        <v>2.0499999999999998</v>
      </c>
      <c r="BT31" s="19" t="str">
        <f>IF(参照_ガス!N31="","",参照_ガス!N31)</f>
        <v>にかほガス株式会社</v>
      </c>
      <c r="BZ31" s="19" t="str">
        <f>IF(参照_熱!A31="","",参照_熱!A31)</f>
        <v>047</v>
      </c>
      <c r="CA31" s="19" t="str">
        <f>IF(参照_熱!B31="","",参照_熱!B31)</f>
        <v>東京下水道エネルギー株式会社　後楽事業所</v>
      </c>
      <c r="CB31" s="19" t="str">
        <f>IF(参照_熱!C31="","",参照_熱!C31)</f>
        <v>後楽一丁目地域</v>
      </c>
      <c r="CC31" s="19" t="str">
        <f>IF(参照_熱!D31="","",参照_熱!D31)</f>
        <v/>
      </c>
      <c r="CD31" s="19">
        <f>IF(参照_熱!E31="","",参照_熱!E31)</f>
        <v>3.5900000000000001E-2</v>
      </c>
      <c r="CE31" s="19">
        <f>IF(参照_熱!F31="","",参照_熱!F31)</f>
        <v>3.5900000000000001E-2</v>
      </c>
      <c r="CF31" s="19" t="str">
        <f>IF(参照_熱!H31="","",参照_熱!H31)</f>
        <v>東京下水道エネルギー株式会社　後楽事業所_後楽一丁目地域</v>
      </c>
      <c r="CG31" s="19" t="str">
        <f>IF(参照_熱!I31="","",参照_熱!I31)</f>
        <v>東京下水道エネルギー株式会社　後楽事業所_後楽一丁目地域_</v>
      </c>
      <c r="CH31" s="19">
        <f>IF(参照_熱!J31="","",参照_熱!J31)</f>
        <v>3.5900000000000001E-2</v>
      </c>
      <c r="CJ31" s="19" t="str">
        <f>IF(参照_熱!N31="","",参照_熱!N31)</f>
        <v>西池袋熱供給株式会社_西池袋地域</v>
      </c>
    </row>
    <row r="32" spans="1:88" ht="12.75" customHeight="1" thickTop="1">
      <c r="A32" s="1"/>
      <c r="B32" s="1"/>
      <c r="C32" s="540"/>
      <c r="D32" s="511" t="s">
        <v>48</v>
      </c>
      <c r="E32" s="511"/>
      <c r="F32" s="511"/>
      <c r="G32" s="511"/>
      <c r="H32" s="123" t="s">
        <v>25</v>
      </c>
      <c r="I32" s="4"/>
      <c r="J32" s="38" t="str">
        <f>IF($I32="","",$I32*係数１!$D$8*0.0258)</f>
        <v/>
      </c>
      <c r="K32" s="38" t="str">
        <f>IF($I32="","",$I32*係数１!$D$8*係数１!$F$8*44/12)</f>
        <v/>
      </c>
      <c r="L32" s="1"/>
      <c r="N32" s="59">
        <v>1</v>
      </c>
      <c r="O32" s="57"/>
      <c r="P32" s="57"/>
      <c r="Q32" s="54" t="str">
        <f>IF(O32="","",_xlfn.IFNA(VLOOKUP(O32&amp;"_"&amp;P32,$CG:$CH,2,FALSE),"該当する排出係数がありません"))</f>
        <v/>
      </c>
      <c r="R32" s="60"/>
      <c r="S32" s="100"/>
      <c r="T32" s="313">
        <f>係数１!$D$44</f>
        <v>1.19</v>
      </c>
      <c r="U32" s="92" t="str">
        <f>IF(OR(S32="",O32=""),"",S32*T32*0.0258)</f>
        <v/>
      </c>
      <c r="V32" s="92" t="str">
        <f>IF(OR(S32="",O32=""),"",IF(R32="",S32*Q32,S32*R32))</f>
        <v/>
      </c>
      <c r="W32" s="94" t="str" cm="1">
        <f t="array" aca="1" ref="W32" ca="1">IF(O32="","",IF(ISNUMBER(AA32),INDIRECT($CM$6&amp;AA32),IF(AA32="a",Q32,IF(AA32="b",INDIRECT($CM$6&amp;AB32),IF(AA32="c",R32,"")))))</f>
        <v/>
      </c>
      <c r="X32" s="93"/>
      <c r="Y32" s="92" t="str">
        <f>IF(OR(S32="",O32=""),"",IF(X32="",S32*W32,S32*X32))</f>
        <v/>
      </c>
      <c r="Z32" s="91" t="str">
        <f ca="1">IF(O32="","",IF(COUNTIF(INDIRECT($CM$4&amp;":"&amp;$CM$4),O32),1,0))</f>
        <v/>
      </c>
      <c r="AA32" s="91" t="str">
        <f ca="1">IF(O32="","",IF(OR(AE32="",AF32=""),"c",IFERROR(MATCH("*残差*",INDIRECT($CM$5&amp;AE32&amp;":"&amp;$CM$5&amp;AF32),0)+AE32-1,IF(AF32-AE32&gt;=1,"b","a"))))</f>
        <v/>
      </c>
      <c r="AB32" s="91" t="str">
        <f ca="1">IF(O32="","",IF(OR(AE32="",AF32=""),"-",IFERROR(MATCH("*事業者全体*",INDIRECT($CM$5&amp;AE32&amp;":"&amp;$CM$5&amp;AF32),0)+AE32-1,"-")))</f>
        <v/>
      </c>
      <c r="AC32" s="91">
        <f ca="1">IF(Z32=0,1,IF(R32="",0,1))</f>
        <v>0</v>
      </c>
      <c r="AD32" s="91">
        <f>IF(R32="",0,1)</f>
        <v>0</v>
      </c>
      <c r="AE32" s="91" t="str">
        <f>_xlfn.IFNA(MATCH(O32,$CF:$CF,0),"")</f>
        <v/>
      </c>
      <c r="AF32" s="90" t="str">
        <f>IFERROR(IF(O32="","",AE32+COUNTIF($CF:$CF,O32)-1),"")</f>
        <v/>
      </c>
      <c r="AH32" s="607" t="s">
        <v>414</v>
      </c>
      <c r="AI32" s="99" t="s">
        <v>361</v>
      </c>
      <c r="AJ32" s="98"/>
      <c r="AK32" s="150" t="s">
        <v>362</v>
      </c>
      <c r="AL32" s="38" t="str">
        <f t="shared" si="14"/>
        <v/>
      </c>
      <c r="AM32" s="86" t="str">
        <f t="shared" si="15"/>
        <v/>
      </c>
      <c r="AN32" s="101">
        <f>係数１!D70</f>
        <v>1</v>
      </c>
      <c r="AO32" s="84">
        <f>係数１!F70</f>
        <v>0</v>
      </c>
      <c r="AP32" s="84" t="str">
        <f>係数１!G70</f>
        <v>ｔ－C/GJ</v>
      </c>
      <c r="AQ32" s="4">
        <v>1</v>
      </c>
      <c r="AR32" s="64" t="str">
        <f t="shared" si="16"/>
        <v/>
      </c>
      <c r="AU32" s="19" t="str">
        <f>IF(参照_電気!A32="","",参照_電気!A32)</f>
        <v>A0013</v>
      </c>
      <c r="AV32" s="19" t="str">
        <f>IF(参照_電気!B32="","",参照_電気!B32)</f>
        <v>(株)オプテージ</v>
      </c>
      <c r="AW32" s="19" t="str">
        <f>IF(参照_電気!C32="","",参照_電気!C32)</f>
        <v>メニューA</v>
      </c>
      <c r="AX32" s="19">
        <f>IF(参照_電気!D32="","",参照_電気!D32)</f>
        <v>0</v>
      </c>
      <c r="AY32" s="19">
        <f>IF(参照_電気!E32="","",参照_電気!E32)</f>
        <v>0</v>
      </c>
      <c r="AZ32" s="19" t="str">
        <f>IF(参照_電気!F32="","",参照_電気!F32)</f>
        <v>(株)オプテージ</v>
      </c>
      <c r="BA32" s="19" t="str">
        <f>IF(参照_電気!G32="","",参照_電気!G32)</f>
        <v>(株)オプテージ_メニューA</v>
      </c>
      <c r="BB32" s="19">
        <f t="shared" si="0"/>
        <v>0</v>
      </c>
      <c r="BD32" s="19" t="str">
        <f>IF(参照_電気!L32="","",参照_電気!L32)</f>
        <v>(株)JR東日本商事</v>
      </c>
      <c r="BJ32" s="19" t="str">
        <f>IF(参照_ガス!A32="","",参照_ガス!A32)</f>
        <v/>
      </c>
      <c r="BK32" s="19" t="str">
        <f>IF(参照_ガス!B32="","",参照_ガス!B32)</f>
        <v/>
      </c>
      <c r="BL32" s="19" t="str">
        <f>IF(参照_ガス!C32="","",参照_ガス!C32)</f>
        <v>大多喜ガス株式会社の供給エリア（払出エリアA）</v>
      </c>
      <c r="BM32" s="19" t="str">
        <f>IF(参照_ガス!D32="","",参照_ガス!D32)</f>
        <v/>
      </c>
      <c r="BN32" s="19">
        <f>IF(参照_ガス!E32="","",参照_ガス!E32)</f>
        <v>1.81</v>
      </c>
      <c r="BO32" s="19">
        <f>IF(参照_ガス!F32="","",参照_ガス!F32)</f>
        <v>1.81</v>
      </c>
      <c r="BP32" s="19" t="str">
        <f>IF(参照_ガス!H32="","",参照_ガス!H32)</f>
        <v>東海ガス株式会社_大多喜ガス株式会社の供給エリア（払出エリアA）</v>
      </c>
      <c r="BQ32" s="19" t="str">
        <f>IF(参照_ガス!I32="","",参照_ガス!I32)</f>
        <v>東海ガス株式会社_大多喜ガス株式会社の供給エリア（払出エリアA）_</v>
      </c>
      <c r="BR32" s="19">
        <f>IF(参照_ガス!J32="","",参照_ガス!J32)</f>
        <v>1.81</v>
      </c>
      <c r="BT32" s="19" t="str">
        <f>IF(参照_ガス!N32="","",参照_ガス!N32)</f>
        <v>広島ガス株式会社</v>
      </c>
      <c r="BZ32" s="19" t="str">
        <f>IF(参照_熱!A32="","",参照_熱!A32)</f>
        <v>050</v>
      </c>
      <c r="CA32" s="19" t="str">
        <f>IF(参照_熱!B32="","",参照_熱!B32)</f>
        <v>新宿南エネルギーサービス株式会社</v>
      </c>
      <c r="CB32" s="19" t="str">
        <f>IF(参照_熱!C32="","",参照_熱!C32)</f>
        <v/>
      </c>
      <c r="CC32" s="19" t="str">
        <f>IF(参照_熱!D32="","",参照_熱!D32)</f>
        <v/>
      </c>
      <c r="CD32" s="19">
        <f>IF(参照_熱!E32="","",参照_熱!E32)</f>
        <v>4.6399999999999997E-2</v>
      </c>
      <c r="CE32" s="19">
        <f>IF(参照_熱!F32="","",参照_熱!F32)</f>
        <v>4.6399999999999997E-2</v>
      </c>
      <c r="CF32" s="19" t="str">
        <f>IF(参照_熱!H32="","",参照_熱!H32)</f>
        <v>新宿南エネルギーサービス株式会社</v>
      </c>
      <c r="CG32" s="19" t="str">
        <f>IF(参照_熱!I32="","",参照_熱!I32)</f>
        <v>新宿南エネルギーサービス株式会社_</v>
      </c>
      <c r="CH32" s="19">
        <f>IF(参照_熱!J32="","",参照_熱!J32)</f>
        <v>4.6399999999999997E-2</v>
      </c>
      <c r="CJ32" s="19" t="str">
        <f>IF(参照_熱!N32="","",参照_熱!N32)</f>
        <v>株式会社福岡エネルギーサービス_シーサイドももち地域</v>
      </c>
    </row>
    <row r="33" spans="1:88" ht="12.75" customHeight="1" thickBot="1">
      <c r="A33" s="1"/>
      <c r="B33" s="1"/>
      <c r="C33" s="540"/>
      <c r="D33" s="511" t="s">
        <v>27</v>
      </c>
      <c r="E33" s="511"/>
      <c r="F33" s="511"/>
      <c r="G33" s="511"/>
      <c r="H33" s="123" t="s">
        <v>25</v>
      </c>
      <c r="I33" s="4"/>
      <c r="J33" s="38" t="str">
        <f>IF($I33="","",$I33*係数１!$D$12*0.0258)</f>
        <v/>
      </c>
      <c r="K33" s="38" t="str">
        <f>IF($I33="","",$I33*係数１!$D$12*係数１!$F$12*44/12)</f>
        <v/>
      </c>
      <c r="L33" s="1"/>
      <c r="N33" s="59">
        <v>2</v>
      </c>
      <c r="O33" s="57"/>
      <c r="P33" s="57"/>
      <c r="Q33" s="54" t="str">
        <f>IF(O33="","",_xlfn.IFNA(VLOOKUP(O33&amp;"_"&amp;P33,$CG:$CH,2,FALSE),"該当する排出係数がありません"))</f>
        <v/>
      </c>
      <c r="R33" s="60"/>
      <c r="S33" s="100"/>
      <c r="T33" s="313">
        <f>係数１!$D$44</f>
        <v>1.19</v>
      </c>
      <c r="U33" s="92" t="str">
        <f>IF(OR(S33="",O33=""),"",S33*T33*0.0258)</f>
        <v/>
      </c>
      <c r="V33" s="92" t="str">
        <f>IF(OR(S33="",O33=""),"",IF(R33="",S33*Q33,S33*R33))</f>
        <v/>
      </c>
      <c r="W33" s="94" t="str" cm="1">
        <f t="array" aca="1" ref="W33" ca="1">IF(O33="","",IF(ISNUMBER(AA33),INDIRECT($CM$6&amp;AA33),IF(AA33="a",Q33,IF(AA33="b",INDIRECT($CM$6&amp;AB33),IF(AA33="c",R33,"")))))</f>
        <v/>
      </c>
      <c r="X33" s="93"/>
      <c r="Y33" s="92" t="str">
        <f>IF(OR(S33="",O33=""),"",IF(X33="",S33*W33,S33*X33))</f>
        <v/>
      </c>
      <c r="Z33" s="91" t="str">
        <f ca="1">IF(O33="","",IF(COUNTIF(INDIRECT($CM$4&amp;":"&amp;$CM$4),O33),1,0))</f>
        <v/>
      </c>
      <c r="AA33" s="91" t="str">
        <f ca="1">IF(O33="","",IF(OR(AE33="",AF33=""),"c",IFERROR(MATCH("*残差*",INDIRECT($CM$5&amp;AE33&amp;":"&amp;$CM$5&amp;AF33),0)+AE33-1,IF(AF33-AE33&gt;=1,"b","a"))))</f>
        <v/>
      </c>
      <c r="AB33" s="91" t="str">
        <f ca="1">IF(O33="","",IF(OR(AE33="",AF33=""),"-",IFERROR(MATCH("*事業者全体*",INDIRECT($CM$5&amp;AE33&amp;":"&amp;$CM$5&amp;AF33),0)+AE33-1,"-")))</f>
        <v/>
      </c>
      <c r="AC33" s="91">
        <f ca="1">IF(Z33=0,1,IF(R33="",0,1))</f>
        <v>0</v>
      </c>
      <c r="AD33" s="91">
        <f>IF(R33="",0,1)</f>
        <v>0</v>
      </c>
      <c r="AE33" s="91" t="str">
        <f>_xlfn.IFNA(MATCH(O33,$CF:$CF,0),"")</f>
        <v/>
      </c>
      <c r="AF33" s="90" t="str">
        <f>IFERROR(IF(O33="","",AE33+COUNTIF($CF:$CF,O33)-1),"")</f>
        <v/>
      </c>
      <c r="AH33" s="592"/>
      <c r="AI33" s="99" t="s">
        <v>363</v>
      </c>
      <c r="AJ33" s="98"/>
      <c r="AK33" s="150" t="s">
        <v>362</v>
      </c>
      <c r="AL33" s="38" t="str">
        <f t="shared" si="14"/>
        <v/>
      </c>
      <c r="AM33" s="86" t="str">
        <f t="shared" si="15"/>
        <v/>
      </c>
      <c r="AN33" s="101">
        <f>係数１!D71</f>
        <v>1</v>
      </c>
      <c r="AO33" s="84">
        <f>係数１!F71</f>
        <v>0</v>
      </c>
      <c r="AP33" s="84" t="str">
        <f>係数１!G71</f>
        <v>ｔ－C/GJ</v>
      </c>
      <c r="AQ33" s="4">
        <v>1</v>
      </c>
      <c r="AR33" s="64" t="str">
        <f t="shared" si="16"/>
        <v/>
      </c>
      <c r="AU33" s="19" t="str">
        <f>IF(参照_電気!A33="","",参照_電気!A33)</f>
        <v/>
      </c>
      <c r="AV33" s="19" t="str">
        <f>IF(参照_電気!B33="","",参照_電気!B33)</f>
        <v/>
      </c>
      <c r="AW33" s="19" t="str">
        <f>IF(参照_電気!C33="","",参照_電気!C33)</f>
        <v>メニューB(残差)</v>
      </c>
      <c r="AX33" s="19">
        <f>IF(参照_電気!D33="","",参照_電気!D33)</f>
        <v>3.3300000000000002E-4</v>
      </c>
      <c r="AY33" s="19">
        <f>IF(参照_電気!E33="","",参照_電気!E33)</f>
        <v>3.3300000000000002E-4</v>
      </c>
      <c r="AZ33" s="19" t="str">
        <f>IF(参照_電気!F33="","",参照_電気!F33)</f>
        <v>(株)オプテージ</v>
      </c>
      <c r="BA33" s="19" t="str">
        <f>IF(参照_電気!G33="","",参照_電気!G33)</f>
        <v>(株)オプテージ_メニューB(残差)</v>
      </c>
      <c r="BB33" s="19">
        <f t="shared" si="0"/>
        <v>0.33300000000000002</v>
      </c>
      <c r="BD33" s="19" t="str">
        <f>IF(参照_電気!L33="","",参照_電気!L33)</f>
        <v>(株)JTBコミュニケーションデザイン</v>
      </c>
      <c r="BJ33" s="19" t="str">
        <f>IF(参照_ガス!A33="","",参照_ガス!A33)</f>
        <v>D0035</v>
      </c>
      <c r="BK33" s="19" t="str">
        <f>IF(参照_ガス!B33="","",参照_ガス!B33)</f>
        <v>大多喜ガス株式会社</v>
      </c>
      <c r="BL33" s="19" t="str">
        <f>IF(参照_ガス!C33="","",参照_ガス!C33)</f>
        <v>大多喜ガス株式会社の供給エリア（払出エリアB）</v>
      </c>
      <c r="BM33" s="19" t="str">
        <f>IF(参照_ガス!D33="","",参照_ガス!D33)</f>
        <v/>
      </c>
      <c r="BN33" s="19">
        <f>IF(参照_ガス!E33="","",参照_ガス!E33)</f>
        <v>2.0499999999999998</v>
      </c>
      <c r="BO33" s="19">
        <f>IF(参照_ガス!F33="","",参照_ガス!F33)</f>
        <v>2.0499999999999998</v>
      </c>
      <c r="BP33" s="19" t="str">
        <f>IF(参照_ガス!H33="","",参照_ガス!H33)</f>
        <v>大多喜ガス株式会社_大多喜ガス株式会社の供給エリア（払出エリアB）</v>
      </c>
      <c r="BQ33" s="19" t="str">
        <f>IF(参照_ガス!I33="","",参照_ガス!I33)</f>
        <v>大多喜ガス株式会社_大多喜ガス株式会社の供給エリア（払出エリアB）_</v>
      </c>
      <c r="BR33" s="19">
        <f>IF(参照_ガス!J33="","",参照_ガス!J33)</f>
        <v>2.0499999999999998</v>
      </c>
      <c r="BT33" s="19" t="str">
        <f>IF(参照_ガス!N33="","",参照_ガス!N33)</f>
        <v>武陽ガス株式会社</v>
      </c>
      <c r="BZ33" s="19" t="str">
        <f>IF(参照_熱!A33="","",参照_熱!A33)</f>
        <v>057</v>
      </c>
      <c r="CA33" s="19" t="str">
        <f>IF(参照_熱!B33="","",参照_熱!B33)</f>
        <v>錦糸町熱供給株式会社</v>
      </c>
      <c r="CB33" s="19" t="str">
        <f>IF(参照_熱!C33="","",参照_熱!C33)</f>
        <v/>
      </c>
      <c r="CC33" s="19" t="str">
        <f>IF(参照_熱!D33="","",参照_熱!D33)</f>
        <v/>
      </c>
      <c r="CD33" s="19">
        <f>IF(参照_熱!E33="","",参照_熱!E33)</f>
        <v>0.04</v>
      </c>
      <c r="CE33" s="19">
        <f>IF(参照_熱!F33="","",参照_熱!F33)</f>
        <v>0.04</v>
      </c>
      <c r="CF33" s="19" t="str">
        <f>IF(参照_熱!H33="","",参照_熱!H33)</f>
        <v>錦糸町熱供給株式会社</v>
      </c>
      <c r="CG33" s="19" t="str">
        <f>IF(参照_熱!I33="","",参照_熱!I33)</f>
        <v>錦糸町熱供給株式会社_</v>
      </c>
      <c r="CH33" s="19">
        <f>IF(参照_熱!J33="","",参照_熱!J33)</f>
        <v>0.04</v>
      </c>
      <c r="CJ33" s="19" t="str">
        <f>IF(参照_熱!N33="","",参照_熱!N33)</f>
        <v>株式会社福岡エネルギーサービス_下川端再開発地域</v>
      </c>
    </row>
    <row r="34" spans="1:88" ht="12.75" customHeight="1" thickTop="1" thickBot="1">
      <c r="A34" s="1"/>
      <c r="B34" s="1"/>
      <c r="C34" s="540"/>
      <c r="D34" s="511" t="s">
        <v>47</v>
      </c>
      <c r="E34" s="511"/>
      <c r="F34" s="511"/>
      <c r="G34" s="511"/>
      <c r="H34" s="128" t="s">
        <v>1868</v>
      </c>
      <c r="I34" s="4"/>
      <c r="J34" s="38" t="str">
        <f>IF($I34="","",$I34*係数１!$D$18*0.0258)</f>
        <v/>
      </c>
      <c r="K34" s="38" t="str">
        <f>IF($I34="","",$I34*係数１!$D$18*係数１!$F$18*44/12)</f>
        <v/>
      </c>
      <c r="L34" s="1"/>
      <c r="N34" s="558" t="s">
        <v>58</v>
      </c>
      <c r="O34" s="559"/>
      <c r="P34" s="559"/>
      <c r="Q34" s="559"/>
      <c r="R34" s="560"/>
      <c r="S34" s="83">
        <f>SUM(S32:S33)</f>
        <v>0</v>
      </c>
      <c r="T34" s="44"/>
      <c r="U34" s="82">
        <f>SUM(U32:U33)</f>
        <v>0</v>
      </c>
      <c r="V34" s="82">
        <f>SUM(V32:V33)</f>
        <v>0</v>
      </c>
      <c r="W34" s="46"/>
      <c r="X34" s="46"/>
      <c r="Y34" s="82">
        <f>SUM(Y32:Y33)</f>
        <v>0</v>
      </c>
      <c r="Z34" s="81">
        <f ca="1">SUM(Z32:Z33)</f>
        <v>0</v>
      </c>
      <c r="AA34" s="46"/>
      <c r="AB34" s="46"/>
      <c r="AC34" s="81">
        <f ca="1">SUM(AC32:AC33)</f>
        <v>0</v>
      </c>
      <c r="AD34" s="81">
        <f>SUM(AD32:AD33)</f>
        <v>0</v>
      </c>
      <c r="AE34" s="46"/>
      <c r="AF34" s="45"/>
      <c r="AH34" s="607" t="s">
        <v>364</v>
      </c>
      <c r="AI34" s="99" t="s">
        <v>413</v>
      </c>
      <c r="AJ34" s="98"/>
      <c r="AK34" s="150" t="s">
        <v>1136</v>
      </c>
      <c r="AL34" s="38" t="str">
        <f>IF(AJ34="","",AJ34/1000*AN34*0.0258)</f>
        <v/>
      </c>
      <c r="AM34" s="86" t="str">
        <f>IF(AJ34="","",AJ34*AO34)</f>
        <v/>
      </c>
      <c r="AN34" s="97">
        <f>係数１!D72</f>
        <v>3600</v>
      </c>
      <c r="AO34" s="84">
        <f>係数１!F72</f>
        <v>0</v>
      </c>
      <c r="AP34" s="84" t="str">
        <f>係数１!G72</f>
        <v>ｔ－CO2/千kWh</v>
      </c>
      <c r="AQ34" s="4">
        <v>1</v>
      </c>
      <c r="AR34" s="64" t="str">
        <f t="shared" si="16"/>
        <v/>
      </c>
      <c r="AU34" s="19" t="str">
        <f>IF(参照_電気!A34="","",参照_電気!A34)</f>
        <v/>
      </c>
      <c r="AV34" s="19" t="str">
        <f>IF(参照_電気!B34="","",参照_電気!B34)</f>
        <v/>
      </c>
      <c r="AW34" s="19" t="str">
        <f>IF(参照_電気!C34="","",参照_電気!C34)</f>
        <v>(参考値)事業者全体</v>
      </c>
      <c r="AX34" s="19">
        <f>IF(参照_電気!D34="","",参照_電気!D34)</f>
        <v>3.3300000000000002E-4</v>
      </c>
      <c r="AY34" s="19">
        <f>IF(参照_電気!E34="","",参照_電気!E34)</f>
        <v>3.3300000000000002E-4</v>
      </c>
      <c r="AZ34" s="19" t="str">
        <f>IF(参照_電気!F34="","",参照_電気!F34)</f>
        <v>(株)オプテージ</v>
      </c>
      <c r="BA34" s="19" t="str">
        <f>IF(参照_電気!G34="","",参照_電気!G34)</f>
        <v>(株)オプテージ_(参考値)事業者全体</v>
      </c>
      <c r="BB34" s="19">
        <f t="shared" si="0"/>
        <v>0.33300000000000002</v>
      </c>
      <c r="BD34" s="19" t="str">
        <f>IF(参照_電気!L34="","",参照_電気!L34)</f>
        <v>(株)karch</v>
      </c>
      <c r="BJ34" s="19" t="str">
        <f>IF(参照_ガス!A34="","",参照_ガス!A34)</f>
        <v/>
      </c>
      <c r="BK34" s="19" t="str">
        <f>IF(参照_ガス!B34="","",参照_ガス!B34)</f>
        <v/>
      </c>
      <c r="BL34" s="19" t="str">
        <f>IF(参照_ガス!C34="","",参照_ガス!C34)</f>
        <v>大多喜ガス株式会社の供給エリア（払出エリアC）</v>
      </c>
      <c r="BM34" s="19" t="str">
        <f>IF(参照_ガス!D34="","",参照_ガス!D34)</f>
        <v/>
      </c>
      <c r="BN34" s="19">
        <f>IF(参照_ガス!E34="","",参照_ガス!E34)</f>
        <v>2.0499999999999998</v>
      </c>
      <c r="BO34" s="19">
        <f>IF(参照_ガス!F34="","",参照_ガス!F34)</f>
        <v>2.0499999999999998</v>
      </c>
      <c r="BP34" s="19" t="str">
        <f>IF(参照_ガス!H34="","",参照_ガス!H34)</f>
        <v>大多喜ガス株式会社_大多喜ガス株式会社の供給エリア（払出エリアC）</v>
      </c>
      <c r="BQ34" s="19" t="str">
        <f>IF(参照_ガス!I34="","",参照_ガス!I34)</f>
        <v>大多喜ガス株式会社_大多喜ガス株式会社の供給エリア（払出エリアC）_</v>
      </c>
      <c r="BR34" s="19">
        <f>IF(参照_ガス!J34="","",参照_ガス!J34)</f>
        <v>2.0499999999999998</v>
      </c>
      <c r="BT34" s="19" t="str">
        <f>IF(参照_ガス!N34="","",参照_ガス!N34)</f>
        <v>山口合同ガス株式会社_下関市、山陽小野田市、宇部市、山口市、防府市、周南市、下松市、光市</v>
      </c>
      <c r="BZ34" s="19" t="str">
        <f>IF(参照_熱!A34="","",参照_熱!A34)</f>
        <v>058</v>
      </c>
      <c r="CA34" s="19" t="str">
        <f>IF(参照_熱!B34="","",参照_熱!B34)</f>
        <v>品川熱供給株式会社</v>
      </c>
      <c r="CB34" s="19" t="str">
        <f>IF(参照_熱!C34="","",参照_熱!C34)</f>
        <v>品川東口南地域</v>
      </c>
      <c r="CC34" s="19" t="str">
        <f>IF(参照_熱!D34="","",参照_熱!D34)</f>
        <v/>
      </c>
      <c r="CD34" s="19">
        <f>IF(参照_熱!E34="","",参照_熱!E34)</f>
        <v>4.2299999999999997E-2</v>
      </c>
      <c r="CE34" s="19">
        <f>IF(参照_熱!F34="","",参照_熱!F34)</f>
        <v>4.2299999999999997E-2</v>
      </c>
      <c r="CF34" s="19" t="str">
        <f>IF(参照_熱!H34="","",参照_熱!H34)</f>
        <v>品川熱供給株式会社_品川東口南地域</v>
      </c>
      <c r="CG34" s="19" t="str">
        <f>IF(参照_熱!I34="","",参照_熱!I34)</f>
        <v>品川熱供給株式会社_品川東口南地域_</v>
      </c>
      <c r="CH34" s="19">
        <f>IF(参照_熱!J34="","",参照_熱!J34)</f>
        <v>4.2299999999999997E-2</v>
      </c>
      <c r="CJ34" s="19" t="str">
        <f>IF(参照_熱!N34="","",参照_熱!N34)</f>
        <v>株式会社福岡エネルギーサービス_西鉄福岡駅再開発地域</v>
      </c>
    </row>
    <row r="35" spans="1:88" ht="12.75" customHeight="1">
      <c r="A35" s="1"/>
      <c r="B35" s="1"/>
      <c r="C35" s="540"/>
      <c r="D35" s="511" t="s">
        <v>46</v>
      </c>
      <c r="E35" s="511"/>
      <c r="F35" s="511"/>
      <c r="G35" s="511"/>
      <c r="H35" s="128" t="s">
        <v>1868</v>
      </c>
      <c r="I35" s="4"/>
      <c r="J35" s="38" t="str">
        <f>IF($I35="","",$I35*係数１!$D$20*0.0258)</f>
        <v/>
      </c>
      <c r="K35" s="38" t="str">
        <f>IF($I35="","",$I35*係数１!$D$20*係数１!$F$20*44/12)</f>
        <v/>
      </c>
      <c r="L35" s="1"/>
      <c r="AH35" s="608"/>
      <c r="AI35" s="99" t="s">
        <v>365</v>
      </c>
      <c r="AJ35" s="98"/>
      <c r="AK35" s="150" t="s">
        <v>1136</v>
      </c>
      <c r="AL35" s="38" t="str">
        <f t="shared" ref="AL35:AL36" si="17">IF(AJ35="","",AJ35/1000*AN35*0.0258)</f>
        <v/>
      </c>
      <c r="AM35" s="86" t="str">
        <f>IF(AJ35="","",AJ35*AO35)</f>
        <v/>
      </c>
      <c r="AN35" s="97">
        <f>係数１!D73</f>
        <v>3600</v>
      </c>
      <c r="AO35" s="84">
        <f>係数１!F73</f>
        <v>0</v>
      </c>
      <c r="AP35" s="84" t="str">
        <f>係数１!G73</f>
        <v>ｔ－CO2/千kWh</v>
      </c>
      <c r="AQ35" s="4">
        <v>1</v>
      </c>
      <c r="AR35" s="64" t="str">
        <f t="shared" si="16"/>
        <v/>
      </c>
      <c r="AU35" s="19" t="str">
        <f>IF(参照_電気!A35="","",参照_電気!A35)</f>
        <v>A0014</v>
      </c>
      <c r="AV35" s="19" t="str">
        <f>IF(参照_電気!B35="","",参照_電気!B35)</f>
        <v>エネサーブ(株)</v>
      </c>
      <c r="AW35" s="19" t="str">
        <f>IF(参照_電気!C35="","",参照_電気!C35)</f>
        <v>メニューA</v>
      </c>
      <c r="AX35" s="19">
        <f>IF(参照_電気!D35="","",参照_電気!D35)</f>
        <v>0</v>
      </c>
      <c r="AY35" s="19">
        <f>IF(参照_電気!E35="","",参照_電気!E35)</f>
        <v>0</v>
      </c>
      <c r="AZ35" s="19" t="str">
        <f>IF(参照_電気!F35="","",参照_電気!F35)</f>
        <v>エネサーブ(株)</v>
      </c>
      <c r="BA35" s="19" t="str">
        <f>IF(参照_電気!G35="","",参照_電気!G35)</f>
        <v>エネサーブ(株)_メニューA</v>
      </c>
      <c r="BB35" s="19">
        <f t="shared" si="0"/>
        <v>0</v>
      </c>
      <c r="BD35" s="19" t="str">
        <f>IF(参照_電気!L35="","",参照_電気!L35)</f>
        <v>KBN(株)</v>
      </c>
      <c r="BJ35" s="19" t="str">
        <f>IF(参照_ガス!A35="","",参照_ガス!A35)</f>
        <v>D0046</v>
      </c>
      <c r="BK35" s="19" t="str">
        <f>IF(参照_ガス!B35="","",参照_ガス!B35)</f>
        <v>武陽ガス株式会社</v>
      </c>
      <c r="BL35" s="19" t="str">
        <f>IF(参照_ガス!C35="","",参照_ガス!C35)</f>
        <v/>
      </c>
      <c r="BM35" s="19" t="str">
        <f>IF(参照_ガス!D35="","",参照_ガス!D35)</f>
        <v>メニューA</v>
      </c>
      <c r="BN35" s="19">
        <f>IF(参照_ガス!E35="","",参照_ガス!E35)</f>
        <v>2.0499999999999998</v>
      </c>
      <c r="BO35" s="19">
        <f>IF(参照_ガス!F35="","",参照_ガス!F35)</f>
        <v>0</v>
      </c>
      <c r="BP35" s="19" t="str">
        <f>IF(参照_ガス!H35="","",参照_ガス!H35)</f>
        <v>武陽ガス株式会社</v>
      </c>
      <c r="BQ35" s="19" t="str">
        <f>IF(参照_ガス!I35="","",参照_ガス!I35)</f>
        <v>武陽ガス株式会社_メニューA</v>
      </c>
      <c r="BR35" s="19">
        <f>IF(参照_ガス!J35="","",参照_ガス!J35)</f>
        <v>2.0499999999999998</v>
      </c>
      <c r="BT35" s="19" t="str">
        <f>IF(参照_ガス!N35="","",参照_ガス!N35)</f>
        <v>レモンガス株式会社</v>
      </c>
      <c r="BZ35" s="19" t="str">
        <f>IF(参照_熱!A35="","",参照_熱!A35)</f>
        <v>064</v>
      </c>
      <c r="CA35" s="19" t="str">
        <f>IF(参照_熱!B35="","",参照_熱!B35)</f>
        <v>山王熱供給株式会社</v>
      </c>
      <c r="CB35" s="19" t="str">
        <f>IF(参照_熱!C35="","",参照_熱!C35)</f>
        <v/>
      </c>
      <c r="CC35" s="19" t="str">
        <f>IF(参照_熱!D35="","",参照_熱!D35)</f>
        <v/>
      </c>
      <c r="CD35" s="19">
        <f>IF(参照_熱!E35="","",参照_熱!E35)</f>
        <v>4.36E-2</v>
      </c>
      <c r="CE35" s="19">
        <f>IF(参照_熱!F35="","",参照_熱!F35)</f>
        <v>4.36E-2</v>
      </c>
      <c r="CF35" s="19" t="str">
        <f>IF(参照_熱!H35="","",参照_熱!H35)</f>
        <v>山王熱供給株式会社</v>
      </c>
      <c r="CG35" s="19" t="str">
        <f>IF(参照_熱!I35="","",参照_熱!I35)</f>
        <v>山王熱供給株式会社_</v>
      </c>
      <c r="CH35" s="19">
        <f>IF(参照_熱!J35="","",参照_熱!J35)</f>
        <v>4.36E-2</v>
      </c>
      <c r="CJ35" s="19" t="str">
        <f>IF(参照_熱!N35="","",参照_熱!N35)</f>
        <v>丸の内熱供給株式会社</v>
      </c>
    </row>
    <row r="36" spans="1:88" ht="12.75" customHeight="1" thickBot="1">
      <c r="A36" s="1"/>
      <c r="B36" s="1"/>
      <c r="C36" s="540"/>
      <c r="D36" s="524" t="s">
        <v>45</v>
      </c>
      <c r="E36" s="524"/>
      <c r="F36" s="524"/>
      <c r="G36" s="524"/>
      <c r="H36" s="127" t="s">
        <v>17</v>
      </c>
      <c r="I36" s="5"/>
      <c r="J36" s="38" t="str">
        <f>IF($I36="","",$I36*係数１!$D$30*0.0258)</f>
        <v/>
      </c>
      <c r="K36" s="38" t="str">
        <f>IF($I36="","",$I36*参照_ガス!S4)</f>
        <v/>
      </c>
      <c r="L36" s="1"/>
      <c r="AH36" s="608"/>
      <c r="AI36" s="89" t="s">
        <v>412</v>
      </c>
      <c r="AJ36" s="88"/>
      <c r="AK36" s="150" t="s">
        <v>1136</v>
      </c>
      <c r="AL36" s="87" t="str">
        <f t="shared" si="17"/>
        <v/>
      </c>
      <c r="AM36" s="86" t="str">
        <f>IF(AJ36="","",AJ36*AO36)</f>
        <v/>
      </c>
      <c r="AN36" s="85">
        <f>係数１!D74</f>
        <v>3600</v>
      </c>
      <c r="AO36" s="84">
        <f>係数１!F74</f>
        <v>0</v>
      </c>
      <c r="AP36" s="84" t="str">
        <f>係数１!G74</f>
        <v>ｔ－CO2/千kWh</v>
      </c>
      <c r="AQ36" s="5">
        <v>1</v>
      </c>
      <c r="AR36" s="64" t="str">
        <f t="shared" si="16"/>
        <v/>
      </c>
      <c r="AU36" s="19" t="str">
        <f>IF(参照_電気!A36="","",参照_電気!A36)</f>
        <v/>
      </c>
      <c r="AV36" s="19" t="str">
        <f>IF(参照_電気!B36="","",参照_電気!B36)</f>
        <v/>
      </c>
      <c r="AW36" s="19" t="str">
        <f>IF(参照_電気!C36="","",参照_電気!C36)</f>
        <v>メニューB(残差)</v>
      </c>
      <c r="AX36" s="19">
        <f>IF(参照_電気!D36="","",参照_電気!D36)</f>
        <v>6.6E-4</v>
      </c>
      <c r="AY36" s="19">
        <f>IF(参照_電気!E36="","",参照_電気!E36)</f>
        <v>6.6E-4</v>
      </c>
      <c r="AZ36" s="19" t="str">
        <f>IF(参照_電気!F36="","",参照_電気!F36)</f>
        <v>エネサーブ(株)</v>
      </c>
      <c r="BA36" s="19" t="str">
        <f>IF(参照_電気!G36="","",参照_電気!G36)</f>
        <v>エネサーブ(株)_メニューB(残差)</v>
      </c>
      <c r="BB36" s="19">
        <f t="shared" si="0"/>
        <v>0.66</v>
      </c>
      <c r="BD36" s="19" t="str">
        <f>IF(参照_電気!L36="","",参照_電気!L36)</f>
        <v>KMパワー(株)</v>
      </c>
      <c r="BJ36" s="19" t="str">
        <f>IF(参照_ガス!A36="","",参照_ガス!A36)</f>
        <v/>
      </c>
      <c r="BK36" s="19" t="str">
        <f>IF(参照_ガス!B36="","",参照_ガス!B36)</f>
        <v/>
      </c>
      <c r="BL36" s="19" t="str">
        <f>IF(参照_ガス!C36="","",参照_ガス!C36)</f>
        <v/>
      </c>
      <c r="BM36" s="19" t="str">
        <f>IF(参照_ガス!D36="","",参照_ガス!D36)</f>
        <v>残差</v>
      </c>
      <c r="BN36" s="19">
        <f>IF(参照_ガス!E36="","",参照_ガス!E36)</f>
        <v>2.0499999999999998</v>
      </c>
      <c r="BO36" s="19">
        <f>IF(参照_ガス!F36="","",参照_ガス!F36)</f>
        <v>2.0499999999999998</v>
      </c>
      <c r="BP36" s="19" t="str">
        <f>IF(参照_ガス!H36="","",参照_ガス!H36)</f>
        <v>武陽ガス株式会社</v>
      </c>
      <c r="BQ36" s="19" t="str">
        <f>IF(参照_ガス!I36="","",参照_ガス!I36)</f>
        <v>武陽ガス株式会社_残差</v>
      </c>
      <c r="BR36" s="19">
        <f>IF(参照_ガス!J36="","",参照_ガス!J36)</f>
        <v>2.0499999999999998</v>
      </c>
      <c r="BT36" s="19" t="str">
        <f>IF(参照_ガス!N36="","",参照_ガス!N36)</f>
        <v/>
      </c>
      <c r="BZ36" s="19" t="str">
        <f>IF(参照_熱!A36="","",参照_熱!A36)</f>
        <v>065</v>
      </c>
      <c r="CA36" s="19" t="str">
        <f>IF(参照_熱!B36="","",参照_熱!B36)</f>
        <v>渋谷熱供給株式会社</v>
      </c>
      <c r="CB36" s="19" t="str">
        <f>IF(参照_熱!C36="","",参照_熱!C36)</f>
        <v/>
      </c>
      <c r="CC36" s="19" t="str">
        <f>IF(参照_熱!D36="","",参照_熱!D36)</f>
        <v/>
      </c>
      <c r="CD36" s="19">
        <f>IF(参照_熱!E36="","",参照_熱!E36)</f>
        <v>0.05</v>
      </c>
      <c r="CE36" s="19">
        <f>IF(参照_熱!F36="","",参照_熱!F36)</f>
        <v>0.05</v>
      </c>
      <c r="CF36" s="19" t="str">
        <f>IF(参照_熱!H36="","",参照_熱!H36)</f>
        <v>渋谷熱供給株式会社</v>
      </c>
      <c r="CG36" s="19" t="str">
        <f>IF(参照_熱!I36="","",参照_熱!I36)</f>
        <v>渋谷熱供給株式会社_</v>
      </c>
      <c r="CH36" s="19">
        <f>IF(参照_熱!J36="","",参照_熱!J36)</f>
        <v>0.05</v>
      </c>
      <c r="CJ36" s="19" t="str">
        <f>IF(参照_熱!N36="","",参照_熱!N36)</f>
        <v>みなとみらい二十一熱供給株式会社</v>
      </c>
    </row>
    <row r="37" spans="1:88" ht="16.5" customHeight="1" thickTop="1" thickBot="1">
      <c r="A37" s="1"/>
      <c r="B37" s="1"/>
      <c r="C37" s="540"/>
      <c r="D37" s="515" t="s">
        <v>55</v>
      </c>
      <c r="E37" s="521" t="s">
        <v>1879</v>
      </c>
      <c r="F37" s="515" t="s">
        <v>56</v>
      </c>
      <c r="G37" s="126" t="s">
        <v>107</v>
      </c>
      <c r="H37" s="524" t="s">
        <v>18</v>
      </c>
      <c r="I37" s="484" t="str">
        <f>IF(S47=0,"",S47)</f>
        <v/>
      </c>
      <c r="J37" s="484" t="str">
        <f>IF(U47=0,"",U47)</f>
        <v/>
      </c>
      <c r="K37" s="484">
        <f>Y47</f>
        <v>0</v>
      </c>
      <c r="L37" s="1"/>
      <c r="AH37" s="609" t="s">
        <v>366</v>
      </c>
      <c r="AI37" s="610"/>
      <c r="AJ37" s="610"/>
      <c r="AK37" s="610"/>
      <c r="AL37" s="77">
        <f>SUM(AL17:AL36)</f>
        <v>0</v>
      </c>
      <c r="AM37" s="80">
        <f>SUM(AM17:AM36)</f>
        <v>0</v>
      </c>
      <c r="AN37" s="79"/>
      <c r="AO37" s="78"/>
      <c r="AP37" s="78"/>
      <c r="AQ37" s="78"/>
      <c r="AR37" s="77">
        <f>SUM(AR17:AR36)</f>
        <v>0</v>
      </c>
      <c r="AU37" s="19" t="str">
        <f>IF(参照_電気!A37="","",参照_電気!A37)</f>
        <v/>
      </c>
      <c r="AV37" s="19" t="str">
        <f>IF(参照_電気!B37="","",参照_電気!B37)</f>
        <v/>
      </c>
      <c r="AW37" s="19" t="str">
        <f>IF(参照_電気!C37="","",参照_電気!C37)</f>
        <v>(参考値)事業者全体</v>
      </c>
      <c r="AX37" s="19">
        <f>IF(参照_電気!D37="","",参照_電気!D37)</f>
        <v>2.8400000000000002E-4</v>
      </c>
      <c r="AY37" s="19">
        <f>IF(参照_電気!E37="","",参照_電気!E37)</f>
        <v>2.8400000000000002E-4</v>
      </c>
      <c r="AZ37" s="19" t="str">
        <f>IF(参照_電気!F37="","",参照_電気!F37)</f>
        <v>エネサーブ(株)</v>
      </c>
      <c r="BA37" s="19" t="str">
        <f>IF(参照_電気!G37="","",参照_電気!G37)</f>
        <v>エネサーブ(株)_(参考値)事業者全体</v>
      </c>
      <c r="BB37" s="19">
        <f t="shared" si="0"/>
        <v>0.28400000000000003</v>
      </c>
      <c r="BD37" s="19" t="str">
        <f>IF(参照_電気!L37="","",参照_電気!L37)</f>
        <v>(株)LENETS</v>
      </c>
      <c r="BJ37" s="19" t="str">
        <f>IF(参照_ガス!A37="","",参照_ガス!A37)</f>
        <v>F0002</v>
      </c>
      <c r="BK37" s="19" t="str">
        <f>IF(参照_ガス!B37="","",参照_ガス!B37)</f>
        <v>金沢エナジー株式会社</v>
      </c>
      <c r="BL37" s="19" t="str">
        <f>IF(参照_ガス!C37="","",参照_ガス!C37)</f>
        <v/>
      </c>
      <c r="BM37" s="19" t="str">
        <f>IF(参照_ガス!D37="","",参照_ガス!D37)</f>
        <v>メニューA</v>
      </c>
      <c r="BN37" s="19">
        <f>IF(参照_ガス!E37="","",参照_ガス!E37)</f>
        <v>2.14</v>
      </c>
      <c r="BO37" s="19">
        <f>IF(参照_ガス!F37="","",参照_ガス!F37)</f>
        <v>0</v>
      </c>
      <c r="BP37" s="19" t="str">
        <f>IF(参照_ガス!H37="","",参照_ガス!H37)</f>
        <v>金沢エナジー株式会社</v>
      </c>
      <c r="BQ37" s="19" t="str">
        <f>IF(参照_ガス!I37="","",参照_ガス!I37)</f>
        <v>金沢エナジー株式会社_メニューA</v>
      </c>
      <c r="BR37" s="19">
        <f>IF(参照_ガス!J37="","",参照_ガス!J37)</f>
        <v>2.14</v>
      </c>
      <c r="BT37" s="19" t="str">
        <f>IF(参照_ガス!N37="","",参照_ガス!N37)</f>
        <v/>
      </c>
      <c r="BZ37" s="19" t="str">
        <f>IF(参照_熱!A37="","",参照_熱!A37)</f>
        <v>069</v>
      </c>
      <c r="CA37" s="19" t="str">
        <f>IF(参照_熱!B37="","",参照_熱!B37)</f>
        <v>品川エネルギーサービス株式会社</v>
      </c>
      <c r="CB37" s="19" t="str">
        <f>IF(参照_熱!C37="","",参照_熱!C37)</f>
        <v/>
      </c>
      <c r="CC37" s="19" t="str">
        <f>IF(参照_熱!D37="","",参照_熱!D37)</f>
        <v/>
      </c>
      <c r="CD37" s="19">
        <f>IF(参照_熱!E37="","",参照_熱!E37)</f>
        <v>4.3799999999999999E-2</v>
      </c>
      <c r="CE37" s="19">
        <f>IF(参照_熱!F37="","",参照_熱!F37)</f>
        <v>4.3799999999999999E-2</v>
      </c>
      <c r="CF37" s="19" t="str">
        <f>IF(参照_熱!H37="","",参照_熱!H37)</f>
        <v>品川エネルギーサービス株式会社</v>
      </c>
      <c r="CG37" s="19" t="str">
        <f>IF(参照_熱!I37="","",参照_熱!I37)</f>
        <v>品川エネルギーサービス株式会社_</v>
      </c>
      <c r="CH37" s="19">
        <f>IF(参照_熱!J37="","",参照_熱!J37)</f>
        <v>4.3799999999999999E-2</v>
      </c>
      <c r="CJ37" s="19" t="str">
        <f>IF(参照_熱!N37="","",参照_熱!N37)</f>
        <v/>
      </c>
    </row>
    <row r="38" spans="1:88" ht="16.5" customHeight="1">
      <c r="A38" s="1"/>
      <c r="B38" s="1"/>
      <c r="C38" s="540"/>
      <c r="D38" s="520"/>
      <c r="E38" s="522"/>
      <c r="F38" s="516"/>
      <c r="G38" s="65" t="str">
        <f>IF(COUNTA(O42:O46)=0,"（　　　 　　）",IF(COUNTA(O42:O46)=1,"（"&amp;O42&amp;"）","（複数の電気事業者）"))</f>
        <v>（　　　 　　）</v>
      </c>
      <c r="H38" s="525"/>
      <c r="I38" s="488"/>
      <c r="J38" s="488"/>
      <c r="K38" s="488"/>
      <c r="L38" s="1"/>
      <c r="AU38" s="19" t="str">
        <f>IF(参照_電気!A38="","",参照_電気!A38)</f>
        <v>A0015</v>
      </c>
      <c r="AV38" s="19" t="str">
        <f>IF(参照_電気!B38="","",参照_電気!B38)</f>
        <v>(株)エネワンでんき</v>
      </c>
      <c r="AW38" s="19" t="str">
        <f>IF(参照_電気!C38="","",参照_電気!C38)</f>
        <v>メニューA</v>
      </c>
      <c r="AX38" s="19">
        <f>IF(参照_電気!D38="","",参照_電気!D38)</f>
        <v>4.0299999999999998E-4</v>
      </c>
      <c r="AY38" s="19">
        <f>IF(参照_電気!E38="","",参照_電気!E38)</f>
        <v>4.0299999999999998E-4</v>
      </c>
      <c r="AZ38" s="19" t="str">
        <f>IF(参照_電気!F38="","",参照_電気!F38)</f>
        <v>(株)エネワンでんき</v>
      </c>
      <c r="BA38" s="19" t="str">
        <f>IF(参照_電気!G38="","",参照_電気!G38)</f>
        <v>(株)エネワンでんき_メニューA</v>
      </c>
      <c r="BB38" s="19">
        <f t="shared" si="0"/>
        <v>0.40299999999999997</v>
      </c>
      <c r="BD38" s="19" t="str">
        <f>IF(参照_電気!L38="","",参照_電気!L38)</f>
        <v>(株)Link Life</v>
      </c>
      <c r="BJ38" s="19" t="str">
        <f>IF(参照_ガス!A38="","",参照_ガス!A38)</f>
        <v/>
      </c>
      <c r="BK38" s="19" t="str">
        <f>IF(参照_ガス!B38="","",参照_ガス!B38)</f>
        <v/>
      </c>
      <c r="BL38" s="19" t="str">
        <f>IF(参照_ガス!C38="","",参照_ガス!C38)</f>
        <v/>
      </c>
      <c r="BM38" s="19" t="str">
        <f>IF(参照_ガス!D38="","",参照_ガス!D38)</f>
        <v>残差</v>
      </c>
      <c r="BN38" s="19">
        <f>IF(参照_ガス!E38="","",参照_ガス!E38)</f>
        <v>2.14</v>
      </c>
      <c r="BO38" s="19">
        <f>IF(参照_ガス!F38="","",参照_ガス!F38)</f>
        <v>2.14</v>
      </c>
      <c r="BP38" s="19" t="str">
        <f>IF(参照_ガス!H38="","",参照_ガス!H38)</f>
        <v>金沢エナジー株式会社</v>
      </c>
      <c r="BQ38" s="19" t="str">
        <f>IF(参照_ガス!I38="","",参照_ガス!I38)</f>
        <v>金沢エナジー株式会社_残差</v>
      </c>
      <c r="BR38" s="19">
        <f>IF(参照_ガス!J38="","",参照_ガス!J38)</f>
        <v>2.14</v>
      </c>
      <c r="BT38" s="19" t="str">
        <f>IF(参照_ガス!N38="","",参照_ガス!N38)</f>
        <v/>
      </c>
      <c r="BZ38" s="19" t="str">
        <f>IF(参照_熱!A38="","",参照_熱!A38)</f>
        <v>073</v>
      </c>
      <c r="CA38" s="19" t="str">
        <f>IF(参照_熱!B38="","",参照_熱!B38)</f>
        <v>ＤＨＣ名古屋株式会社</v>
      </c>
      <c r="CB38" s="19" t="str">
        <f>IF(参照_熱!C38="","",参照_熱!C38)</f>
        <v>名駅東地域</v>
      </c>
      <c r="CC38" s="19" t="str">
        <f>IF(参照_熱!D38="","",参照_熱!D38)</f>
        <v/>
      </c>
      <c r="CD38" s="19">
        <f>IF(参照_熱!E38="","",参照_熱!E38)</f>
        <v>3.4799999999999998E-2</v>
      </c>
      <c r="CE38" s="19">
        <f>IF(参照_熱!F38="","",参照_熱!F38)</f>
        <v>3.4799999999999998E-2</v>
      </c>
      <c r="CF38" s="19" t="str">
        <f>IF(参照_熱!H38="","",参照_熱!H38)</f>
        <v>ＤＨＣ名古屋株式会社_名駅東地域</v>
      </c>
      <c r="CG38" s="19" t="str">
        <f>IF(参照_熱!I38="","",参照_熱!I38)</f>
        <v>ＤＨＣ名古屋株式会社_名駅東地域_</v>
      </c>
      <c r="CH38" s="19">
        <f>IF(参照_熱!J38="","",参照_熱!J38)</f>
        <v>3.4799999999999998E-2</v>
      </c>
      <c r="CJ38" s="19" t="str">
        <f>IF(参照_熱!N38="","",参照_熱!N38)</f>
        <v/>
      </c>
    </row>
    <row r="39" spans="1:88" ht="16.5" customHeight="1">
      <c r="A39" s="1"/>
      <c r="B39" s="1"/>
      <c r="C39" s="540"/>
      <c r="D39" s="520"/>
      <c r="E39" s="522"/>
      <c r="F39" s="515" t="s">
        <v>57</v>
      </c>
      <c r="G39" s="126" t="s">
        <v>107</v>
      </c>
      <c r="H39" s="524" t="s">
        <v>18</v>
      </c>
      <c r="I39" s="526"/>
      <c r="J39" s="526"/>
      <c r="K39" s="526"/>
      <c r="L39" s="1"/>
      <c r="N39" s="76" t="s">
        <v>343</v>
      </c>
      <c r="AH39" s="76" t="s">
        <v>343</v>
      </c>
      <c r="AU39" s="19" t="str">
        <f>IF(参照_電気!A39="","",参照_電気!A39)</f>
        <v/>
      </c>
      <c r="AV39" s="19" t="str">
        <f>IF(参照_電気!B39="","",参照_電気!B39)</f>
        <v/>
      </c>
      <c r="AW39" s="19" t="str">
        <f>IF(参照_電気!C39="","",参照_電気!C39)</f>
        <v>メニューB(残差)</v>
      </c>
      <c r="AX39" s="19">
        <f>IF(参照_電気!D39="","",参照_電気!D39)</f>
        <v>3.79E-4</v>
      </c>
      <c r="AY39" s="19">
        <f>IF(参照_電気!E39="","",参照_電気!E39)</f>
        <v>3.79E-4</v>
      </c>
      <c r="AZ39" s="19" t="str">
        <f>IF(参照_電気!F39="","",参照_電気!F39)</f>
        <v>(株)エネワンでんき</v>
      </c>
      <c r="BA39" s="19" t="str">
        <f>IF(参照_電気!G39="","",参照_電気!G39)</f>
        <v>(株)エネワンでんき_メニューB(残差)</v>
      </c>
      <c r="BB39" s="19">
        <f t="shared" si="0"/>
        <v>0.379</v>
      </c>
      <c r="BD39" s="19" t="str">
        <f>IF(参照_電気!L39="","",参照_電気!L39)</f>
        <v>(株)LIXIL TEPCO スマートパートナーズ</v>
      </c>
      <c r="BJ39" s="19" t="str">
        <f>IF(参照_ガス!A39="","",参照_ガス!A39)</f>
        <v>H0001</v>
      </c>
      <c r="BK39" s="19" t="str">
        <f>IF(参照_ガス!B39="","",参照_ガス!B39)</f>
        <v>広島ガス株式会社</v>
      </c>
      <c r="BL39" s="19" t="str">
        <f>IF(参照_ガス!C39="","",参照_ガス!C39)</f>
        <v/>
      </c>
      <c r="BM39" s="19" t="str">
        <f>IF(参照_ガス!D39="","",参照_ガス!D39)</f>
        <v>メニューA</v>
      </c>
      <c r="BN39" s="19">
        <f>IF(参照_ガス!E39="","",参照_ガス!E39)</f>
        <v>2.0499999999999998</v>
      </c>
      <c r="BO39" s="19">
        <f>IF(参照_ガス!F39="","",参照_ガス!F39)</f>
        <v>0</v>
      </c>
      <c r="BP39" s="19" t="str">
        <f>IF(参照_ガス!H39="","",参照_ガス!H39)</f>
        <v>広島ガス株式会社</v>
      </c>
      <c r="BQ39" s="19" t="str">
        <f>IF(参照_ガス!I39="","",参照_ガス!I39)</f>
        <v>広島ガス株式会社_メニューA</v>
      </c>
      <c r="BR39" s="19">
        <f>IF(参照_ガス!J39="","",参照_ガス!J39)</f>
        <v>2.0499999999999998</v>
      </c>
      <c r="BT39" s="19" t="str">
        <f>IF(参照_ガス!N39="","",参照_ガス!N39)</f>
        <v/>
      </c>
      <c r="BZ39" s="19" t="str">
        <f>IF(参照_熱!A39="","",参照_熱!A39)</f>
        <v>079</v>
      </c>
      <c r="CA39" s="19" t="str">
        <f>IF(参照_熱!B39="","",参照_熱!B39)</f>
        <v>虎ノ門エネルギーネットワーク株式会社</v>
      </c>
      <c r="CB39" s="19" t="str">
        <f>IF(参照_熱!C39="","",参照_熱!C39)</f>
        <v>虎ノ門一・二丁目地域</v>
      </c>
      <c r="CC39" s="19" t="str">
        <f>IF(参照_熱!D39="","",参照_熱!D39)</f>
        <v/>
      </c>
      <c r="CD39" s="19">
        <f>IF(参照_熱!E39="","",参照_熱!E39)</f>
        <v>4.3799999999999999E-2</v>
      </c>
      <c r="CE39" s="19">
        <f>IF(参照_熱!F39="","",参照_熱!F39)</f>
        <v>4.3799999999999999E-2</v>
      </c>
      <c r="CF39" s="19" t="str">
        <f>IF(参照_熱!H39="","",参照_熱!H39)</f>
        <v>虎ノ門エネルギーネットワーク株式会社_虎ノ門一・二丁目地域</v>
      </c>
      <c r="CG39" s="19" t="str">
        <f>IF(参照_熱!I39="","",参照_熱!I39)</f>
        <v>虎ノ門エネルギーネットワーク株式会社_虎ノ門一・二丁目地域_</v>
      </c>
      <c r="CH39" s="19">
        <f>IF(参照_熱!J39="","",参照_熱!J39)</f>
        <v>4.3799999999999999E-2</v>
      </c>
      <c r="CJ39" s="19" t="str">
        <f>IF(参照_熱!N39="","",参照_熱!N39)</f>
        <v/>
      </c>
    </row>
    <row r="40" spans="1:88" ht="16.5" customHeight="1" thickBot="1">
      <c r="A40" s="1"/>
      <c r="B40" s="1"/>
      <c r="C40" s="540"/>
      <c r="D40" s="520"/>
      <c r="E40" s="523"/>
      <c r="F40" s="516"/>
      <c r="G40" s="177" t="s">
        <v>1137</v>
      </c>
      <c r="H40" s="525"/>
      <c r="I40" s="527"/>
      <c r="J40" s="527"/>
      <c r="K40" s="527"/>
      <c r="L40" s="1"/>
      <c r="N40" s="36" t="s">
        <v>2291</v>
      </c>
      <c r="AH40" s="36" t="s">
        <v>367</v>
      </c>
      <c r="AJ40" s="36"/>
      <c r="AK40" s="36"/>
      <c r="AL40" s="36"/>
      <c r="AU40" s="19" t="str">
        <f>IF(参照_電気!A40="","",参照_電気!A40)</f>
        <v/>
      </c>
      <c r="AV40" s="19" t="str">
        <f>IF(参照_電気!B40="","",参照_電気!B40)</f>
        <v/>
      </c>
      <c r="AW40" s="19" t="str">
        <f>IF(参照_電気!C40="","",参照_電気!C40)</f>
        <v>(参考値)事業者全体</v>
      </c>
      <c r="AX40" s="19">
        <f>IF(参照_電気!D40="","",参照_電気!D40)</f>
        <v>3.79E-4</v>
      </c>
      <c r="AY40" s="19">
        <f>IF(参照_電気!E40="","",参照_電気!E40)</f>
        <v>3.79E-4</v>
      </c>
      <c r="AZ40" s="19" t="str">
        <f>IF(参照_電気!F40="","",参照_電気!F40)</f>
        <v>(株)エネワンでんき</v>
      </c>
      <c r="BA40" s="19" t="str">
        <f>IF(参照_電気!G40="","",参照_電気!G40)</f>
        <v>(株)エネワンでんき_(参考値)事業者全体</v>
      </c>
      <c r="BB40" s="19">
        <f t="shared" si="0"/>
        <v>0.379</v>
      </c>
      <c r="BD40" s="19" t="str">
        <f>IF(参照_電気!L40="","",参照_電気!L40)</f>
        <v>(株)Looop</v>
      </c>
      <c r="BJ40" s="19" t="str">
        <f>IF(参照_ガス!A40="","",参照_ガス!A40)</f>
        <v/>
      </c>
      <c r="BK40" s="19" t="str">
        <f>IF(参照_ガス!B40="","",参照_ガス!B40)</f>
        <v/>
      </c>
      <c r="BL40" s="19" t="str">
        <f>IF(参照_ガス!C40="","",参照_ガス!C40)</f>
        <v/>
      </c>
      <c r="BM40" s="19" t="str">
        <f>IF(参照_ガス!D40="","",参照_ガス!D40)</f>
        <v>残差</v>
      </c>
      <c r="BN40" s="19">
        <f>IF(参照_ガス!E40="","",参照_ガス!E40)</f>
        <v>2.0499999999999998</v>
      </c>
      <c r="BO40" s="19">
        <f>IF(参照_ガス!F40="","",参照_ガス!F40)</f>
        <v>2.0499999999999998</v>
      </c>
      <c r="BP40" s="19" t="str">
        <f>IF(参照_ガス!H40="","",参照_ガス!H40)</f>
        <v>広島ガス株式会社</v>
      </c>
      <c r="BQ40" s="19" t="str">
        <f>IF(参照_ガス!I40="","",参照_ガス!I40)</f>
        <v>広島ガス株式会社_残差</v>
      </c>
      <c r="BR40" s="19">
        <f>IF(参照_ガス!J40="","",参照_ガス!J40)</f>
        <v>2.0499999999999998</v>
      </c>
      <c r="BT40" s="19" t="str">
        <f>IF(参照_ガス!N40="","",参照_ガス!N40)</f>
        <v/>
      </c>
      <c r="BZ40" s="19" t="str">
        <f>IF(参照_熱!A40="","",参照_熱!A40)</f>
        <v/>
      </c>
      <c r="CA40" s="19" t="str">
        <f>IF(参照_熱!B40="","",参照_熱!B40)</f>
        <v/>
      </c>
      <c r="CB40" s="19" t="str">
        <f>IF(参照_熱!C40="","",参照_熱!C40)</f>
        <v>虎ノ門・麻布台地域</v>
      </c>
      <c r="CC40" s="19" t="str">
        <f>IF(参照_熱!D40="","",参照_熱!D40)</f>
        <v/>
      </c>
      <c r="CD40" s="19">
        <f>IF(参照_熱!E40="","",参照_熱!E40)</f>
        <v>4.2000000000000003E-2</v>
      </c>
      <c r="CE40" s="19">
        <f>IF(参照_熱!F40="","",参照_熱!F40)</f>
        <v>4.2000000000000003E-2</v>
      </c>
      <c r="CF40" s="19" t="str">
        <f>IF(参照_熱!H40="","",参照_熱!H40)</f>
        <v>虎ノ門エネルギーネットワーク株式会社_虎ノ門・麻布台地域</v>
      </c>
      <c r="CG40" s="19" t="str">
        <f>IF(参照_熱!I40="","",参照_熱!I40)</f>
        <v>虎ノ門エネルギーネットワーク株式会社_虎ノ門・麻布台地域_</v>
      </c>
      <c r="CH40" s="19">
        <f>IF(参照_熱!J40="","",参照_熱!J40)</f>
        <v>4.2000000000000003E-2</v>
      </c>
      <c r="CJ40" s="19" t="str">
        <f>IF(参照_熱!N40="","",参照_熱!N40)</f>
        <v/>
      </c>
    </row>
    <row r="41" spans="1:88" ht="16.5" customHeight="1" thickBot="1">
      <c r="A41" s="1"/>
      <c r="B41" s="1"/>
      <c r="C41" s="540"/>
      <c r="D41" s="520"/>
      <c r="E41" s="518" t="s">
        <v>0</v>
      </c>
      <c r="F41" s="519"/>
      <c r="G41" s="126" t="s">
        <v>107</v>
      </c>
      <c r="H41" s="524" t="s">
        <v>18</v>
      </c>
      <c r="I41" s="484" t="str">
        <f>IF(AL47=0,"",AL47)</f>
        <v/>
      </c>
      <c r="J41" s="484" t="str">
        <f>IF(AO42=0,"",AO42)</f>
        <v/>
      </c>
      <c r="K41" s="484">
        <f>AP47</f>
        <v>0</v>
      </c>
      <c r="L41" s="1"/>
      <c r="N41" s="75"/>
      <c r="O41" s="73" t="s">
        <v>66</v>
      </c>
      <c r="P41" s="74" t="s">
        <v>411</v>
      </c>
      <c r="Q41" s="69" t="s">
        <v>410</v>
      </c>
      <c r="R41" s="73" t="s">
        <v>409</v>
      </c>
      <c r="S41" s="34" t="s">
        <v>121</v>
      </c>
      <c r="T41" s="67" t="s">
        <v>396</v>
      </c>
      <c r="U41" s="66" t="s">
        <v>395</v>
      </c>
      <c r="V41" s="66" t="s">
        <v>394</v>
      </c>
      <c r="W41" s="73" t="s">
        <v>408</v>
      </c>
      <c r="X41" s="72" t="s">
        <v>407</v>
      </c>
      <c r="Y41" s="71" t="s">
        <v>406</v>
      </c>
      <c r="Z41" s="71" t="s">
        <v>405</v>
      </c>
      <c r="AA41" s="71" t="s">
        <v>404</v>
      </c>
      <c r="AB41" s="71" t="s">
        <v>403</v>
      </c>
      <c r="AC41" s="71" t="s">
        <v>402</v>
      </c>
      <c r="AD41" s="71" t="s">
        <v>401</v>
      </c>
      <c r="AE41" s="66" t="s">
        <v>400</v>
      </c>
      <c r="AF41" s="34" t="s">
        <v>399</v>
      </c>
      <c r="AH41" s="70"/>
      <c r="AI41" s="69" t="s">
        <v>398</v>
      </c>
      <c r="AJ41" s="585" t="s">
        <v>397</v>
      </c>
      <c r="AK41" s="586"/>
      <c r="AL41" s="68" t="s">
        <v>121</v>
      </c>
      <c r="AN41" s="67" t="s">
        <v>396</v>
      </c>
      <c r="AO41" s="66" t="s">
        <v>395</v>
      </c>
      <c r="AP41" s="34" t="s">
        <v>394</v>
      </c>
      <c r="AU41" s="19" t="str">
        <f>IF(参照_電気!A41="","",参照_電気!A41)</f>
        <v>A0016</v>
      </c>
      <c r="AV41" s="19" t="str">
        <f>IF(参照_電気!B41="","",参照_電気!B41)</f>
        <v>ミツウロコグリーンエネルギー(株)</v>
      </c>
      <c r="AW41" s="19" t="str">
        <f>IF(参照_電気!C41="","",参照_電気!C41)</f>
        <v>メニューA</v>
      </c>
      <c r="AX41" s="19">
        <f>IF(参照_電気!D41="","",参照_電気!D41)</f>
        <v>0</v>
      </c>
      <c r="AY41" s="19">
        <f>IF(参照_電気!E41="","",参照_電気!E41)</f>
        <v>0</v>
      </c>
      <c r="AZ41" s="19" t="str">
        <f>IF(参照_電気!F41="","",参照_電気!F41)</f>
        <v>ミツウロコグリーンエネルギー(株)</v>
      </c>
      <c r="BA41" s="19" t="str">
        <f>IF(参照_電気!G41="","",参照_電気!G41)</f>
        <v>ミツウロコグリーンエネルギー(株)_メニューA</v>
      </c>
      <c r="BB41" s="19">
        <f t="shared" si="0"/>
        <v>0</v>
      </c>
      <c r="BD41" s="19" t="str">
        <f>IF(参照_電気!L41="","",参照_電気!L41)</f>
        <v>MCPD(株)</v>
      </c>
      <c r="BJ41" s="19" t="str">
        <f>IF(参照_ガス!A41="","",参照_ガス!A41)</f>
        <v>H0004</v>
      </c>
      <c r="BK41" s="19" t="str">
        <f>IF(参照_ガス!B41="","",参照_ガス!B41)</f>
        <v>山口合同ガス株式会社</v>
      </c>
      <c r="BL41" s="19" t="str">
        <f>IF(参照_ガス!C41="","",参照_ガス!C41)</f>
        <v>下関市、山陽小野田市、宇部市、山口市、防府市、周南市、下松市、光市</v>
      </c>
      <c r="BM41" s="19" t="str">
        <f>IF(参照_ガス!D41="","",参照_ガス!D41)</f>
        <v/>
      </c>
      <c r="BN41" s="19">
        <f>IF(参照_ガス!E41="","",参照_ガス!E41)</f>
        <v>2.13</v>
      </c>
      <c r="BO41" s="19">
        <f>IF(参照_ガス!F41="","",参照_ガス!F41)</f>
        <v>2.13</v>
      </c>
      <c r="BP41" s="19" t="str">
        <f>IF(参照_ガス!H41="","",参照_ガス!H41)</f>
        <v>山口合同ガス株式会社_下関市、山陽小野田市、宇部市、山口市、防府市、周南市、下松市、光市</v>
      </c>
      <c r="BQ41" s="19" t="str">
        <f>IF(参照_ガス!I41="","",参照_ガス!I41)</f>
        <v>山口合同ガス株式会社_下関市、山陽小野田市、宇部市、山口市、防府市、周南市、下松市、光市_</v>
      </c>
      <c r="BR41" s="19">
        <f>IF(参照_ガス!J41="","",参照_ガス!J41)</f>
        <v>2.13</v>
      </c>
      <c r="BT41" s="19" t="str">
        <f>IF(参照_ガス!N41="","",参照_ガス!N41)</f>
        <v/>
      </c>
      <c r="BZ41" s="19" t="str">
        <f>IF(参照_熱!A41="","",参照_熱!A41)</f>
        <v/>
      </c>
      <c r="CA41" s="19" t="str">
        <f>IF(参照_熱!B41="","",参照_熱!B41)</f>
        <v/>
      </c>
      <c r="CB41" s="19" t="str">
        <f>IF(参照_熱!C41="","",参照_熱!C41)</f>
        <v/>
      </c>
      <c r="CC41" s="19" t="str">
        <f>IF(参照_熱!D41="","",参照_熱!D41)</f>
        <v/>
      </c>
      <c r="CD41" s="19" t="str">
        <f>IF(参照_熱!E41="","",参照_熱!E41)</f>
        <v/>
      </c>
      <c r="CE41" s="19" t="str">
        <f>IF(参照_熱!F41="","",参照_熱!F41)</f>
        <v/>
      </c>
      <c r="CF41" s="19" t="str">
        <f>IF(参照_熱!H41="","",参照_熱!H41)</f>
        <v/>
      </c>
      <c r="CG41" s="19" t="str">
        <f>IF(参照_熱!I41="","",参照_熱!I41)</f>
        <v/>
      </c>
      <c r="CH41" s="19" t="str">
        <f>IF(参照_熱!J41="","",参照_熱!J41)</f>
        <v/>
      </c>
      <c r="CJ41" s="19" t="str">
        <f>IF(参照_熱!N41="","",参照_熱!N41)</f>
        <v/>
      </c>
    </row>
    <row r="42" spans="1:88" ht="16.5" customHeight="1" thickTop="1">
      <c r="A42" s="1"/>
      <c r="B42" s="1"/>
      <c r="C42" s="540"/>
      <c r="D42" s="516"/>
      <c r="E42" s="528"/>
      <c r="F42" s="529"/>
      <c r="G42" s="65" t="str">
        <f>IF(COUNTA(AI42:AI46)=0,"（　　　 　　）",IF(COUNTA(AI42:AI46)=1,"（"&amp;AI42&amp;"）","（複数の電気事業者）"))</f>
        <v>（　　　 　　）</v>
      </c>
      <c r="H42" s="525"/>
      <c r="I42" s="488"/>
      <c r="J42" s="488"/>
      <c r="K42" s="488"/>
      <c r="L42" s="1"/>
      <c r="N42" s="63">
        <v>1</v>
      </c>
      <c r="O42" s="57"/>
      <c r="P42" s="57"/>
      <c r="Q42" s="54" t="str">
        <f>IF(O42="","",_xlfn.IFNA(VLOOKUP(O42&amp;"_"&amp;P42,$BA:$BB,2,FALSE),"該当する排出係数がありません"))</f>
        <v/>
      </c>
      <c r="R42" s="56"/>
      <c r="S42" s="55"/>
      <c r="T42" s="49">
        <f>係数１!D$49</f>
        <v>8640</v>
      </c>
      <c r="U42" s="48" t="str">
        <f>IF(OR(S42="",O42=""),"",S42/1000*T42*0.0258)</f>
        <v/>
      </c>
      <c r="V42" s="48" t="str">
        <f>IF(OR(S42="",O42=""),"",IF(R42="",S42*Q42,S42*R42))</f>
        <v/>
      </c>
      <c r="W42" s="54" t="str">
        <f ca="1">IF(O42="","",IF(ISNUMBER(AA42),INDIRECT($BG$6&amp;AA42),IF(AA42="a",Q42,IF(AA42="b",INDIRECT($BG$6&amp;AB42),IF(AA42="c",R42,"")))))</f>
        <v/>
      </c>
      <c r="X42" s="53"/>
      <c r="Y42" s="48" t="str">
        <f>IF(OR(S42="",O42=""),"",IF(X42="",S42*W42,S42*X42))</f>
        <v/>
      </c>
      <c r="Z42" s="52" t="str">
        <f ca="1">IF(O42="","",IF(COUNTIF(INDIRECT($BG$4&amp;":"&amp;$BG$4),O42),1,0))</f>
        <v/>
      </c>
      <c r="AA42" s="52" t="str">
        <f ca="1">IF(O42="","",IF(OR(AE42="",AF42=""),"c",IFERROR(MATCH("*残差*",INDIRECT($BG$5&amp;AE42&amp;":"&amp;$BG$5&amp;AF42),0)+AE42-1,IF(AF42-AE42&gt;=1,"b","a"))))</f>
        <v/>
      </c>
      <c r="AB42" s="52" t="str">
        <f ca="1">IF(O42="","",IF(OR(AE42="",AF42=""),"-",IFERROR(MATCH("*事業者全体*",INDIRECT($BG$5&amp;AE42&amp;":"&amp;$BG$5&amp;AF42),0)+AE42-1,"-")))</f>
        <v/>
      </c>
      <c r="AC42" s="52">
        <f ca="1">IF(Z42=0,1,IF(R42="",0,1))</f>
        <v>0</v>
      </c>
      <c r="AD42" s="52">
        <f>IF(R42="",0,1)</f>
        <v>0</v>
      </c>
      <c r="AE42" s="52" t="str">
        <f t="shared" ref="AE42:AE46" si="18">_xlfn.IFNA(MATCH(O42,$AZ:$AZ,0),"")</f>
        <v/>
      </c>
      <c r="AF42" s="51" t="str">
        <f t="shared" ref="AF42:AF46" si="19">IFERROR(IF(O42="","",AE42+COUNTIF($AZ:$AZ,O42)-1),"")</f>
        <v/>
      </c>
      <c r="AH42" s="63">
        <v>1</v>
      </c>
      <c r="AI42" s="8"/>
      <c r="AJ42" s="603"/>
      <c r="AK42" s="604"/>
      <c r="AL42" s="9"/>
      <c r="AN42" s="49">
        <f>係数１!D$49</f>
        <v>8640</v>
      </c>
      <c r="AO42" s="92" t="str">
        <f>IF(OR(AL42="",AI42=""),"",AL42/1000*AN42*0.0258)</f>
        <v/>
      </c>
      <c r="AP42" s="146" t="str">
        <f>IF(OR(AL42="",AI42=""),"",AL42*AJ42)</f>
        <v/>
      </c>
      <c r="AU42" s="19" t="str">
        <f>IF(参照_電気!A42="","",参照_電気!A42)</f>
        <v/>
      </c>
      <c r="AV42" s="19" t="str">
        <f>IF(参照_電気!B42="","",参照_電気!B42)</f>
        <v/>
      </c>
      <c r="AW42" s="19" t="str">
        <f>IF(参照_電気!C42="","",参照_電気!C42)</f>
        <v>メニューB</v>
      </c>
      <c r="AX42" s="19">
        <f>IF(参照_電気!D42="","",参照_電気!D42)</f>
        <v>2.0000000000000001E-4</v>
      </c>
      <c r="AY42" s="19">
        <f>IF(参照_電気!E42="","",参照_電気!E42)</f>
        <v>2.0000000000000001E-4</v>
      </c>
      <c r="AZ42" s="19" t="str">
        <f>IF(参照_電気!F42="","",参照_電気!F42)</f>
        <v>ミツウロコグリーンエネルギー(株)</v>
      </c>
      <c r="BA42" s="19" t="str">
        <f>IF(参照_電気!G42="","",参照_電気!G42)</f>
        <v>ミツウロコグリーンエネルギー(株)_メニューB</v>
      </c>
      <c r="BB42" s="19">
        <f t="shared" si="0"/>
        <v>0.2</v>
      </c>
      <c r="BD42" s="19" t="str">
        <f>IF(参照_電気!L42="","",参照_電気!L42)</f>
        <v>MCリテールエナジー(株)</v>
      </c>
      <c r="BJ42" s="19" t="str">
        <f>IF(参照_ガス!A42="","",参照_ガス!A42)</f>
        <v>-</v>
      </c>
      <c r="BK42" s="19" t="str">
        <f>IF(参照_ガス!B42="","",参照_ガス!B42)</f>
        <v>長田野ガスセンター</v>
      </c>
      <c r="BL42" s="19" t="str">
        <f>IF(参照_ガス!C42="","",参照_ガス!C42)</f>
        <v/>
      </c>
      <c r="BM42" s="19" t="str">
        <f>IF(参照_ガス!D42="","",参照_ガス!D42)</f>
        <v/>
      </c>
      <c r="BN42" s="19">
        <f>IF(参照_ガス!E42="","",参照_ガス!E42)</f>
        <v>2.0499999999999998</v>
      </c>
      <c r="BO42" s="19" t="str">
        <f>IF(参照_ガス!F42="","",参照_ガス!F42)</f>
        <v/>
      </c>
      <c r="BP42" s="19" t="str">
        <f>IF(参照_ガス!H42="","",参照_ガス!H42)</f>
        <v>長田野ガスセンター</v>
      </c>
      <c r="BQ42" s="19" t="str">
        <f>IF(参照_ガス!I42="","",参照_ガス!I42)</f>
        <v>長田野ガスセンター_</v>
      </c>
      <c r="BR42" s="19">
        <f>IF(参照_ガス!J42="","",参照_ガス!J42)</f>
        <v>2.0499999999999998</v>
      </c>
      <c r="BT42" s="19" t="str">
        <f>IF(参照_ガス!N42="","",参照_ガス!N42)</f>
        <v/>
      </c>
      <c r="BZ42" s="19" t="str">
        <f>IF(参照_熱!A42="","",参照_熱!A42)</f>
        <v/>
      </c>
      <c r="CA42" s="19" t="str">
        <f>IF(参照_熱!B42="","",参照_熱!B42)</f>
        <v/>
      </c>
      <c r="CB42" s="19" t="str">
        <f>IF(参照_熱!C42="","",参照_熱!C42)</f>
        <v/>
      </c>
      <c r="CC42" s="19" t="str">
        <f>IF(参照_熱!D42="","",参照_熱!D42)</f>
        <v/>
      </c>
      <c r="CD42" s="19" t="str">
        <f>IF(参照_熱!E42="","",参照_熱!E42)</f>
        <v/>
      </c>
      <c r="CE42" s="19" t="str">
        <f>IF(参照_熱!F42="","",参照_熱!F42)</f>
        <v/>
      </c>
      <c r="CF42" s="19" t="str">
        <f>IF(参照_熱!H42="","",参照_熱!H42)</f>
        <v/>
      </c>
      <c r="CG42" s="19" t="str">
        <f>IF(参照_熱!I42="","",参照_熱!I42)</f>
        <v/>
      </c>
      <c r="CH42" s="19" t="str">
        <f>IF(参照_熱!J42="","",参照_熱!J42)</f>
        <v/>
      </c>
      <c r="CJ42" s="19" t="str">
        <f>IF(参照_熱!N42="","",参照_熱!N42)</f>
        <v/>
      </c>
    </row>
    <row r="43" spans="1:88" ht="12.75" customHeight="1">
      <c r="A43" s="1"/>
      <c r="B43" s="1"/>
      <c r="C43" s="540"/>
      <c r="D43" s="598" t="s">
        <v>23</v>
      </c>
      <c r="E43" s="599"/>
      <c r="F43" s="599"/>
      <c r="G43" s="600"/>
      <c r="H43" s="124" t="s">
        <v>14</v>
      </c>
      <c r="I43" s="124" t="s">
        <v>14</v>
      </c>
      <c r="J43" s="64" t="str">
        <f>IF(SUM(J32:J42)=0,"",SUM(J32:J42))</f>
        <v/>
      </c>
      <c r="K43" s="64">
        <f>SUM(K32:K42)</f>
        <v>0</v>
      </c>
      <c r="L43" s="1"/>
      <c r="N43" s="59">
        <v>2</v>
      </c>
      <c r="O43" s="57"/>
      <c r="P43" s="57"/>
      <c r="Q43" s="54" t="str">
        <f>IF(O43="","",_xlfn.IFNA(VLOOKUP(O43&amp;"_"&amp;P43,$BA:$BB,2,FALSE),"該当する排出係数がありません"))</f>
        <v/>
      </c>
      <c r="R43" s="60"/>
      <c r="S43" s="14"/>
      <c r="T43" s="49">
        <f>係数１!D$49</f>
        <v>8640</v>
      </c>
      <c r="U43" s="48" t="str">
        <f t="shared" ref="U43:U46" si="20">IF(OR(S43="",O43=""),"",S43/1000*T43*0.0258)</f>
        <v/>
      </c>
      <c r="V43" s="48" t="str">
        <f t="shared" ref="V43:V46" si="21">IF(OR(S43="",O43=""),"",IF(R43="",S43*Q43,S43*R43))</f>
        <v/>
      </c>
      <c r="W43" s="54" t="str">
        <f t="array" aca="1" ref="W43" ca="1">IF(O43="","",IF(ISNUMBER(AA43),INDIRECT($BG$6&amp;AA43),IF(AA43="a",Q43,IF(AA43="b",INDIRECT($BG$6&amp;AB43),IF(AA43="c",R43,"")))))</f>
        <v/>
      </c>
      <c r="X43" s="53"/>
      <c r="Y43" s="48" t="str">
        <f>IF(OR(S43="",O43=""),"",IF(X43="",S43*W43,S43*X43))</f>
        <v/>
      </c>
      <c r="Z43" s="52" t="str">
        <f t="shared" ref="Z43:Z46" ca="1" si="22">IF(O43="","",IF(COUNTIF(INDIRECT($BG$4&amp;":"&amp;$BG$4),O43),1,0))</f>
        <v/>
      </c>
      <c r="AA43" s="52" t="str">
        <f ca="1">IF(O43="","",IF(OR(AE43="",AF43=""),"c",IFERROR(MATCH("*残差*",INDIRECT($BG$5&amp;AE43&amp;":"&amp;$BG$5&amp;AF43),0)+AE43-1,IF(AF43-AE43&gt;=1,"b","a"))))</f>
        <v/>
      </c>
      <c r="AB43" s="52" t="str">
        <f ca="1">IF(O43="","",IF(OR(AE43="",AF43=""),"-",IFERROR(MATCH("*事業者全体*",INDIRECT($BG$5&amp;AE43&amp;":"&amp;$BG$5&amp;AF43),0)+AE43-1,"-")))</f>
        <v/>
      </c>
      <c r="AC43" s="52">
        <f ca="1">IF(Z43=0,1,IF(R43="",0,1))</f>
        <v>0</v>
      </c>
      <c r="AD43" s="52">
        <f t="shared" ref="AD43:AD46" si="23">IF(R43="",0,1)</f>
        <v>0</v>
      </c>
      <c r="AE43" s="52" t="str">
        <f t="shared" si="18"/>
        <v/>
      </c>
      <c r="AF43" s="51" t="str">
        <f t="shared" si="19"/>
        <v/>
      </c>
      <c r="AH43" s="59">
        <v>2</v>
      </c>
      <c r="AI43" s="10"/>
      <c r="AJ43" s="605"/>
      <c r="AK43" s="606"/>
      <c r="AL43" s="11"/>
      <c r="AN43" s="49">
        <f>係数１!D$49</f>
        <v>8640</v>
      </c>
      <c r="AO43" s="92" t="str">
        <f>IF(OR(AL43="",AI43=""),"",AL43/1000*AN43*0.0258)</f>
        <v/>
      </c>
      <c r="AP43" s="146" t="str">
        <f>IF(OR(AL43="",AI43=""),"",AL43*AJ43)</f>
        <v/>
      </c>
      <c r="AU43" s="19" t="str">
        <f>IF(参照_電気!A43="","",参照_電気!A43)</f>
        <v/>
      </c>
      <c r="AV43" s="19" t="str">
        <f>IF(参照_電気!B43="","",参照_電気!B43)</f>
        <v/>
      </c>
      <c r="AW43" s="19" t="str">
        <f>IF(参照_電気!C43="","",参照_電気!C43)</f>
        <v>メニューC</v>
      </c>
      <c r="AX43" s="19">
        <f>IF(参照_電気!D43="","",参照_電気!D43)</f>
        <v>0</v>
      </c>
      <c r="AY43" s="19">
        <f>IF(参照_電気!E43="","",参照_電気!E43)</f>
        <v>0</v>
      </c>
      <c r="AZ43" s="19" t="str">
        <f>IF(参照_電気!F43="","",参照_電気!F43)</f>
        <v>ミツウロコグリーンエネルギー(株)</v>
      </c>
      <c r="BA43" s="19" t="str">
        <f>IF(参照_電気!G43="","",参照_電気!G43)</f>
        <v>ミツウロコグリーンエネルギー(株)_メニューC</v>
      </c>
      <c r="BB43" s="19">
        <f t="shared" si="0"/>
        <v>0</v>
      </c>
      <c r="BD43" s="19" t="str">
        <f>IF(参照_電気!L43="","",参照_電気!L43)</f>
        <v>(株)Meisin</v>
      </c>
      <c r="BJ43" s="19" t="str">
        <f>IF(参照_ガス!A43="","",参照_ガス!A43)</f>
        <v>-</v>
      </c>
      <c r="BK43" s="19" t="str">
        <f>IF(参照_ガス!B43="","",参照_ガス!B43)</f>
        <v>丹後ガス株式会社</v>
      </c>
      <c r="BL43" s="19" t="str">
        <f>IF(参照_ガス!C43="","",参照_ガス!C43)</f>
        <v/>
      </c>
      <c r="BM43" s="19" t="str">
        <f>IF(参照_ガス!D43="","",参照_ガス!D43)</f>
        <v/>
      </c>
      <c r="BN43" s="19">
        <f>IF(参照_ガス!E43="","",参照_ガス!E43)</f>
        <v>2.0499999999999998</v>
      </c>
      <c r="BO43" s="19" t="str">
        <f>IF(参照_ガス!F43="","",参照_ガス!F43)</f>
        <v/>
      </c>
      <c r="BP43" s="19" t="str">
        <f>IF(参照_ガス!H43="","",参照_ガス!H43)</f>
        <v>丹後ガス株式会社</v>
      </c>
      <c r="BQ43" s="19" t="str">
        <f>IF(参照_ガス!I43="","",参照_ガス!I43)</f>
        <v>丹後ガス株式会社_</v>
      </c>
      <c r="BR43" s="19">
        <f>IF(参照_ガス!J43="","",参照_ガス!J43)</f>
        <v>2.0499999999999998</v>
      </c>
      <c r="BT43" s="19" t="str">
        <f>IF(参照_ガス!N43="","",参照_ガス!N43)</f>
        <v/>
      </c>
      <c r="BZ43" s="19" t="str">
        <f>IF(参照_熱!A43="","",参照_熱!A43)</f>
        <v/>
      </c>
      <c r="CA43" s="19" t="str">
        <f>IF(参照_熱!B43="","",参照_熱!B43)</f>
        <v/>
      </c>
      <c r="CB43" s="19" t="str">
        <f>IF(参照_熱!C43="","",参照_熱!C43)</f>
        <v/>
      </c>
      <c r="CC43" s="19" t="str">
        <f>IF(参照_熱!D43="","",参照_熱!D43)</f>
        <v/>
      </c>
      <c r="CD43" s="19" t="str">
        <f>IF(参照_熱!E43="","",参照_熱!E43)</f>
        <v/>
      </c>
      <c r="CE43" s="19" t="str">
        <f>IF(参照_熱!F43="","",参照_熱!F43)</f>
        <v/>
      </c>
      <c r="CF43" s="19" t="str">
        <f>IF(参照_熱!H43="","",参照_熱!H43)</f>
        <v/>
      </c>
      <c r="CG43" s="19" t="str">
        <f>IF(参照_熱!I43="","",参照_熱!I43)</f>
        <v/>
      </c>
      <c r="CH43" s="19" t="str">
        <f>IF(参照_熱!J43="","",参照_熱!J43)</f>
        <v/>
      </c>
      <c r="CJ43" s="19" t="str">
        <f>IF(参照_熱!N43="","",参照_熱!N43)</f>
        <v/>
      </c>
    </row>
    <row r="44" spans="1:88" ht="12.75" customHeight="1">
      <c r="A44" s="1"/>
      <c r="B44" s="1"/>
      <c r="C44" s="540"/>
      <c r="D44" s="511" t="s">
        <v>44</v>
      </c>
      <c r="E44" s="511"/>
      <c r="F44" s="511"/>
      <c r="G44" s="511"/>
      <c r="H44" s="123" t="s">
        <v>28</v>
      </c>
      <c r="I44" s="123" t="s">
        <v>29</v>
      </c>
      <c r="J44" s="123" t="s">
        <v>30</v>
      </c>
      <c r="K44" s="123" t="s">
        <v>11</v>
      </c>
      <c r="L44" s="1"/>
      <c r="N44" s="63">
        <v>3</v>
      </c>
      <c r="O44" s="57"/>
      <c r="P44" s="57"/>
      <c r="Q44" s="54" t="str">
        <f>IF(O44="","",_xlfn.IFNA(VLOOKUP(O44&amp;"_"&amp;P44,$BA:$BB,2,FALSE),"該当する排出係数がありません"))</f>
        <v/>
      </c>
      <c r="R44" s="56"/>
      <c r="S44" s="55"/>
      <c r="T44" s="49">
        <f>係数１!D$49</f>
        <v>8640</v>
      </c>
      <c r="U44" s="48" t="str">
        <f t="shared" si="20"/>
        <v/>
      </c>
      <c r="V44" s="48" t="str">
        <f t="shared" si="21"/>
        <v/>
      </c>
      <c r="W44" s="54" t="str">
        <f t="array" aca="1" ref="W44" ca="1">IF(O44="","",IF(ISNUMBER(AA44),INDIRECT($BG$6&amp;AA44),IF(AA44="a",Q44,IF(AA44="b",INDIRECT($BG$6&amp;AB44),IF(AA44="c",R44,"")))))</f>
        <v/>
      </c>
      <c r="X44" s="53"/>
      <c r="Y44" s="48" t="str">
        <f t="shared" ref="Y44:Y46" si="24">IF(OR(S44="",O44=""),"",IF(X44="",S44*W44,S44*X44))</f>
        <v/>
      </c>
      <c r="Z44" s="52" t="str">
        <f t="shared" ca="1" si="22"/>
        <v/>
      </c>
      <c r="AA44" s="52" t="str">
        <f t="shared" ref="AA44:AA46" ca="1" si="25">IF(O44="","",IF(OR(AE44="",AF44=""),"c",IFERROR(MATCH("*残差*",INDIRECT($BG$5&amp;AE44&amp;":"&amp;$BG$5&amp;AF44),0)+AE44-1,IF(AF44-AE44&gt;=1,"b","a"))))</f>
        <v/>
      </c>
      <c r="AB44" s="52" t="str">
        <f t="shared" ref="AB44:AB46" ca="1" si="26">IF(O44="","",IF(OR(AE44="",AF44=""),"-",IFERROR(MATCH("*事業者全体*",INDIRECT($BG$5&amp;AE44&amp;":"&amp;$BG$5&amp;AF44),0)+AE44-1,"-")))</f>
        <v/>
      </c>
      <c r="AC44" s="52">
        <f t="shared" ref="AC44:AC46" ca="1" si="27">IF(Z44=0,1,IF(R44="",0,1))</f>
        <v>0</v>
      </c>
      <c r="AD44" s="52">
        <f t="shared" si="23"/>
        <v>0</v>
      </c>
      <c r="AE44" s="52" t="str">
        <f t="shared" si="18"/>
        <v/>
      </c>
      <c r="AF44" s="51" t="str">
        <f t="shared" si="19"/>
        <v/>
      </c>
      <c r="AH44" s="59">
        <v>3</v>
      </c>
      <c r="AI44" s="10"/>
      <c r="AJ44" s="605"/>
      <c r="AK44" s="606"/>
      <c r="AL44" s="11"/>
      <c r="AN44" s="49">
        <f>係数１!D$49</f>
        <v>8640</v>
      </c>
      <c r="AO44" s="92" t="str">
        <f t="shared" ref="AO44:AO46" si="28">IF(OR(AL44="",AI44=""),"",AL44/1000*AN44*0.0258)</f>
        <v/>
      </c>
      <c r="AP44" s="146" t="str">
        <f t="shared" ref="AP44:AP46" si="29">IF(OR(AL44="",AI44=""),"",AL44*AJ44)</f>
        <v/>
      </c>
      <c r="AU44" s="19" t="str">
        <f>IF(参照_電気!A44="","",参照_電気!A44)</f>
        <v/>
      </c>
      <c r="AV44" s="19" t="str">
        <f>IF(参照_電気!B44="","",参照_電気!B44)</f>
        <v/>
      </c>
      <c r="AW44" s="19" t="str">
        <f>IF(参照_電気!C44="","",参照_電気!C44)</f>
        <v>メニューD</v>
      </c>
      <c r="AX44" s="19">
        <f>IF(参照_電気!D44="","",参照_電気!D44)</f>
        <v>0</v>
      </c>
      <c r="AY44" s="19">
        <f>IF(参照_電気!E44="","",参照_電気!E44)</f>
        <v>0</v>
      </c>
      <c r="AZ44" s="19" t="str">
        <f>IF(参照_電気!F44="","",参照_電気!F44)</f>
        <v>ミツウロコグリーンエネルギー(株)</v>
      </c>
      <c r="BA44" s="19" t="str">
        <f>IF(参照_電気!G44="","",参照_電気!G44)</f>
        <v>ミツウロコグリーンエネルギー(株)_メニューD</v>
      </c>
      <c r="BB44" s="19">
        <f t="shared" si="0"/>
        <v>0</v>
      </c>
      <c r="BD44" s="19" t="str">
        <f>IF(参照_電気!L44="","",参照_電気!L44)</f>
        <v>MGCエネルギー(株)</v>
      </c>
      <c r="BJ44" s="19" t="str">
        <f>IF(参照_ガス!A44="","",参照_ガス!A44)</f>
        <v>-</v>
      </c>
      <c r="BK44" s="19" t="str">
        <f>IF(参照_ガス!B44="","",参照_ガス!B44)</f>
        <v>福知山都市ガス株式会社</v>
      </c>
      <c r="BL44" s="19" t="str">
        <f>IF(参照_ガス!C44="","",参照_ガス!C44)</f>
        <v/>
      </c>
      <c r="BM44" s="19" t="str">
        <f>IF(参照_ガス!D44="","",参照_ガス!D44)</f>
        <v/>
      </c>
      <c r="BN44" s="19">
        <f>IF(参照_ガス!E44="","",参照_ガス!E44)</f>
        <v>2.0499999999999998</v>
      </c>
      <c r="BO44" s="19" t="str">
        <f>IF(参照_ガス!F44="","",参照_ガス!F44)</f>
        <v/>
      </c>
      <c r="BP44" s="19" t="str">
        <f>IF(参照_ガス!H44="","",参照_ガス!H44)</f>
        <v>福知山都市ガス株式会社</v>
      </c>
      <c r="BQ44" s="19" t="str">
        <f>IF(参照_ガス!I44="","",参照_ガス!I44)</f>
        <v>福知山都市ガス株式会社_</v>
      </c>
      <c r="BR44" s="19">
        <f>IF(参照_ガス!J44="","",参照_ガス!J44)</f>
        <v>2.0499999999999998</v>
      </c>
      <c r="BT44" s="19" t="str">
        <f>IF(参照_ガス!N44="","",参照_ガス!N44)</f>
        <v/>
      </c>
      <c r="BZ44" s="19" t="str">
        <f>IF(参照_熱!A44="","",参照_熱!A44)</f>
        <v/>
      </c>
      <c r="CA44" s="19" t="str">
        <f>IF(参照_熱!B44="","",参照_熱!B44)</f>
        <v/>
      </c>
      <c r="CB44" s="19" t="str">
        <f>IF(参照_熱!C44="","",参照_熱!C44)</f>
        <v/>
      </c>
      <c r="CC44" s="19" t="str">
        <f>IF(参照_熱!D44="","",参照_熱!D44)</f>
        <v/>
      </c>
      <c r="CD44" s="19" t="str">
        <f>IF(参照_熱!E44="","",参照_熱!E44)</f>
        <v/>
      </c>
      <c r="CE44" s="19" t="str">
        <f>IF(参照_熱!F44="","",参照_熱!F44)</f>
        <v/>
      </c>
      <c r="CF44" s="19" t="str">
        <f>IF(参照_熱!H44="","",参照_熱!H44)</f>
        <v/>
      </c>
      <c r="CG44" s="19" t="str">
        <f>IF(参照_熱!I44="","",参照_熱!I44)</f>
        <v/>
      </c>
      <c r="CH44" s="19" t="str">
        <f>IF(参照_熱!J44="","",参照_熱!J44)</f>
        <v/>
      </c>
      <c r="CJ44" s="19" t="str">
        <f>IF(参照_熱!N44="","",参照_熱!N44)</f>
        <v/>
      </c>
    </row>
    <row r="45" spans="1:88" ht="12.75" customHeight="1">
      <c r="A45" s="1"/>
      <c r="B45" s="1"/>
      <c r="C45" s="540"/>
      <c r="D45" s="511"/>
      <c r="E45" s="511"/>
      <c r="F45" s="511"/>
      <c r="G45" s="511"/>
      <c r="H45" s="62"/>
      <c r="I45" s="62"/>
      <c r="J45" s="62"/>
      <c r="K45" s="61"/>
      <c r="L45" s="1"/>
      <c r="N45" s="59">
        <v>4</v>
      </c>
      <c r="O45" s="57"/>
      <c r="P45" s="57"/>
      <c r="Q45" s="54" t="str">
        <f>IF(O45="","",_xlfn.IFNA(VLOOKUP(O45&amp;"_"&amp;P45,$BA:$BB,2,FALSE),"該当する排出係数がありません"))</f>
        <v/>
      </c>
      <c r="R45" s="60"/>
      <c r="S45" s="14"/>
      <c r="T45" s="49">
        <f>係数１!D$49</f>
        <v>8640</v>
      </c>
      <c r="U45" s="48" t="str">
        <f t="shared" si="20"/>
        <v/>
      </c>
      <c r="V45" s="48" t="str">
        <f t="shared" si="21"/>
        <v/>
      </c>
      <c r="W45" s="54" t="str">
        <f t="array" aca="1" ref="W45" ca="1">IF(O45="","",IF(ISNUMBER(AA45),INDIRECT($BG$6&amp;AA45),IF(AA45="a",Q45,IF(AA45="b",INDIRECT($BG$6&amp;AB45),IF(AA45="c",R45,"")))))</f>
        <v/>
      </c>
      <c r="X45" s="53"/>
      <c r="Y45" s="48" t="str">
        <f t="shared" si="24"/>
        <v/>
      </c>
      <c r="Z45" s="52" t="str">
        <f t="shared" ca="1" si="22"/>
        <v/>
      </c>
      <c r="AA45" s="52" t="str">
        <f t="shared" ca="1" si="25"/>
        <v/>
      </c>
      <c r="AB45" s="52" t="str">
        <f t="shared" ca="1" si="26"/>
        <v/>
      </c>
      <c r="AC45" s="52">
        <f t="shared" ca="1" si="27"/>
        <v>0</v>
      </c>
      <c r="AD45" s="52">
        <f t="shared" si="23"/>
        <v>0</v>
      </c>
      <c r="AE45" s="52" t="str">
        <f t="shared" si="18"/>
        <v/>
      </c>
      <c r="AF45" s="51" t="str">
        <f t="shared" si="19"/>
        <v/>
      </c>
      <c r="AH45" s="59">
        <v>4</v>
      </c>
      <c r="AI45" s="10"/>
      <c r="AJ45" s="605"/>
      <c r="AK45" s="606"/>
      <c r="AL45" s="11"/>
      <c r="AN45" s="49">
        <f>係数１!D$49</f>
        <v>8640</v>
      </c>
      <c r="AO45" s="92" t="str">
        <f t="shared" si="28"/>
        <v/>
      </c>
      <c r="AP45" s="146" t="str">
        <f t="shared" si="29"/>
        <v/>
      </c>
      <c r="AU45" s="19" t="str">
        <f>IF(参照_電気!A45="","",参照_電気!A45)</f>
        <v/>
      </c>
      <c r="AV45" s="19" t="str">
        <f>IF(参照_電気!B45="","",参照_電気!B45)</f>
        <v/>
      </c>
      <c r="AW45" s="19" t="str">
        <f>IF(参照_電気!C45="","",参照_電気!C45)</f>
        <v>メニューE</v>
      </c>
      <c r="AX45" s="19">
        <f>IF(参照_電気!D45="","",参照_電気!D45)</f>
        <v>2.5799999999999998E-4</v>
      </c>
      <c r="AY45" s="19">
        <f>IF(参照_電気!E45="","",参照_電気!E45)</f>
        <v>2.5799999999999998E-4</v>
      </c>
      <c r="AZ45" s="19" t="str">
        <f>IF(参照_電気!F45="","",参照_電気!F45)</f>
        <v>ミツウロコグリーンエネルギー(株)</v>
      </c>
      <c r="BA45" s="19" t="str">
        <f>IF(参照_電気!G45="","",参照_電気!G45)</f>
        <v>ミツウロコグリーンエネルギー(株)_メニューE</v>
      </c>
      <c r="BB45" s="19">
        <f t="shared" si="0"/>
        <v>0.25800000000000001</v>
      </c>
      <c r="BD45" s="19" t="str">
        <f>IF(参照_電気!L45="","",参照_電気!L45)</f>
        <v>Miraiつのエナジー(株)</v>
      </c>
      <c r="BJ45" s="19" t="str">
        <f>IF(参照_ガス!A45="","",参照_ガス!A45)</f>
        <v/>
      </c>
      <c r="BK45" s="19" t="str">
        <f>IF(参照_ガス!B45="","",参照_ガス!B45)</f>
        <v/>
      </c>
      <c r="BL45" s="19" t="str">
        <f>IF(参照_ガス!C45="","",参照_ガス!C45)</f>
        <v/>
      </c>
      <c r="BM45" s="19" t="str">
        <f>IF(参照_ガス!D45="","",参照_ガス!D45)</f>
        <v/>
      </c>
      <c r="BN45" s="19" t="str">
        <f>IF(参照_ガス!E45="","",参照_ガス!E45)</f>
        <v/>
      </c>
      <c r="BO45" s="19" t="str">
        <f>IF(参照_ガス!F45="","",参照_ガス!F45)</f>
        <v/>
      </c>
      <c r="BP45" s="19" t="str">
        <f>IF(参照_ガス!H45="","",参照_ガス!H45)</f>
        <v/>
      </c>
      <c r="BQ45" s="19" t="str">
        <f>IF(参照_ガス!I45="","",参照_ガス!I45)</f>
        <v/>
      </c>
      <c r="BR45" s="19" t="str">
        <f>IF(参照_ガス!J45="","",参照_ガス!J45)</f>
        <v/>
      </c>
      <c r="BT45" s="19" t="str">
        <f>IF(参照_ガス!N45="","",参照_ガス!N45)</f>
        <v/>
      </c>
      <c r="BZ45" s="19" t="str">
        <f>IF(参照_熱!A45="","",参照_熱!A45)</f>
        <v/>
      </c>
      <c r="CA45" s="19" t="str">
        <f>IF(参照_熱!B45="","",参照_熱!B45)</f>
        <v/>
      </c>
      <c r="CB45" s="19" t="str">
        <f>IF(参照_熱!C45="","",参照_熱!C45)</f>
        <v/>
      </c>
      <c r="CC45" s="19" t="str">
        <f>IF(参照_熱!D45="","",参照_熱!D45)</f>
        <v/>
      </c>
      <c r="CD45" s="19" t="str">
        <f>IF(参照_熱!E45="","",参照_熱!E45)</f>
        <v/>
      </c>
      <c r="CE45" s="19" t="str">
        <f>IF(参照_熱!F45="","",参照_熱!F45)</f>
        <v/>
      </c>
      <c r="CF45" s="19" t="str">
        <f>IF(参照_熱!H45="","",参照_熱!H45)</f>
        <v/>
      </c>
      <c r="CG45" s="19" t="str">
        <f>IF(参照_熱!I45="","",参照_熱!I45)</f>
        <v/>
      </c>
      <c r="CH45" s="19" t="str">
        <f>IF(参照_熱!J45="","",参照_熱!J45)</f>
        <v/>
      </c>
      <c r="CJ45" s="19" t="str">
        <f>IF(参照_熱!N45="","",参照_熱!N45)</f>
        <v/>
      </c>
    </row>
    <row r="46" spans="1:88" ht="12.75" customHeight="1" thickBot="1">
      <c r="A46" s="1"/>
      <c r="B46" s="1"/>
      <c r="C46" s="540"/>
      <c r="D46" s="557" t="s">
        <v>1865</v>
      </c>
      <c r="E46" s="557"/>
      <c r="F46" s="557"/>
      <c r="G46" s="557"/>
      <c r="H46" s="511" t="s">
        <v>54</v>
      </c>
      <c r="I46" s="511"/>
      <c r="J46" s="511" t="s">
        <v>1864</v>
      </c>
      <c r="K46" s="511"/>
      <c r="L46" s="1"/>
      <c r="N46" s="58">
        <v>5</v>
      </c>
      <c r="O46" s="57"/>
      <c r="P46" s="57"/>
      <c r="Q46" s="54" t="str">
        <f>IF(O46="","",_xlfn.IFNA(VLOOKUP(O46&amp;"_"&amp;P46,$BA:$BB,2,FALSE),"該当する排出係数がありません"))</f>
        <v/>
      </c>
      <c r="R46" s="56"/>
      <c r="S46" s="55"/>
      <c r="T46" s="49">
        <f>係数１!D$49</f>
        <v>8640</v>
      </c>
      <c r="U46" s="48" t="str">
        <f t="shared" si="20"/>
        <v/>
      </c>
      <c r="V46" s="48" t="str">
        <f t="shared" si="21"/>
        <v/>
      </c>
      <c r="W46" s="54" t="str">
        <f t="array" aca="1" ref="W46" ca="1">IF(O46="","",IF(ISNUMBER(AA46),INDIRECT($BG$6&amp;AA46),IF(AA46="a",Q46,IF(AA46="b",INDIRECT($BG$6&amp;AB46),IF(AA46="c",R46,"")))))</f>
        <v/>
      </c>
      <c r="X46" s="53"/>
      <c r="Y46" s="48" t="str">
        <f t="shared" si="24"/>
        <v/>
      </c>
      <c r="Z46" s="52" t="str">
        <f t="shared" ca="1" si="22"/>
        <v/>
      </c>
      <c r="AA46" s="52" t="str">
        <f t="shared" ca="1" si="25"/>
        <v/>
      </c>
      <c r="AB46" s="52" t="str">
        <f t="shared" ca="1" si="26"/>
        <v/>
      </c>
      <c r="AC46" s="52">
        <f t="shared" ca="1" si="27"/>
        <v>0</v>
      </c>
      <c r="AD46" s="52">
        <f t="shared" si="23"/>
        <v>0</v>
      </c>
      <c r="AE46" s="52" t="str">
        <f t="shared" si="18"/>
        <v/>
      </c>
      <c r="AF46" s="51" t="str">
        <f t="shared" si="19"/>
        <v/>
      </c>
      <c r="AH46" s="50">
        <v>5</v>
      </c>
      <c r="AI46" s="12"/>
      <c r="AJ46" s="601"/>
      <c r="AK46" s="602"/>
      <c r="AL46" s="13"/>
      <c r="AN46" s="49">
        <f>係数１!D$49</f>
        <v>8640</v>
      </c>
      <c r="AO46" s="92" t="str">
        <f t="shared" si="28"/>
        <v/>
      </c>
      <c r="AP46" s="146" t="str">
        <f t="shared" si="29"/>
        <v/>
      </c>
      <c r="AU46" s="19" t="str">
        <f>IF(参照_電気!A46="","",参照_電気!A46)</f>
        <v/>
      </c>
      <c r="AV46" s="19" t="str">
        <f>IF(参照_電気!B46="","",参照_電気!B46)</f>
        <v/>
      </c>
      <c r="AW46" s="19" t="str">
        <f>IF(参照_電気!C46="","",参照_電気!C46)</f>
        <v>メニューF</v>
      </c>
      <c r="AX46" s="19">
        <f>IF(参照_電気!D46="","",参照_電気!D46)</f>
        <v>0</v>
      </c>
      <c r="AY46" s="19">
        <f>IF(参照_電気!E46="","",参照_電気!E46)</f>
        <v>0</v>
      </c>
      <c r="AZ46" s="19" t="str">
        <f>IF(参照_電気!F46="","",参照_電気!F46)</f>
        <v>ミツウロコグリーンエネルギー(株)</v>
      </c>
      <c r="BA46" s="19" t="str">
        <f>IF(参照_電気!G46="","",参照_電気!G46)</f>
        <v>ミツウロコグリーンエネルギー(株)_メニューF</v>
      </c>
      <c r="BB46" s="19">
        <f t="shared" si="0"/>
        <v>0</v>
      </c>
      <c r="BD46" s="19" t="str">
        <f>IF(参照_電気!L46="","",参照_電気!L46)</f>
        <v>(株)Misumi</v>
      </c>
      <c r="BJ46" s="19" t="str">
        <f>IF(参照_ガス!A46="","",参照_ガス!A46)</f>
        <v/>
      </c>
      <c r="BK46" s="19" t="str">
        <f>IF(参照_ガス!B46="","",参照_ガス!B46)</f>
        <v/>
      </c>
      <c r="BL46" s="19" t="str">
        <f>IF(参照_ガス!C46="","",参照_ガス!C46)</f>
        <v/>
      </c>
      <c r="BM46" s="19" t="str">
        <f>IF(参照_ガス!D46="","",参照_ガス!D46)</f>
        <v/>
      </c>
      <c r="BN46" s="19" t="str">
        <f>IF(参照_ガス!E46="","",参照_ガス!E46)</f>
        <v/>
      </c>
      <c r="BO46" s="19" t="str">
        <f>IF(参照_ガス!F46="","",参照_ガス!F46)</f>
        <v/>
      </c>
      <c r="BP46" s="19" t="str">
        <f>IF(参照_ガス!H46="","",参照_ガス!H46)</f>
        <v/>
      </c>
      <c r="BQ46" s="19" t="str">
        <f>IF(参照_ガス!I46="","",参照_ガス!I46)</f>
        <v/>
      </c>
      <c r="BR46" s="19" t="str">
        <f>IF(参照_ガス!J46="","",参照_ガス!J46)</f>
        <v/>
      </c>
      <c r="BT46" s="19" t="str">
        <f>IF(参照_ガス!N46="","",参照_ガス!N46)</f>
        <v/>
      </c>
      <c r="BZ46" s="19" t="str">
        <f>IF(参照_熱!A46="","",参照_熱!A46)</f>
        <v/>
      </c>
      <c r="CA46" s="19" t="str">
        <f>IF(参照_熱!B46="","",参照_熱!B46)</f>
        <v/>
      </c>
      <c r="CB46" s="19" t="str">
        <f>IF(参照_熱!C46="","",参照_熱!C46)</f>
        <v/>
      </c>
      <c r="CC46" s="19" t="str">
        <f>IF(参照_熱!D46="","",参照_熱!D46)</f>
        <v/>
      </c>
      <c r="CD46" s="19" t="str">
        <f>IF(参照_熱!E46="","",参照_熱!E46)</f>
        <v/>
      </c>
      <c r="CE46" s="19" t="str">
        <f>IF(参照_熱!F46="","",参照_熱!F46)</f>
        <v/>
      </c>
      <c r="CF46" s="19" t="str">
        <f>IF(参照_熱!H46="","",参照_熱!H46)</f>
        <v/>
      </c>
      <c r="CG46" s="19" t="str">
        <f>IF(参照_熱!I46="","",参照_熱!I46)</f>
        <v/>
      </c>
      <c r="CH46" s="19" t="str">
        <f>IF(参照_熱!J46="","",参照_熱!J46)</f>
        <v/>
      </c>
      <c r="CJ46" s="19" t="str">
        <f>IF(参照_熱!N46="","",参照_熱!N46)</f>
        <v/>
      </c>
    </row>
    <row r="47" spans="1:88" ht="12.75" customHeight="1" thickTop="1" thickBot="1">
      <c r="A47" s="1"/>
      <c r="B47" s="1"/>
      <c r="C47" s="540"/>
      <c r="D47" s="557"/>
      <c r="E47" s="557"/>
      <c r="F47" s="557"/>
      <c r="G47" s="557"/>
      <c r="H47" s="538"/>
      <c r="I47" s="538"/>
      <c r="J47" s="538"/>
      <c r="K47" s="538"/>
      <c r="L47" s="1"/>
      <c r="N47" s="558" t="s">
        <v>58</v>
      </c>
      <c r="O47" s="559"/>
      <c r="P47" s="559"/>
      <c r="Q47" s="559"/>
      <c r="R47" s="560"/>
      <c r="S47" s="29">
        <f>SUM(S42:S46)</f>
        <v>0</v>
      </c>
      <c r="T47" s="44"/>
      <c r="U47" s="43">
        <f>SUM(U42:U46)</f>
        <v>0</v>
      </c>
      <c r="V47" s="43">
        <f>SUM(V42:V46)</f>
        <v>0</v>
      </c>
      <c r="W47" s="46"/>
      <c r="X47" s="46"/>
      <c r="Y47" s="43">
        <f>SUM(Y42:Y46)</f>
        <v>0</v>
      </c>
      <c r="Z47" s="47">
        <f t="shared" ref="Z47:AD47" ca="1" si="30">SUM(Z42:Z46)</f>
        <v>0</v>
      </c>
      <c r="AA47" s="46"/>
      <c r="AB47" s="46"/>
      <c r="AC47" s="47">
        <f t="shared" ca="1" si="30"/>
        <v>0</v>
      </c>
      <c r="AD47" s="47">
        <f t="shared" si="30"/>
        <v>0</v>
      </c>
      <c r="AE47" s="46"/>
      <c r="AF47" s="45"/>
      <c r="AH47" s="558" t="s">
        <v>58</v>
      </c>
      <c r="AI47" s="559"/>
      <c r="AJ47" s="559"/>
      <c r="AK47" s="559"/>
      <c r="AL47" s="29">
        <f>SUM(AL42:AL46)</f>
        <v>0</v>
      </c>
      <c r="AN47" s="44"/>
      <c r="AO47" s="43">
        <f>SUM(AO42:AO46)</f>
        <v>0</v>
      </c>
      <c r="AP47" s="29">
        <f>SUM(AP42:AP46)</f>
        <v>0</v>
      </c>
      <c r="AU47" s="19" t="str">
        <f>IF(参照_電気!A47="","",参照_電気!A47)</f>
        <v/>
      </c>
      <c r="AV47" s="19" t="str">
        <f>IF(参照_電気!B47="","",参照_電気!B47)</f>
        <v/>
      </c>
      <c r="AW47" s="19" t="str">
        <f>IF(参照_電気!C47="","",参照_電気!C47)</f>
        <v>メニューG</v>
      </c>
      <c r="AX47" s="19">
        <f>IF(参照_電気!D47="","",参照_電気!D47)</f>
        <v>0</v>
      </c>
      <c r="AY47" s="19">
        <f>IF(参照_電気!E47="","",参照_電気!E47)</f>
        <v>0</v>
      </c>
      <c r="AZ47" s="19" t="str">
        <f>IF(参照_電気!F47="","",参照_電気!F47)</f>
        <v>ミツウロコグリーンエネルギー(株)</v>
      </c>
      <c r="BA47" s="19" t="str">
        <f>IF(参照_電気!G47="","",参照_電気!G47)</f>
        <v>ミツウロコグリーンエネルギー(株)_メニューG</v>
      </c>
      <c r="BB47" s="19">
        <f t="shared" si="0"/>
        <v>0</v>
      </c>
      <c r="BD47" s="19" t="str">
        <f>IF(参照_電気!L47="","",参照_電気!L47)</f>
        <v>(株)MKエネルギー</v>
      </c>
      <c r="BJ47" s="19" t="str">
        <f>IF(参照_ガス!A47="","",参照_ガス!A47)</f>
        <v/>
      </c>
      <c r="BK47" s="19" t="str">
        <f>IF(参照_ガス!B47="","",参照_ガス!B47)</f>
        <v/>
      </c>
      <c r="BL47" s="19" t="str">
        <f>IF(参照_ガス!C47="","",参照_ガス!C47)</f>
        <v/>
      </c>
      <c r="BM47" s="19" t="str">
        <f>IF(参照_ガス!D47="","",参照_ガス!D47)</f>
        <v/>
      </c>
      <c r="BN47" s="19" t="str">
        <f>IF(参照_ガス!E47="","",参照_ガス!E47)</f>
        <v/>
      </c>
      <c r="BO47" s="19" t="str">
        <f>IF(参照_ガス!F47="","",参照_ガス!F47)</f>
        <v/>
      </c>
      <c r="BP47" s="19" t="str">
        <f>IF(参照_ガス!H47="","",参照_ガス!H47)</f>
        <v/>
      </c>
      <c r="BQ47" s="19" t="str">
        <f>IF(参照_ガス!I47="","",参照_ガス!I47)</f>
        <v/>
      </c>
      <c r="BR47" s="19" t="str">
        <f>IF(参照_ガス!J47="","",参照_ガス!J47)</f>
        <v/>
      </c>
      <c r="BT47" s="19" t="str">
        <f>IF(参照_ガス!N47="","",参照_ガス!N47)</f>
        <v/>
      </c>
      <c r="BZ47" s="19" t="str">
        <f>IF(参照_熱!A47="","",参照_熱!A47)</f>
        <v/>
      </c>
      <c r="CA47" s="19" t="str">
        <f>IF(参照_熱!B47="","",参照_熱!B47)</f>
        <v/>
      </c>
      <c r="CB47" s="19" t="str">
        <f>IF(参照_熱!C47="","",参照_熱!C47)</f>
        <v/>
      </c>
      <c r="CC47" s="19" t="str">
        <f>IF(参照_熱!D47="","",参照_熱!D47)</f>
        <v/>
      </c>
      <c r="CD47" s="19" t="str">
        <f>IF(参照_熱!E47="","",参照_熱!E47)</f>
        <v/>
      </c>
      <c r="CE47" s="19" t="str">
        <f>IF(参照_熱!F47="","",参照_熱!F47)</f>
        <v/>
      </c>
      <c r="CF47" s="19" t="str">
        <f>IF(参照_熱!H47="","",参照_熱!H47)</f>
        <v/>
      </c>
      <c r="CG47" s="19" t="str">
        <f>IF(参照_熱!I47="","",参照_熱!I47)</f>
        <v/>
      </c>
      <c r="CH47" s="19" t="str">
        <f>IF(参照_熱!J47="","",参照_熱!J47)</f>
        <v/>
      </c>
      <c r="CJ47" s="19" t="str">
        <f>IF(参照_熱!N47="","",参照_熱!N47)</f>
        <v/>
      </c>
    </row>
    <row r="48" spans="1:88" ht="12.75" customHeight="1" thickBot="1">
      <c r="A48" s="1"/>
      <c r="B48" s="1"/>
      <c r="C48" s="542"/>
      <c r="D48" s="537" t="s">
        <v>12</v>
      </c>
      <c r="E48" s="537"/>
      <c r="F48" s="537"/>
      <c r="G48" s="537"/>
      <c r="H48" s="125" t="s">
        <v>18</v>
      </c>
      <c r="I48" s="6"/>
      <c r="J48" s="125" t="s">
        <v>14</v>
      </c>
      <c r="K48" s="125" t="s">
        <v>14</v>
      </c>
      <c r="L48" s="1"/>
      <c r="AU48" s="19" t="str">
        <f>IF(参照_電気!A48="","",参照_電気!A48)</f>
        <v/>
      </c>
      <c r="AV48" s="19" t="str">
        <f>IF(参照_電気!B48="","",参照_電気!B48)</f>
        <v/>
      </c>
      <c r="AW48" s="19" t="str">
        <f>IF(参照_電気!C48="","",参照_電気!C48)</f>
        <v>メニューH</v>
      </c>
      <c r="AX48" s="19">
        <f>IF(参照_電気!D48="","",参照_電気!D48)</f>
        <v>0</v>
      </c>
      <c r="AY48" s="19">
        <f>IF(参照_電気!E48="","",参照_電気!E48)</f>
        <v>0</v>
      </c>
      <c r="AZ48" s="19" t="str">
        <f>IF(参照_電気!F48="","",参照_電気!F48)</f>
        <v>ミツウロコグリーンエネルギー(株)</v>
      </c>
      <c r="BA48" s="19" t="str">
        <f>IF(参照_電気!G48="","",参照_電気!G48)</f>
        <v>ミツウロコグリーンエネルギー(株)_メニューH</v>
      </c>
      <c r="BB48" s="19">
        <f t="shared" si="0"/>
        <v>0</v>
      </c>
      <c r="BD48" s="19" t="str">
        <f>IF(参照_電気!L48="","",参照_電気!L48)</f>
        <v>MKステーションズ(株)</v>
      </c>
      <c r="BJ48" s="19" t="str">
        <f>IF(参照_ガス!A48="","",参照_ガス!A48)</f>
        <v/>
      </c>
      <c r="BK48" s="19" t="str">
        <f>IF(参照_ガス!B48="","",参照_ガス!B48)</f>
        <v/>
      </c>
      <c r="BL48" s="19" t="str">
        <f>IF(参照_ガス!C48="","",参照_ガス!C48)</f>
        <v/>
      </c>
      <c r="BM48" s="19" t="str">
        <f>IF(参照_ガス!D48="","",参照_ガス!D48)</f>
        <v/>
      </c>
      <c r="BN48" s="19" t="str">
        <f>IF(参照_ガス!E48="","",参照_ガス!E48)</f>
        <v/>
      </c>
      <c r="BO48" s="19" t="str">
        <f>IF(参照_ガス!F48="","",参照_ガス!F48)</f>
        <v/>
      </c>
      <c r="BP48" s="19" t="str">
        <f>IF(参照_ガス!H48="","",参照_ガス!H48)</f>
        <v/>
      </c>
      <c r="BQ48" s="19" t="str">
        <f>IF(参照_ガス!I48="","",参照_ガス!I48)</f>
        <v/>
      </c>
      <c r="BR48" s="19" t="str">
        <f>IF(参照_ガス!J48="","",参照_ガス!J48)</f>
        <v/>
      </c>
      <c r="BT48" s="19" t="str">
        <f>IF(参照_ガス!N48="","",参照_ガス!N48)</f>
        <v/>
      </c>
      <c r="BZ48" s="19" t="str">
        <f>IF(参照_熱!A48="","",参照_熱!A48)</f>
        <v/>
      </c>
      <c r="CA48" s="19" t="str">
        <f>IF(参照_熱!B48="","",参照_熱!B48)</f>
        <v/>
      </c>
      <c r="CB48" s="19" t="str">
        <f>IF(参照_熱!C48="","",参照_熱!C48)</f>
        <v/>
      </c>
      <c r="CC48" s="19" t="str">
        <f>IF(参照_熱!D48="","",参照_熱!D48)</f>
        <v/>
      </c>
      <c r="CD48" s="19" t="str">
        <f>IF(参照_熱!E48="","",参照_熱!E48)</f>
        <v/>
      </c>
      <c r="CE48" s="19" t="str">
        <f>IF(参照_熱!F48="","",参照_熱!F48)</f>
        <v/>
      </c>
      <c r="CF48" s="19" t="str">
        <f>IF(参照_熱!H48="","",参照_熱!H48)</f>
        <v/>
      </c>
      <c r="CG48" s="19" t="str">
        <f>IF(参照_熱!I48="","",参照_熱!I48)</f>
        <v/>
      </c>
      <c r="CH48" s="19" t="str">
        <f>IF(参照_熱!J48="","",参照_熱!J48)</f>
        <v/>
      </c>
      <c r="CJ48" s="19" t="str">
        <f>IF(参照_熱!N48="","",参照_熱!N48)</f>
        <v/>
      </c>
    </row>
    <row r="49" spans="1:88" ht="34.5" customHeight="1" thickTop="1">
      <c r="A49" s="1"/>
      <c r="B49" s="1"/>
      <c r="C49" s="539" t="s">
        <v>31</v>
      </c>
      <c r="D49" s="525" t="s">
        <v>19</v>
      </c>
      <c r="E49" s="525"/>
      <c r="F49" s="525"/>
      <c r="G49" s="525"/>
      <c r="H49" s="124" t="s">
        <v>6</v>
      </c>
      <c r="I49" s="124" t="s">
        <v>20</v>
      </c>
      <c r="J49" s="543" t="s">
        <v>1867</v>
      </c>
      <c r="K49" s="543"/>
      <c r="L49" s="1"/>
      <c r="AU49" s="19" t="str">
        <f>IF(参照_電気!A49="","",参照_電気!A49)</f>
        <v/>
      </c>
      <c r="AV49" s="19" t="str">
        <f>IF(参照_電気!B49="","",参照_電気!B49)</f>
        <v/>
      </c>
      <c r="AW49" s="19" t="str">
        <f>IF(参照_電気!C49="","",参照_電気!C49)</f>
        <v>メニューI</v>
      </c>
      <c r="AX49" s="19">
        <f>IF(参照_電気!D49="","",参照_電気!D49)</f>
        <v>2.5799999999999998E-4</v>
      </c>
      <c r="AY49" s="19">
        <f>IF(参照_電気!E49="","",参照_電気!E49)</f>
        <v>2.5799999999999998E-4</v>
      </c>
      <c r="AZ49" s="19" t="str">
        <f>IF(参照_電気!F49="","",参照_電気!F49)</f>
        <v>ミツウロコグリーンエネルギー(株)</v>
      </c>
      <c r="BA49" s="19" t="str">
        <f>IF(参照_電気!G49="","",参照_電気!G49)</f>
        <v>ミツウロコグリーンエネルギー(株)_メニューI</v>
      </c>
      <c r="BB49" s="19">
        <f t="shared" si="0"/>
        <v>0.25800000000000001</v>
      </c>
      <c r="BD49" s="19" t="str">
        <f>IF(参照_電気!L49="","",参照_電気!L49)</f>
        <v>(株)MTエナジー</v>
      </c>
      <c r="BJ49" s="19" t="str">
        <f>IF(参照_ガス!A49="","",参照_ガス!A49)</f>
        <v/>
      </c>
      <c r="BK49" s="19" t="str">
        <f>IF(参照_ガス!B49="","",参照_ガス!B49)</f>
        <v/>
      </c>
      <c r="BL49" s="19" t="str">
        <f>IF(参照_ガス!C49="","",参照_ガス!C49)</f>
        <v/>
      </c>
      <c r="BM49" s="19" t="str">
        <f>IF(参照_ガス!D49="","",参照_ガス!D49)</f>
        <v/>
      </c>
      <c r="BN49" s="19" t="str">
        <f>IF(参照_ガス!E49="","",参照_ガス!E49)</f>
        <v/>
      </c>
      <c r="BO49" s="19" t="str">
        <f>IF(参照_ガス!F49="","",参照_ガス!F49)</f>
        <v/>
      </c>
      <c r="BP49" s="19" t="str">
        <f>IF(参照_ガス!H49="","",参照_ガス!H49)</f>
        <v/>
      </c>
      <c r="BQ49" s="19" t="str">
        <f>IF(参照_ガス!I49="","",参照_ガス!I49)</f>
        <v/>
      </c>
      <c r="BR49" s="19" t="str">
        <f>IF(参照_ガス!J49="","",参照_ガス!J49)</f>
        <v/>
      </c>
      <c r="BT49" s="19" t="str">
        <f>IF(参照_ガス!N49="","",参照_ガス!N49)</f>
        <v/>
      </c>
      <c r="BZ49" s="19" t="str">
        <f>IF(参照_熱!A49="","",参照_熱!A49)</f>
        <v/>
      </c>
      <c r="CA49" s="19" t="str">
        <f>IF(参照_熱!B49="","",参照_熱!B49)</f>
        <v/>
      </c>
      <c r="CB49" s="19" t="str">
        <f>IF(参照_熱!C49="","",参照_熱!C49)</f>
        <v/>
      </c>
      <c r="CC49" s="19" t="str">
        <f>IF(参照_熱!D49="","",参照_熱!D49)</f>
        <v/>
      </c>
      <c r="CD49" s="19" t="str">
        <f>IF(参照_熱!E49="","",参照_熱!E49)</f>
        <v/>
      </c>
      <c r="CE49" s="19" t="str">
        <f>IF(参照_熱!F49="","",参照_熱!F49)</f>
        <v/>
      </c>
      <c r="CF49" s="19" t="str">
        <f>IF(参照_熱!H49="","",参照_熱!H49)</f>
        <v/>
      </c>
      <c r="CG49" s="19" t="str">
        <f>IF(参照_熱!I49="","",参照_熱!I49)</f>
        <v/>
      </c>
      <c r="CH49" s="19" t="str">
        <f>IF(参照_熱!J49="","",参照_熱!J49)</f>
        <v/>
      </c>
      <c r="CJ49" s="19" t="str">
        <f>IF(参照_熱!N49="","",参照_熱!N49)</f>
        <v/>
      </c>
    </row>
    <row r="50" spans="1:88" ht="34.5" customHeight="1">
      <c r="A50" s="1"/>
      <c r="B50" s="1"/>
      <c r="C50" s="540"/>
      <c r="D50" s="511" t="s">
        <v>42</v>
      </c>
      <c r="E50" s="511"/>
      <c r="F50" s="511"/>
      <c r="G50" s="511"/>
      <c r="H50" s="123" t="s">
        <v>32</v>
      </c>
      <c r="I50" s="4"/>
      <c r="J50" s="544" t="str">
        <f>IF($I50="","",$I50*係数１!G80)</f>
        <v/>
      </c>
      <c r="K50" s="544"/>
      <c r="L50" s="1"/>
      <c r="T50" s="42"/>
      <c r="U50" s="42"/>
      <c r="V50" s="42"/>
      <c r="W50" s="42"/>
      <c r="X50" s="42"/>
      <c r="Y50" s="42"/>
      <c r="Z50" s="42"/>
      <c r="AA50" s="42"/>
      <c r="AB50" s="42"/>
      <c r="AC50" s="42"/>
      <c r="AD50" s="42"/>
      <c r="AF50" s="42"/>
      <c r="AJ50" s="36"/>
      <c r="AK50" s="36"/>
      <c r="AN50" s="41" t="s">
        <v>392</v>
      </c>
      <c r="AO50" s="7" t="s">
        <v>391</v>
      </c>
      <c r="AU50" s="19" t="str">
        <f>IF(参照_電気!A50="","",参照_電気!A50)</f>
        <v/>
      </c>
      <c r="AV50" s="19" t="str">
        <f>IF(参照_電気!B50="","",参照_電気!B50)</f>
        <v/>
      </c>
      <c r="AW50" s="19" t="str">
        <f>IF(参照_電気!C50="","",参照_電気!C50)</f>
        <v>メニューJ</v>
      </c>
      <c r="AX50" s="19">
        <f>IF(参照_電気!D50="","",参照_電気!D50)</f>
        <v>1.73E-4</v>
      </c>
      <c r="AY50" s="19">
        <f>IF(参照_電気!E50="","",参照_電気!E50)</f>
        <v>1.73E-4</v>
      </c>
      <c r="AZ50" s="19" t="str">
        <f>IF(参照_電気!F50="","",参照_電気!F50)</f>
        <v>ミツウロコグリーンエネルギー(株)</v>
      </c>
      <c r="BA50" s="19" t="str">
        <f>IF(参照_電気!G50="","",参照_電気!G50)</f>
        <v>ミツウロコグリーンエネルギー(株)_メニューJ</v>
      </c>
      <c r="BB50" s="19">
        <f t="shared" si="0"/>
        <v>0.17300000000000001</v>
      </c>
      <c r="BD50" s="19" t="str">
        <f>IF(参照_電気!L50="","",参照_電気!L50)</f>
        <v>(株)NEXT ONE</v>
      </c>
      <c r="BJ50" s="19" t="str">
        <f>IF(参照_ガス!A50="","",参照_ガス!A50)</f>
        <v/>
      </c>
      <c r="BK50" s="19" t="str">
        <f>IF(参照_ガス!B50="","",参照_ガス!B50)</f>
        <v/>
      </c>
      <c r="BL50" s="19" t="str">
        <f>IF(参照_ガス!C50="","",参照_ガス!C50)</f>
        <v/>
      </c>
      <c r="BM50" s="19" t="str">
        <f>IF(参照_ガス!D50="","",参照_ガス!D50)</f>
        <v/>
      </c>
      <c r="BN50" s="19" t="str">
        <f>IF(参照_ガス!E50="","",参照_ガス!E50)</f>
        <v/>
      </c>
      <c r="BO50" s="19" t="str">
        <f>IF(参照_ガス!F50="","",参照_ガス!F50)</f>
        <v/>
      </c>
      <c r="BP50" s="19" t="str">
        <f>IF(参照_ガス!H50="","",参照_ガス!H50)</f>
        <v/>
      </c>
      <c r="BQ50" s="19" t="str">
        <f>IF(参照_ガス!I50="","",参照_ガス!I50)</f>
        <v/>
      </c>
      <c r="BR50" s="19" t="str">
        <f>IF(参照_ガス!J50="","",参照_ガス!J50)</f>
        <v/>
      </c>
      <c r="BT50" s="19" t="str">
        <f>IF(参照_ガス!N50="","",参照_ガス!N50)</f>
        <v/>
      </c>
      <c r="BZ50" s="19" t="str">
        <f>IF(参照_熱!A50="","",参照_熱!A50)</f>
        <v/>
      </c>
      <c r="CA50" s="19" t="str">
        <f>IF(参照_熱!B50="","",参照_熱!B50)</f>
        <v/>
      </c>
      <c r="CB50" s="19" t="str">
        <f>IF(参照_熱!C50="","",参照_熱!C50)</f>
        <v/>
      </c>
      <c r="CC50" s="19" t="str">
        <f>IF(参照_熱!D50="","",参照_熱!D50)</f>
        <v/>
      </c>
      <c r="CD50" s="19" t="str">
        <f>IF(参照_熱!E50="","",参照_熱!E50)</f>
        <v/>
      </c>
      <c r="CE50" s="19" t="str">
        <f>IF(参照_熱!F50="","",参照_熱!F50)</f>
        <v/>
      </c>
      <c r="CF50" s="19" t="str">
        <f>IF(参照_熱!H50="","",参照_熱!H50)</f>
        <v/>
      </c>
      <c r="CG50" s="19" t="str">
        <f>IF(参照_熱!I50="","",参照_熱!I50)</f>
        <v/>
      </c>
      <c r="CH50" s="19" t="str">
        <f>IF(参照_熱!J50="","",参照_熱!J50)</f>
        <v/>
      </c>
      <c r="CJ50" s="19" t="str">
        <f>IF(参照_熱!N50="","",参照_熱!N50)</f>
        <v/>
      </c>
    </row>
    <row r="51" spans="1:88" ht="34.5" hidden="1" customHeight="1" thickBot="1">
      <c r="A51" s="1"/>
      <c r="B51" s="1"/>
      <c r="C51" s="540"/>
      <c r="D51" s="511" t="s">
        <v>43</v>
      </c>
      <c r="E51" s="511"/>
      <c r="F51" s="511"/>
      <c r="G51" s="511"/>
      <c r="H51" s="123" t="s">
        <v>32</v>
      </c>
      <c r="I51" s="4"/>
      <c r="J51" s="544" t="str">
        <f>IF($I51="","",$I51*係数１!G81)</f>
        <v/>
      </c>
      <c r="K51" s="544"/>
      <c r="L51" s="1"/>
      <c r="T51" s="621" t="s">
        <v>101</v>
      </c>
      <c r="U51" s="622"/>
      <c r="V51" s="34" t="s">
        <v>389</v>
      </c>
      <c r="W51" s="28"/>
      <c r="X51" s="28"/>
      <c r="Y51" s="28"/>
      <c r="Z51" s="28"/>
      <c r="AA51" s="28"/>
      <c r="AB51" s="28"/>
      <c r="AC51" s="28"/>
      <c r="AD51" s="28"/>
      <c r="AJ51" s="40"/>
      <c r="AK51" s="40"/>
      <c r="AN51" s="7" t="s">
        <v>59</v>
      </c>
      <c r="AO51" s="7" t="s">
        <v>109</v>
      </c>
      <c r="AU51" s="19" t="str">
        <f>IF(参照_電気!A51="","",参照_電気!A51)</f>
        <v/>
      </c>
      <c r="AV51" s="19" t="str">
        <f>IF(参照_電気!B51="","",参照_電気!B51)</f>
        <v/>
      </c>
      <c r="AW51" s="19" t="str">
        <f>IF(参照_電気!C51="","",参照_電気!C51)</f>
        <v>メニューK(残差)</v>
      </c>
      <c r="AX51" s="19">
        <f>IF(参照_電気!D51="","",参照_電気!D51)</f>
        <v>4.3600000000000003E-4</v>
      </c>
      <c r="AY51" s="19">
        <f>IF(参照_電気!E51="","",参照_電気!E51)</f>
        <v>4.3600000000000003E-4</v>
      </c>
      <c r="AZ51" s="19" t="str">
        <f>IF(参照_電気!F51="","",参照_電気!F51)</f>
        <v>ミツウロコグリーンエネルギー(株)</v>
      </c>
      <c r="BA51" s="19" t="str">
        <f>IF(参照_電気!G51="","",参照_電気!G51)</f>
        <v>ミツウロコグリーンエネルギー(株)_メニューK(残差)</v>
      </c>
      <c r="BB51" s="19">
        <f t="shared" si="0"/>
        <v>0.43600000000000005</v>
      </c>
      <c r="BD51" s="19" t="str">
        <f>IF(参照_電気!L51="","",参照_電気!L51)</f>
        <v>Next Power(株)</v>
      </c>
    </row>
    <row r="52" spans="1:88" ht="34.5" hidden="1" customHeight="1" thickTop="1">
      <c r="A52" s="1"/>
      <c r="B52" s="1"/>
      <c r="C52" s="540"/>
      <c r="D52" s="511" t="s">
        <v>41</v>
      </c>
      <c r="E52" s="511"/>
      <c r="F52" s="511"/>
      <c r="G52" s="511"/>
      <c r="H52" s="123" t="s">
        <v>32</v>
      </c>
      <c r="I52" s="4"/>
      <c r="J52" s="544" t="str">
        <f>IF($I52="","",$I52*係数１!G82)</f>
        <v/>
      </c>
      <c r="K52" s="544"/>
      <c r="L52" s="1"/>
      <c r="T52" s="623" t="str">
        <f>IF(O52="","",VLOOKUP(O52,係数１!$F:$G,2,0))</f>
        <v/>
      </c>
      <c r="U52" s="624"/>
      <c r="V52" s="39" t="str">
        <f>IF(OR(S52="",O52=""),"",S52*T52)</f>
        <v/>
      </c>
      <c r="W52" s="28"/>
      <c r="X52" s="28"/>
      <c r="Y52" s="28"/>
      <c r="Z52" s="28"/>
      <c r="AA52" s="28"/>
      <c r="AB52" s="28"/>
      <c r="AC52" s="28"/>
      <c r="AD52" s="28"/>
      <c r="AJ52" s="37"/>
      <c r="AK52" s="37"/>
      <c r="AN52" s="7" t="s">
        <v>60</v>
      </c>
      <c r="AO52" s="7" t="s">
        <v>110</v>
      </c>
      <c r="AU52" s="19" t="str">
        <f>IF(参照_電気!A52="","",参照_電気!A52)</f>
        <v/>
      </c>
      <c r="AV52" s="19" t="str">
        <f>IF(参照_電気!B52="","",参照_電気!B52)</f>
        <v/>
      </c>
      <c r="AW52" s="19" t="str">
        <f>IF(参照_電気!C52="","",参照_電気!C52)</f>
        <v>(参考値)事業者全体</v>
      </c>
      <c r="AX52" s="19">
        <f>IF(参照_電気!D52="","",参照_電気!D52)</f>
        <v>3.8699999999999997E-4</v>
      </c>
      <c r="AY52" s="19">
        <f>IF(参照_電気!E52="","",参照_電気!E52)</f>
        <v>3.8699999999999997E-4</v>
      </c>
      <c r="AZ52" s="19" t="str">
        <f>IF(参照_電気!F52="","",参照_電気!F52)</f>
        <v>ミツウロコグリーンエネルギー(株)</v>
      </c>
      <c r="BA52" s="19" t="str">
        <f>IF(参照_電気!G52="","",参照_電気!G52)</f>
        <v>ミツウロコグリーンエネルギー(株)_(参考値)事業者全体</v>
      </c>
      <c r="BB52" s="19">
        <f t="shared" si="0"/>
        <v>0.38699999999999996</v>
      </c>
      <c r="BD52" s="19" t="str">
        <f>IF(参照_電気!L52="","",参照_電気!L52)</f>
        <v>NFパワーサービス(株)</v>
      </c>
    </row>
    <row r="53" spans="1:88" ht="34.5" hidden="1" customHeight="1">
      <c r="A53" s="1"/>
      <c r="B53" s="1"/>
      <c r="C53" s="540"/>
      <c r="D53" s="545" t="s">
        <v>40</v>
      </c>
      <c r="E53" s="545"/>
      <c r="F53" s="545"/>
      <c r="G53" s="545"/>
      <c r="H53" s="123" t="s">
        <v>32</v>
      </c>
      <c r="I53" s="38" t="str">
        <f>IF(S55=0,"",S55)</f>
        <v/>
      </c>
      <c r="J53" s="544" t="str">
        <f>IF(V55=0,"",V55)</f>
        <v/>
      </c>
      <c r="K53" s="544"/>
      <c r="L53" s="1"/>
      <c r="T53" s="617" t="str">
        <f>IF(O53="","",VLOOKUP(O53,係数１!$F:$G,2,0))</f>
        <v/>
      </c>
      <c r="U53" s="618"/>
      <c r="V53" s="32" t="str">
        <f>IF(OR(S53="",O53=""),"",S53*T53)</f>
        <v/>
      </c>
      <c r="W53" s="28"/>
      <c r="X53" s="28"/>
      <c r="Y53" s="28"/>
      <c r="Z53" s="28"/>
      <c r="AA53" s="28"/>
      <c r="AB53" s="28"/>
      <c r="AC53" s="28"/>
      <c r="AD53" s="28"/>
      <c r="AJ53" s="37"/>
      <c r="AK53" s="37"/>
      <c r="AN53" s="7" t="s">
        <v>61</v>
      </c>
      <c r="AO53" s="7" t="s">
        <v>111</v>
      </c>
      <c r="AU53" s="19" t="str">
        <f>IF(参照_電気!A53="","",参照_電気!A53)</f>
        <v>A0017</v>
      </c>
      <c r="AV53" s="19" t="str">
        <f>IF(参照_電気!B53="","",参照_電気!B53)</f>
        <v>(株)リエネ</v>
      </c>
      <c r="AW53" s="19" t="str">
        <f>IF(参照_電気!C53="","",参照_電気!C53)</f>
        <v>メニューA</v>
      </c>
      <c r="AX53" s="19">
        <f>IF(参照_電気!D53="","",参照_電気!D53)</f>
        <v>0</v>
      </c>
      <c r="AY53" s="19">
        <f>IF(参照_電気!E53="","",参照_電気!E53)</f>
        <v>0</v>
      </c>
      <c r="AZ53" s="19" t="str">
        <f>IF(参照_電気!F53="","",参照_電気!F53)</f>
        <v>(株)リエネ</v>
      </c>
      <c r="BA53" s="19" t="str">
        <f>IF(参照_電気!G53="","",参照_電気!G53)</f>
        <v>(株)リエネ_メニューA</v>
      </c>
      <c r="BB53" s="19">
        <f t="shared" si="0"/>
        <v>0</v>
      </c>
      <c r="BD53" s="19" t="str">
        <f>IF(参照_電気!L53="","",参照_電気!L53)</f>
        <v>NTTアノードエナジー(株)</v>
      </c>
    </row>
    <row r="54" spans="1:88" ht="34.5" hidden="1" customHeight="1" thickBot="1">
      <c r="A54" s="1"/>
      <c r="B54" s="1"/>
      <c r="C54" s="540"/>
      <c r="D54" s="545" t="s">
        <v>106</v>
      </c>
      <c r="E54" s="545"/>
      <c r="F54" s="545"/>
      <c r="G54" s="545"/>
      <c r="H54" s="123" t="s">
        <v>32</v>
      </c>
      <c r="I54" s="38" t="str">
        <f>IF(S62=0,"",S62)</f>
        <v/>
      </c>
      <c r="J54" s="544" t="str">
        <f>IF(V62=0,"",V62)</f>
        <v/>
      </c>
      <c r="K54" s="544"/>
      <c r="L54" s="1"/>
      <c r="T54" s="619" t="str">
        <f>IF(O54="","",VLOOKUP(O54,係数１!$F:$G,2,0))</f>
        <v/>
      </c>
      <c r="U54" s="620"/>
      <c r="V54" s="30" t="str">
        <f>IF(OR(S54="",O54=""),"",S54*T54)</f>
        <v/>
      </c>
      <c r="W54" s="28"/>
      <c r="X54" s="28"/>
      <c r="Y54" s="28"/>
      <c r="Z54" s="28"/>
      <c r="AA54" s="28"/>
      <c r="AB54" s="28"/>
      <c r="AC54" s="28"/>
      <c r="AD54" s="28"/>
      <c r="AJ54" s="37"/>
      <c r="AK54" s="37"/>
      <c r="AN54" s="7" t="s">
        <v>390</v>
      </c>
      <c r="AO54" s="7" t="s">
        <v>112</v>
      </c>
      <c r="AU54" s="19" t="str">
        <f>IF(参照_電気!A54="","",参照_電気!A54)</f>
        <v/>
      </c>
      <c r="AV54" s="19" t="str">
        <f>IF(参照_電気!B54="","",参照_電気!B54)</f>
        <v/>
      </c>
      <c r="AW54" s="19" t="str">
        <f>IF(参照_電気!C54="","",参照_電気!C54)</f>
        <v>メニューB</v>
      </c>
      <c r="AX54" s="19">
        <f>IF(参照_電気!D54="","",参照_電気!D54)</f>
        <v>0</v>
      </c>
      <c r="AY54" s="19">
        <f>IF(参照_電気!E54="","",参照_電気!E54)</f>
        <v>0</v>
      </c>
      <c r="AZ54" s="19" t="str">
        <f>IF(参照_電気!F54="","",参照_電気!F54)</f>
        <v>(株)リエネ</v>
      </c>
      <c r="BA54" s="19" t="str">
        <f>IF(参照_電気!G54="","",参照_電気!G54)</f>
        <v>(株)リエネ_メニューB</v>
      </c>
      <c r="BB54" s="19">
        <f t="shared" si="0"/>
        <v>0</v>
      </c>
      <c r="BD54" s="19" t="str">
        <f>IF(参照_電気!L54="","",参照_電気!L54)</f>
        <v>(株)Okazaki</v>
      </c>
    </row>
    <row r="55" spans="1:88" ht="34.5" hidden="1" customHeight="1" thickTop="1" thickBot="1">
      <c r="A55" s="1"/>
      <c r="B55" s="1"/>
      <c r="C55" s="540"/>
      <c r="D55" s="511" t="s">
        <v>39</v>
      </c>
      <c r="E55" s="511"/>
      <c r="F55" s="511"/>
      <c r="G55" s="511"/>
      <c r="H55" s="123" t="s">
        <v>32</v>
      </c>
      <c r="I55" s="4"/>
      <c r="J55" s="544" t="str">
        <f>IF($I55="","",$I55*係数１!G113)</f>
        <v/>
      </c>
      <c r="K55" s="544"/>
      <c r="L55" s="1"/>
      <c r="T55" s="625"/>
      <c r="U55" s="626"/>
      <c r="V55" s="29">
        <f>SUM(V52:V54)</f>
        <v>0</v>
      </c>
      <c r="W55" s="28"/>
      <c r="X55" s="28"/>
      <c r="Y55" s="28"/>
      <c r="Z55" s="28"/>
      <c r="AA55" s="28"/>
      <c r="AB55" s="28"/>
      <c r="AC55" s="28"/>
      <c r="AD55" s="28"/>
      <c r="AJ55" s="37"/>
      <c r="AK55" s="37"/>
      <c r="AN55" s="7" t="s">
        <v>62</v>
      </c>
      <c r="AO55" s="7" t="s">
        <v>113</v>
      </c>
      <c r="AU55" s="19" t="str">
        <f>IF(参照_電気!A55="","",参照_電気!A55)</f>
        <v/>
      </c>
      <c r="AV55" s="19" t="str">
        <f>IF(参照_電気!B55="","",参照_電気!B55)</f>
        <v/>
      </c>
      <c r="AW55" s="19" t="str">
        <f>IF(参照_電気!C55="","",参照_電気!C55)</f>
        <v>メニューC(残差)</v>
      </c>
      <c r="AX55" s="19">
        <f>IF(参照_電気!D55="","",参照_電気!D55)</f>
        <v>5.9199999999999997E-4</v>
      </c>
      <c r="AY55" s="19">
        <f>IF(参照_電気!E55="","",参照_電気!E55)</f>
        <v>5.9199999999999997E-4</v>
      </c>
      <c r="AZ55" s="19" t="str">
        <f>IF(参照_電気!F55="","",参照_電気!F55)</f>
        <v>(株)リエネ</v>
      </c>
      <c r="BA55" s="19" t="str">
        <f>IF(参照_電気!G55="","",参照_電気!G55)</f>
        <v>(株)リエネ_メニューC(残差)</v>
      </c>
      <c r="BB55" s="19">
        <f t="shared" si="0"/>
        <v>0.59199999999999997</v>
      </c>
      <c r="BD55" s="19" t="str">
        <f>IF(参照_電気!L55="","",参照_電気!L55)</f>
        <v>(株)PinT</v>
      </c>
    </row>
    <row r="56" spans="1:88" ht="34.5" hidden="1" customHeight="1">
      <c r="A56" s="1"/>
      <c r="B56" s="1"/>
      <c r="C56" s="540"/>
      <c r="D56" s="511" t="s">
        <v>53</v>
      </c>
      <c r="E56" s="511"/>
      <c r="F56" s="511"/>
      <c r="G56" s="511"/>
      <c r="H56" s="123" t="s">
        <v>32</v>
      </c>
      <c r="I56" s="4"/>
      <c r="J56" s="544" t="str">
        <f>IF($I56="","",$I56*係数１!G114)</f>
        <v/>
      </c>
      <c r="K56" s="544"/>
      <c r="L56" s="1"/>
      <c r="W56" s="28"/>
      <c r="X56" s="28"/>
      <c r="Y56" s="28"/>
      <c r="Z56" s="28"/>
      <c r="AA56" s="28"/>
      <c r="AB56" s="28"/>
      <c r="AC56" s="28"/>
      <c r="AD56" s="28"/>
      <c r="AN56" s="7" t="s">
        <v>63</v>
      </c>
      <c r="AO56" s="7" t="s">
        <v>114</v>
      </c>
      <c r="AU56" s="19" t="str">
        <f>IF(参照_電気!A56="","",参照_電気!A56)</f>
        <v/>
      </c>
      <c r="AV56" s="19" t="str">
        <f>IF(参照_電気!B56="","",参照_電気!B56)</f>
        <v/>
      </c>
      <c r="AW56" s="19" t="str">
        <f>IF(参照_電気!C56="","",参照_電気!C56)</f>
        <v>(参考値)事業者全体</v>
      </c>
      <c r="AX56" s="19">
        <f>IF(参照_電気!D56="","",参照_電気!D56)</f>
        <v>2.8499999999999999E-4</v>
      </c>
      <c r="AY56" s="19">
        <f>IF(参照_電気!E56="","",参照_電気!E56)</f>
        <v>2.8499999999999999E-4</v>
      </c>
      <c r="AZ56" s="19" t="str">
        <f>IF(参照_電気!F56="","",参照_電気!F56)</f>
        <v>(株)リエネ</v>
      </c>
      <c r="BA56" s="19" t="str">
        <f>IF(参照_電気!G56="","",参照_電気!G56)</f>
        <v>(株)リエネ_(参考値)事業者全体</v>
      </c>
      <c r="BB56" s="19">
        <f t="shared" si="0"/>
        <v>0.28499999999999998</v>
      </c>
      <c r="BD56" s="19" t="str">
        <f>IF(参照_電気!L56="","",参照_電気!L56)</f>
        <v>Q.ENESTでんき(株)</v>
      </c>
    </row>
    <row r="57" spans="1:88" ht="34.5" customHeight="1" thickBot="1">
      <c r="A57" s="1"/>
      <c r="B57" s="1"/>
      <c r="C57" s="540"/>
      <c r="D57" s="511" t="s">
        <v>23</v>
      </c>
      <c r="E57" s="511"/>
      <c r="F57" s="511"/>
      <c r="G57" s="511"/>
      <c r="H57" s="123" t="s">
        <v>14</v>
      </c>
      <c r="I57" s="123" t="s">
        <v>14</v>
      </c>
      <c r="J57" s="544">
        <f>SUM(J50:J56)</f>
        <v>0</v>
      </c>
      <c r="K57" s="544"/>
      <c r="L57" s="1"/>
      <c r="AN57" s="7" t="s">
        <v>64</v>
      </c>
      <c r="AO57" s="7" t="s">
        <v>115</v>
      </c>
      <c r="AU57" s="19" t="str">
        <f>IF(参照_電気!A57="","",参照_電気!A57)</f>
        <v>A0018</v>
      </c>
      <c r="AV57" s="19" t="str">
        <f>IF(参照_電気!B57="","",参照_電気!B57)</f>
        <v>ネクストパワーやまと(株)</v>
      </c>
      <c r="AW57" s="19" t="str">
        <f>IF(参照_電気!C57="","",参照_電気!C57)</f>
        <v>メニューA</v>
      </c>
      <c r="AX57" s="19">
        <f>IF(参照_電気!D57="","",参照_電気!D57)</f>
        <v>0</v>
      </c>
      <c r="AY57" s="19">
        <f>IF(参照_電気!E57="","",参照_電気!E57)</f>
        <v>0</v>
      </c>
      <c r="AZ57" s="19" t="str">
        <f>IF(参照_電気!F57="","",参照_電気!F57)</f>
        <v>ネクストパワーやまと(株)</v>
      </c>
      <c r="BA57" s="19" t="str">
        <f>IF(参照_電気!G57="","",参照_電気!G57)</f>
        <v>ネクストパワーやまと(株)_メニューA</v>
      </c>
      <c r="BB57" s="19">
        <f t="shared" si="0"/>
        <v>0</v>
      </c>
      <c r="BD57" s="19" t="str">
        <f>IF(参照_電気!L57="","",参照_電気!L57)</f>
        <v>(株)Qvou</v>
      </c>
    </row>
    <row r="58" spans="1:88" ht="15.75" customHeight="1" thickBot="1">
      <c r="A58" s="1"/>
      <c r="B58" s="1"/>
      <c r="C58" s="540"/>
      <c r="D58" s="511" t="s">
        <v>33</v>
      </c>
      <c r="E58" s="511"/>
      <c r="F58" s="511"/>
      <c r="G58" s="511"/>
      <c r="H58" s="611"/>
      <c r="I58" s="612"/>
      <c r="J58" s="612"/>
      <c r="K58" s="613"/>
      <c r="L58" s="1"/>
      <c r="T58" s="621" t="s">
        <v>101</v>
      </c>
      <c r="U58" s="622"/>
      <c r="V58" s="34" t="s">
        <v>389</v>
      </c>
      <c r="W58" s="28"/>
      <c r="X58" s="28"/>
      <c r="Y58" s="28"/>
      <c r="Z58" s="28"/>
      <c r="AA58" s="28"/>
      <c r="AB58" s="28"/>
      <c r="AC58" s="28"/>
      <c r="AD58" s="28"/>
      <c r="AN58" s="7" t="s">
        <v>65</v>
      </c>
      <c r="AO58" s="7" t="s">
        <v>116</v>
      </c>
      <c r="AU58" s="19" t="str">
        <f>IF(参照_電気!A58="","",参照_電気!A58)</f>
        <v/>
      </c>
      <c r="AV58" s="19" t="str">
        <f>IF(参照_電気!B58="","",参照_電気!B58)</f>
        <v/>
      </c>
      <c r="AW58" s="19" t="str">
        <f>IF(参照_電気!C58="","",参照_電気!C58)</f>
        <v>メニューB</v>
      </c>
      <c r="AX58" s="19">
        <f>IF(参照_電気!D58="","",参照_電気!D58)</f>
        <v>2.4499999999999999E-4</v>
      </c>
      <c r="AY58" s="19">
        <f>IF(参照_電気!E58="","",参照_電気!E58)</f>
        <v>2.4499999999999999E-4</v>
      </c>
      <c r="AZ58" s="19" t="str">
        <f>IF(参照_電気!F58="","",参照_電気!F58)</f>
        <v>ネクストパワーやまと(株)</v>
      </c>
      <c r="BA58" s="19" t="str">
        <f>IF(参照_電気!G58="","",参照_電気!G58)</f>
        <v>ネクストパワーやまと(株)_メニューB</v>
      </c>
      <c r="BB58" s="19">
        <f t="shared" si="0"/>
        <v>0.245</v>
      </c>
      <c r="BD58" s="19" t="str">
        <f>IF(参照_電気!L58="","",参照_電気!L58)</f>
        <v>RE100電力(株)</v>
      </c>
    </row>
    <row r="59" spans="1:88" ht="15.75" customHeight="1" thickTop="1">
      <c r="A59" s="1"/>
      <c r="B59" s="1"/>
      <c r="C59" s="540"/>
      <c r="D59" s="511"/>
      <c r="E59" s="511"/>
      <c r="F59" s="511"/>
      <c r="G59" s="511"/>
      <c r="H59" s="614"/>
      <c r="I59" s="615"/>
      <c r="J59" s="615"/>
      <c r="K59" s="616"/>
      <c r="L59" s="1"/>
      <c r="T59" s="623" t="str">
        <f>IF(O59="","",VLOOKUP(O59,係数１!$F:$G,2,0))</f>
        <v/>
      </c>
      <c r="U59" s="624"/>
      <c r="V59" s="33" t="str">
        <f>IF(OR(S59="",O59=""),"",S59*T59)</f>
        <v/>
      </c>
      <c r="W59" s="28"/>
      <c r="X59" s="28"/>
      <c r="Y59" s="28"/>
      <c r="Z59" s="28"/>
      <c r="AA59" s="28"/>
      <c r="AB59" s="28"/>
      <c r="AC59" s="28"/>
      <c r="AD59" s="28"/>
      <c r="AN59" s="7" t="s">
        <v>388</v>
      </c>
      <c r="AO59" s="7" t="s">
        <v>387</v>
      </c>
      <c r="AU59" s="19" t="str">
        <f>IF(参照_電気!A59="","",参照_電気!A59)</f>
        <v/>
      </c>
      <c r="AV59" s="19" t="str">
        <f>IF(参照_電気!B59="","",参照_電気!B59)</f>
        <v/>
      </c>
      <c r="AW59" s="19" t="str">
        <f>IF(参照_電気!C59="","",参照_電気!C59)</f>
        <v>メニューC(残差)</v>
      </c>
      <c r="AX59" s="19">
        <f>IF(参照_電気!D59="","",参照_電気!D59)</f>
        <v>4.7800000000000002E-4</v>
      </c>
      <c r="AY59" s="19">
        <f>IF(参照_電気!E59="","",参照_電気!E59)</f>
        <v>4.7800000000000002E-4</v>
      </c>
      <c r="AZ59" s="19" t="str">
        <f>IF(参照_電気!F59="","",参照_電気!F59)</f>
        <v>ネクストパワーやまと(株)</v>
      </c>
      <c r="BA59" s="19" t="str">
        <f>IF(参照_電気!G59="","",参照_電気!G59)</f>
        <v>ネクストパワーやまと(株)_メニューC(残差)</v>
      </c>
      <c r="BB59" s="19">
        <f t="shared" si="0"/>
        <v>0.47800000000000004</v>
      </c>
      <c r="BD59" s="19" t="str">
        <f>IF(参照_電気!L59="","",参照_電気!L59)</f>
        <v>(株)RenoLabo</v>
      </c>
    </row>
    <row r="60" spans="1:88" ht="12.5">
      <c r="A60" s="1"/>
      <c r="B60" s="1"/>
      <c r="C60" s="1"/>
      <c r="D60" s="1"/>
      <c r="E60" s="1"/>
      <c r="F60" s="1"/>
      <c r="G60" s="1"/>
      <c r="H60" s="1"/>
      <c r="I60" s="1"/>
      <c r="J60" s="1"/>
      <c r="K60" s="1"/>
      <c r="L60" s="1"/>
      <c r="T60" s="617" t="str">
        <f>IF(O60="","",VLOOKUP(O60,係数１!$F:$G,2,0))</f>
        <v/>
      </c>
      <c r="U60" s="627"/>
      <c r="V60" s="32" t="str">
        <f>IF(OR(S60="",O60=""),"",S60*T60)</f>
        <v/>
      </c>
      <c r="W60" s="28"/>
      <c r="X60" s="28"/>
      <c r="Y60" s="28"/>
      <c r="Z60" s="28"/>
      <c r="AA60" s="28"/>
      <c r="AB60" s="28"/>
      <c r="AC60" s="28"/>
      <c r="AD60" s="28"/>
      <c r="AO60" s="7" t="s">
        <v>117</v>
      </c>
      <c r="AU60" s="19" t="str">
        <f>IF(参照_電気!A60="","",参照_電気!A60)</f>
        <v/>
      </c>
      <c r="AV60" s="19" t="str">
        <f>IF(参照_電気!B60="","",参照_電気!B60)</f>
        <v/>
      </c>
      <c r="AW60" s="19" t="str">
        <f>IF(参照_電気!C60="","",参照_電気!C60)</f>
        <v>(参考値)事業者全体</v>
      </c>
      <c r="AX60" s="19">
        <f>IF(参照_電気!D60="","",参照_電気!D60)</f>
        <v>4.75E-4</v>
      </c>
      <c r="AY60" s="19">
        <f>IF(参照_電気!E60="","",参照_電気!E60)</f>
        <v>4.75E-4</v>
      </c>
      <c r="AZ60" s="19" t="str">
        <f>IF(参照_電気!F60="","",参照_電気!F60)</f>
        <v>ネクストパワーやまと(株)</v>
      </c>
      <c r="BA60" s="19" t="str">
        <f>IF(参照_電気!G60="","",参照_電気!G60)</f>
        <v>ネクストパワーやまと(株)_(参考値)事業者全体</v>
      </c>
      <c r="BB60" s="19">
        <f t="shared" si="0"/>
        <v>0.47499999999999998</v>
      </c>
      <c r="BD60" s="19" t="str">
        <f>IF(参照_電気!L60="","",参照_電気!L60)</f>
        <v>SBパワー(株)</v>
      </c>
    </row>
    <row r="61" spans="1:88" ht="13.5" customHeight="1" thickBot="1">
      <c r="A61" s="1"/>
      <c r="B61" s="1"/>
      <c r="C61" s="31" t="s">
        <v>13</v>
      </c>
      <c r="D61" s="552" t="s">
        <v>1869</v>
      </c>
      <c r="E61" s="552"/>
      <c r="F61" s="552"/>
      <c r="G61" s="552"/>
      <c r="H61" s="552"/>
      <c r="I61" s="552"/>
      <c r="J61" s="552"/>
      <c r="K61" s="552"/>
      <c r="L61" s="27"/>
      <c r="M61" s="26"/>
      <c r="T61" s="619" t="str">
        <f>IF(O61="","",VLOOKUP(O61,係数１!$F:$G,2,0))</f>
        <v/>
      </c>
      <c r="U61" s="628"/>
      <c r="V61" s="30" t="str">
        <f>IF(OR(S61="",O61=""),"",S61*T61)</f>
        <v/>
      </c>
      <c r="W61" s="28"/>
      <c r="X61" s="28"/>
      <c r="Y61" s="28"/>
      <c r="Z61" s="28"/>
      <c r="AA61" s="28"/>
      <c r="AB61" s="28"/>
      <c r="AC61" s="28"/>
      <c r="AD61" s="28"/>
      <c r="AO61" s="7" t="s">
        <v>386</v>
      </c>
      <c r="AU61" s="19" t="str">
        <f>IF(参照_電気!A61="","",参照_電気!A61)</f>
        <v>A0019</v>
      </c>
      <c r="AV61" s="19" t="str">
        <f>IF(参照_電気!B61="","",参照_電気!B61)</f>
        <v>日本テクノ(株)</v>
      </c>
      <c r="AW61" s="19" t="str">
        <f>IF(参照_電気!C61="","",参照_電気!C61)</f>
        <v>メニューA</v>
      </c>
      <c r="AX61" s="19">
        <f>IF(参照_電気!D61="","",参照_電気!D61)</f>
        <v>0</v>
      </c>
      <c r="AY61" s="19">
        <f>IF(参照_電気!E61="","",参照_電気!E61)</f>
        <v>0</v>
      </c>
      <c r="AZ61" s="19" t="str">
        <f>IF(参照_電気!F61="","",参照_電気!F61)</f>
        <v>日本テクノ(株)</v>
      </c>
      <c r="BA61" s="19" t="str">
        <f>IF(参照_電気!G61="","",参照_電気!G61)</f>
        <v>日本テクノ(株)_メニューA</v>
      </c>
      <c r="BB61" s="19">
        <f t="shared" si="0"/>
        <v>0</v>
      </c>
      <c r="BD61" s="19" t="str">
        <f>IF(参照_電気!L61="","",参照_電気!L61)</f>
        <v>(株)SEウイングズ</v>
      </c>
    </row>
    <row r="62" spans="1:88" ht="23.25" customHeight="1" thickTop="1" thickBot="1">
      <c r="A62" s="1"/>
      <c r="B62" s="1"/>
      <c r="C62" s="22" t="s">
        <v>34</v>
      </c>
      <c r="D62" s="552" t="s">
        <v>1870</v>
      </c>
      <c r="E62" s="552"/>
      <c r="F62" s="552"/>
      <c r="G62" s="552"/>
      <c r="H62" s="552"/>
      <c r="I62" s="552"/>
      <c r="J62" s="552"/>
      <c r="K62" s="552"/>
      <c r="L62" s="27"/>
      <c r="M62" s="26"/>
      <c r="T62" s="625"/>
      <c r="U62" s="626"/>
      <c r="V62" s="29">
        <f>SUM(V59:V61)</f>
        <v>0</v>
      </c>
      <c r="W62" s="28"/>
      <c r="X62" s="28"/>
      <c r="Y62" s="28"/>
      <c r="Z62" s="28"/>
      <c r="AA62" s="28"/>
      <c r="AB62" s="28"/>
      <c r="AC62" s="28"/>
      <c r="AD62" s="28"/>
      <c r="AO62" s="7" t="s">
        <v>118</v>
      </c>
      <c r="AU62" s="19" t="str">
        <f>IF(参照_電気!A62="","",参照_電気!A62)</f>
        <v/>
      </c>
      <c r="AV62" s="19" t="str">
        <f>IF(参照_電気!B62="","",参照_電気!B62)</f>
        <v/>
      </c>
      <c r="AW62" s="19" t="str">
        <f>IF(参照_電気!C62="","",参照_電気!C62)</f>
        <v>メニューB(残差)</v>
      </c>
      <c r="AX62" s="19">
        <f>IF(参照_電気!D62="","",参照_電気!D62)</f>
        <v>4.2000000000000002E-4</v>
      </c>
      <c r="AY62" s="19">
        <f>IF(参照_電気!E62="","",参照_電気!E62)</f>
        <v>4.2000000000000002E-4</v>
      </c>
      <c r="AZ62" s="19" t="str">
        <f>IF(参照_電気!F62="","",参照_電気!F62)</f>
        <v>日本テクノ(株)</v>
      </c>
      <c r="BA62" s="19" t="str">
        <f>IF(参照_電気!G62="","",参照_電気!G62)</f>
        <v>日本テクノ(株)_メニューB(残差)</v>
      </c>
      <c r="BB62" s="19">
        <f t="shared" si="0"/>
        <v>0.42000000000000004</v>
      </c>
      <c r="BD62" s="19" t="str">
        <f>IF(参照_電気!L62="","",参照_電気!L62)</f>
        <v>(株)stc</v>
      </c>
    </row>
    <row r="63" spans="1:88" ht="42.75" customHeight="1">
      <c r="A63" s="1"/>
      <c r="B63" s="1"/>
      <c r="C63" s="22" t="s">
        <v>35</v>
      </c>
      <c r="D63" s="552" t="s">
        <v>1871</v>
      </c>
      <c r="E63" s="552"/>
      <c r="F63" s="552"/>
      <c r="G63" s="552"/>
      <c r="H63" s="552"/>
      <c r="I63" s="552"/>
      <c r="J63" s="552"/>
      <c r="K63" s="552"/>
      <c r="L63" s="27"/>
      <c r="M63" s="26"/>
      <c r="O63" s="153" t="s">
        <v>372</v>
      </c>
      <c r="W63" s="28"/>
      <c r="X63" s="28"/>
      <c r="Y63" s="28"/>
      <c r="Z63" s="28"/>
      <c r="AA63" s="28"/>
      <c r="AB63" s="28"/>
      <c r="AC63" s="28"/>
      <c r="AD63" s="28"/>
      <c r="AO63" s="7" t="s">
        <v>385</v>
      </c>
      <c r="AU63" s="19" t="str">
        <f>IF(参照_電気!A63="","",参照_電気!A63)</f>
        <v/>
      </c>
      <c r="AV63" s="19" t="str">
        <f>IF(参照_電気!B63="","",参照_電気!B63)</f>
        <v/>
      </c>
      <c r="AW63" s="19" t="str">
        <f>IF(参照_電気!C63="","",参照_電気!C63)</f>
        <v>(参考値)事業者全体</v>
      </c>
      <c r="AX63" s="19">
        <f>IF(参照_電気!D63="","",参照_電気!D63)</f>
        <v>2.4000000000000001E-4</v>
      </c>
      <c r="AY63" s="19">
        <f>IF(参照_電気!E63="","",参照_電気!E63)</f>
        <v>2.4000000000000001E-4</v>
      </c>
      <c r="AZ63" s="19" t="str">
        <f>IF(参照_電気!F63="","",参照_電気!F63)</f>
        <v>日本テクノ(株)</v>
      </c>
      <c r="BA63" s="19" t="str">
        <f>IF(参照_電気!G63="","",参照_電気!G63)</f>
        <v>日本テクノ(株)_(参考値)事業者全体</v>
      </c>
      <c r="BB63" s="19">
        <f t="shared" si="0"/>
        <v>0.24000000000000002</v>
      </c>
      <c r="BD63" s="19" t="str">
        <f>IF(参照_電気!L63="","",参照_電気!L63)</f>
        <v>SustainableEnergy(株)</v>
      </c>
    </row>
    <row r="64" spans="1:88">
      <c r="A64" s="1"/>
      <c r="B64" s="1"/>
      <c r="C64" s="22" t="s">
        <v>36</v>
      </c>
      <c r="D64" s="556" t="s">
        <v>1872</v>
      </c>
      <c r="E64" s="556"/>
      <c r="F64" s="556"/>
      <c r="G64" s="556"/>
      <c r="H64" s="556"/>
      <c r="I64" s="556"/>
      <c r="J64" s="556"/>
      <c r="K64" s="556"/>
      <c r="L64" s="27"/>
      <c r="M64" s="26"/>
      <c r="O64" s="15" t="s">
        <v>1139</v>
      </c>
      <c r="P64" s="15" t="s">
        <v>1142</v>
      </c>
      <c r="Q64" s="15" t="s">
        <v>1138</v>
      </c>
      <c r="AO64" s="7" t="s">
        <v>384</v>
      </c>
      <c r="AU64" s="19" t="str">
        <f>IF(参照_電気!A64="","",参照_電気!A64)</f>
        <v>A0020</v>
      </c>
      <c r="AV64" s="19" t="str">
        <f>IF(参照_電気!B64="","",参照_電気!B64)</f>
        <v>中央電力エナジー(株)</v>
      </c>
      <c r="AW64" s="19" t="str">
        <f>IF(参照_電気!C64="","",参照_電気!C64)</f>
        <v>メニューA</v>
      </c>
      <c r="AX64" s="19">
        <f>IF(参照_電気!D64="","",参照_電気!D64)</f>
        <v>0</v>
      </c>
      <c r="AY64" s="19">
        <f>IF(参照_電気!E64="","",参照_電気!E64)</f>
        <v>0</v>
      </c>
      <c r="AZ64" s="19" t="str">
        <f>IF(参照_電気!F64="","",参照_電気!F64)</f>
        <v>中央電力エナジー(株)</v>
      </c>
      <c r="BA64" s="19" t="str">
        <f>IF(参照_電気!G64="","",参照_電気!G64)</f>
        <v>中央電力エナジー(株)_メニューA</v>
      </c>
      <c r="BB64" s="19">
        <f t="shared" si="0"/>
        <v>0</v>
      </c>
      <c r="BD64" s="19" t="str">
        <f>IF(参照_電気!L64="","",参照_電気!L64)</f>
        <v>T＆Tエナジー(株)</v>
      </c>
    </row>
    <row r="65" spans="1:56" ht="10.5" customHeight="1">
      <c r="A65" s="1"/>
      <c r="B65" s="1"/>
      <c r="C65" s="22" t="s">
        <v>37</v>
      </c>
      <c r="D65" s="552" t="s">
        <v>1873</v>
      </c>
      <c r="E65" s="552"/>
      <c r="F65" s="552"/>
      <c r="G65" s="552"/>
      <c r="H65" s="552"/>
      <c r="I65" s="552"/>
      <c r="J65" s="552"/>
      <c r="K65" s="552"/>
      <c r="L65" s="25"/>
      <c r="M65" s="24"/>
      <c r="O65" s="15" t="s">
        <v>369</v>
      </c>
      <c r="P65" s="160" t="str">
        <f>IF(J28=0,"",J28)</f>
        <v/>
      </c>
      <c r="Q65" s="160" t="str">
        <f>IF(K28=0,"",K28)</f>
        <v/>
      </c>
      <c r="AO65" s="7" t="s">
        <v>383</v>
      </c>
      <c r="AU65" s="19" t="str">
        <f>IF(参照_電気!A65="","",参照_電気!A65)</f>
        <v/>
      </c>
      <c r="AV65" s="19" t="str">
        <f>IF(参照_電気!B65="","",参照_電気!B65)</f>
        <v/>
      </c>
      <c r="AW65" s="19" t="str">
        <f>IF(参照_電気!C65="","",参照_電気!C65)</f>
        <v>メニューB</v>
      </c>
      <c r="AX65" s="19">
        <f>IF(参照_電気!D65="","",参照_電気!D65)</f>
        <v>0</v>
      </c>
      <c r="AY65" s="19">
        <f>IF(参照_電気!E65="","",参照_電気!E65)</f>
        <v>0</v>
      </c>
      <c r="AZ65" s="19" t="str">
        <f>IF(参照_電気!F65="","",参照_電気!F65)</f>
        <v>中央電力エナジー(株)</v>
      </c>
      <c r="BA65" s="19" t="str">
        <f>IF(参照_電気!G65="","",参照_電気!G65)</f>
        <v>中央電力エナジー(株)_メニューB</v>
      </c>
      <c r="BB65" s="19">
        <f t="shared" si="0"/>
        <v>0</v>
      </c>
      <c r="BD65" s="19" t="str">
        <f>IF(参照_電気!L65="","",参照_電気!L65)</f>
        <v>TERA Energy(株)</v>
      </c>
    </row>
    <row r="66" spans="1:56">
      <c r="A66" s="1"/>
      <c r="B66" s="1"/>
      <c r="C66" s="22" t="s">
        <v>38</v>
      </c>
      <c r="D66" s="552" t="s">
        <v>1874</v>
      </c>
      <c r="E66" s="552"/>
      <c r="F66" s="552"/>
      <c r="G66" s="552"/>
      <c r="H66" s="552"/>
      <c r="I66" s="552"/>
      <c r="J66" s="552"/>
      <c r="K66" s="552"/>
      <c r="L66" s="21"/>
      <c r="M66" s="20"/>
      <c r="O66" s="15" t="s">
        <v>370</v>
      </c>
      <c r="P66" s="160" t="str">
        <f>IF(J43=0,"",J43)</f>
        <v/>
      </c>
      <c r="Q66" s="160" t="str">
        <f>IF(K43=0,"",K43)</f>
        <v/>
      </c>
      <c r="AO66" s="7" t="s">
        <v>119</v>
      </c>
      <c r="AU66" s="19" t="str">
        <f>IF(参照_電気!A66="","",参照_電気!A66)</f>
        <v/>
      </c>
      <c r="AV66" s="19" t="str">
        <f>IF(参照_電気!B66="","",参照_電気!B66)</f>
        <v/>
      </c>
      <c r="AW66" s="19" t="str">
        <f>IF(参照_電気!C66="","",参照_電気!C66)</f>
        <v>メニューC</v>
      </c>
      <c r="AX66" s="19">
        <f>IF(参照_電気!D66="","",参照_電気!D66)</f>
        <v>0</v>
      </c>
      <c r="AY66" s="19">
        <f>IF(参照_電気!E66="","",参照_電気!E66)</f>
        <v>0</v>
      </c>
      <c r="AZ66" s="19" t="str">
        <f>IF(参照_電気!F66="","",参照_電気!F66)</f>
        <v>中央電力エナジー(株)</v>
      </c>
      <c r="BA66" s="19" t="str">
        <f>IF(参照_電気!G66="","",参照_電気!G66)</f>
        <v>中央電力エナジー(株)_メニューC</v>
      </c>
      <c r="BB66" s="19">
        <f t="shared" si="0"/>
        <v>0</v>
      </c>
      <c r="BD66" s="19" t="str">
        <f>IF(参照_電気!L66="","",参照_電気!L66)</f>
        <v>TGオクトパスエナジー(株)</v>
      </c>
    </row>
    <row r="67" spans="1:56">
      <c r="A67" s="1"/>
      <c r="B67" s="1"/>
      <c r="C67" s="22" t="s">
        <v>122</v>
      </c>
      <c r="D67" s="552" t="s">
        <v>1877</v>
      </c>
      <c r="E67" s="552"/>
      <c r="F67" s="552"/>
      <c r="G67" s="552"/>
      <c r="H67" s="552"/>
      <c r="I67" s="552"/>
      <c r="J67" s="552"/>
      <c r="K67" s="552"/>
      <c r="L67" s="21"/>
      <c r="M67" s="20"/>
      <c r="O67" s="15" t="s">
        <v>371</v>
      </c>
      <c r="P67" s="160" t="str">
        <f>IF(J57=0,"",J57)</f>
        <v/>
      </c>
      <c r="Q67" s="160" t="str">
        <f>IF(J57=0,"",J57)</f>
        <v/>
      </c>
      <c r="AO67" s="7" t="s">
        <v>382</v>
      </c>
      <c r="AU67" s="19" t="str">
        <f>IF(参照_電気!A67="","",参照_電気!A67)</f>
        <v/>
      </c>
      <c r="AV67" s="19" t="str">
        <f>IF(参照_電気!B67="","",参照_電気!B67)</f>
        <v/>
      </c>
      <c r="AW67" s="19" t="str">
        <f>IF(参照_電気!C67="","",参照_電気!C67)</f>
        <v>メニューD(残差)</v>
      </c>
      <c r="AX67" s="19">
        <f>IF(参照_電気!D67="","",参照_電気!D67)</f>
        <v>6.5099999999999999E-4</v>
      </c>
      <c r="AY67" s="19">
        <f>IF(参照_電気!E67="","",参照_電気!E67)</f>
        <v>6.5099999999999999E-4</v>
      </c>
      <c r="AZ67" s="19" t="str">
        <f>IF(参照_電気!F67="","",参照_電気!F67)</f>
        <v>中央電力エナジー(株)</v>
      </c>
      <c r="BA67" s="19" t="str">
        <f>IF(参照_電気!G67="","",参照_電気!G67)</f>
        <v>中央電力エナジー(株)_メニューD(残差)</v>
      </c>
      <c r="BB67" s="19">
        <f t="shared" si="0"/>
        <v>0.65100000000000002</v>
      </c>
      <c r="BD67" s="19" t="str">
        <f>IF(参照_電気!L67="","",参照_電気!L67)</f>
        <v>TOPPANホールディングス(株)</v>
      </c>
    </row>
    <row r="68" spans="1:56" ht="21" customHeight="1">
      <c r="A68" s="1"/>
      <c r="B68" s="1"/>
      <c r="C68" s="22" t="s">
        <v>123</v>
      </c>
      <c r="D68" s="552" t="s">
        <v>1875</v>
      </c>
      <c r="E68" s="552"/>
      <c r="F68" s="552"/>
      <c r="G68" s="552"/>
      <c r="H68" s="552"/>
      <c r="I68" s="552"/>
      <c r="J68" s="552"/>
      <c r="K68" s="552"/>
      <c r="L68" s="21"/>
      <c r="M68" s="20"/>
      <c r="N68" s="23"/>
      <c r="O68" s="15" t="s">
        <v>58</v>
      </c>
      <c r="P68" s="160" t="str">
        <f>IF(SUM(P65:P67)=0,"",SUM(P65:P67))</f>
        <v/>
      </c>
      <c r="Q68" s="160" t="str">
        <f>IF(SUM(Q65:Q67)=0,"",SUM(Q65:Q67))</f>
        <v/>
      </c>
      <c r="AO68" s="7" t="s">
        <v>381</v>
      </c>
      <c r="AU68" s="19" t="str">
        <f>IF(参照_電気!A68="","",参照_電気!A68)</f>
        <v/>
      </c>
      <c r="AV68" s="19" t="str">
        <f>IF(参照_電気!B68="","",参照_電気!B68)</f>
        <v/>
      </c>
      <c r="AW68" s="19" t="str">
        <f>IF(参照_電気!C68="","",参照_電気!C68)</f>
        <v>(参考値)事業者全体</v>
      </c>
      <c r="AX68" s="19">
        <f>IF(参照_電気!D68="","",参照_電気!D68)</f>
        <v>2.9799999999999998E-4</v>
      </c>
      <c r="AY68" s="19">
        <f>IF(参照_電気!E68="","",参照_電気!E68)</f>
        <v>2.9799999999999998E-4</v>
      </c>
      <c r="AZ68" s="19" t="str">
        <f>IF(参照_電気!F68="","",参照_電気!F68)</f>
        <v>中央電力エナジー(株)</v>
      </c>
      <c r="BA68" s="19" t="str">
        <f>IF(参照_電気!G68="","",参照_電気!G68)</f>
        <v>中央電力エナジー(株)_(参考値)事業者全体</v>
      </c>
      <c r="BB68" s="19">
        <f t="shared" si="0"/>
        <v>0.29799999999999999</v>
      </c>
      <c r="BD68" s="19" t="str">
        <f>IF(参照_電気!L68="","",参照_電気!L68)</f>
        <v>(株)TTSパワー</v>
      </c>
    </row>
    <row r="69" spans="1:56">
      <c r="A69" s="1"/>
      <c r="B69" s="1"/>
      <c r="C69" s="22" t="s">
        <v>124</v>
      </c>
      <c r="D69" s="552" t="s">
        <v>1876</v>
      </c>
      <c r="E69" s="552"/>
      <c r="F69" s="552"/>
      <c r="G69" s="552"/>
      <c r="H69" s="552"/>
      <c r="I69" s="552"/>
      <c r="J69" s="552"/>
      <c r="K69" s="552"/>
      <c r="L69" s="21"/>
      <c r="M69" s="20"/>
      <c r="AO69" s="7" t="s">
        <v>120</v>
      </c>
      <c r="AU69" s="19" t="str">
        <f>IF(参照_電気!A69="","",参照_電気!A69)</f>
        <v>A0021</v>
      </c>
      <c r="AV69" s="19" t="str">
        <f>IF(参照_電気!B69="","",参照_電気!B69)</f>
        <v>(株)Looop</v>
      </c>
      <c r="AW69" s="19" t="str">
        <f>IF(参照_電気!C69="","",参照_電気!C69)</f>
        <v>メニューA</v>
      </c>
      <c r="AX69" s="19">
        <f>IF(参照_電気!D69="","",参照_電気!D69)</f>
        <v>0</v>
      </c>
      <c r="AY69" s="19">
        <f>IF(参照_電気!E69="","",参照_電気!E69)</f>
        <v>0</v>
      </c>
      <c r="AZ69" s="19" t="str">
        <f>IF(参照_電気!F69="","",参照_電気!F69)</f>
        <v>(株)Looop</v>
      </c>
      <c r="BA69" s="19" t="str">
        <f>IF(参照_電気!G69="","",参照_電気!G69)</f>
        <v>(株)Looop_メニューA</v>
      </c>
      <c r="BB69" s="19">
        <f t="shared" ref="BB69:BB132" si="31">AX69*1000</f>
        <v>0</v>
      </c>
      <c r="BD69" s="19" t="str">
        <f>IF(参照_電気!L69="","",参照_電気!L69)</f>
        <v>UNIVERGY(株)</v>
      </c>
    </row>
    <row r="70" spans="1:56">
      <c r="A70" s="1"/>
      <c r="B70" s="1"/>
      <c r="C70" s="1"/>
      <c r="D70" s="1"/>
      <c r="E70" s="1"/>
      <c r="F70" s="1"/>
      <c r="G70" s="1"/>
      <c r="H70" s="1"/>
      <c r="I70" s="1"/>
      <c r="J70" s="1"/>
      <c r="K70" s="1"/>
      <c r="L70" s="1"/>
      <c r="AU70" s="19" t="str">
        <f>IF(参照_電気!A70="","",参照_電気!A70)</f>
        <v/>
      </c>
      <c r="AV70" s="19" t="str">
        <f>IF(参照_電気!B70="","",参照_電気!B70)</f>
        <v/>
      </c>
      <c r="AW70" s="19" t="str">
        <f>IF(参照_電気!C70="","",参照_電気!C70)</f>
        <v>メニューB</v>
      </c>
      <c r="AX70" s="19">
        <f>IF(参照_電気!D70="","",参照_電気!D70)</f>
        <v>1.73E-4</v>
      </c>
      <c r="AY70" s="19">
        <f>IF(参照_電気!E70="","",参照_電気!E70)</f>
        <v>1.73E-4</v>
      </c>
      <c r="AZ70" s="19" t="str">
        <f>IF(参照_電気!F70="","",参照_電気!F70)</f>
        <v>(株)Looop</v>
      </c>
      <c r="BA70" s="19" t="str">
        <f>IF(参照_電気!G70="","",参照_電気!G70)</f>
        <v>(株)Looop_メニューB</v>
      </c>
      <c r="BB70" s="19">
        <f t="shared" si="31"/>
        <v>0.17300000000000001</v>
      </c>
      <c r="BD70" s="19" t="str">
        <f>IF(参照_電気!L70="","",参照_電気!L70)</f>
        <v>(株)UPDATER</v>
      </c>
    </row>
    <row r="71" spans="1:56" ht="12" hidden="1">
      <c r="N71" s="36" t="s">
        <v>2307</v>
      </c>
      <c r="AU71" s="19" t="str">
        <f>IF(参照_電気!A71="","",参照_電気!A71)</f>
        <v/>
      </c>
      <c r="AV71" s="19" t="str">
        <f>IF(参照_電気!B71="","",参照_電気!B71)</f>
        <v/>
      </c>
      <c r="AW71" s="19" t="str">
        <f>IF(参照_電気!C71="","",参照_電気!C71)</f>
        <v>メニューC(残差)</v>
      </c>
      <c r="AX71" s="19">
        <f>IF(参照_電気!D71="","",参照_電気!D71)</f>
        <v>5.9599999999999996E-4</v>
      </c>
      <c r="AY71" s="19">
        <f>IF(参照_電気!E71="","",参照_電気!E71)</f>
        <v>5.9599999999999996E-4</v>
      </c>
      <c r="AZ71" s="19" t="str">
        <f>IF(参照_電気!F71="","",参照_電気!F71)</f>
        <v>(株)Looop</v>
      </c>
      <c r="BA71" s="19" t="str">
        <f>IF(参照_電気!G71="","",参照_電気!G71)</f>
        <v>(株)Looop_メニューC(残差)</v>
      </c>
      <c r="BB71" s="19">
        <f t="shared" si="31"/>
        <v>0.59599999999999997</v>
      </c>
      <c r="BD71" s="19" t="str">
        <f>IF(参照_電気!L71="","",参照_電気!L71)</f>
        <v>(株)UPX</v>
      </c>
    </row>
    <row r="72" spans="1:56" ht="12.5" hidden="1" thickBot="1">
      <c r="N72" s="117" t="s">
        <v>2291</v>
      </c>
      <c r="AU72" s="19" t="str">
        <f>IF(参照_電気!A72="","",参照_電気!A72)</f>
        <v/>
      </c>
      <c r="AV72" s="19" t="str">
        <f>IF(参照_電気!B72="","",参照_電気!B72)</f>
        <v/>
      </c>
      <c r="AW72" s="19" t="str">
        <f>IF(参照_電気!C72="","",参照_電気!C72)</f>
        <v>(参考値)事業者全体</v>
      </c>
      <c r="AX72" s="19">
        <f>IF(参照_電気!D72="","",参照_電気!D72)</f>
        <v>5.8699999999999996E-4</v>
      </c>
      <c r="AY72" s="19">
        <f>IF(参照_電気!E72="","",参照_電気!E72)</f>
        <v>5.8699999999999996E-4</v>
      </c>
      <c r="AZ72" s="19" t="str">
        <f>IF(参照_電気!F72="","",参照_電気!F72)</f>
        <v>(株)Looop</v>
      </c>
      <c r="BA72" s="19" t="str">
        <f>IF(参照_電気!G72="","",参照_電気!G72)</f>
        <v>(株)Looop_(参考値)事業者全体</v>
      </c>
      <c r="BB72" s="19">
        <f t="shared" si="31"/>
        <v>0.58699999999999997</v>
      </c>
      <c r="BD72" s="19" t="str">
        <f>IF(参照_電気!L72="","",参照_電気!L72)</f>
        <v>(株)UーPOWER</v>
      </c>
    </row>
    <row r="73" spans="1:56" ht="12.5" hidden="1" thickBot="1">
      <c r="N73" s="75"/>
      <c r="O73" s="73" t="s">
        <v>66</v>
      </c>
      <c r="P73" s="74" t="s">
        <v>344</v>
      </c>
      <c r="Q73" s="69" t="s">
        <v>410</v>
      </c>
      <c r="R73" s="73" t="s">
        <v>409</v>
      </c>
      <c r="S73" s="34" t="s">
        <v>121</v>
      </c>
      <c r="T73" s="67" t="s">
        <v>396</v>
      </c>
      <c r="U73" s="66" t="s">
        <v>395</v>
      </c>
      <c r="V73" s="66" t="s">
        <v>394</v>
      </c>
      <c r="W73" s="73" t="s">
        <v>408</v>
      </c>
      <c r="X73" s="72" t="s">
        <v>407</v>
      </c>
      <c r="Y73" s="71" t="s">
        <v>406</v>
      </c>
      <c r="Z73" s="71" t="s">
        <v>405</v>
      </c>
      <c r="AA73" s="71" t="s">
        <v>404</v>
      </c>
      <c r="AB73" s="71" t="s">
        <v>403</v>
      </c>
      <c r="AC73" s="71" t="s">
        <v>402</v>
      </c>
      <c r="AD73" s="71" t="s">
        <v>401</v>
      </c>
      <c r="AE73" s="66" t="s">
        <v>400</v>
      </c>
      <c r="AF73" s="34" t="s">
        <v>399</v>
      </c>
      <c r="AU73" s="19" t="str">
        <f>IF(参照_電気!A73="","",参照_電気!A73)</f>
        <v>A0023</v>
      </c>
      <c r="AV73" s="19" t="str">
        <f>IF(参照_電気!B73="","",参照_電気!B73)</f>
        <v>(株)ナンワ(旧：(株)ナンワエナジー)</v>
      </c>
      <c r="AW73" s="19" t="str">
        <f>IF(参照_電気!C73="","",参照_電気!C73)</f>
        <v/>
      </c>
      <c r="AX73" s="19">
        <f>IF(参照_電気!D73="","",参照_電気!D73)</f>
        <v>6.5300000000000004E-4</v>
      </c>
      <c r="AY73" s="19">
        <f>IF(参照_電気!E73="","",参照_電気!E73)</f>
        <v>6.5300000000000004E-4</v>
      </c>
      <c r="AZ73" s="19" t="str">
        <f>IF(参照_電気!F73="","",参照_電気!F73)</f>
        <v>(株)ナンワ(旧：(株)ナンワエナジー)</v>
      </c>
      <c r="BA73" s="19" t="str">
        <f>IF(参照_電気!G73="","",参照_電気!G73)</f>
        <v>(株)ナンワ(旧：(株)ナンワエナジー)_</v>
      </c>
      <c r="BB73" s="19">
        <f t="shared" si="31"/>
        <v>0.65300000000000002</v>
      </c>
      <c r="BD73" s="19" t="str">
        <f>IF(参照_電気!L73="","",参照_電気!L73)</f>
        <v>Valhall合同会社</v>
      </c>
    </row>
    <row r="74" spans="1:56" ht="10" hidden="1" thickTop="1">
      <c r="N74" s="59">
        <v>16</v>
      </c>
      <c r="O74" s="57"/>
      <c r="P74" s="57"/>
      <c r="Q74" s="54" t="str">
        <f t="shared" ref="Q74:Q88" si="32">IF(O74="","",_xlfn.IFNA(VLOOKUP(O74&amp;"_"&amp;P74,$BA:$BB,2,FALSE),"該当する排出係数がありません"))</f>
        <v/>
      </c>
      <c r="R74" s="60"/>
      <c r="S74" s="100"/>
      <c r="T74" s="49">
        <f>係数１!D$49</f>
        <v>8640</v>
      </c>
      <c r="U74" s="92" t="str">
        <f t="shared" ref="U74:U88" si="33">IF(OR(S74="",O74=""),"",S74/1000*T74*0.0258)</f>
        <v/>
      </c>
      <c r="V74" s="92" t="str">
        <f t="shared" ref="V74:V88" si="34">IF(OR(S74="",O74=""),"",IF(R74="",S74*Q74,S74*R74))</f>
        <v/>
      </c>
      <c r="W74" s="94" t="str">
        <f t="array" aca="1" ref="W74" ca="1">IF(O74="","",IF(ISNUMBER(AA74),INDIRECT($BG$6&amp;AA74),IF(AA74="a",Q74,IF(AA74="b",INDIRECT($BG$6&amp;AB74),IF(AA74="c",R74,"")))))</f>
        <v/>
      </c>
      <c r="X74" s="93"/>
      <c r="Y74" s="92" t="str">
        <f t="shared" ref="Y74:Y88" si="35">IF(OR(S74="",O74=""),"",IF(X74="",S74*W74,S74*X74))</f>
        <v/>
      </c>
      <c r="Z74" s="91" t="str">
        <f t="shared" ref="Z74:Z88" ca="1" si="36">IF(O74="","",IF(COUNTIF(INDIRECT($BG$4&amp;":"&amp;$BG$4),O74),1,0))</f>
        <v/>
      </c>
      <c r="AA74" s="91" t="str">
        <f t="shared" ref="AA74:AA88" ca="1" si="37">IF(O74="","",IF(OR(AE74="",AF74=""),"c",IFERROR(MATCH("*残差*",INDIRECT($BG$5&amp;AE74&amp;":"&amp;$BG$5&amp;AF74),0)+AE74-1,IF(AF74-AE74&gt;=1,"b","a"))))</f>
        <v/>
      </c>
      <c r="AB74" s="91" t="str">
        <f t="shared" ref="AB74:AB88" ca="1" si="38">IF(O74="","",IF(OR(AE74="",AF74=""),"-",IFERROR(MATCH("*事業者全体*",INDIRECT($BG$5&amp;AE74&amp;":"&amp;$BG$5&amp;AF74),0)+AE74-1,"-")))</f>
        <v/>
      </c>
      <c r="AC74" s="91">
        <f t="shared" ref="AC74:AC88" ca="1" si="39">IF(Z74=0,1,IF(R74="",0,1))</f>
        <v>0</v>
      </c>
      <c r="AD74" s="91">
        <f t="shared" ref="AD74:AD88" si="40">IF(R74="",0,1)</f>
        <v>0</v>
      </c>
      <c r="AE74" s="91" t="str">
        <f t="shared" ref="AE74:AE88" si="41">_xlfn.IFNA(MATCH(O74,$AZ:$AZ,0),"")</f>
        <v/>
      </c>
      <c r="AF74" s="90" t="str">
        <f t="shared" ref="AF74:AF88" si="42">IFERROR(IF(O74="","",AE74+COUNTIF($AZ:$AZ,O74)-1),"")</f>
        <v/>
      </c>
      <c r="AU74" s="19" t="str">
        <f>IF(参照_電気!A74="","",参照_電気!A74)</f>
        <v>A0024</v>
      </c>
      <c r="AV74" s="19" t="str">
        <f>IF(参照_電気!B74="","",参照_電気!B74)</f>
        <v>静岡ガス＆パワー(株)</v>
      </c>
      <c r="AW74" s="19" t="str">
        <f>IF(参照_電気!C74="","",参照_電気!C74)</f>
        <v>メニューA</v>
      </c>
      <c r="AX74" s="19">
        <f>IF(参照_電気!D74="","",参照_電気!D74)</f>
        <v>3.1399999999999999E-4</v>
      </c>
      <c r="AY74" s="19">
        <f>IF(参照_電気!E74="","",参照_電気!E74)</f>
        <v>3.1399999999999999E-4</v>
      </c>
      <c r="AZ74" s="19" t="str">
        <f>IF(参照_電気!F74="","",参照_電気!F74)</f>
        <v>静岡ガス＆パワー(株)</v>
      </c>
      <c r="BA74" s="19" t="str">
        <f>IF(参照_電気!G74="","",参照_電気!G74)</f>
        <v>静岡ガス＆パワー(株)_メニューA</v>
      </c>
      <c r="BB74" s="19">
        <f t="shared" si="31"/>
        <v>0.314</v>
      </c>
      <c r="BD74" s="19" t="str">
        <f>IF(参照_電気!L74="","",参照_電気!L74)</f>
        <v>(株)VーPower</v>
      </c>
    </row>
    <row r="75" spans="1:56" hidden="1">
      <c r="N75" s="59">
        <v>17</v>
      </c>
      <c r="O75" s="57"/>
      <c r="P75" s="57"/>
      <c r="Q75" s="54" t="str">
        <f t="shared" si="32"/>
        <v/>
      </c>
      <c r="R75" s="60"/>
      <c r="S75" s="100"/>
      <c r="T75" s="49">
        <f>係数１!D$49</f>
        <v>8640</v>
      </c>
      <c r="U75" s="92" t="str">
        <f t="shared" si="33"/>
        <v/>
      </c>
      <c r="V75" s="92" t="str">
        <f t="shared" si="34"/>
        <v/>
      </c>
      <c r="W75" s="94" t="str">
        <f t="array" aca="1" ref="W75" ca="1">IF(O75="","",IF(ISNUMBER(AA75),INDIRECT($BG$6&amp;AA75),IF(AA75="a",Q75,IF(AA75="b",INDIRECT($BG$6&amp;AB75),IF(AA75="c",R75,"")))))</f>
        <v/>
      </c>
      <c r="X75" s="93"/>
      <c r="Y75" s="92" t="str">
        <f t="shared" si="35"/>
        <v/>
      </c>
      <c r="Z75" s="91" t="str">
        <f t="shared" ca="1" si="36"/>
        <v/>
      </c>
      <c r="AA75" s="91" t="str">
        <f t="shared" ca="1" si="37"/>
        <v/>
      </c>
      <c r="AB75" s="91" t="str">
        <f t="shared" ca="1" si="38"/>
        <v/>
      </c>
      <c r="AC75" s="91">
        <f t="shared" ca="1" si="39"/>
        <v>0</v>
      </c>
      <c r="AD75" s="91">
        <f t="shared" si="40"/>
        <v>0</v>
      </c>
      <c r="AE75" s="91" t="str">
        <f t="shared" si="41"/>
        <v/>
      </c>
      <c r="AF75" s="90" t="str">
        <f t="shared" si="42"/>
        <v/>
      </c>
      <c r="AU75" s="19" t="str">
        <f>IF(参照_電気!A75="","",参照_電気!A75)</f>
        <v/>
      </c>
      <c r="AV75" s="19" t="str">
        <f>IF(参照_電気!B75="","",参照_電気!B75)</f>
        <v/>
      </c>
      <c r="AW75" s="19" t="str">
        <f>IF(参照_電気!C75="","",参照_電気!C75)</f>
        <v>メニューB</v>
      </c>
      <c r="AX75" s="19">
        <f>IF(参照_電気!D75="","",参照_電気!D75)</f>
        <v>0</v>
      </c>
      <c r="AY75" s="19">
        <f>IF(参照_電気!E75="","",参照_電気!E75)</f>
        <v>0</v>
      </c>
      <c r="AZ75" s="19" t="str">
        <f>IF(参照_電気!F75="","",参照_電気!F75)</f>
        <v>静岡ガス＆パワー(株)</v>
      </c>
      <c r="BA75" s="19" t="str">
        <f>IF(参照_電気!G75="","",参照_電気!G75)</f>
        <v>静岡ガス＆パワー(株)_メニューB</v>
      </c>
      <c r="BB75" s="19">
        <f t="shared" si="31"/>
        <v>0</v>
      </c>
      <c r="BD75" s="19" t="str">
        <f>IF(参照_電気!L75="","",参照_電気!L75)</f>
        <v>WSエナジー(株)</v>
      </c>
    </row>
    <row r="76" spans="1:56" hidden="1">
      <c r="N76" s="59">
        <v>18</v>
      </c>
      <c r="O76" s="57"/>
      <c r="P76" s="57"/>
      <c r="Q76" s="54" t="str">
        <f t="shared" si="32"/>
        <v/>
      </c>
      <c r="R76" s="60"/>
      <c r="S76" s="100"/>
      <c r="T76" s="49">
        <f>係数１!D$49</f>
        <v>8640</v>
      </c>
      <c r="U76" s="92" t="str">
        <f t="shared" si="33"/>
        <v/>
      </c>
      <c r="V76" s="92" t="str">
        <f t="shared" si="34"/>
        <v/>
      </c>
      <c r="W76" s="94" t="str">
        <f t="array" aca="1" ref="W76" ca="1">IF(O76="","",IF(ISNUMBER(AA76),INDIRECT($BG$6&amp;AA76),IF(AA76="a",Q76,IF(AA76="b",INDIRECT($BG$6&amp;AB76),IF(AA76="c",R76,"")))))</f>
        <v/>
      </c>
      <c r="X76" s="93"/>
      <c r="Y76" s="92" t="str">
        <f t="shared" si="35"/>
        <v/>
      </c>
      <c r="Z76" s="91" t="str">
        <f t="shared" ca="1" si="36"/>
        <v/>
      </c>
      <c r="AA76" s="91" t="str">
        <f t="shared" ca="1" si="37"/>
        <v/>
      </c>
      <c r="AB76" s="91" t="str">
        <f t="shared" ca="1" si="38"/>
        <v/>
      </c>
      <c r="AC76" s="91">
        <f t="shared" ca="1" si="39"/>
        <v>0</v>
      </c>
      <c r="AD76" s="91">
        <f t="shared" si="40"/>
        <v>0</v>
      </c>
      <c r="AE76" s="91" t="str">
        <f t="shared" si="41"/>
        <v/>
      </c>
      <c r="AF76" s="90" t="str">
        <f t="shared" si="42"/>
        <v/>
      </c>
      <c r="AU76" s="19" t="str">
        <f>IF(参照_電気!A76="","",参照_電気!A76)</f>
        <v/>
      </c>
      <c r="AV76" s="19" t="str">
        <f>IF(参照_電気!B76="","",参照_電気!B76)</f>
        <v/>
      </c>
      <c r="AW76" s="19" t="str">
        <f>IF(参照_電気!C76="","",参照_電気!C76)</f>
        <v>メニューC</v>
      </c>
      <c r="AX76" s="19">
        <f>IF(参照_電気!D76="","",参照_電気!D76)</f>
        <v>3.5500000000000001E-4</v>
      </c>
      <c r="AY76" s="19">
        <f>IF(参照_電気!E76="","",参照_電気!E76)</f>
        <v>3.5500000000000001E-4</v>
      </c>
      <c r="AZ76" s="19" t="str">
        <f>IF(参照_電気!F76="","",参照_電気!F76)</f>
        <v>静岡ガス＆パワー(株)</v>
      </c>
      <c r="BA76" s="19" t="str">
        <f>IF(参照_電気!G76="","",参照_電気!G76)</f>
        <v>静岡ガス＆パワー(株)_メニューC</v>
      </c>
      <c r="BB76" s="19">
        <f t="shared" si="31"/>
        <v>0.35499999999999998</v>
      </c>
      <c r="BD76" s="19" t="str">
        <f>IF(参照_電気!L76="","",参照_電気!L76)</f>
        <v>Y.W.C.(株)</v>
      </c>
    </row>
    <row r="77" spans="1:56" hidden="1">
      <c r="N77" s="59">
        <v>19</v>
      </c>
      <c r="O77" s="57"/>
      <c r="P77" s="57"/>
      <c r="Q77" s="54" t="str">
        <f t="shared" si="32"/>
        <v/>
      </c>
      <c r="R77" s="60"/>
      <c r="S77" s="100"/>
      <c r="T77" s="49">
        <f>係数１!D$49</f>
        <v>8640</v>
      </c>
      <c r="U77" s="92" t="str">
        <f t="shared" si="33"/>
        <v/>
      </c>
      <c r="V77" s="92" t="str">
        <f t="shared" si="34"/>
        <v/>
      </c>
      <c r="W77" s="94" t="str">
        <f t="array" aca="1" ref="W77" ca="1">IF(O77="","",IF(ISNUMBER(AA77),INDIRECT($BG$6&amp;AA77),IF(AA77="a",Q77,IF(AA77="b",INDIRECT($BG$6&amp;AB77),IF(AA77="c",R77,"")))))</f>
        <v/>
      </c>
      <c r="X77" s="93"/>
      <c r="Y77" s="92" t="str">
        <f t="shared" si="35"/>
        <v/>
      </c>
      <c r="Z77" s="91" t="str">
        <f t="shared" ca="1" si="36"/>
        <v/>
      </c>
      <c r="AA77" s="91" t="str">
        <f t="shared" ca="1" si="37"/>
        <v/>
      </c>
      <c r="AB77" s="91" t="str">
        <f t="shared" ca="1" si="38"/>
        <v/>
      </c>
      <c r="AC77" s="91">
        <f t="shared" ca="1" si="39"/>
        <v>0</v>
      </c>
      <c r="AD77" s="91">
        <f t="shared" si="40"/>
        <v>0</v>
      </c>
      <c r="AE77" s="91" t="str">
        <f t="shared" si="41"/>
        <v/>
      </c>
      <c r="AF77" s="90" t="str">
        <f t="shared" si="42"/>
        <v/>
      </c>
      <c r="AU77" s="19" t="str">
        <f>IF(参照_電気!A77="","",参照_電気!A77)</f>
        <v/>
      </c>
      <c r="AV77" s="19" t="str">
        <f>IF(参照_電気!B77="","",参照_電気!B77)</f>
        <v/>
      </c>
      <c r="AW77" s="19" t="str">
        <f>IF(参照_電気!C77="","",参照_電気!C77)</f>
        <v>メニューD</v>
      </c>
      <c r="AX77" s="19">
        <f>IF(参照_電気!D77="","",参照_電気!D77)</f>
        <v>0</v>
      </c>
      <c r="AY77" s="19">
        <f>IF(参照_電気!E77="","",参照_電気!E77)</f>
        <v>0</v>
      </c>
      <c r="AZ77" s="19" t="str">
        <f>IF(参照_電気!F77="","",参照_電気!F77)</f>
        <v>静岡ガス＆パワー(株)</v>
      </c>
      <c r="BA77" s="19" t="str">
        <f>IF(参照_電気!G77="","",参照_電気!G77)</f>
        <v>静岡ガス＆パワー(株)_メニューD</v>
      </c>
      <c r="BB77" s="19">
        <f t="shared" si="31"/>
        <v>0</v>
      </c>
      <c r="BD77" s="19" t="str">
        <f>IF(参照_電気!L77="","",参照_電気!L77)</f>
        <v>アークエルテクノロジーズ(株)</v>
      </c>
    </row>
    <row r="78" spans="1:56" hidden="1">
      <c r="N78" s="59">
        <v>20</v>
      </c>
      <c r="O78" s="57"/>
      <c r="P78" s="57"/>
      <c r="Q78" s="54" t="str">
        <f t="shared" si="32"/>
        <v/>
      </c>
      <c r="R78" s="60"/>
      <c r="S78" s="100"/>
      <c r="T78" s="49">
        <f>係数１!D$49</f>
        <v>8640</v>
      </c>
      <c r="U78" s="92" t="str">
        <f t="shared" si="33"/>
        <v/>
      </c>
      <c r="V78" s="92" t="str">
        <f t="shared" si="34"/>
        <v/>
      </c>
      <c r="W78" s="94" t="str">
        <f t="array" aca="1" ref="W78" ca="1">IF(O78="","",IF(ISNUMBER(AA78),INDIRECT($BG$6&amp;AA78),IF(AA78="a",Q78,IF(AA78="b",INDIRECT($BG$6&amp;AB78),IF(AA78="c",R78,"")))))</f>
        <v/>
      </c>
      <c r="X78" s="93"/>
      <c r="Y78" s="92" t="str">
        <f t="shared" si="35"/>
        <v/>
      </c>
      <c r="Z78" s="91" t="str">
        <f t="shared" ca="1" si="36"/>
        <v/>
      </c>
      <c r="AA78" s="91" t="str">
        <f t="shared" ca="1" si="37"/>
        <v/>
      </c>
      <c r="AB78" s="91" t="str">
        <f t="shared" ca="1" si="38"/>
        <v/>
      </c>
      <c r="AC78" s="91">
        <f t="shared" ca="1" si="39"/>
        <v>0</v>
      </c>
      <c r="AD78" s="91">
        <f t="shared" si="40"/>
        <v>0</v>
      </c>
      <c r="AE78" s="91" t="str">
        <f t="shared" si="41"/>
        <v/>
      </c>
      <c r="AF78" s="90" t="str">
        <f t="shared" si="42"/>
        <v/>
      </c>
      <c r="AU78" s="19" t="str">
        <f>IF(参照_電気!A78="","",参照_電気!A78)</f>
        <v/>
      </c>
      <c r="AV78" s="19" t="str">
        <f>IF(参照_電気!B78="","",参照_電気!B78)</f>
        <v/>
      </c>
      <c r="AW78" s="19" t="str">
        <f>IF(参照_電気!C78="","",参照_電気!C78)</f>
        <v>メニューE</v>
      </c>
      <c r="AX78" s="19">
        <f>IF(参照_電気!D78="","",参照_電気!D78)</f>
        <v>3.3199999999999999E-4</v>
      </c>
      <c r="AY78" s="19">
        <f>IF(参照_電気!E78="","",参照_電気!E78)</f>
        <v>3.3199999999999999E-4</v>
      </c>
      <c r="AZ78" s="19" t="str">
        <f>IF(参照_電気!F78="","",参照_電気!F78)</f>
        <v>静岡ガス＆パワー(株)</v>
      </c>
      <c r="BA78" s="19" t="str">
        <f>IF(参照_電気!G78="","",参照_電気!G78)</f>
        <v>静岡ガス＆パワー(株)_メニューE</v>
      </c>
      <c r="BB78" s="19">
        <f t="shared" si="31"/>
        <v>0.33200000000000002</v>
      </c>
      <c r="BD78" s="19" t="str">
        <f>IF(参照_電気!L78="","",参照_電気!L78)</f>
        <v>(株)アースインフィニティ</v>
      </c>
    </row>
    <row r="79" spans="1:56" hidden="1">
      <c r="N79" s="59">
        <v>21</v>
      </c>
      <c r="O79" s="57"/>
      <c r="P79" s="57"/>
      <c r="Q79" s="54" t="str">
        <f t="shared" si="32"/>
        <v/>
      </c>
      <c r="R79" s="60"/>
      <c r="S79" s="100"/>
      <c r="T79" s="49">
        <f>係数１!D$49</f>
        <v>8640</v>
      </c>
      <c r="U79" s="92" t="str">
        <f t="shared" si="33"/>
        <v/>
      </c>
      <c r="V79" s="92" t="str">
        <f t="shared" si="34"/>
        <v/>
      </c>
      <c r="W79" s="94" t="str">
        <f t="array" aca="1" ref="W79" ca="1">IF(O79="","",IF(ISNUMBER(AA79),INDIRECT($BG$6&amp;AA79),IF(AA79="a",Q79,IF(AA79="b",INDIRECT($BG$6&amp;AB79),IF(AA79="c",R79,"")))))</f>
        <v/>
      </c>
      <c r="X79" s="93"/>
      <c r="Y79" s="92" t="str">
        <f t="shared" si="35"/>
        <v/>
      </c>
      <c r="Z79" s="91" t="str">
        <f t="shared" ca="1" si="36"/>
        <v/>
      </c>
      <c r="AA79" s="91" t="str">
        <f t="shared" ca="1" si="37"/>
        <v/>
      </c>
      <c r="AB79" s="91" t="str">
        <f t="shared" ca="1" si="38"/>
        <v/>
      </c>
      <c r="AC79" s="91">
        <f t="shared" ca="1" si="39"/>
        <v>0</v>
      </c>
      <c r="AD79" s="91">
        <f t="shared" si="40"/>
        <v>0</v>
      </c>
      <c r="AE79" s="91" t="str">
        <f t="shared" si="41"/>
        <v/>
      </c>
      <c r="AF79" s="90" t="str">
        <f t="shared" si="42"/>
        <v/>
      </c>
      <c r="AU79" s="19" t="str">
        <f>IF(参照_電気!A79="","",参照_電気!A79)</f>
        <v/>
      </c>
      <c r="AV79" s="19" t="str">
        <f>IF(参照_電気!B79="","",参照_電気!B79)</f>
        <v/>
      </c>
      <c r="AW79" s="19" t="str">
        <f>IF(参照_電気!C79="","",参照_電気!C79)</f>
        <v>メニューF(残差)</v>
      </c>
      <c r="AX79" s="19">
        <f>IF(参照_電気!D79="","",参照_電気!D79)</f>
        <v>4.8899999999999996E-4</v>
      </c>
      <c r="AY79" s="19">
        <f>IF(参照_電気!E79="","",参照_電気!E79)</f>
        <v>4.8899999999999996E-4</v>
      </c>
      <c r="AZ79" s="19" t="str">
        <f>IF(参照_電気!F79="","",参照_電気!F79)</f>
        <v>静岡ガス＆パワー(株)</v>
      </c>
      <c r="BA79" s="19" t="str">
        <f>IF(参照_電気!G79="","",参照_電気!G79)</f>
        <v>静岡ガス＆パワー(株)_メニューF(残差)</v>
      </c>
      <c r="BB79" s="19">
        <f t="shared" si="31"/>
        <v>0.48899999999999993</v>
      </c>
      <c r="BD79" s="19" t="str">
        <f>IF(参照_電気!L79="","",参照_電気!L79)</f>
        <v>アースシグナルソリューションズ(株)</v>
      </c>
    </row>
    <row r="80" spans="1:56" hidden="1">
      <c r="N80" s="59">
        <v>22</v>
      </c>
      <c r="O80" s="57"/>
      <c r="P80" s="57"/>
      <c r="Q80" s="54" t="str">
        <f t="shared" si="32"/>
        <v/>
      </c>
      <c r="R80" s="60"/>
      <c r="S80" s="100"/>
      <c r="T80" s="49">
        <f>係数１!D$49</f>
        <v>8640</v>
      </c>
      <c r="U80" s="92" t="str">
        <f t="shared" si="33"/>
        <v/>
      </c>
      <c r="V80" s="92" t="str">
        <f t="shared" si="34"/>
        <v/>
      </c>
      <c r="W80" s="94" t="str">
        <f t="array" aca="1" ref="W80" ca="1">IF(O80="","",IF(ISNUMBER(AA80),INDIRECT($BG$6&amp;AA80),IF(AA80="a",Q80,IF(AA80="b",INDIRECT($BG$6&amp;AB80),IF(AA80="c",R80,"")))))</f>
        <v/>
      </c>
      <c r="X80" s="93"/>
      <c r="Y80" s="92" t="str">
        <f t="shared" si="35"/>
        <v/>
      </c>
      <c r="Z80" s="91" t="str">
        <f t="shared" ca="1" si="36"/>
        <v/>
      </c>
      <c r="AA80" s="91" t="str">
        <f t="shared" ca="1" si="37"/>
        <v/>
      </c>
      <c r="AB80" s="91" t="str">
        <f t="shared" ca="1" si="38"/>
        <v/>
      </c>
      <c r="AC80" s="91">
        <f t="shared" ca="1" si="39"/>
        <v>0</v>
      </c>
      <c r="AD80" s="91">
        <f t="shared" si="40"/>
        <v>0</v>
      </c>
      <c r="AE80" s="91" t="str">
        <f t="shared" si="41"/>
        <v/>
      </c>
      <c r="AF80" s="90" t="str">
        <f t="shared" si="42"/>
        <v/>
      </c>
      <c r="AU80" s="19" t="str">
        <f>IF(参照_電気!A80="","",参照_電気!A80)</f>
        <v/>
      </c>
      <c r="AV80" s="19" t="str">
        <f>IF(参照_電気!B80="","",参照_電気!B80)</f>
        <v/>
      </c>
      <c r="AW80" s="19" t="str">
        <f>IF(参照_電気!C80="","",参照_電気!C80)</f>
        <v>(参考値)事業者全体</v>
      </c>
      <c r="AX80" s="19">
        <f>IF(参照_電気!D80="","",参照_電気!D80)</f>
        <v>4.5899999999999999E-4</v>
      </c>
      <c r="AY80" s="19">
        <f>IF(参照_電気!E80="","",参照_電気!E80)</f>
        <v>4.5899999999999999E-4</v>
      </c>
      <c r="AZ80" s="19" t="str">
        <f>IF(参照_電気!F80="","",参照_電気!F80)</f>
        <v>静岡ガス＆パワー(株)</v>
      </c>
      <c r="BA80" s="19" t="str">
        <f>IF(参照_電気!G80="","",参照_電気!G80)</f>
        <v>静岡ガス＆パワー(株)_(参考値)事業者全体</v>
      </c>
      <c r="BB80" s="19">
        <f t="shared" si="31"/>
        <v>0.45899999999999996</v>
      </c>
      <c r="BD80" s="19" t="str">
        <f>IF(参照_電気!L80="","",参照_電気!L80)</f>
        <v>アーバンエナジー(株)</v>
      </c>
    </row>
    <row r="81" spans="14:56" hidden="1">
      <c r="N81" s="59">
        <v>23</v>
      </c>
      <c r="O81" s="57"/>
      <c r="P81" s="57"/>
      <c r="Q81" s="54" t="str">
        <f t="shared" si="32"/>
        <v/>
      </c>
      <c r="R81" s="60"/>
      <c r="S81" s="100"/>
      <c r="T81" s="49">
        <f>係数１!D$49</f>
        <v>8640</v>
      </c>
      <c r="U81" s="92" t="str">
        <f t="shared" si="33"/>
        <v/>
      </c>
      <c r="V81" s="92" t="str">
        <f t="shared" si="34"/>
        <v/>
      </c>
      <c r="W81" s="94" t="str">
        <f t="array" aca="1" ref="W81" ca="1">IF(O81="","",IF(ISNUMBER(AA81),INDIRECT($BG$6&amp;AA81),IF(AA81="a",Q81,IF(AA81="b",INDIRECT($BG$6&amp;AB81),IF(AA81="c",R81,"")))))</f>
        <v/>
      </c>
      <c r="X81" s="93"/>
      <c r="Y81" s="92" t="str">
        <f t="shared" si="35"/>
        <v/>
      </c>
      <c r="Z81" s="91" t="str">
        <f t="shared" ca="1" si="36"/>
        <v/>
      </c>
      <c r="AA81" s="91" t="str">
        <f t="shared" ca="1" si="37"/>
        <v/>
      </c>
      <c r="AB81" s="91" t="str">
        <f t="shared" ca="1" si="38"/>
        <v/>
      </c>
      <c r="AC81" s="91">
        <f t="shared" ca="1" si="39"/>
        <v>0</v>
      </c>
      <c r="AD81" s="91">
        <f t="shared" si="40"/>
        <v>0</v>
      </c>
      <c r="AE81" s="91" t="str">
        <f t="shared" si="41"/>
        <v/>
      </c>
      <c r="AF81" s="90" t="str">
        <f t="shared" si="42"/>
        <v/>
      </c>
      <c r="AU81" s="19" t="str">
        <f>IF(参照_電気!A81="","",参照_電気!A81)</f>
        <v>A0025</v>
      </c>
      <c r="AV81" s="19" t="str">
        <f>IF(参照_電気!B81="","",参照_電気!B81)</f>
        <v>荏原環境プラント(株)</v>
      </c>
      <c r="AW81" s="19" t="str">
        <f>IF(参照_電気!C81="","",参照_電気!C81)</f>
        <v>メニューA</v>
      </c>
      <c r="AX81" s="19">
        <f>IF(参照_電気!D81="","",参照_電気!D81)</f>
        <v>0</v>
      </c>
      <c r="AY81" s="19">
        <f>IF(参照_電気!E81="","",参照_電気!E81)</f>
        <v>0</v>
      </c>
      <c r="AZ81" s="19" t="str">
        <f>IF(参照_電気!F81="","",参照_電気!F81)</f>
        <v>荏原環境プラント(株)</v>
      </c>
      <c r="BA81" s="19" t="str">
        <f>IF(参照_電気!G81="","",参照_電気!G81)</f>
        <v>荏原環境プラント(株)_メニューA</v>
      </c>
      <c r="BB81" s="19">
        <f t="shared" si="31"/>
        <v>0</v>
      </c>
      <c r="BD81" s="19" t="str">
        <f>IF(参照_電気!L81="","",参照_電気!L81)</f>
        <v>アイエスジー(株)</v>
      </c>
    </row>
    <row r="82" spans="14:56" hidden="1">
      <c r="N82" s="59">
        <v>24</v>
      </c>
      <c r="O82" s="57"/>
      <c r="P82" s="57"/>
      <c r="Q82" s="54" t="str">
        <f t="shared" si="32"/>
        <v/>
      </c>
      <c r="R82" s="60"/>
      <c r="S82" s="100"/>
      <c r="T82" s="49">
        <f>係数１!D$49</f>
        <v>8640</v>
      </c>
      <c r="U82" s="92" t="str">
        <f t="shared" si="33"/>
        <v/>
      </c>
      <c r="V82" s="92" t="str">
        <f t="shared" si="34"/>
        <v/>
      </c>
      <c r="W82" s="94" t="str">
        <f t="array" aca="1" ref="W82" ca="1">IF(O82="","",IF(ISNUMBER(AA82),INDIRECT($BG$6&amp;AA82),IF(AA82="a",Q82,IF(AA82="b",INDIRECT($BG$6&amp;AB82),IF(AA82="c",R82,"")))))</f>
        <v/>
      </c>
      <c r="X82" s="93"/>
      <c r="Y82" s="92" t="str">
        <f t="shared" si="35"/>
        <v/>
      </c>
      <c r="Z82" s="91" t="str">
        <f t="shared" ca="1" si="36"/>
        <v/>
      </c>
      <c r="AA82" s="91" t="str">
        <f t="shared" ca="1" si="37"/>
        <v/>
      </c>
      <c r="AB82" s="91" t="str">
        <f t="shared" ca="1" si="38"/>
        <v/>
      </c>
      <c r="AC82" s="91">
        <f t="shared" ca="1" si="39"/>
        <v>0</v>
      </c>
      <c r="AD82" s="91">
        <f t="shared" si="40"/>
        <v>0</v>
      </c>
      <c r="AE82" s="91" t="str">
        <f t="shared" si="41"/>
        <v/>
      </c>
      <c r="AF82" s="90" t="str">
        <f t="shared" si="42"/>
        <v/>
      </c>
      <c r="AU82" s="19" t="str">
        <f>IF(参照_電気!A82="","",参照_電気!A82)</f>
        <v/>
      </c>
      <c r="AV82" s="19" t="str">
        <f>IF(参照_電気!B82="","",参照_電気!B82)</f>
        <v/>
      </c>
      <c r="AW82" s="19" t="str">
        <f>IF(参照_電気!C82="","",参照_電気!C82)</f>
        <v>メニューB</v>
      </c>
      <c r="AX82" s="19">
        <f>IF(参照_電気!D82="","",参照_電気!D82)</f>
        <v>0</v>
      </c>
      <c r="AY82" s="19">
        <f>IF(参照_電気!E82="","",参照_電気!E82)</f>
        <v>0</v>
      </c>
      <c r="AZ82" s="19" t="str">
        <f>IF(参照_電気!F82="","",参照_電気!F82)</f>
        <v>荏原環境プラント(株)</v>
      </c>
      <c r="BA82" s="19" t="str">
        <f>IF(参照_電気!G82="","",参照_電気!G82)</f>
        <v>荏原環境プラント(株)_メニューB</v>
      </c>
      <c r="BB82" s="19">
        <f t="shared" si="31"/>
        <v>0</v>
      </c>
      <c r="BD82" s="19" t="str">
        <f>IF(参照_電気!L82="","",参照_電気!L82)</f>
        <v>(株)アイ・グリッド・ソリューションズ</v>
      </c>
    </row>
    <row r="83" spans="14:56" hidden="1">
      <c r="N83" s="59">
        <v>25</v>
      </c>
      <c r="O83" s="57"/>
      <c r="P83" s="57"/>
      <c r="Q83" s="54" t="str">
        <f t="shared" si="32"/>
        <v/>
      </c>
      <c r="R83" s="60"/>
      <c r="S83" s="100"/>
      <c r="T83" s="49">
        <f>係数１!D$49</f>
        <v>8640</v>
      </c>
      <c r="U83" s="92" t="str">
        <f t="shared" si="33"/>
        <v/>
      </c>
      <c r="V83" s="92" t="str">
        <f t="shared" si="34"/>
        <v/>
      </c>
      <c r="W83" s="94" t="str">
        <f t="array" aca="1" ref="W83" ca="1">IF(O83="","",IF(ISNUMBER(AA83),INDIRECT($BG$6&amp;AA83),IF(AA83="a",Q83,IF(AA83="b",INDIRECT($BG$6&amp;AB83),IF(AA83="c",R83,"")))))</f>
        <v/>
      </c>
      <c r="X83" s="93"/>
      <c r="Y83" s="92" t="str">
        <f t="shared" si="35"/>
        <v/>
      </c>
      <c r="Z83" s="91" t="str">
        <f t="shared" ca="1" si="36"/>
        <v/>
      </c>
      <c r="AA83" s="91" t="str">
        <f t="shared" ca="1" si="37"/>
        <v/>
      </c>
      <c r="AB83" s="91" t="str">
        <f t="shared" ca="1" si="38"/>
        <v/>
      </c>
      <c r="AC83" s="91">
        <f t="shared" ca="1" si="39"/>
        <v>0</v>
      </c>
      <c r="AD83" s="91">
        <f t="shared" si="40"/>
        <v>0</v>
      </c>
      <c r="AE83" s="91" t="str">
        <f t="shared" si="41"/>
        <v/>
      </c>
      <c r="AF83" s="90" t="str">
        <f t="shared" si="42"/>
        <v/>
      </c>
      <c r="AU83" s="19" t="str">
        <f>IF(参照_電気!A83="","",参照_電気!A83)</f>
        <v/>
      </c>
      <c r="AV83" s="19" t="str">
        <f>IF(参照_電気!B83="","",参照_電気!B83)</f>
        <v/>
      </c>
      <c r="AW83" s="19" t="str">
        <f>IF(参照_電気!C83="","",参照_電気!C83)</f>
        <v>メニューC</v>
      </c>
      <c r="AX83" s="19">
        <f>IF(参照_電気!D83="","",参照_電気!D83)</f>
        <v>1.36E-4</v>
      </c>
      <c r="AY83" s="19">
        <f>IF(参照_電気!E83="","",参照_電気!E83)</f>
        <v>1.36E-4</v>
      </c>
      <c r="AZ83" s="19" t="str">
        <f>IF(参照_電気!F83="","",参照_電気!F83)</f>
        <v>荏原環境プラント(株)</v>
      </c>
      <c r="BA83" s="19" t="str">
        <f>IF(参照_電気!G83="","",参照_電気!G83)</f>
        <v>荏原環境プラント(株)_メニューC</v>
      </c>
      <c r="BB83" s="19">
        <f t="shared" si="31"/>
        <v>0.13600000000000001</v>
      </c>
      <c r="BD83" s="19" t="str">
        <f>IF(参照_電気!L83="","",参照_電気!L83)</f>
        <v>会津エナジー(株)</v>
      </c>
    </row>
    <row r="84" spans="14:56" hidden="1">
      <c r="N84" s="59">
        <v>26</v>
      </c>
      <c r="O84" s="57"/>
      <c r="P84" s="57"/>
      <c r="Q84" s="54" t="str">
        <f t="shared" si="32"/>
        <v/>
      </c>
      <c r="R84" s="60"/>
      <c r="S84" s="100"/>
      <c r="T84" s="49">
        <f>係数１!D$49</f>
        <v>8640</v>
      </c>
      <c r="U84" s="92" t="str">
        <f t="shared" si="33"/>
        <v/>
      </c>
      <c r="V84" s="92" t="str">
        <f t="shared" si="34"/>
        <v/>
      </c>
      <c r="W84" s="94" t="str">
        <f t="array" aca="1" ref="W84" ca="1">IF(O84="","",IF(ISNUMBER(AA84),INDIRECT($BG$6&amp;AA84),IF(AA84="a",Q84,IF(AA84="b",INDIRECT($BG$6&amp;AB84),IF(AA84="c",R84,"")))))</f>
        <v/>
      </c>
      <c r="X84" s="93"/>
      <c r="Y84" s="92" t="str">
        <f t="shared" si="35"/>
        <v/>
      </c>
      <c r="Z84" s="91" t="str">
        <f t="shared" ca="1" si="36"/>
        <v/>
      </c>
      <c r="AA84" s="91" t="str">
        <f t="shared" ca="1" si="37"/>
        <v/>
      </c>
      <c r="AB84" s="91" t="str">
        <f t="shared" ca="1" si="38"/>
        <v/>
      </c>
      <c r="AC84" s="91">
        <f t="shared" ca="1" si="39"/>
        <v>0</v>
      </c>
      <c r="AD84" s="91">
        <f t="shared" si="40"/>
        <v>0</v>
      </c>
      <c r="AE84" s="91" t="str">
        <f t="shared" si="41"/>
        <v/>
      </c>
      <c r="AF84" s="90" t="str">
        <f t="shared" si="42"/>
        <v/>
      </c>
      <c r="AU84" s="19" t="str">
        <f>IF(参照_電気!A84="","",参照_電気!A84)</f>
        <v/>
      </c>
      <c r="AV84" s="19" t="str">
        <f>IF(参照_電気!B84="","",参照_電気!B84)</f>
        <v/>
      </c>
      <c r="AW84" s="19" t="str">
        <f>IF(参照_電気!C84="","",参照_電気!C84)</f>
        <v>メニューD</v>
      </c>
      <c r="AX84" s="19">
        <f>IF(参照_電気!D84="","",参照_電気!D84)</f>
        <v>2.7599999999999999E-4</v>
      </c>
      <c r="AY84" s="19">
        <f>IF(参照_電気!E84="","",参照_電気!E84)</f>
        <v>2.7599999999999999E-4</v>
      </c>
      <c r="AZ84" s="19" t="str">
        <f>IF(参照_電気!F84="","",参照_電気!F84)</f>
        <v>荏原環境プラント(株)</v>
      </c>
      <c r="BA84" s="19" t="str">
        <f>IF(参照_電気!G84="","",参照_電気!G84)</f>
        <v>荏原環境プラント(株)_メニューD</v>
      </c>
      <c r="BB84" s="19">
        <f t="shared" si="31"/>
        <v>0.27599999999999997</v>
      </c>
      <c r="BD84" s="19" t="str">
        <f>IF(参照_電気!L84="","",参照_電気!L84)</f>
        <v>(株)アイモバイル</v>
      </c>
    </row>
    <row r="85" spans="14:56" hidden="1">
      <c r="N85" s="59">
        <v>27</v>
      </c>
      <c r="O85" s="57"/>
      <c r="P85" s="57"/>
      <c r="Q85" s="54" t="str">
        <f t="shared" si="32"/>
        <v/>
      </c>
      <c r="R85" s="60"/>
      <c r="S85" s="100"/>
      <c r="T85" s="49">
        <f>係数１!D$49</f>
        <v>8640</v>
      </c>
      <c r="U85" s="92" t="str">
        <f t="shared" si="33"/>
        <v/>
      </c>
      <c r="V85" s="92" t="str">
        <f t="shared" si="34"/>
        <v/>
      </c>
      <c r="W85" s="94" t="str">
        <f t="array" aca="1" ref="W85" ca="1">IF(O85="","",IF(ISNUMBER(AA85),INDIRECT($BG$6&amp;AA85),IF(AA85="a",Q85,IF(AA85="b",INDIRECT($BG$6&amp;AB85),IF(AA85="c",R85,"")))))</f>
        <v/>
      </c>
      <c r="X85" s="93"/>
      <c r="Y85" s="92" t="str">
        <f t="shared" si="35"/>
        <v/>
      </c>
      <c r="Z85" s="91" t="str">
        <f t="shared" ca="1" si="36"/>
        <v/>
      </c>
      <c r="AA85" s="91" t="str">
        <f t="shared" ca="1" si="37"/>
        <v/>
      </c>
      <c r="AB85" s="91" t="str">
        <f t="shared" ca="1" si="38"/>
        <v/>
      </c>
      <c r="AC85" s="91">
        <f t="shared" ca="1" si="39"/>
        <v>0</v>
      </c>
      <c r="AD85" s="91">
        <f t="shared" si="40"/>
        <v>0</v>
      </c>
      <c r="AE85" s="91" t="str">
        <f t="shared" si="41"/>
        <v/>
      </c>
      <c r="AF85" s="90" t="str">
        <f t="shared" si="42"/>
        <v/>
      </c>
      <c r="AU85" s="19" t="str">
        <f>IF(参照_電気!A85="","",参照_電気!A85)</f>
        <v/>
      </c>
      <c r="AV85" s="19" t="str">
        <f>IF(参照_電気!B85="","",参照_電気!B85)</f>
        <v/>
      </c>
      <c r="AW85" s="19" t="str">
        <f>IF(参照_電気!C85="","",参照_電気!C85)</f>
        <v>メニューE</v>
      </c>
      <c r="AX85" s="19">
        <f>IF(参照_電気!D85="","",参照_電気!D85)</f>
        <v>2.0599999999999999E-4</v>
      </c>
      <c r="AY85" s="19">
        <f>IF(参照_電気!E85="","",参照_電気!E85)</f>
        <v>2.0599999999999999E-4</v>
      </c>
      <c r="AZ85" s="19" t="str">
        <f>IF(参照_電気!F85="","",参照_電気!F85)</f>
        <v>荏原環境プラント(株)</v>
      </c>
      <c r="BA85" s="19" t="str">
        <f>IF(参照_電気!G85="","",参照_電気!G85)</f>
        <v>荏原環境プラント(株)_メニューE</v>
      </c>
      <c r="BB85" s="19">
        <f t="shared" si="31"/>
        <v>0.20599999999999999</v>
      </c>
      <c r="BD85" s="19" t="str">
        <f>IF(参照_電気!L85="","",参照_電気!L85)</f>
        <v>青森県民エナジー(株)</v>
      </c>
    </row>
    <row r="86" spans="14:56" hidden="1">
      <c r="N86" s="59">
        <v>28</v>
      </c>
      <c r="O86" s="57"/>
      <c r="P86" s="57"/>
      <c r="Q86" s="54" t="str">
        <f t="shared" si="32"/>
        <v/>
      </c>
      <c r="R86" s="60"/>
      <c r="S86" s="100"/>
      <c r="T86" s="49">
        <f>係数１!D$49</f>
        <v>8640</v>
      </c>
      <c r="U86" s="92" t="str">
        <f t="shared" si="33"/>
        <v/>
      </c>
      <c r="V86" s="92" t="str">
        <f t="shared" si="34"/>
        <v/>
      </c>
      <c r="W86" s="94" t="str">
        <f t="array" aca="1" ref="W86" ca="1">IF(O86="","",IF(ISNUMBER(AA86),INDIRECT($BG$6&amp;AA86),IF(AA86="a",Q86,IF(AA86="b",INDIRECT($BG$6&amp;AB86),IF(AA86="c",R86,"")))))</f>
        <v/>
      </c>
      <c r="X86" s="93"/>
      <c r="Y86" s="92" t="str">
        <f t="shared" si="35"/>
        <v/>
      </c>
      <c r="Z86" s="91" t="str">
        <f t="shared" ca="1" si="36"/>
        <v/>
      </c>
      <c r="AA86" s="91" t="str">
        <f t="shared" ca="1" si="37"/>
        <v/>
      </c>
      <c r="AB86" s="91" t="str">
        <f t="shared" ca="1" si="38"/>
        <v/>
      </c>
      <c r="AC86" s="91">
        <f t="shared" ca="1" si="39"/>
        <v>0</v>
      </c>
      <c r="AD86" s="91">
        <f t="shared" si="40"/>
        <v>0</v>
      </c>
      <c r="AE86" s="91" t="str">
        <f t="shared" si="41"/>
        <v/>
      </c>
      <c r="AF86" s="90" t="str">
        <f t="shared" si="42"/>
        <v/>
      </c>
      <c r="AU86" s="19" t="str">
        <f>IF(参照_電気!A86="","",参照_電気!A86)</f>
        <v/>
      </c>
      <c r="AV86" s="19" t="str">
        <f>IF(参照_電気!B86="","",参照_電気!B86)</f>
        <v/>
      </c>
      <c r="AW86" s="19" t="str">
        <f>IF(参照_電気!C86="","",参照_電気!C86)</f>
        <v>メニューF</v>
      </c>
      <c r="AX86" s="19">
        <f>IF(参照_電気!D86="","",参照_電気!D86)</f>
        <v>2.7599999999999999E-4</v>
      </c>
      <c r="AY86" s="19">
        <f>IF(参照_電気!E86="","",参照_電気!E86)</f>
        <v>2.7599999999999999E-4</v>
      </c>
      <c r="AZ86" s="19" t="str">
        <f>IF(参照_電気!F86="","",参照_電気!F86)</f>
        <v>荏原環境プラント(株)</v>
      </c>
      <c r="BA86" s="19" t="str">
        <f>IF(参照_電気!G86="","",参照_電気!G86)</f>
        <v>荏原環境プラント(株)_メニューF</v>
      </c>
      <c r="BB86" s="19">
        <f t="shared" si="31"/>
        <v>0.27599999999999997</v>
      </c>
      <c r="BD86" s="19" t="str">
        <f>IF(参照_電気!L86="","",参照_電気!L86)</f>
        <v>朝日ガスエナジー(株)</v>
      </c>
    </row>
    <row r="87" spans="14:56" hidden="1">
      <c r="N87" s="59">
        <v>29</v>
      </c>
      <c r="O87" s="57"/>
      <c r="P87" s="57"/>
      <c r="Q87" s="54" t="str">
        <f t="shared" si="32"/>
        <v/>
      </c>
      <c r="R87" s="60"/>
      <c r="S87" s="100"/>
      <c r="T87" s="49">
        <f>係数１!D$49</f>
        <v>8640</v>
      </c>
      <c r="U87" s="92" t="str">
        <f t="shared" si="33"/>
        <v/>
      </c>
      <c r="V87" s="92" t="str">
        <f t="shared" si="34"/>
        <v/>
      </c>
      <c r="W87" s="94" t="str">
        <f t="array" aca="1" ref="W87" ca="1">IF(O87="","",IF(ISNUMBER(AA87),INDIRECT($BG$6&amp;AA87),IF(AA87="a",Q87,IF(AA87="b",INDIRECT($BG$6&amp;AB87),IF(AA87="c",R87,"")))))</f>
        <v/>
      </c>
      <c r="X87" s="93"/>
      <c r="Y87" s="92" t="str">
        <f t="shared" si="35"/>
        <v/>
      </c>
      <c r="Z87" s="91" t="str">
        <f t="shared" ca="1" si="36"/>
        <v/>
      </c>
      <c r="AA87" s="91" t="str">
        <f t="shared" ca="1" si="37"/>
        <v/>
      </c>
      <c r="AB87" s="91" t="str">
        <f t="shared" ca="1" si="38"/>
        <v/>
      </c>
      <c r="AC87" s="91">
        <f t="shared" ca="1" si="39"/>
        <v>0</v>
      </c>
      <c r="AD87" s="91">
        <f t="shared" si="40"/>
        <v>0</v>
      </c>
      <c r="AE87" s="91" t="str">
        <f t="shared" si="41"/>
        <v/>
      </c>
      <c r="AF87" s="90" t="str">
        <f t="shared" si="42"/>
        <v/>
      </c>
      <c r="AU87" s="19" t="str">
        <f>IF(参照_電気!A87="","",参照_電気!A87)</f>
        <v/>
      </c>
      <c r="AV87" s="19" t="str">
        <f>IF(参照_電気!B87="","",参照_電気!B87)</f>
        <v/>
      </c>
      <c r="AW87" s="19" t="str">
        <f>IF(参照_電気!C87="","",参照_電気!C87)</f>
        <v>メニューG</v>
      </c>
      <c r="AX87" s="19">
        <f>IF(参照_電気!D87="","",参照_電気!D87)</f>
        <v>3.4699999999999998E-4</v>
      </c>
      <c r="AY87" s="19">
        <f>IF(参照_電気!E87="","",参照_電気!E87)</f>
        <v>3.4699999999999998E-4</v>
      </c>
      <c r="AZ87" s="19" t="str">
        <f>IF(参照_電気!F87="","",参照_電気!F87)</f>
        <v>荏原環境プラント(株)</v>
      </c>
      <c r="BA87" s="19" t="str">
        <f>IF(参照_電気!G87="","",参照_電気!G87)</f>
        <v>荏原環境プラント(株)_メニューG</v>
      </c>
      <c r="BB87" s="19">
        <f t="shared" si="31"/>
        <v>0.34699999999999998</v>
      </c>
      <c r="BD87" s="19" t="str">
        <f>IF(参照_電気!L87="","",参照_電気!L87)</f>
        <v>旭化成(株)</v>
      </c>
    </row>
    <row r="88" spans="14:56" ht="10" hidden="1" thickBot="1">
      <c r="N88" s="50">
        <v>30</v>
      </c>
      <c r="O88" s="57"/>
      <c r="P88" s="57"/>
      <c r="Q88" s="54" t="str">
        <f t="shared" si="32"/>
        <v/>
      </c>
      <c r="R88" s="96"/>
      <c r="S88" s="95"/>
      <c r="T88" s="49">
        <f>係数１!D$49</f>
        <v>8640</v>
      </c>
      <c r="U88" s="92" t="str">
        <f t="shared" si="33"/>
        <v/>
      </c>
      <c r="V88" s="92" t="str">
        <f t="shared" si="34"/>
        <v/>
      </c>
      <c r="W88" s="94" t="str">
        <f t="array" aca="1" ref="W88" ca="1">IF(O88="","",IF(ISNUMBER(AA88),INDIRECT($BG$6&amp;AA88),IF(AA88="a",Q88,IF(AA88="b",INDIRECT($BG$6&amp;AB88),IF(AA88="c",R88,"")))))</f>
        <v/>
      </c>
      <c r="X88" s="93"/>
      <c r="Y88" s="92" t="str">
        <f t="shared" si="35"/>
        <v/>
      </c>
      <c r="Z88" s="91" t="str">
        <f t="shared" ca="1" si="36"/>
        <v/>
      </c>
      <c r="AA88" s="91" t="str">
        <f t="shared" ca="1" si="37"/>
        <v/>
      </c>
      <c r="AB88" s="91" t="str">
        <f t="shared" ca="1" si="38"/>
        <v/>
      </c>
      <c r="AC88" s="91">
        <f t="shared" ca="1" si="39"/>
        <v>0</v>
      </c>
      <c r="AD88" s="91">
        <f t="shared" si="40"/>
        <v>0</v>
      </c>
      <c r="AE88" s="91" t="str">
        <f t="shared" si="41"/>
        <v/>
      </c>
      <c r="AF88" s="90" t="str">
        <f t="shared" si="42"/>
        <v/>
      </c>
      <c r="AU88" s="19" t="str">
        <f>IF(参照_電気!A88="","",参照_電気!A88)</f>
        <v/>
      </c>
      <c r="AV88" s="19" t="str">
        <f>IF(参照_電気!B88="","",参照_電気!B88)</f>
        <v/>
      </c>
      <c r="AW88" s="19" t="str">
        <f>IF(参照_電気!C88="","",参照_電気!C88)</f>
        <v>メニューH</v>
      </c>
      <c r="AX88" s="19">
        <f>IF(参照_電気!D88="","",参照_電気!D88)</f>
        <v>3.6499999999999998E-4</v>
      </c>
      <c r="AY88" s="19">
        <f>IF(参照_電気!E88="","",参照_電気!E88)</f>
        <v>3.6499999999999998E-4</v>
      </c>
      <c r="AZ88" s="19" t="str">
        <f>IF(参照_電気!F88="","",参照_電気!F88)</f>
        <v>荏原環境プラント(株)</v>
      </c>
      <c r="BA88" s="19" t="str">
        <f>IF(参照_電気!G88="","",参照_電気!G88)</f>
        <v>荏原環境プラント(株)_メニューH</v>
      </c>
      <c r="BB88" s="19">
        <f t="shared" si="31"/>
        <v>0.36499999999999999</v>
      </c>
      <c r="BD88" s="19" t="str">
        <f>IF(参照_電気!L88="","",参照_電気!L88)</f>
        <v>旭マルヰ(株)(旧：旭マルヰガス(株))</v>
      </c>
    </row>
    <row r="89" spans="14:56" ht="10.5" hidden="1" thickTop="1" thickBot="1">
      <c r="N89" s="558" t="s">
        <v>58</v>
      </c>
      <c r="O89" s="559"/>
      <c r="P89" s="559"/>
      <c r="Q89" s="559"/>
      <c r="R89" s="560"/>
      <c r="S89" s="83">
        <f>SUM(S74:S88)</f>
        <v>0</v>
      </c>
      <c r="T89" s="44"/>
      <c r="U89" s="82">
        <f>SUM(U74:U88)</f>
        <v>0</v>
      </c>
      <c r="V89" s="82">
        <f>SUM(V74:V88)</f>
        <v>0</v>
      </c>
      <c r="W89" s="46"/>
      <c r="X89" s="46"/>
      <c r="Y89" s="82">
        <f>SUM(Y74:Y88)</f>
        <v>0</v>
      </c>
      <c r="Z89" s="81">
        <f ca="1">SUM(Z74:Z88)</f>
        <v>0</v>
      </c>
      <c r="AA89" s="46"/>
      <c r="AB89" s="46"/>
      <c r="AC89" s="81">
        <f ca="1">SUM(AC74:AC88)</f>
        <v>0</v>
      </c>
      <c r="AD89" s="81">
        <f>SUM(AD74:AD88)</f>
        <v>0</v>
      </c>
      <c r="AE89" s="46"/>
      <c r="AF89" s="45"/>
      <c r="AU89" s="19" t="str">
        <f>IF(参照_電気!A89="","",参照_電気!A89)</f>
        <v/>
      </c>
      <c r="AV89" s="19" t="str">
        <f>IF(参照_電気!B89="","",参照_電気!B89)</f>
        <v/>
      </c>
      <c r="AW89" s="19" t="str">
        <f>IF(参照_電気!C89="","",参照_電気!C89)</f>
        <v>メニューI</v>
      </c>
      <c r="AX89" s="19">
        <f>IF(参照_電気!D89="","",参照_電気!D89)</f>
        <v>2.5000000000000001E-4</v>
      </c>
      <c r="AY89" s="19">
        <f>IF(参照_電気!E89="","",参照_電気!E89)</f>
        <v>2.5000000000000001E-4</v>
      </c>
      <c r="AZ89" s="19" t="str">
        <f>IF(参照_電気!F89="","",参照_電気!F89)</f>
        <v>荏原環境プラント(株)</v>
      </c>
      <c r="BA89" s="19" t="str">
        <f>IF(参照_電気!G89="","",参照_電気!G89)</f>
        <v>荏原環境プラント(株)_メニューI</v>
      </c>
      <c r="BB89" s="19">
        <f t="shared" si="31"/>
        <v>0.25</v>
      </c>
      <c r="BD89" s="19" t="str">
        <f>IF(参照_電気!L89="","",参照_電気!L89)</f>
        <v>足利ガス(株)</v>
      </c>
    </row>
    <row r="90" spans="14:56">
      <c r="AU90" s="19" t="str">
        <f>IF(参照_電気!A90="","",参照_電気!A90)</f>
        <v/>
      </c>
      <c r="AV90" s="19" t="str">
        <f>IF(参照_電気!B90="","",参照_電気!B90)</f>
        <v/>
      </c>
      <c r="AW90" s="19" t="str">
        <f>IF(参照_電気!C90="","",参照_電気!C90)</f>
        <v>メニューJ</v>
      </c>
      <c r="AX90" s="19">
        <f>IF(参照_電気!D90="","",参照_電気!D90)</f>
        <v>2.9999999999999997E-4</v>
      </c>
      <c r="AY90" s="19">
        <f>IF(参照_電気!E90="","",参照_電気!E90)</f>
        <v>2.9999999999999997E-4</v>
      </c>
      <c r="AZ90" s="19" t="str">
        <f>IF(参照_電気!F90="","",参照_電気!F90)</f>
        <v>荏原環境プラント(株)</v>
      </c>
      <c r="BA90" s="19" t="str">
        <f>IF(参照_電気!G90="","",参照_電気!G90)</f>
        <v>荏原環境プラント(株)_メニューJ</v>
      </c>
      <c r="BB90" s="19">
        <f t="shared" si="31"/>
        <v>0.3</v>
      </c>
      <c r="BD90" s="19" t="str">
        <f>IF(参照_電気!L90="","",参照_電気!L90)</f>
        <v>(株)アシストワンエナジー</v>
      </c>
    </row>
    <row r="91" spans="14:56">
      <c r="AU91" s="19" t="str">
        <f>IF(参照_電気!A91="","",参照_電気!A91)</f>
        <v/>
      </c>
      <c r="AV91" s="19" t="str">
        <f>IF(参照_電気!B91="","",参照_電気!B91)</f>
        <v/>
      </c>
      <c r="AW91" s="19" t="str">
        <f>IF(参照_電気!C91="","",参照_電気!C91)</f>
        <v>メニューK</v>
      </c>
      <c r="AX91" s="19">
        <f>IF(参照_電気!D91="","",参照_電気!D91)</f>
        <v>1.6200000000000001E-4</v>
      </c>
      <c r="AY91" s="19">
        <f>IF(参照_電気!E91="","",参照_電気!E91)</f>
        <v>1.6200000000000001E-4</v>
      </c>
      <c r="AZ91" s="19" t="str">
        <f>IF(参照_電気!F91="","",参照_電気!F91)</f>
        <v>荏原環境プラント(株)</v>
      </c>
      <c r="BA91" s="19" t="str">
        <f>IF(参照_電気!G91="","",参照_電気!G91)</f>
        <v>荏原環境プラント(株)_メニューK</v>
      </c>
      <c r="BB91" s="19">
        <f t="shared" si="31"/>
        <v>0.16200000000000001</v>
      </c>
      <c r="BD91" s="19" t="str">
        <f>IF(参照_電気!L91="","",参照_電気!L91)</f>
        <v>アストマックス(株)</v>
      </c>
    </row>
    <row r="92" spans="14:56">
      <c r="AU92" s="19" t="str">
        <f>IF(参照_電気!A92="","",参照_電気!A92)</f>
        <v/>
      </c>
      <c r="AV92" s="19" t="str">
        <f>IF(参照_電気!B92="","",参照_電気!B92)</f>
        <v/>
      </c>
      <c r="AW92" s="19" t="str">
        <f>IF(参照_電気!C92="","",参照_電気!C92)</f>
        <v>メニューL</v>
      </c>
      <c r="AX92" s="19">
        <f>IF(参照_電気!D92="","",参照_電気!D92)</f>
        <v>4.2200000000000001E-4</v>
      </c>
      <c r="AY92" s="19">
        <f>IF(参照_電気!E92="","",参照_電気!E92)</f>
        <v>4.2200000000000001E-4</v>
      </c>
      <c r="AZ92" s="19" t="str">
        <f>IF(参照_電気!F92="","",参照_電気!F92)</f>
        <v>荏原環境プラント(株)</v>
      </c>
      <c r="BA92" s="19" t="str">
        <f>IF(参照_電気!G92="","",参照_電気!G92)</f>
        <v>荏原環境プラント(株)_メニューL</v>
      </c>
      <c r="BB92" s="19">
        <f t="shared" si="31"/>
        <v>0.42199999999999999</v>
      </c>
      <c r="BD92" s="19" t="str">
        <f>IF(参照_電気!L92="","",参照_電気!L92)</f>
        <v>アストマックス・エネルギー(株)</v>
      </c>
    </row>
    <row r="93" spans="14:56">
      <c r="AU93" s="19" t="str">
        <f>IF(参照_電気!A93="","",参照_電気!A93)</f>
        <v/>
      </c>
      <c r="AV93" s="19" t="str">
        <f>IF(参照_電気!B93="","",参照_電気!B93)</f>
        <v/>
      </c>
      <c r="AW93" s="19" t="str">
        <f>IF(参照_電気!C93="","",参照_電気!C93)</f>
        <v>メニューM</v>
      </c>
      <c r="AX93" s="19">
        <f>IF(参照_電気!D93="","",参照_電気!D93)</f>
        <v>3.6499999999999998E-4</v>
      </c>
      <c r="AY93" s="19">
        <f>IF(参照_電気!E93="","",参照_電気!E93)</f>
        <v>3.6499999999999998E-4</v>
      </c>
      <c r="AZ93" s="19" t="str">
        <f>IF(参照_電気!F93="","",参照_電気!F93)</f>
        <v>荏原環境プラント(株)</v>
      </c>
      <c r="BA93" s="19" t="str">
        <f>IF(参照_電気!G93="","",参照_電気!G93)</f>
        <v>荏原環境プラント(株)_メニューM</v>
      </c>
      <c r="BB93" s="19">
        <f t="shared" si="31"/>
        <v>0.36499999999999999</v>
      </c>
      <c r="BD93" s="19" t="str">
        <f>IF(参照_電気!L93="","",参照_電気!L93)</f>
        <v>アストモスエネルギー(株)</v>
      </c>
    </row>
    <row r="94" spans="14:56">
      <c r="AU94" s="19" t="str">
        <f>IF(参照_電気!A94="","",参照_電気!A94)</f>
        <v/>
      </c>
      <c r="AV94" s="19" t="str">
        <f>IF(参照_電気!B94="","",参照_電気!B94)</f>
        <v/>
      </c>
      <c r="AW94" s="19" t="str">
        <f>IF(参照_電気!C94="","",参照_電気!C94)</f>
        <v>メニューN</v>
      </c>
      <c r="AX94" s="19">
        <f>IF(参照_電気!D94="","",参照_電気!D94)</f>
        <v>4.6999999999999997E-5</v>
      </c>
      <c r="AY94" s="19">
        <f>IF(参照_電気!E94="","",参照_電気!E94)</f>
        <v>4.6999999999999997E-5</v>
      </c>
      <c r="AZ94" s="19" t="str">
        <f>IF(参照_電気!F94="","",参照_電気!F94)</f>
        <v>荏原環境プラント(株)</v>
      </c>
      <c r="BA94" s="19" t="str">
        <f>IF(参照_電気!G94="","",参照_電気!G94)</f>
        <v>荏原環境プラント(株)_メニューN</v>
      </c>
      <c r="BB94" s="19">
        <f t="shared" si="31"/>
        <v>4.7E-2</v>
      </c>
      <c r="BD94" s="19" t="str">
        <f>IF(参照_電気!L94="","",参照_電気!L94)</f>
        <v>厚木瓦斯(株)</v>
      </c>
    </row>
    <row r="95" spans="14:56">
      <c r="AU95" s="19" t="str">
        <f>IF(参照_電気!A95="","",参照_電気!A95)</f>
        <v/>
      </c>
      <c r="AV95" s="19" t="str">
        <f>IF(参照_電気!B95="","",参照_電気!B95)</f>
        <v/>
      </c>
      <c r="AW95" s="19" t="str">
        <f>IF(参照_電気!C95="","",参照_電気!C95)</f>
        <v>メニューO</v>
      </c>
      <c r="AX95" s="19">
        <f>IF(参照_電気!D95="","",参照_電気!D95)</f>
        <v>1.9000000000000001E-4</v>
      </c>
      <c r="AY95" s="19">
        <f>IF(参照_電気!E95="","",参照_電気!E95)</f>
        <v>1.9000000000000001E-4</v>
      </c>
      <c r="AZ95" s="19" t="str">
        <f>IF(参照_電気!F95="","",参照_電気!F95)</f>
        <v>荏原環境プラント(株)</v>
      </c>
      <c r="BA95" s="19" t="str">
        <f>IF(参照_電気!G95="","",参照_電気!G95)</f>
        <v>荏原環境プラント(株)_メニューO</v>
      </c>
      <c r="BB95" s="19">
        <f t="shared" si="31"/>
        <v>0.19</v>
      </c>
      <c r="BD95" s="19" t="str">
        <f>IF(参照_電気!L95="","",参照_電気!L95)</f>
        <v>(株)アット東京</v>
      </c>
    </row>
    <row r="96" spans="14:56">
      <c r="AU96" s="19" t="str">
        <f>IF(参照_電気!A96="","",参照_電気!A96)</f>
        <v/>
      </c>
      <c r="AV96" s="19" t="str">
        <f>IF(参照_電気!B96="","",参照_電気!B96)</f>
        <v/>
      </c>
      <c r="AW96" s="19" t="str">
        <f>IF(参照_電気!C96="","",参照_電気!C96)</f>
        <v>メニューP</v>
      </c>
      <c r="AX96" s="19">
        <f>IF(参照_電気!D96="","",参照_電気!D96)</f>
        <v>2.04E-4</v>
      </c>
      <c r="AY96" s="19">
        <f>IF(参照_電気!E96="","",参照_電気!E96)</f>
        <v>2.04E-4</v>
      </c>
      <c r="AZ96" s="19" t="str">
        <f>IF(参照_電気!F96="","",参照_電気!F96)</f>
        <v>荏原環境プラント(株)</v>
      </c>
      <c r="BA96" s="19" t="str">
        <f>IF(参照_電気!G96="","",参照_電気!G96)</f>
        <v>荏原環境プラント(株)_メニューP</v>
      </c>
      <c r="BB96" s="19">
        <f t="shared" si="31"/>
        <v>0.20399999999999999</v>
      </c>
      <c r="BD96" s="19" t="str">
        <f>IF(参照_電気!L96="","",参照_電気!L96)</f>
        <v>(株)アドバンテック</v>
      </c>
    </row>
    <row r="97" spans="47:56">
      <c r="AU97" s="19" t="str">
        <f>IF(参照_電気!A97="","",参照_電気!A97)</f>
        <v/>
      </c>
      <c r="AV97" s="19" t="str">
        <f>IF(参照_電気!B97="","",参照_電気!B97)</f>
        <v/>
      </c>
      <c r="AW97" s="19" t="str">
        <f>IF(参照_電気!C97="","",参照_電気!C97)</f>
        <v>メニューQ</v>
      </c>
      <c r="AX97" s="19">
        <f>IF(参照_電気!D97="","",参照_電気!D97)</f>
        <v>0</v>
      </c>
      <c r="AY97" s="19">
        <f>IF(参照_電気!E97="","",参照_電気!E97)</f>
        <v>0</v>
      </c>
      <c r="AZ97" s="19" t="str">
        <f>IF(参照_電気!F97="","",参照_電気!F97)</f>
        <v>荏原環境プラント(株)</v>
      </c>
      <c r="BA97" s="19" t="str">
        <f>IF(参照_電気!G97="","",参照_電気!G97)</f>
        <v>荏原環境プラント(株)_メニューQ</v>
      </c>
      <c r="BB97" s="19">
        <f t="shared" si="31"/>
        <v>0</v>
      </c>
      <c r="BD97" s="19" t="str">
        <f>IF(参照_電気!L97="","",参照_電気!L97)</f>
        <v>(株)アメニティ電力</v>
      </c>
    </row>
    <row r="98" spans="47:56">
      <c r="AU98" s="19" t="str">
        <f>IF(参照_電気!A98="","",参照_電気!A98)</f>
        <v/>
      </c>
      <c r="AV98" s="19" t="str">
        <f>IF(参照_電気!B98="","",参照_電気!B98)</f>
        <v/>
      </c>
      <c r="AW98" s="19" t="str">
        <f>IF(参照_電気!C98="","",参照_電気!C98)</f>
        <v>メニューR(残差)</v>
      </c>
      <c r="AX98" s="19">
        <f>IF(参照_電気!D98="","",参照_電気!D98)</f>
        <v>2.6200000000000003E-4</v>
      </c>
      <c r="AY98" s="19">
        <f>IF(参照_電気!E98="","",参照_電気!E98)</f>
        <v>2.6200000000000003E-4</v>
      </c>
      <c r="AZ98" s="19" t="str">
        <f>IF(参照_電気!F98="","",参照_電気!F98)</f>
        <v>荏原環境プラント(株)</v>
      </c>
      <c r="BA98" s="19" t="str">
        <f>IF(参照_電気!G98="","",参照_電気!G98)</f>
        <v>荏原環境プラント(株)_メニューR(残差)</v>
      </c>
      <c r="BB98" s="19">
        <f t="shared" si="31"/>
        <v>0.26200000000000001</v>
      </c>
      <c r="BD98" s="19" t="str">
        <f>IF(参照_電気!L98="","",参照_電気!L98)</f>
        <v>有明エナジー(株)</v>
      </c>
    </row>
    <row r="99" spans="47:56">
      <c r="AU99" s="19" t="str">
        <f>IF(参照_電気!A99="","",参照_電気!A99)</f>
        <v/>
      </c>
      <c r="AV99" s="19" t="str">
        <f>IF(参照_電気!B99="","",参照_電気!B99)</f>
        <v/>
      </c>
      <c r="AW99" s="19" t="str">
        <f>IF(参照_電気!C99="","",参照_電気!C99)</f>
        <v>(参考値)事業者全体</v>
      </c>
      <c r="AX99" s="19">
        <f>IF(参照_電気!D99="","",参照_電気!D99)</f>
        <v>2.4899999999999998E-4</v>
      </c>
      <c r="AY99" s="19">
        <f>IF(参照_電気!E99="","",参照_電気!E99)</f>
        <v>2.4899999999999998E-4</v>
      </c>
      <c r="AZ99" s="19" t="str">
        <f>IF(参照_電気!F99="","",参照_電気!F99)</f>
        <v>荏原環境プラント(株)</v>
      </c>
      <c r="BA99" s="19" t="str">
        <f>IF(参照_電気!G99="","",参照_電気!G99)</f>
        <v>荏原環境プラント(株)_(参考値)事業者全体</v>
      </c>
      <c r="BB99" s="19">
        <f t="shared" si="31"/>
        <v>0.24899999999999997</v>
      </c>
      <c r="BD99" s="19" t="str">
        <f>IF(参照_電気!L99="","",参照_電気!L99)</f>
        <v>アルカナエナジー(株)</v>
      </c>
    </row>
    <row r="100" spans="47:56">
      <c r="AU100" s="19" t="str">
        <f>IF(参照_電気!A100="","",参照_電気!A100)</f>
        <v>A0026</v>
      </c>
      <c r="AV100" s="19" t="str">
        <f>IF(参照_電気!B100="","",参照_電気!B100)</f>
        <v>東京エコサービス(株)</v>
      </c>
      <c r="AW100" s="19" t="str">
        <f>IF(参照_電気!C100="","",参照_電気!C100)</f>
        <v>メニューA</v>
      </c>
      <c r="AX100" s="19">
        <f>IF(参照_電気!D100="","",参照_電気!D100)</f>
        <v>0</v>
      </c>
      <c r="AY100" s="19">
        <f>IF(参照_電気!E100="","",参照_電気!E100)</f>
        <v>0</v>
      </c>
      <c r="AZ100" s="19" t="str">
        <f>IF(参照_電気!F100="","",参照_電気!F100)</f>
        <v>東京エコサービス(株)</v>
      </c>
      <c r="BA100" s="19" t="str">
        <f>IF(参照_電気!G100="","",参照_電気!G100)</f>
        <v>東京エコサービス(株)_メニューA</v>
      </c>
      <c r="BB100" s="19">
        <f t="shared" si="31"/>
        <v>0</v>
      </c>
      <c r="BD100" s="19" t="str">
        <f>IF(参照_電気!L100="","",参照_電気!L100)</f>
        <v>(株)イーセル</v>
      </c>
    </row>
    <row r="101" spans="47:56">
      <c r="AU101" s="19" t="str">
        <f>IF(参照_電気!A101="","",参照_電気!A101)</f>
        <v/>
      </c>
      <c r="AV101" s="19" t="str">
        <f>IF(参照_電気!B101="","",参照_電気!B101)</f>
        <v/>
      </c>
      <c r="AW101" s="19" t="str">
        <f>IF(参照_電気!C101="","",参照_電気!C101)</f>
        <v>メニューB(残差)</v>
      </c>
      <c r="AX101" s="19">
        <f>IF(参照_電気!D101="","",参照_電気!D101)</f>
        <v>5.8E-5</v>
      </c>
      <c r="AY101" s="19">
        <f>IF(参照_電気!E101="","",参照_電気!E101)</f>
        <v>5.8E-5</v>
      </c>
      <c r="AZ101" s="19" t="str">
        <f>IF(参照_電気!F101="","",参照_電気!F101)</f>
        <v>東京エコサービス(株)</v>
      </c>
      <c r="BA101" s="19" t="str">
        <f>IF(参照_電気!G101="","",参照_電気!G101)</f>
        <v>東京エコサービス(株)_メニューB(残差)</v>
      </c>
      <c r="BB101" s="19">
        <f t="shared" si="31"/>
        <v>5.8000000000000003E-2</v>
      </c>
      <c r="BD101" s="19" t="str">
        <f>IF(参照_電気!L101="","",参照_電気!L101)</f>
        <v>飯田まちづくり電力(株)</v>
      </c>
    </row>
    <row r="102" spans="47:56">
      <c r="AU102" s="19" t="str">
        <f>IF(参照_電気!A102="","",参照_電気!A102)</f>
        <v/>
      </c>
      <c r="AV102" s="19" t="str">
        <f>IF(参照_電気!B102="","",参照_電気!B102)</f>
        <v/>
      </c>
      <c r="AW102" s="19" t="str">
        <f>IF(参照_電気!C102="","",参照_電気!C102)</f>
        <v>(参考値)事業者全体</v>
      </c>
      <c r="AX102" s="19">
        <f>IF(参照_電気!D102="","",参照_電気!D102)</f>
        <v>4.8999999999999998E-5</v>
      </c>
      <c r="AY102" s="19">
        <f>IF(参照_電気!E102="","",参照_電気!E102)</f>
        <v>4.8999999999999998E-5</v>
      </c>
      <c r="AZ102" s="19" t="str">
        <f>IF(参照_電気!F102="","",参照_電気!F102)</f>
        <v>東京エコサービス(株)</v>
      </c>
      <c r="BA102" s="19" t="str">
        <f>IF(参照_電気!G102="","",参照_電気!G102)</f>
        <v>東京エコサービス(株)_(参考値)事業者全体</v>
      </c>
      <c r="BB102" s="19">
        <f t="shared" si="31"/>
        <v>4.9000000000000002E-2</v>
      </c>
      <c r="BD102" s="19" t="str">
        <f>IF(参照_電気!L102="","",参照_電気!L102)</f>
        <v>(株)イーネットワーク</v>
      </c>
    </row>
    <row r="103" spans="47:56">
      <c r="AU103" s="19" t="str">
        <f>IF(参照_電気!A103="","",参照_電気!A103)</f>
        <v>A0027</v>
      </c>
      <c r="AV103" s="19" t="str">
        <f>IF(参照_電気!B103="","",参照_電気!B103)</f>
        <v>ダイヤモンドパワー(株)</v>
      </c>
      <c r="AW103" s="19" t="str">
        <f>IF(参照_電気!C103="","",参照_電気!C103)</f>
        <v>メニューA</v>
      </c>
      <c r="AX103" s="19">
        <f>IF(参照_電気!D103="","",参照_電気!D103)</f>
        <v>0</v>
      </c>
      <c r="AY103" s="19">
        <f>IF(参照_電気!E103="","",参照_電気!E103)</f>
        <v>0</v>
      </c>
      <c r="AZ103" s="19" t="str">
        <f>IF(参照_電気!F103="","",参照_電気!F103)</f>
        <v>ダイヤモンドパワー(株)</v>
      </c>
      <c r="BA103" s="19" t="str">
        <f>IF(参照_電気!G103="","",参照_電気!G103)</f>
        <v>ダイヤモンドパワー(株)_メニューA</v>
      </c>
      <c r="BB103" s="19">
        <f t="shared" si="31"/>
        <v>0</v>
      </c>
      <c r="BD103" s="19" t="str">
        <f>IF(参照_電気!L103="","",参照_電気!L103)</f>
        <v>(株)イーネットワークシステムズ</v>
      </c>
    </row>
    <row r="104" spans="47:56">
      <c r="AU104" s="19" t="str">
        <f>IF(参照_電気!A104="","",参照_電気!A104)</f>
        <v/>
      </c>
      <c r="AV104" s="19" t="str">
        <f>IF(参照_電気!B104="","",参照_電気!B104)</f>
        <v/>
      </c>
      <c r="AW104" s="19" t="str">
        <f>IF(参照_電気!C104="","",参照_電気!C104)</f>
        <v>メニューB</v>
      </c>
      <c r="AX104" s="19">
        <f>IF(参照_電気!D104="","",参照_電気!D104)</f>
        <v>1.18E-4</v>
      </c>
      <c r="AY104" s="19">
        <f>IF(参照_電気!E104="","",参照_電気!E104)</f>
        <v>1.18E-4</v>
      </c>
      <c r="AZ104" s="19" t="str">
        <f>IF(参照_電気!F104="","",参照_電気!F104)</f>
        <v>ダイヤモンドパワー(株)</v>
      </c>
      <c r="BA104" s="19" t="str">
        <f>IF(参照_電気!G104="","",参照_電気!G104)</f>
        <v>ダイヤモンドパワー(株)_メニューB</v>
      </c>
      <c r="BB104" s="19">
        <f t="shared" si="31"/>
        <v>0.11799999999999999</v>
      </c>
      <c r="BD104" s="19" t="str">
        <f>IF(参照_電気!L104="","",参照_電気!L104)</f>
        <v>イーレックス(株)</v>
      </c>
    </row>
    <row r="105" spans="47:56">
      <c r="AU105" s="19" t="str">
        <f>IF(参照_電気!A105="","",参照_電気!A105)</f>
        <v/>
      </c>
      <c r="AV105" s="19" t="str">
        <f>IF(参照_電気!B105="","",参照_電気!B105)</f>
        <v/>
      </c>
      <c r="AW105" s="19" t="str">
        <f>IF(参照_電気!C105="","",参照_電気!C105)</f>
        <v>メニューC</v>
      </c>
      <c r="AX105" s="19">
        <f>IF(参照_電気!D105="","",参照_電気!D105)</f>
        <v>2.6899999999999998E-4</v>
      </c>
      <c r="AY105" s="19">
        <f>IF(参照_電気!E105="","",参照_電気!E105)</f>
        <v>2.6899999999999998E-4</v>
      </c>
      <c r="AZ105" s="19" t="str">
        <f>IF(参照_電気!F105="","",参照_電気!F105)</f>
        <v>ダイヤモンドパワー(株)</v>
      </c>
      <c r="BA105" s="19" t="str">
        <f>IF(参照_電気!G105="","",参照_電気!G105)</f>
        <v>ダイヤモンドパワー(株)_メニューC</v>
      </c>
      <c r="BB105" s="19">
        <f t="shared" si="31"/>
        <v>0.26899999999999996</v>
      </c>
      <c r="BD105" s="19" t="str">
        <f>IF(参照_電気!L105="","",参照_電気!L105)</f>
        <v>(株)池見石油店</v>
      </c>
    </row>
    <row r="106" spans="47:56">
      <c r="AU106" s="19" t="str">
        <f>IF(参照_電気!A106="","",参照_電気!A106)</f>
        <v/>
      </c>
      <c r="AV106" s="19" t="str">
        <f>IF(参照_電気!B106="","",参照_電気!B106)</f>
        <v/>
      </c>
      <c r="AW106" s="19" t="str">
        <f>IF(参照_電気!C106="","",参照_電気!C106)</f>
        <v>メニューD</v>
      </c>
      <c r="AX106" s="19">
        <f>IF(参照_電気!D106="","",参照_電気!D106)</f>
        <v>3.8400000000000001E-4</v>
      </c>
      <c r="AY106" s="19">
        <f>IF(参照_電気!E106="","",参照_電気!E106)</f>
        <v>3.8400000000000001E-4</v>
      </c>
      <c r="AZ106" s="19" t="str">
        <f>IF(参照_電気!F106="","",参照_電気!F106)</f>
        <v>ダイヤモンドパワー(株)</v>
      </c>
      <c r="BA106" s="19" t="str">
        <f>IF(参照_電気!G106="","",参照_電気!G106)</f>
        <v>ダイヤモンドパワー(株)_メニューD</v>
      </c>
      <c r="BB106" s="19">
        <f t="shared" si="31"/>
        <v>0.38400000000000001</v>
      </c>
      <c r="BD106" s="19" t="str">
        <f>IF(参照_電気!L106="","",参照_電気!L106)</f>
        <v>いこま市民パワー(株)</v>
      </c>
    </row>
    <row r="107" spans="47:56">
      <c r="AU107" s="19" t="str">
        <f>IF(参照_電気!A107="","",参照_電気!A107)</f>
        <v/>
      </c>
      <c r="AV107" s="19" t="str">
        <f>IF(参照_電気!B107="","",参照_電気!B107)</f>
        <v/>
      </c>
      <c r="AW107" s="19" t="str">
        <f>IF(参照_電気!C107="","",参照_電気!C107)</f>
        <v>(参考値)事業者全体</v>
      </c>
      <c r="AX107" s="19">
        <f>IF(参照_電気!D107="","",参照_電気!D107)</f>
        <v>1.0059999999999999E-3</v>
      </c>
      <c r="AY107" s="19">
        <f>IF(参照_電気!E107="","",参照_電気!E107)</f>
        <v>1.0059999999999999E-3</v>
      </c>
      <c r="AZ107" s="19" t="str">
        <f>IF(参照_電気!F107="","",参照_電気!F107)</f>
        <v>ダイヤモンドパワー(株)</v>
      </c>
      <c r="BA107" s="19" t="str">
        <f>IF(参照_電気!G107="","",参照_電気!G107)</f>
        <v>ダイヤモンドパワー(株)_(参考値)事業者全体</v>
      </c>
      <c r="BB107" s="19">
        <f t="shared" si="31"/>
        <v>1.006</v>
      </c>
      <c r="BD107" s="19" t="str">
        <f>IF(参照_電気!L107="","",参照_電気!L107)</f>
        <v>(株)イシオ</v>
      </c>
    </row>
    <row r="108" spans="47:56">
      <c r="AU108" s="19" t="str">
        <f>IF(参照_電気!A108="","",参照_電気!A108)</f>
        <v>A0031</v>
      </c>
      <c r="AV108" s="19" t="str">
        <f>IF(参照_電気!B108="","",参照_電気!B108)</f>
        <v>(株)新出光</v>
      </c>
      <c r="AW108" s="19" t="str">
        <f>IF(参照_電気!C108="","",参照_電気!C108)</f>
        <v>メニューA</v>
      </c>
      <c r="AX108" s="19">
        <f>IF(参照_電気!D108="","",参照_電気!D108)</f>
        <v>0</v>
      </c>
      <c r="AY108" s="19">
        <f>IF(参照_電気!E108="","",参照_電気!E108)</f>
        <v>0</v>
      </c>
      <c r="AZ108" s="19" t="str">
        <f>IF(参照_電気!F108="","",参照_電気!F108)</f>
        <v>(株)新出光</v>
      </c>
      <c r="BA108" s="19" t="str">
        <f>IF(参照_電気!G108="","",参照_電気!G108)</f>
        <v>(株)新出光_メニューA</v>
      </c>
      <c r="BB108" s="19">
        <f t="shared" si="31"/>
        <v>0</v>
      </c>
      <c r="BD108" s="19" t="str">
        <f>IF(参照_電気!L108="","",参照_電気!L108)</f>
        <v>一般財団法人泉佐野電力</v>
      </c>
    </row>
    <row r="109" spans="47:56">
      <c r="AU109" s="19" t="str">
        <f>IF(参照_電気!A109="","",参照_電気!A109)</f>
        <v/>
      </c>
      <c r="AV109" s="19" t="str">
        <f>IF(参照_電気!B109="","",参照_電気!B109)</f>
        <v/>
      </c>
      <c r="AW109" s="19" t="str">
        <f>IF(参照_電気!C109="","",参照_電気!C109)</f>
        <v>メニューB</v>
      </c>
      <c r="AX109" s="19">
        <f>IF(参照_電気!D109="","",参照_電気!D109)</f>
        <v>0</v>
      </c>
      <c r="AY109" s="19">
        <f>IF(参照_電気!E109="","",参照_電気!E109)</f>
        <v>0</v>
      </c>
      <c r="AZ109" s="19" t="str">
        <f>IF(参照_電気!F109="","",参照_電気!F109)</f>
        <v>(株)新出光</v>
      </c>
      <c r="BA109" s="19" t="str">
        <f>IF(参照_電気!G109="","",参照_電気!G109)</f>
        <v>(株)新出光_メニューB</v>
      </c>
      <c r="BB109" s="19">
        <f t="shared" si="31"/>
        <v>0</v>
      </c>
      <c r="BD109" s="19" t="str">
        <f>IF(参照_電気!L109="","",参照_電気!L109)</f>
        <v>(株)いずみみらい</v>
      </c>
    </row>
    <row r="110" spans="47:56">
      <c r="AU110" s="19" t="str">
        <f>IF(参照_電気!A110="","",参照_電気!A110)</f>
        <v/>
      </c>
      <c r="AV110" s="19" t="str">
        <f>IF(参照_電気!B110="","",参照_電気!B110)</f>
        <v/>
      </c>
      <c r="AW110" s="19" t="str">
        <f>IF(参照_電気!C110="","",参照_電気!C110)</f>
        <v>メニューC</v>
      </c>
      <c r="AX110" s="19">
        <f>IF(参照_電気!D110="","",参照_電気!D110)</f>
        <v>0</v>
      </c>
      <c r="AY110" s="19">
        <f>IF(参照_電気!E110="","",参照_電気!E110)</f>
        <v>0</v>
      </c>
      <c r="AZ110" s="19" t="str">
        <f>IF(参照_電気!F110="","",参照_電気!F110)</f>
        <v>(株)新出光</v>
      </c>
      <c r="BA110" s="19" t="str">
        <f>IF(参照_電気!G110="","",参照_電気!G110)</f>
        <v>(株)新出光_メニューC</v>
      </c>
      <c r="BB110" s="19">
        <f t="shared" si="31"/>
        <v>0</v>
      </c>
      <c r="BD110" s="19" t="str">
        <f>IF(参照_電気!L110="","",参照_電気!L110)</f>
        <v>いずも縁結び電力(株)</v>
      </c>
    </row>
    <row r="111" spans="47:56">
      <c r="AU111" s="19" t="str">
        <f>IF(参照_電気!A111="","",参照_電気!A111)</f>
        <v/>
      </c>
      <c r="AV111" s="19" t="str">
        <f>IF(参照_電気!B111="","",参照_電気!B111)</f>
        <v/>
      </c>
      <c r="AW111" s="19" t="str">
        <f>IF(参照_電気!C111="","",参照_電気!C111)</f>
        <v>メニューD</v>
      </c>
      <c r="AX111" s="19">
        <f>IF(参照_電気!D111="","",参照_電気!D111)</f>
        <v>3.1399999999999999E-4</v>
      </c>
      <c r="AY111" s="19">
        <f>IF(参照_電気!E111="","",参照_電気!E111)</f>
        <v>3.1399999999999999E-4</v>
      </c>
      <c r="AZ111" s="19" t="str">
        <f>IF(参照_電気!F111="","",参照_電気!F111)</f>
        <v>(株)新出光</v>
      </c>
      <c r="BA111" s="19" t="str">
        <f>IF(参照_電気!G111="","",参照_電気!G111)</f>
        <v>(株)新出光_メニューD</v>
      </c>
      <c r="BB111" s="19">
        <f t="shared" si="31"/>
        <v>0.314</v>
      </c>
      <c r="BD111" s="19" t="str">
        <f>IF(参照_電気!L111="","",参照_電気!L111)</f>
        <v>出雲ガス(株)</v>
      </c>
    </row>
    <row r="112" spans="47:56">
      <c r="AU112" s="19" t="str">
        <f>IF(参照_電気!A112="","",参照_電気!A112)</f>
        <v/>
      </c>
      <c r="AV112" s="19" t="str">
        <f>IF(参照_電気!B112="","",参照_電気!B112)</f>
        <v/>
      </c>
      <c r="AW112" s="19" t="str">
        <f>IF(参照_電気!C112="","",参照_電気!C112)</f>
        <v>メニューE</v>
      </c>
      <c r="AX112" s="19">
        <f>IF(参照_電気!D112="","",参照_電気!D112)</f>
        <v>2.5900000000000001E-4</v>
      </c>
      <c r="AY112" s="19">
        <f>IF(参照_電気!E112="","",参照_電気!E112)</f>
        <v>2.5900000000000001E-4</v>
      </c>
      <c r="AZ112" s="19" t="str">
        <f>IF(参照_電気!F112="","",参照_電気!F112)</f>
        <v>(株)新出光</v>
      </c>
      <c r="BA112" s="19" t="str">
        <f>IF(参照_電気!G112="","",参照_電気!G112)</f>
        <v>(株)新出光_メニューE</v>
      </c>
      <c r="BB112" s="19">
        <f t="shared" si="31"/>
        <v>0.25900000000000001</v>
      </c>
      <c r="BD112" s="19" t="str">
        <f>IF(参照_電気!L112="","",参照_電気!L112)</f>
        <v>出雲ケーブルビジョン(株)</v>
      </c>
    </row>
    <row r="113" spans="47:56">
      <c r="AU113" s="19" t="str">
        <f>IF(参照_電気!A113="","",参照_電気!A113)</f>
        <v/>
      </c>
      <c r="AV113" s="19" t="str">
        <f>IF(参照_電気!B113="","",参照_電気!B113)</f>
        <v/>
      </c>
      <c r="AW113" s="19" t="str">
        <f>IF(参照_電気!C113="","",参照_電気!C113)</f>
        <v>メニューF</v>
      </c>
      <c r="AX113" s="19">
        <f>IF(参照_電気!D113="","",参照_電気!D113)</f>
        <v>0</v>
      </c>
      <c r="AY113" s="19">
        <f>IF(参照_電気!E113="","",参照_電気!E113)</f>
        <v>0</v>
      </c>
      <c r="AZ113" s="19" t="str">
        <f>IF(参照_電気!F113="","",参照_電気!F113)</f>
        <v>(株)新出光</v>
      </c>
      <c r="BA113" s="19" t="str">
        <f>IF(参照_電気!G113="","",参照_電気!G113)</f>
        <v>(株)新出光_メニューF</v>
      </c>
      <c r="BB113" s="19">
        <f t="shared" si="31"/>
        <v>0</v>
      </c>
      <c r="BD113" s="19" t="str">
        <f>IF(参照_電気!L113="","",参照_電気!L113)</f>
        <v>伊勢崎ガス(株)</v>
      </c>
    </row>
    <row r="114" spans="47:56">
      <c r="AU114" s="19" t="str">
        <f>IF(参照_電気!A114="","",参照_電気!A114)</f>
        <v/>
      </c>
      <c r="AV114" s="19" t="str">
        <f>IF(参照_電気!B114="","",参照_電気!B114)</f>
        <v/>
      </c>
      <c r="AW114" s="19" t="str">
        <f>IF(参照_電気!C114="","",参照_電気!C114)</f>
        <v>メニューG</v>
      </c>
      <c r="AX114" s="19">
        <f>IF(参照_電気!D114="","",参照_電気!D114)</f>
        <v>0</v>
      </c>
      <c r="AY114" s="19">
        <f>IF(参照_電気!E114="","",参照_電気!E114)</f>
        <v>0</v>
      </c>
      <c r="AZ114" s="19" t="str">
        <f>IF(参照_電気!F114="","",参照_電気!F114)</f>
        <v>(株)新出光</v>
      </c>
      <c r="BA114" s="19" t="str">
        <f>IF(参照_電気!G114="","",参照_電気!G114)</f>
        <v>(株)新出光_メニューG</v>
      </c>
      <c r="BB114" s="19">
        <f t="shared" si="31"/>
        <v>0</v>
      </c>
      <c r="BD114" s="19" t="str">
        <f>IF(参照_電気!L114="","",参照_電気!L114)</f>
        <v>(株)いちき串木野電力</v>
      </c>
    </row>
    <row r="115" spans="47:56">
      <c r="AU115" s="19" t="str">
        <f>IF(参照_電気!A115="","",参照_電気!A115)</f>
        <v/>
      </c>
      <c r="AV115" s="19" t="str">
        <f>IF(参照_電気!B115="","",参照_電気!B115)</f>
        <v/>
      </c>
      <c r="AW115" s="19" t="str">
        <f>IF(参照_電気!C115="","",参照_電気!C115)</f>
        <v>メニューH</v>
      </c>
      <c r="AX115" s="19">
        <f>IF(参照_電気!D115="","",参照_電気!D115)</f>
        <v>0</v>
      </c>
      <c r="AY115" s="19">
        <f>IF(参照_電気!E115="","",参照_電気!E115)</f>
        <v>0</v>
      </c>
      <c r="AZ115" s="19" t="str">
        <f>IF(参照_電気!F115="","",参照_電気!F115)</f>
        <v>(株)新出光</v>
      </c>
      <c r="BA115" s="19" t="str">
        <f>IF(参照_電気!G115="","",参照_電気!G115)</f>
        <v>(株)新出光_メニューH</v>
      </c>
      <c r="BB115" s="19">
        <f t="shared" si="31"/>
        <v>0</v>
      </c>
      <c r="BD115" s="19" t="str">
        <f>IF(参照_電気!L115="","",参照_電気!L115)</f>
        <v>いちのみや未来エネルギー(株)</v>
      </c>
    </row>
    <row r="116" spans="47:56">
      <c r="AU116" s="19" t="str">
        <f>IF(参照_電気!A116="","",参照_電気!A116)</f>
        <v/>
      </c>
      <c r="AV116" s="19" t="str">
        <f>IF(参照_電気!B116="","",参照_電気!B116)</f>
        <v/>
      </c>
      <c r="AW116" s="19" t="str">
        <f>IF(参照_電気!C116="","",参照_電気!C116)</f>
        <v>メニューI</v>
      </c>
      <c r="AX116" s="19">
        <f>IF(参照_電気!D116="","",参照_電気!D116)</f>
        <v>0</v>
      </c>
      <c r="AY116" s="19">
        <f>IF(参照_電気!E116="","",参照_電気!E116)</f>
        <v>0</v>
      </c>
      <c r="AZ116" s="19" t="str">
        <f>IF(参照_電気!F116="","",参照_電気!F116)</f>
        <v>(株)新出光</v>
      </c>
      <c r="BA116" s="19" t="str">
        <f>IF(参照_電気!G116="","",参照_電気!G116)</f>
        <v>(株)新出光_メニューI</v>
      </c>
      <c r="BB116" s="19">
        <f t="shared" si="31"/>
        <v>0</v>
      </c>
      <c r="BD116" s="19" t="str">
        <f>IF(参照_電気!L116="","",参照_電気!L116)</f>
        <v>出光興産(株)</v>
      </c>
    </row>
    <row r="117" spans="47:56">
      <c r="AU117" s="19" t="str">
        <f>IF(参照_電気!A117="","",参照_電気!A117)</f>
        <v/>
      </c>
      <c r="AV117" s="19" t="str">
        <f>IF(参照_電気!B117="","",参照_電気!B117)</f>
        <v/>
      </c>
      <c r="AW117" s="19" t="str">
        <f>IF(参照_電気!C117="","",参照_電気!C117)</f>
        <v>メニューJ</v>
      </c>
      <c r="AX117" s="19">
        <f>IF(参照_電気!D117="","",参照_電気!D117)</f>
        <v>0</v>
      </c>
      <c r="AY117" s="19">
        <f>IF(参照_電気!E117="","",参照_電気!E117)</f>
        <v>0</v>
      </c>
      <c r="AZ117" s="19" t="str">
        <f>IF(参照_電気!F117="","",参照_電気!F117)</f>
        <v>(株)新出光</v>
      </c>
      <c r="BA117" s="19" t="str">
        <f>IF(参照_電気!G117="","",参照_電気!G117)</f>
        <v>(株)新出光_メニューJ</v>
      </c>
      <c r="BB117" s="19">
        <f t="shared" si="31"/>
        <v>0</v>
      </c>
      <c r="BD117" s="19" t="str">
        <f>IF(参照_電気!L117="","",参照_電気!L117)</f>
        <v>伊藤忠エネクス(株)</v>
      </c>
    </row>
    <row r="118" spans="47:56">
      <c r="AU118" s="19" t="str">
        <f>IF(参照_電気!A118="","",参照_電気!A118)</f>
        <v/>
      </c>
      <c r="AV118" s="19" t="str">
        <f>IF(参照_電気!B118="","",参照_電気!B118)</f>
        <v/>
      </c>
      <c r="AW118" s="19" t="str">
        <f>IF(参照_電気!C118="","",参照_電気!C118)</f>
        <v>メニューK(残差)</v>
      </c>
      <c r="AX118" s="19">
        <f>IF(参照_電気!D118="","",参照_電気!D118)</f>
        <v>5.1999999999999995E-4</v>
      </c>
      <c r="AY118" s="19">
        <f>IF(参照_電気!E118="","",参照_電気!E118)</f>
        <v>5.1999999999999995E-4</v>
      </c>
      <c r="AZ118" s="19" t="str">
        <f>IF(参照_電気!F118="","",参照_電気!F118)</f>
        <v>(株)新出光</v>
      </c>
      <c r="BA118" s="19" t="str">
        <f>IF(参照_電気!G118="","",参照_電気!G118)</f>
        <v>(株)新出光_メニューK(残差)</v>
      </c>
      <c r="BB118" s="19">
        <f t="shared" si="31"/>
        <v>0.51999999999999991</v>
      </c>
      <c r="BD118" s="19" t="str">
        <f>IF(参照_電気!L118="","",参照_電気!L118)</f>
        <v>伊藤忠商事(株)</v>
      </c>
    </row>
    <row r="119" spans="47:56">
      <c r="AU119" s="19" t="str">
        <f>IF(参照_電気!A119="","",参照_電気!A119)</f>
        <v/>
      </c>
      <c r="AV119" s="19" t="str">
        <f>IF(参照_電気!B119="","",参照_電気!B119)</f>
        <v/>
      </c>
      <c r="AW119" s="19" t="str">
        <f>IF(参照_電気!C119="","",参照_電気!C119)</f>
        <v>(参考値)事業者全体</v>
      </c>
      <c r="AX119" s="19">
        <f>IF(参照_電気!D119="","",参照_電気!D119)</f>
        <v>4.3300000000000001E-4</v>
      </c>
      <c r="AY119" s="19">
        <f>IF(参照_電気!E119="","",参照_電気!E119)</f>
        <v>4.3300000000000001E-4</v>
      </c>
      <c r="AZ119" s="19" t="str">
        <f>IF(参照_電気!F119="","",参照_電気!F119)</f>
        <v>(株)新出光</v>
      </c>
      <c r="BA119" s="19" t="str">
        <f>IF(参照_電気!G119="","",参照_電気!G119)</f>
        <v>(株)新出光_(参考値)事業者全体</v>
      </c>
      <c r="BB119" s="19">
        <f t="shared" si="31"/>
        <v>0.433</v>
      </c>
      <c r="BD119" s="19" t="str">
        <f>IF(参照_電気!L119="","",参照_電気!L119)</f>
        <v>伊藤忠プランテック(株)</v>
      </c>
    </row>
    <row r="120" spans="47:56">
      <c r="AU120" s="19" t="str">
        <f>IF(参照_電気!A120="","",参照_電気!A120)</f>
        <v>A0032</v>
      </c>
      <c r="AV120" s="19" t="str">
        <f>IF(参照_電気!B120="","",参照_電気!B120)</f>
        <v>セントラル石油瓦斯(株)</v>
      </c>
      <c r="AW120" s="19" t="str">
        <f>IF(参照_電気!C120="","",参照_電気!C120)</f>
        <v/>
      </c>
      <c r="AX120" s="19">
        <f>IF(参照_電気!D120="","",参照_電気!D120)</f>
        <v>3.4900000000000003E-4</v>
      </c>
      <c r="AY120" s="19">
        <f>IF(参照_電気!E120="","",参照_電気!E120)</f>
        <v>3.4900000000000003E-4</v>
      </c>
      <c r="AZ120" s="19" t="str">
        <f>IF(参照_電気!F120="","",参照_電気!F120)</f>
        <v>セントラル石油瓦斯(株)</v>
      </c>
      <c r="BA120" s="19" t="str">
        <f>IF(参照_電気!G120="","",参照_電気!G120)</f>
        <v>セントラル石油瓦斯(株)_</v>
      </c>
      <c r="BB120" s="19">
        <f t="shared" si="31"/>
        <v>0.34900000000000003</v>
      </c>
      <c r="BD120" s="19" t="str">
        <f>IF(参照_電気!L120="","",参照_電気!L120)</f>
        <v>(株)いなしきエナジー</v>
      </c>
    </row>
    <row r="121" spans="47:56">
      <c r="AU121" s="19" t="str">
        <f>IF(参照_電気!A121="","",参照_電気!A121)</f>
        <v>A0034</v>
      </c>
      <c r="AV121" s="19" t="str">
        <f>IF(参照_電気!B121="","",参照_電気!B121)</f>
        <v>一般財団法人泉佐野電力</v>
      </c>
      <c r="AW121" s="19" t="str">
        <f>IF(参照_電気!C121="","",参照_電気!C121)</f>
        <v/>
      </c>
      <c r="AX121" s="19">
        <f>IF(参照_電気!D121="","",参照_電気!D121)</f>
        <v>4.64E-4</v>
      </c>
      <c r="AY121" s="19">
        <f>IF(参照_電気!E121="","",参照_電気!E121)</f>
        <v>4.64E-4</v>
      </c>
      <c r="AZ121" s="19" t="str">
        <f>IF(参照_電気!F121="","",参照_電気!F121)</f>
        <v>一般財団法人泉佐野電力</v>
      </c>
      <c r="BA121" s="19" t="str">
        <f>IF(参照_電気!G121="","",参照_電気!G121)</f>
        <v>一般財団法人泉佐野電力_</v>
      </c>
      <c r="BB121" s="19">
        <f t="shared" si="31"/>
        <v>0.46400000000000002</v>
      </c>
      <c r="BD121" s="19" t="str">
        <f>IF(参照_電気!L121="","",参照_電気!L121)</f>
        <v>入間ガス(株)</v>
      </c>
    </row>
    <row r="122" spans="47:56">
      <c r="AU122" s="19" t="str">
        <f>IF(参照_電気!A122="","",参照_電気!A122)</f>
        <v>A0035</v>
      </c>
      <c r="AV122" s="19" t="str">
        <f>IF(参照_電気!B122="","",参照_電気!B122)</f>
        <v>コスモエネルギーソリューションズ(株)</v>
      </c>
      <c r="AW122" s="19" t="str">
        <f>IF(参照_電気!C122="","",参照_電気!C122)</f>
        <v>メニューA</v>
      </c>
      <c r="AX122" s="19">
        <f>IF(参照_電気!D122="","",参照_電気!D122)</f>
        <v>0</v>
      </c>
      <c r="AY122" s="19">
        <f>IF(参照_電気!E122="","",参照_電気!E122)</f>
        <v>0</v>
      </c>
      <c r="AZ122" s="19" t="str">
        <f>IF(参照_電気!F122="","",参照_電気!F122)</f>
        <v>コスモエネルギーソリューションズ(株)</v>
      </c>
      <c r="BA122" s="19" t="str">
        <f>IF(参照_電気!G122="","",参照_電気!G122)</f>
        <v>コスモエネルギーソリューションズ(株)_メニューA</v>
      </c>
      <c r="BB122" s="19">
        <f t="shared" si="31"/>
        <v>0</v>
      </c>
      <c r="BD122" s="19" t="str">
        <f>IF(参照_電気!L122="","",参照_電気!L122)</f>
        <v>イワタニ関東(株)</v>
      </c>
    </row>
    <row r="123" spans="47:56">
      <c r="AU123" s="19" t="str">
        <f>IF(参照_電気!A123="","",参照_電気!A123)</f>
        <v/>
      </c>
      <c r="AV123" s="19" t="str">
        <f>IF(参照_電気!B123="","",参照_電気!B123)</f>
        <v/>
      </c>
      <c r="AW123" s="19" t="str">
        <f>IF(参照_電気!C123="","",参照_電気!C123)</f>
        <v>メニューB</v>
      </c>
      <c r="AX123" s="19">
        <f>IF(参照_電気!D123="","",参照_電気!D123)</f>
        <v>3.9999999999999998E-6</v>
      </c>
      <c r="AY123" s="19">
        <f>IF(参照_電気!E123="","",参照_電気!E123)</f>
        <v>3.9999999999999998E-6</v>
      </c>
      <c r="AZ123" s="19" t="str">
        <f>IF(参照_電気!F123="","",参照_電気!F123)</f>
        <v>コスモエネルギーソリューションズ(株)</v>
      </c>
      <c r="BA123" s="19" t="str">
        <f>IF(参照_電気!G123="","",参照_電気!G123)</f>
        <v>コスモエネルギーソリューションズ(株)_メニューB</v>
      </c>
      <c r="BB123" s="19">
        <f t="shared" si="31"/>
        <v>4.0000000000000001E-3</v>
      </c>
      <c r="BD123" s="19" t="str">
        <f>IF(参照_電気!L123="","",参照_電気!L123)</f>
        <v>イワタニ首都圏(株)</v>
      </c>
    </row>
    <row r="124" spans="47:56">
      <c r="AU124" s="19" t="str">
        <f>IF(参照_電気!A124="","",参照_電気!A124)</f>
        <v/>
      </c>
      <c r="AV124" s="19" t="str">
        <f>IF(参照_電気!B124="","",参照_電気!B124)</f>
        <v/>
      </c>
      <c r="AW124" s="19" t="str">
        <f>IF(参照_電気!C124="","",参照_電気!C124)</f>
        <v>メニューC</v>
      </c>
      <c r="AX124" s="19">
        <f>IF(参照_電気!D124="","",参照_電気!D124)</f>
        <v>9.1000000000000003E-5</v>
      </c>
      <c r="AY124" s="19">
        <f>IF(参照_電気!E124="","",参照_電気!E124)</f>
        <v>9.1000000000000003E-5</v>
      </c>
      <c r="AZ124" s="19" t="str">
        <f>IF(参照_電気!F124="","",参照_電気!F124)</f>
        <v>コスモエネルギーソリューションズ(株)</v>
      </c>
      <c r="BA124" s="19" t="str">
        <f>IF(参照_電気!G124="","",参照_電気!G124)</f>
        <v>コスモエネルギーソリューションズ(株)_メニューC</v>
      </c>
      <c r="BB124" s="19">
        <f t="shared" si="31"/>
        <v>9.0999999999999998E-2</v>
      </c>
      <c r="BD124" s="19" t="str">
        <f>IF(参照_電気!L124="","",参照_電気!L124)</f>
        <v>イワタニセントラル北海道(株)</v>
      </c>
    </row>
    <row r="125" spans="47:56">
      <c r="AU125" s="19" t="str">
        <f>IF(参照_電気!A125="","",参照_電気!A125)</f>
        <v/>
      </c>
      <c r="AV125" s="19" t="str">
        <f>IF(参照_電気!B125="","",参照_電気!B125)</f>
        <v/>
      </c>
      <c r="AW125" s="19" t="str">
        <f>IF(参照_電気!C125="","",参照_電気!C125)</f>
        <v>メニューD</v>
      </c>
      <c r="AX125" s="19">
        <f>IF(参照_電気!D125="","",参照_電気!D125)</f>
        <v>1.12E-4</v>
      </c>
      <c r="AY125" s="19">
        <f>IF(参照_電気!E125="","",参照_電気!E125)</f>
        <v>1.12E-4</v>
      </c>
      <c r="AZ125" s="19" t="str">
        <f>IF(参照_電気!F125="","",参照_電気!F125)</f>
        <v>コスモエネルギーソリューションズ(株)</v>
      </c>
      <c r="BA125" s="19" t="str">
        <f>IF(参照_電気!G125="","",参照_電気!G125)</f>
        <v>コスモエネルギーソリューションズ(株)_メニューD</v>
      </c>
      <c r="BB125" s="19">
        <f t="shared" si="31"/>
        <v>0.112</v>
      </c>
      <c r="BD125" s="19" t="str">
        <f>IF(参照_電気!L125="","",参照_電気!L125)</f>
        <v>イワタニ東海(株)</v>
      </c>
    </row>
    <row r="126" spans="47:56">
      <c r="AU126" s="19" t="str">
        <f>IF(参照_電気!A126="","",参照_電気!A126)</f>
        <v/>
      </c>
      <c r="AV126" s="19" t="str">
        <f>IF(参照_電気!B126="","",参照_電気!B126)</f>
        <v/>
      </c>
      <c r="AW126" s="19" t="str">
        <f>IF(参照_電気!C126="","",参照_電気!C126)</f>
        <v>メニューE(残差)</v>
      </c>
      <c r="AX126" s="19">
        <f>IF(参照_電気!D126="","",参照_電気!D126)</f>
        <v>9.2500000000000004E-4</v>
      </c>
      <c r="AY126" s="19">
        <f>IF(参照_電気!E126="","",参照_電気!E126)</f>
        <v>9.2500000000000004E-4</v>
      </c>
      <c r="AZ126" s="19" t="str">
        <f>IF(参照_電気!F126="","",参照_電気!F126)</f>
        <v>コスモエネルギーソリューションズ(株)</v>
      </c>
      <c r="BA126" s="19" t="str">
        <f>IF(参照_電気!G126="","",参照_電気!G126)</f>
        <v>コスモエネルギーソリューションズ(株)_メニューE(残差)</v>
      </c>
      <c r="BB126" s="19">
        <f t="shared" si="31"/>
        <v>0.92500000000000004</v>
      </c>
      <c r="BD126" s="19" t="str">
        <f>IF(参照_電気!L126="","",参照_電気!L126)</f>
        <v>イワタニ長野(株)</v>
      </c>
    </row>
    <row r="127" spans="47:56">
      <c r="AU127" s="19" t="str">
        <f>IF(参照_電気!A127="","",参照_電気!A127)</f>
        <v/>
      </c>
      <c r="AV127" s="19" t="str">
        <f>IF(参照_電気!B127="","",参照_電気!B127)</f>
        <v/>
      </c>
      <c r="AW127" s="19" t="str">
        <f>IF(参照_電気!C127="","",参照_電気!C127)</f>
        <v>(参考値)事業者全体</v>
      </c>
      <c r="AX127" s="19">
        <f>IF(参照_電気!D127="","",参照_電気!D127)</f>
        <v>3.4900000000000003E-4</v>
      </c>
      <c r="AY127" s="19">
        <f>IF(参照_電気!E127="","",参照_電気!E127)</f>
        <v>3.4900000000000003E-4</v>
      </c>
      <c r="AZ127" s="19" t="str">
        <f>IF(参照_電気!F127="","",参照_電気!F127)</f>
        <v>コスモエネルギーソリューションズ(株)</v>
      </c>
      <c r="BA127" s="19" t="str">
        <f>IF(参照_電気!G127="","",参照_電気!G127)</f>
        <v>コスモエネルギーソリューションズ(株)_(参考値)事業者全体</v>
      </c>
      <c r="BB127" s="19">
        <f t="shared" si="31"/>
        <v>0.34900000000000003</v>
      </c>
      <c r="BD127" s="19" t="str">
        <f>IF(参照_電気!L127="","",参照_電気!L127)</f>
        <v>イワタニ三重(株)</v>
      </c>
    </row>
    <row r="128" spans="47:56">
      <c r="AU128" s="19" t="str">
        <f>IF(参照_電気!A128="","",参照_電気!A128)</f>
        <v>A0036</v>
      </c>
      <c r="AV128" s="19" t="str">
        <f>IF(参照_電気!B128="","",参照_電気!B128)</f>
        <v>(株)グリーンサークル</v>
      </c>
      <c r="AW128" s="19" t="str">
        <f>IF(参照_電気!C128="","",参照_電気!C128)</f>
        <v>メニューA</v>
      </c>
      <c r="AX128" s="19">
        <f>IF(参照_電気!D128="","",参照_電気!D128)</f>
        <v>0</v>
      </c>
      <c r="AY128" s="19">
        <f>IF(参照_電気!E128="","",参照_電気!E128)</f>
        <v>0</v>
      </c>
      <c r="AZ128" s="19" t="str">
        <f>IF(参照_電気!F128="","",参照_電気!F128)</f>
        <v>(株)グリーンサークル</v>
      </c>
      <c r="BA128" s="19" t="str">
        <f>IF(参照_電気!G128="","",参照_電気!G128)</f>
        <v>(株)グリーンサークル_メニューA</v>
      </c>
      <c r="BB128" s="19">
        <f t="shared" si="31"/>
        <v>0</v>
      </c>
      <c r="BD128" s="19" t="str">
        <f>IF(参照_電気!L128="","",参照_電気!L128)</f>
        <v>(株)岩手ウッドパワー</v>
      </c>
    </row>
    <row r="129" spans="47:56">
      <c r="AU129" s="19" t="str">
        <f>IF(参照_電気!A129="","",参照_電気!A129)</f>
        <v/>
      </c>
      <c r="AV129" s="19" t="str">
        <f>IF(参照_電気!B129="","",参照_電気!B129)</f>
        <v/>
      </c>
      <c r="AW129" s="19" t="str">
        <f>IF(参照_電気!C129="","",参照_電気!C129)</f>
        <v>メニューB(残差)</v>
      </c>
      <c r="AX129" s="19">
        <f>IF(参照_電気!D129="","",参照_電気!D129)</f>
        <v>4.3600000000000003E-4</v>
      </c>
      <c r="AY129" s="19">
        <f>IF(参照_電気!E129="","",参照_電気!E129)</f>
        <v>4.3600000000000003E-4</v>
      </c>
      <c r="AZ129" s="19" t="str">
        <f>IF(参照_電気!F129="","",参照_電気!F129)</f>
        <v>(株)グリーンサークル</v>
      </c>
      <c r="BA129" s="19" t="str">
        <f>IF(参照_電気!G129="","",参照_電気!G129)</f>
        <v>(株)グリーンサークル_メニューB(残差)</v>
      </c>
      <c r="BB129" s="19">
        <f t="shared" si="31"/>
        <v>0.43600000000000005</v>
      </c>
      <c r="BD129" s="19" t="str">
        <f>IF(参照_電気!L129="","",参照_電気!L129)</f>
        <v>ヴィジョナリーパワー(株)</v>
      </c>
    </row>
    <row r="130" spans="47:56">
      <c r="AU130" s="19" t="str">
        <f>IF(参照_電気!A130="","",参照_電気!A130)</f>
        <v/>
      </c>
      <c r="AV130" s="19" t="str">
        <f>IF(参照_電気!B130="","",参照_電気!B130)</f>
        <v/>
      </c>
      <c r="AW130" s="19" t="str">
        <f>IF(参照_電気!C130="","",参照_電気!C130)</f>
        <v>(参考値)事業者全体</v>
      </c>
      <c r="AX130" s="19">
        <f>IF(参照_電気!D130="","",参照_電気!D130)</f>
        <v>2.8600000000000001E-4</v>
      </c>
      <c r="AY130" s="19">
        <f>IF(参照_電気!E130="","",参照_電気!E130)</f>
        <v>2.8600000000000001E-4</v>
      </c>
      <c r="AZ130" s="19" t="str">
        <f>IF(参照_電気!F130="","",参照_電気!F130)</f>
        <v>(株)グリーンサークル</v>
      </c>
      <c r="BA130" s="19" t="str">
        <f>IF(参照_電気!G130="","",参照_電気!G130)</f>
        <v>(株)グリーンサークル_(参考値)事業者全体</v>
      </c>
      <c r="BB130" s="19">
        <f t="shared" si="31"/>
        <v>0.28600000000000003</v>
      </c>
      <c r="BD130" s="19" t="str">
        <f>IF(参照_電気!L130="","",参照_電気!L130)</f>
        <v>上田ガス(株)</v>
      </c>
    </row>
    <row r="131" spans="47:56">
      <c r="AU131" s="19" t="str">
        <f>IF(参照_電気!A131="","",参照_電気!A131)</f>
        <v>A0039</v>
      </c>
      <c r="AV131" s="19" t="str">
        <f>IF(参照_電気!B131="","",参照_電気!B131)</f>
        <v>北海道瓦斯(株)</v>
      </c>
      <c r="AW131" s="19" t="str">
        <f>IF(参照_電気!C131="","",参照_電気!C131)</f>
        <v>メニューA</v>
      </c>
      <c r="AX131" s="19">
        <f>IF(参照_電気!D131="","",参照_電気!D131)</f>
        <v>0</v>
      </c>
      <c r="AY131" s="19">
        <f>IF(参照_電気!E131="","",参照_電気!E131)</f>
        <v>0</v>
      </c>
      <c r="AZ131" s="19" t="str">
        <f>IF(参照_電気!F131="","",参照_電気!F131)</f>
        <v>北海道瓦斯(株)</v>
      </c>
      <c r="BA131" s="19" t="str">
        <f>IF(参照_電気!G131="","",参照_電気!G131)</f>
        <v>北海道瓦斯(株)_メニューA</v>
      </c>
      <c r="BB131" s="19">
        <f t="shared" si="31"/>
        <v>0</v>
      </c>
      <c r="BD131" s="19" t="str">
        <f>IF(参照_電気!L131="","",参照_電気!L131)</f>
        <v>日本瓦斯(株)</v>
      </c>
    </row>
    <row r="132" spans="47:56">
      <c r="AU132" s="19" t="str">
        <f>IF(参照_電気!A132="","",参照_電気!A132)</f>
        <v/>
      </c>
      <c r="AV132" s="19" t="str">
        <f>IF(参照_電気!B132="","",参照_電気!B132)</f>
        <v/>
      </c>
      <c r="AW132" s="19" t="str">
        <f>IF(参照_電気!C132="","",参照_電気!C132)</f>
        <v>メニューB(残差)</v>
      </c>
      <c r="AX132" s="19">
        <f>IF(参照_電気!D132="","",参照_電気!D132)</f>
        <v>5.6999999999999998E-4</v>
      </c>
      <c r="AY132" s="19">
        <f>IF(参照_電気!E132="","",参照_電気!E132)</f>
        <v>5.6999999999999998E-4</v>
      </c>
      <c r="AZ132" s="19" t="str">
        <f>IF(参照_電気!F132="","",参照_電気!F132)</f>
        <v>北海道瓦斯(株)</v>
      </c>
      <c r="BA132" s="19" t="str">
        <f>IF(参照_電気!G132="","",参照_電気!G132)</f>
        <v>北海道瓦斯(株)_メニューB(残差)</v>
      </c>
      <c r="BB132" s="19">
        <f t="shared" si="31"/>
        <v>0.56999999999999995</v>
      </c>
      <c r="BD132" s="19" t="str">
        <f>IF(参照_電気!L132="","",参照_電気!L132)</f>
        <v>うすきエネルギー(株)</v>
      </c>
    </row>
    <row r="133" spans="47:56">
      <c r="AU133" s="19" t="str">
        <f>IF(参照_電気!A133="","",参照_電気!A133)</f>
        <v/>
      </c>
      <c r="AV133" s="19" t="str">
        <f>IF(参照_電気!B133="","",参照_電気!B133)</f>
        <v/>
      </c>
      <c r="AW133" s="19" t="str">
        <f>IF(参照_電気!C133="","",参照_電気!C133)</f>
        <v>(参考値)事業者全体</v>
      </c>
      <c r="AX133" s="19">
        <f>IF(参照_電気!D133="","",参照_電気!D133)</f>
        <v>4.7699999999999999E-4</v>
      </c>
      <c r="AY133" s="19">
        <f>IF(参照_電気!E133="","",参照_電気!E133)</f>
        <v>4.7699999999999999E-4</v>
      </c>
      <c r="AZ133" s="19" t="str">
        <f>IF(参照_電気!F133="","",参照_電気!F133)</f>
        <v>北海道瓦斯(株)</v>
      </c>
      <c r="BA133" s="19" t="str">
        <f>IF(参照_電気!G133="","",参照_電気!G133)</f>
        <v>北海道瓦斯(株)_(参考値)事業者全体</v>
      </c>
      <c r="BB133" s="19">
        <f t="shared" ref="BB133:BB196" si="43">AX133*1000</f>
        <v>0.47699999999999998</v>
      </c>
      <c r="BD133" s="19" t="str">
        <f>IF(参照_電気!L133="","",参照_電気!L133)</f>
        <v>宇都宮ライトパワー(株)</v>
      </c>
    </row>
    <row r="134" spans="47:56">
      <c r="AU134" s="19" t="str">
        <f>IF(参照_電気!A134="","",参照_電気!A134)</f>
        <v>A0040</v>
      </c>
      <c r="AV134" s="19" t="str">
        <f>IF(参照_電気!B134="","",参照_電気!B134)</f>
        <v>アルカナエナジー(株)</v>
      </c>
      <c r="AW134" s="19" t="str">
        <f>IF(参照_電気!C134="","",参照_電気!C134)</f>
        <v/>
      </c>
      <c r="AX134" s="19">
        <f>IF(参照_電気!D134="","",参照_電気!D134)</f>
        <v>4.95E-4</v>
      </c>
      <c r="AY134" s="19">
        <f>IF(参照_電気!E134="","",参照_電気!E134)</f>
        <v>4.95E-4</v>
      </c>
      <c r="AZ134" s="19" t="str">
        <f>IF(参照_電気!F134="","",参照_電気!F134)</f>
        <v>アルカナエナジー(株)</v>
      </c>
      <c r="BA134" s="19" t="str">
        <f>IF(参照_電気!G134="","",参照_電気!G134)</f>
        <v>アルカナエナジー(株)_</v>
      </c>
      <c r="BB134" s="19">
        <f t="shared" si="43"/>
        <v>0.495</v>
      </c>
      <c r="BD134" s="19" t="str">
        <f>IF(参照_電気!L134="","",参照_電気!L134)</f>
        <v>うべ未来エネルギー(株)</v>
      </c>
    </row>
    <row r="135" spans="47:56">
      <c r="AU135" s="19" t="str">
        <f>IF(参照_電気!A135="","",参照_電気!A135)</f>
        <v>A0042</v>
      </c>
      <c r="AV135" s="19" t="str">
        <f>IF(参照_電気!B135="","",参照_電気!B135)</f>
        <v>新エネルギー開発(株)</v>
      </c>
      <c r="AW135" s="19" t="str">
        <f>IF(参照_電気!C135="","",参照_電気!C135)</f>
        <v>メニューA</v>
      </c>
      <c r="AX135" s="19">
        <f>IF(参照_電気!D135="","",参照_電気!D135)</f>
        <v>5.5699999999999999E-4</v>
      </c>
      <c r="AY135" s="19">
        <f>IF(参照_電気!E135="","",参照_電気!E135)</f>
        <v>5.5699999999999999E-4</v>
      </c>
      <c r="AZ135" s="19" t="str">
        <f>IF(参照_電気!F135="","",参照_電気!F135)</f>
        <v>新エネルギー開発(株)</v>
      </c>
      <c r="BA135" s="19" t="str">
        <f>IF(参照_電気!G135="","",参照_電気!G135)</f>
        <v>新エネルギー開発(株)_メニューA</v>
      </c>
      <c r="BB135" s="19">
        <f t="shared" si="43"/>
        <v>0.55699999999999994</v>
      </c>
      <c r="BD135" s="19" t="str">
        <f>IF(参照_電気!L135="","",参照_電気!L135)</f>
        <v>エア・ウォーター・ライフソリューション(株)</v>
      </c>
    </row>
    <row r="136" spans="47:56">
      <c r="AU136" s="19" t="str">
        <f>IF(参照_電気!A136="","",参照_電気!A136)</f>
        <v/>
      </c>
      <c r="AV136" s="19" t="str">
        <f>IF(参照_電気!B136="","",参照_電気!B136)</f>
        <v/>
      </c>
      <c r="AW136" s="19" t="str">
        <f>IF(参照_電気!C136="","",参照_電気!C136)</f>
        <v>メニューB</v>
      </c>
      <c r="AX136" s="19">
        <f>IF(参照_電気!D136="","",参照_電気!D136)</f>
        <v>0</v>
      </c>
      <c r="AY136" s="19">
        <f>IF(参照_電気!E136="","",参照_電気!E136)</f>
        <v>0</v>
      </c>
      <c r="AZ136" s="19" t="str">
        <f>IF(参照_電気!F136="","",参照_電気!F136)</f>
        <v>新エネルギー開発(株)</v>
      </c>
      <c r="BA136" s="19" t="str">
        <f>IF(参照_電気!G136="","",参照_電気!G136)</f>
        <v>新エネルギー開発(株)_メニューB</v>
      </c>
      <c r="BB136" s="19">
        <f t="shared" si="43"/>
        <v>0</v>
      </c>
      <c r="BD136" s="19" t="str">
        <f>IF(参照_電気!L136="","",参照_電気!L136)</f>
        <v>(株)エーコープサービス</v>
      </c>
    </row>
    <row r="137" spans="47:56">
      <c r="AU137" s="19" t="str">
        <f>IF(参照_電気!A137="","",参照_電気!A137)</f>
        <v/>
      </c>
      <c r="AV137" s="19" t="str">
        <f>IF(参照_電気!B137="","",参照_電気!B137)</f>
        <v/>
      </c>
      <c r="AW137" s="19" t="str">
        <f>IF(参照_電気!C137="","",参照_電気!C137)</f>
        <v>(参考値)事業者全体</v>
      </c>
      <c r="AX137" s="19">
        <f>IF(参照_電気!D137="","",参照_電気!D137)</f>
        <v>5.4900000000000001E-4</v>
      </c>
      <c r="AY137" s="19">
        <f>IF(参照_電気!E137="","",参照_電気!E137)</f>
        <v>5.4900000000000001E-4</v>
      </c>
      <c r="AZ137" s="19" t="str">
        <f>IF(参照_電気!F137="","",参照_電気!F137)</f>
        <v>新エネルギー開発(株)</v>
      </c>
      <c r="BA137" s="19" t="str">
        <f>IF(参照_電気!G137="","",参照_電気!G137)</f>
        <v>新エネルギー開発(株)_(参考値)事業者全体</v>
      </c>
      <c r="BB137" s="19">
        <f t="shared" si="43"/>
        <v>0.54900000000000004</v>
      </c>
      <c r="BD137" s="19" t="str">
        <f>IF(参照_電気!L137="","",参照_電気!L137)</f>
        <v>(株)エクスゲート(旧：(株)イーエムアイ)</v>
      </c>
    </row>
    <row r="138" spans="47:56">
      <c r="AU138" s="19" t="str">
        <f>IF(参照_電気!A138="","",参照_電気!A138)</f>
        <v>A0043</v>
      </c>
      <c r="AV138" s="19" t="str">
        <f>IF(参照_電気!B138="","",参照_電気!B138)</f>
        <v>伊藤忠エネクス(株)</v>
      </c>
      <c r="AW138" s="19" t="str">
        <f>IF(参照_電気!C138="","",参照_電気!C138)</f>
        <v>メニューA</v>
      </c>
      <c r="AX138" s="19">
        <f>IF(参照_電気!D138="","",参照_電気!D138)</f>
        <v>2.5300000000000002E-4</v>
      </c>
      <c r="AY138" s="19">
        <f>IF(参照_電気!E138="","",参照_電気!E138)</f>
        <v>2.5300000000000002E-4</v>
      </c>
      <c r="AZ138" s="19" t="str">
        <f>IF(参照_電気!F138="","",参照_電気!F138)</f>
        <v>伊藤忠エネクス(株)</v>
      </c>
      <c r="BA138" s="19" t="str">
        <f>IF(参照_電気!G138="","",参照_電気!G138)</f>
        <v>伊藤忠エネクス(株)_メニューA</v>
      </c>
      <c r="BB138" s="19">
        <f t="shared" si="43"/>
        <v>0.253</v>
      </c>
      <c r="BD138" s="19" t="str">
        <f>IF(参照_電気!L138="","",参照_電気!L138)</f>
        <v>(株)エコスタイル</v>
      </c>
    </row>
    <row r="139" spans="47:56">
      <c r="AU139" s="19" t="str">
        <f>IF(参照_電気!A139="","",参照_電気!A139)</f>
        <v/>
      </c>
      <c r="AV139" s="19" t="str">
        <f>IF(参照_電気!B139="","",参照_電気!B139)</f>
        <v/>
      </c>
      <c r="AW139" s="19" t="str">
        <f>IF(参照_電気!C139="","",参照_電気!C139)</f>
        <v>メニューB(残差)</v>
      </c>
      <c r="AX139" s="19">
        <f>IF(参照_電気!D139="","",参照_電気!D139)</f>
        <v>4.2200000000000001E-4</v>
      </c>
      <c r="AY139" s="19">
        <f>IF(参照_電気!E139="","",参照_電気!E139)</f>
        <v>4.2200000000000001E-4</v>
      </c>
      <c r="AZ139" s="19" t="str">
        <f>IF(参照_電気!F139="","",参照_電気!F139)</f>
        <v>伊藤忠エネクス(株)</v>
      </c>
      <c r="BA139" s="19" t="str">
        <f>IF(参照_電気!G139="","",参照_電気!G139)</f>
        <v>伊藤忠エネクス(株)_メニューB(残差)</v>
      </c>
      <c r="BB139" s="19">
        <f t="shared" si="43"/>
        <v>0.42199999999999999</v>
      </c>
      <c r="BD139" s="19" t="str">
        <f>IF(参照_電気!L139="","",参照_電気!L139)</f>
        <v>(株)エコログ</v>
      </c>
    </row>
    <row r="140" spans="47:56">
      <c r="AU140" s="19" t="str">
        <f>IF(参照_電気!A140="","",参照_電気!A140)</f>
        <v/>
      </c>
      <c r="AV140" s="19" t="str">
        <f>IF(参照_電気!B140="","",参照_電気!B140)</f>
        <v/>
      </c>
      <c r="AW140" s="19" t="str">
        <f>IF(参照_電気!C140="","",参照_電気!C140)</f>
        <v>(参考値)事業者全体</v>
      </c>
      <c r="AX140" s="19">
        <f>IF(参照_電気!D140="","",参照_電気!D140)</f>
        <v>4.2200000000000001E-4</v>
      </c>
      <c r="AY140" s="19">
        <f>IF(参照_電気!E140="","",参照_電気!E140)</f>
        <v>4.2200000000000001E-4</v>
      </c>
      <c r="AZ140" s="19" t="str">
        <f>IF(参照_電気!F140="","",参照_電気!F140)</f>
        <v>伊藤忠エネクス(株)</v>
      </c>
      <c r="BA140" s="19" t="str">
        <f>IF(参照_電気!G140="","",参照_電気!G140)</f>
        <v>伊藤忠エネクス(株)_(参考値)事業者全体</v>
      </c>
      <c r="BB140" s="19">
        <f t="shared" si="43"/>
        <v>0.42199999999999999</v>
      </c>
      <c r="BD140" s="19" t="str">
        <f>IF(参照_電気!L140="","",参照_電気!L140)</f>
        <v>(株)エスエナジー</v>
      </c>
    </row>
    <row r="141" spans="47:56">
      <c r="AU141" s="19" t="str">
        <f>IF(参照_電気!A141="","",参照_電気!A141)</f>
        <v>A0045</v>
      </c>
      <c r="AV141" s="19" t="str">
        <f>IF(参照_電気!B141="","",参照_電気!B141)</f>
        <v>(株)VーPower</v>
      </c>
      <c r="AW141" s="19" t="str">
        <f>IF(参照_電気!C141="","",参照_電気!C141)</f>
        <v>メニューA</v>
      </c>
      <c r="AX141" s="19">
        <f>IF(参照_電気!D141="","",参照_電気!D141)</f>
        <v>0</v>
      </c>
      <c r="AY141" s="19">
        <f>IF(参照_電気!E141="","",参照_電気!E141)</f>
        <v>0</v>
      </c>
      <c r="AZ141" s="19" t="str">
        <f>IF(参照_電気!F141="","",参照_電気!F141)</f>
        <v>(株)VーPower</v>
      </c>
      <c r="BA141" s="19" t="str">
        <f>IF(参照_電気!G141="","",参照_電気!G141)</f>
        <v>(株)VーPower_メニューA</v>
      </c>
      <c r="BB141" s="19">
        <f t="shared" si="43"/>
        <v>0</v>
      </c>
      <c r="BD141" s="19" t="str">
        <f>IF(参照_電気!L141="","",参照_電気!L141)</f>
        <v>(株)エスコ</v>
      </c>
    </row>
    <row r="142" spans="47:56">
      <c r="AU142" s="19" t="str">
        <f>IF(参照_電気!A142="","",参照_電気!A142)</f>
        <v/>
      </c>
      <c r="AV142" s="19" t="str">
        <f>IF(参照_電気!B142="","",参照_電気!B142)</f>
        <v/>
      </c>
      <c r="AW142" s="19" t="str">
        <f>IF(参照_電気!C142="","",参照_電気!C142)</f>
        <v>メニューB</v>
      </c>
      <c r="AX142" s="19">
        <f>IF(参照_電気!D142="","",参照_電気!D142)</f>
        <v>0</v>
      </c>
      <c r="AY142" s="19">
        <f>IF(参照_電気!E142="","",参照_電気!E142)</f>
        <v>0</v>
      </c>
      <c r="AZ142" s="19" t="str">
        <f>IF(参照_電気!F142="","",参照_電気!F142)</f>
        <v>(株)VーPower</v>
      </c>
      <c r="BA142" s="19" t="str">
        <f>IF(参照_電気!G142="","",参照_電気!G142)</f>
        <v>(株)VーPower_メニューB</v>
      </c>
      <c r="BB142" s="19">
        <f t="shared" si="43"/>
        <v>0</v>
      </c>
      <c r="BD142" s="19" t="str">
        <f>IF(参照_電気!L142="","",参照_電気!L142)</f>
        <v>越後天然ガス(株)</v>
      </c>
    </row>
    <row r="143" spans="47:56">
      <c r="AU143" s="19" t="str">
        <f>IF(参照_電気!A143="","",参照_電気!A143)</f>
        <v/>
      </c>
      <c r="AV143" s="19" t="str">
        <f>IF(参照_電気!B143="","",参照_電気!B143)</f>
        <v/>
      </c>
      <c r="AW143" s="19" t="str">
        <f>IF(参照_電気!C143="","",参照_電気!C143)</f>
        <v>メニューC</v>
      </c>
      <c r="AX143" s="19">
        <f>IF(参照_電気!D143="","",参照_電気!D143)</f>
        <v>0</v>
      </c>
      <c r="AY143" s="19">
        <f>IF(参照_電気!E143="","",参照_電気!E143)</f>
        <v>0</v>
      </c>
      <c r="AZ143" s="19" t="str">
        <f>IF(参照_電気!F143="","",参照_電気!F143)</f>
        <v>(株)VーPower</v>
      </c>
      <c r="BA143" s="19" t="str">
        <f>IF(参照_電気!G143="","",参照_電気!G143)</f>
        <v>(株)VーPower_メニューC</v>
      </c>
      <c r="BB143" s="19">
        <f t="shared" si="43"/>
        <v>0</v>
      </c>
      <c r="BD143" s="19" t="str">
        <f>IF(参照_電気!L143="","",参照_電気!L143)</f>
        <v>エッセンシャルエナジー(株)</v>
      </c>
    </row>
    <row r="144" spans="47:56">
      <c r="AU144" s="19" t="str">
        <f>IF(参照_電気!A144="","",参照_電気!A144)</f>
        <v/>
      </c>
      <c r="AV144" s="19" t="str">
        <f>IF(参照_電気!B144="","",参照_電気!B144)</f>
        <v/>
      </c>
      <c r="AW144" s="19" t="str">
        <f>IF(参照_電気!C144="","",参照_電気!C144)</f>
        <v>メニューD(残差)</v>
      </c>
      <c r="AX144" s="19">
        <f>IF(参照_電気!D144="","",参照_電気!D144)</f>
        <v>5.3799999999999996E-4</v>
      </c>
      <c r="AY144" s="19">
        <f>IF(参照_電気!E144="","",参照_電気!E144)</f>
        <v>4.8200000000000001E-4</v>
      </c>
      <c r="AZ144" s="19" t="str">
        <f>IF(参照_電気!F144="","",参照_電気!F144)</f>
        <v>(株)VーPower</v>
      </c>
      <c r="BA144" s="19" t="str">
        <f>IF(参照_電気!G144="","",参照_電気!G144)</f>
        <v>(株)VーPower_メニューD(残差)</v>
      </c>
      <c r="BB144" s="19">
        <f t="shared" si="43"/>
        <v>0.53799999999999992</v>
      </c>
      <c r="BD144" s="19" t="str">
        <f>IF(参照_電気!L144="","",参照_電気!L144)</f>
        <v>恵那電力(株)</v>
      </c>
    </row>
    <row r="145" spans="47:56">
      <c r="AU145" s="19" t="str">
        <f>IF(参照_電気!A145="","",参照_電気!A145)</f>
        <v/>
      </c>
      <c r="AV145" s="19" t="str">
        <f>IF(参照_電気!B145="","",参照_電気!B145)</f>
        <v/>
      </c>
      <c r="AW145" s="19" t="str">
        <f>IF(参照_電気!C145="","",参照_電気!C145)</f>
        <v>(参考値)事業者全体</v>
      </c>
      <c r="AX145" s="19">
        <f>IF(参照_電気!D145="","",参照_電気!D145)</f>
        <v>4.9899999999999999E-4</v>
      </c>
      <c r="AY145" s="19">
        <f>IF(参照_電気!E145="","",参照_電気!E145)</f>
        <v>4.4700000000000002E-4</v>
      </c>
      <c r="AZ145" s="19" t="str">
        <f>IF(参照_電気!F145="","",参照_電気!F145)</f>
        <v>(株)VーPower</v>
      </c>
      <c r="BA145" s="19" t="str">
        <f>IF(参照_電気!G145="","",参照_電気!G145)</f>
        <v>(株)VーPower_(参考値)事業者全体</v>
      </c>
      <c r="BB145" s="19">
        <f t="shared" si="43"/>
        <v>0.499</v>
      </c>
      <c r="BD145" s="19" t="str">
        <f>IF(参照_電気!L145="","",参照_電気!L145)</f>
        <v>(株)エナリス・パワー・マーケティング</v>
      </c>
    </row>
    <row r="146" spans="47:56">
      <c r="AU146" s="19" t="str">
        <f>IF(参照_電気!A146="","",参照_電気!A146)</f>
        <v>A0046</v>
      </c>
      <c r="AV146" s="19" t="str">
        <f>IF(参照_電気!B146="","",参照_電気!B146)</f>
        <v>大和エネルギー(株)</v>
      </c>
      <c r="AW146" s="19" t="str">
        <f>IF(参照_電気!C146="","",参照_電気!C146)</f>
        <v/>
      </c>
      <c r="AX146" s="19">
        <f>IF(参照_電気!D146="","",参照_電気!D146)</f>
        <v>4.5800000000000002E-4</v>
      </c>
      <c r="AY146" s="19">
        <f>IF(参照_電気!E146="","",参照_電気!E146)</f>
        <v>4.5800000000000002E-4</v>
      </c>
      <c r="AZ146" s="19" t="str">
        <f>IF(参照_電気!F146="","",参照_電気!F146)</f>
        <v>大和エネルギー(株)</v>
      </c>
      <c r="BA146" s="19" t="str">
        <f>IF(参照_電気!G146="","",参照_電気!G146)</f>
        <v>大和エネルギー(株)_</v>
      </c>
      <c r="BB146" s="19">
        <f t="shared" si="43"/>
        <v>0.45800000000000002</v>
      </c>
      <c r="BD146" s="19" t="str">
        <f>IF(参照_電気!L146="","",参照_電気!L146)</f>
        <v>(株)エネアーク関西</v>
      </c>
    </row>
    <row r="147" spans="47:56">
      <c r="AU147" s="19" t="str">
        <f>IF(参照_電気!A147="","",参照_電気!A147)</f>
        <v>A0048</v>
      </c>
      <c r="AV147" s="19" t="str">
        <f>IF(参照_電気!B147="","",参照_電気!B147)</f>
        <v>大阪瓦斯(株)</v>
      </c>
      <c r="AW147" s="19" t="str">
        <f>IF(参照_電気!C147="","",参照_電気!C147)</f>
        <v>メニューA</v>
      </c>
      <c r="AX147" s="19">
        <f>IF(参照_電気!D147="","",参照_電気!D147)</f>
        <v>0</v>
      </c>
      <c r="AY147" s="19">
        <f>IF(参照_電気!E147="","",参照_電気!E147)</f>
        <v>0</v>
      </c>
      <c r="AZ147" s="19" t="str">
        <f>IF(参照_電気!F147="","",参照_電気!F147)</f>
        <v>大阪瓦斯(株)</v>
      </c>
      <c r="BA147" s="19" t="str">
        <f>IF(参照_電気!G147="","",参照_電気!G147)</f>
        <v>大阪瓦斯(株)_メニューA</v>
      </c>
      <c r="BB147" s="19">
        <f t="shared" si="43"/>
        <v>0</v>
      </c>
      <c r="BD147" s="19" t="str">
        <f>IF(参照_電気!L147="","",参照_電気!L147)</f>
        <v>(株)エネアーク関東</v>
      </c>
    </row>
    <row r="148" spans="47:56">
      <c r="AU148" s="19" t="str">
        <f>IF(参照_電気!A148="","",参照_電気!A148)</f>
        <v/>
      </c>
      <c r="AV148" s="19" t="str">
        <f>IF(参照_電気!B148="","",参照_電気!B148)</f>
        <v/>
      </c>
      <c r="AW148" s="19" t="str">
        <f>IF(参照_電気!C148="","",参照_電気!C148)</f>
        <v>メニューB</v>
      </c>
      <c r="AX148" s="19">
        <f>IF(参照_電気!D148="","",参照_電気!D148)</f>
        <v>0</v>
      </c>
      <c r="AY148" s="19">
        <f>IF(参照_電気!E148="","",参照_電気!E148)</f>
        <v>0</v>
      </c>
      <c r="AZ148" s="19" t="str">
        <f>IF(参照_電気!F148="","",参照_電気!F148)</f>
        <v>大阪瓦斯(株)</v>
      </c>
      <c r="BA148" s="19" t="str">
        <f>IF(参照_電気!G148="","",参照_電気!G148)</f>
        <v>大阪瓦斯(株)_メニューB</v>
      </c>
      <c r="BB148" s="19">
        <f t="shared" si="43"/>
        <v>0</v>
      </c>
      <c r="BD148" s="19" t="str">
        <f>IF(参照_電気!L148="","",参照_電気!L148)</f>
        <v>(株)エネウィル</v>
      </c>
    </row>
    <row r="149" spans="47:56">
      <c r="AU149" s="19" t="str">
        <f>IF(参照_電気!A149="","",参照_電気!A149)</f>
        <v/>
      </c>
      <c r="AV149" s="19" t="str">
        <f>IF(参照_電気!B149="","",参照_電気!B149)</f>
        <v/>
      </c>
      <c r="AW149" s="19" t="str">
        <f>IF(参照_電気!C149="","",参照_電気!C149)</f>
        <v>メニューC</v>
      </c>
      <c r="AX149" s="19">
        <f>IF(参照_電気!D149="","",参照_電気!D149)</f>
        <v>3.48E-4</v>
      </c>
      <c r="AY149" s="19">
        <f>IF(参照_電気!E149="","",参照_電気!E149)</f>
        <v>3.48E-4</v>
      </c>
      <c r="AZ149" s="19" t="str">
        <f>IF(参照_電気!F149="","",参照_電気!F149)</f>
        <v>大阪瓦斯(株)</v>
      </c>
      <c r="BA149" s="19" t="str">
        <f>IF(参照_電気!G149="","",参照_電気!G149)</f>
        <v>大阪瓦斯(株)_メニューC</v>
      </c>
      <c r="BB149" s="19">
        <f t="shared" si="43"/>
        <v>0.34799999999999998</v>
      </c>
      <c r="BD149" s="19" t="str">
        <f>IF(参照_電気!L149="","",参照_電気!L149)</f>
        <v>(株)エネクスライフサービス</v>
      </c>
    </row>
    <row r="150" spans="47:56">
      <c r="AU150" s="19" t="str">
        <f>IF(参照_電気!A150="","",参照_電気!A150)</f>
        <v/>
      </c>
      <c r="AV150" s="19" t="str">
        <f>IF(参照_電気!B150="","",参照_電気!B150)</f>
        <v/>
      </c>
      <c r="AW150" s="19" t="str">
        <f>IF(参照_電気!C150="","",参照_電気!C150)</f>
        <v>メニューD</v>
      </c>
      <c r="AX150" s="19">
        <f>IF(参照_電気!D150="","",参照_電気!D150)</f>
        <v>3.4900000000000003E-4</v>
      </c>
      <c r="AY150" s="19">
        <f>IF(参照_電気!E150="","",参照_電気!E150)</f>
        <v>3.4900000000000003E-4</v>
      </c>
      <c r="AZ150" s="19" t="str">
        <f>IF(参照_電気!F150="","",参照_電気!F150)</f>
        <v>大阪瓦斯(株)</v>
      </c>
      <c r="BA150" s="19" t="str">
        <f>IF(参照_電気!G150="","",参照_電気!G150)</f>
        <v>大阪瓦斯(株)_メニューD</v>
      </c>
      <c r="BB150" s="19">
        <f t="shared" si="43"/>
        <v>0.34900000000000003</v>
      </c>
      <c r="BD150" s="19" t="str">
        <f>IF(参照_電気!L150="","",参照_電気!L150)</f>
        <v>(株)エネクル</v>
      </c>
    </row>
    <row r="151" spans="47:56">
      <c r="AU151" s="19" t="str">
        <f>IF(参照_電気!A151="","",参照_電気!A151)</f>
        <v/>
      </c>
      <c r="AV151" s="19" t="str">
        <f>IF(参照_電気!B151="","",参照_電気!B151)</f>
        <v/>
      </c>
      <c r="AW151" s="19" t="str">
        <f>IF(参照_電気!C151="","",参照_電気!C151)</f>
        <v>メニューE</v>
      </c>
      <c r="AX151" s="19">
        <f>IF(参照_電気!D151="","",参照_電気!D151)</f>
        <v>2.9500000000000001E-4</v>
      </c>
      <c r="AY151" s="19">
        <f>IF(参照_電気!E151="","",参照_電気!E151)</f>
        <v>2.9500000000000001E-4</v>
      </c>
      <c r="AZ151" s="19" t="str">
        <f>IF(参照_電気!F151="","",参照_電気!F151)</f>
        <v>大阪瓦斯(株)</v>
      </c>
      <c r="BA151" s="19" t="str">
        <f>IF(参照_電気!G151="","",参照_電気!G151)</f>
        <v>大阪瓦斯(株)_メニューE</v>
      </c>
      <c r="BB151" s="19">
        <f t="shared" si="43"/>
        <v>0.29500000000000004</v>
      </c>
      <c r="BD151" s="19" t="str">
        <f>IF(参照_電気!L151="","",参照_電気!L151)</f>
        <v>エネサーブ(株)</v>
      </c>
    </row>
    <row r="152" spans="47:56">
      <c r="AU152" s="19" t="str">
        <f>IF(参照_電気!A152="","",参照_電気!A152)</f>
        <v/>
      </c>
      <c r="AV152" s="19" t="str">
        <f>IF(参照_電気!B152="","",参照_電気!B152)</f>
        <v/>
      </c>
      <c r="AW152" s="19" t="str">
        <f>IF(参照_電気!C152="","",参照_電気!C152)</f>
        <v>メニューF</v>
      </c>
      <c r="AX152" s="19">
        <f>IF(参照_電気!D152="","",参照_電気!D152)</f>
        <v>0</v>
      </c>
      <c r="AY152" s="19">
        <f>IF(参照_電気!E152="","",参照_電気!E152)</f>
        <v>0</v>
      </c>
      <c r="AZ152" s="19" t="str">
        <f>IF(参照_電気!F152="","",参照_電気!F152)</f>
        <v>大阪瓦斯(株)</v>
      </c>
      <c r="BA152" s="19" t="str">
        <f>IF(参照_電気!G152="","",参照_電気!G152)</f>
        <v>大阪瓦斯(株)_メニューF</v>
      </c>
      <c r="BB152" s="19">
        <f t="shared" si="43"/>
        <v>0</v>
      </c>
      <c r="BD152" s="19" t="str">
        <f>IF(参照_電気!L152="","",参照_電気!L152)</f>
        <v>(株)エネサンス関東</v>
      </c>
    </row>
    <row r="153" spans="47:56">
      <c r="AU153" s="19" t="str">
        <f>IF(参照_電気!A153="","",参照_電気!A153)</f>
        <v/>
      </c>
      <c r="AV153" s="19" t="str">
        <f>IF(参照_電気!B153="","",参照_電気!B153)</f>
        <v/>
      </c>
      <c r="AW153" s="19" t="str">
        <f>IF(参照_電気!C153="","",参照_電気!C153)</f>
        <v>メニューG(残差)</v>
      </c>
      <c r="AX153" s="19">
        <f>IF(参照_電気!D153="","",参照_電気!D153)</f>
        <v>5.0100000000000003E-4</v>
      </c>
      <c r="AY153" s="19">
        <f>IF(参照_電気!E153="","",参照_電気!E153)</f>
        <v>5.0100000000000003E-4</v>
      </c>
      <c r="AZ153" s="19" t="str">
        <f>IF(参照_電気!F153="","",参照_電気!F153)</f>
        <v>大阪瓦斯(株)</v>
      </c>
      <c r="BA153" s="19" t="str">
        <f>IF(参照_電気!G153="","",参照_電気!G153)</f>
        <v>大阪瓦斯(株)_メニューG(残差)</v>
      </c>
      <c r="BB153" s="19">
        <f t="shared" si="43"/>
        <v>0.501</v>
      </c>
      <c r="BD153" s="19" t="str">
        <f>IF(参照_電気!L153="","",参照_電気!L153)</f>
        <v>エネックス(株)</v>
      </c>
    </row>
    <row r="154" spans="47:56">
      <c r="AU154" s="19" t="str">
        <f>IF(参照_電気!A154="","",参照_電気!A154)</f>
        <v/>
      </c>
      <c r="AV154" s="19" t="str">
        <f>IF(参照_電気!B154="","",参照_電気!B154)</f>
        <v/>
      </c>
      <c r="AW154" s="19" t="str">
        <f>IF(参照_電気!C154="","",参照_電気!C154)</f>
        <v>(参考値)事業者全体</v>
      </c>
      <c r="AX154" s="19">
        <f>IF(参照_電気!D154="","",参照_電気!D154)</f>
        <v>4.6500000000000003E-4</v>
      </c>
      <c r="AY154" s="19">
        <f>IF(参照_電気!E154="","",参照_電気!E154)</f>
        <v>4.6500000000000003E-4</v>
      </c>
      <c r="AZ154" s="19" t="str">
        <f>IF(参照_電気!F154="","",参照_電気!F154)</f>
        <v>大阪瓦斯(株)</v>
      </c>
      <c r="BA154" s="19" t="str">
        <f>IF(参照_電気!G154="","",参照_電気!G154)</f>
        <v>大阪瓦斯(株)_(参考値)事業者全体</v>
      </c>
      <c r="BB154" s="19">
        <f t="shared" si="43"/>
        <v>0.46500000000000002</v>
      </c>
      <c r="BD154" s="19" t="str">
        <f>IF(参照_電気!L154="","",参照_電気!L154)</f>
        <v>(株)エネット</v>
      </c>
    </row>
    <row r="155" spans="47:56">
      <c r="AU155" s="19" t="str">
        <f>IF(参照_電気!A155="","",参照_電気!A155)</f>
        <v>A0049</v>
      </c>
      <c r="AV155" s="19" t="str">
        <f>IF(参照_電気!B155="","",参照_電気!B155)</f>
        <v>エフビットコミュニケーションズ(株)　</v>
      </c>
      <c r="AW155" s="19" t="str">
        <f>IF(参照_電気!C155="","",参照_電気!C155)</f>
        <v>メニューA</v>
      </c>
      <c r="AX155" s="19">
        <f>IF(参照_電気!D155="","",参照_電気!D155)</f>
        <v>1E-4</v>
      </c>
      <c r="AY155" s="19">
        <f>IF(参照_電気!E155="","",参照_電気!E155)</f>
        <v>1E-4</v>
      </c>
      <c r="AZ155" s="19" t="str">
        <f>IF(参照_電気!F155="","",参照_電気!F155)</f>
        <v>エフビットコミュニケーションズ(株)　</v>
      </c>
      <c r="BA155" s="19" t="str">
        <f>IF(参照_電気!G155="","",参照_電気!G155)</f>
        <v>エフビットコミュニケーションズ(株)　_メニューA</v>
      </c>
      <c r="BB155" s="19">
        <f t="shared" si="43"/>
        <v>0.1</v>
      </c>
      <c r="BD155" s="19" t="str">
        <f>IF(参照_電気!L155="","",参照_電気!L155)</f>
        <v>エネトレード(株)</v>
      </c>
    </row>
    <row r="156" spans="47:56">
      <c r="AU156" s="19" t="str">
        <f>IF(参照_電気!A156="","",参照_電気!A156)</f>
        <v/>
      </c>
      <c r="AV156" s="19" t="str">
        <f>IF(参照_電気!B156="","",参照_電気!B156)</f>
        <v/>
      </c>
      <c r="AW156" s="19" t="str">
        <f>IF(参照_電気!C156="","",参照_電気!C156)</f>
        <v>メニューB</v>
      </c>
      <c r="AX156" s="19">
        <f>IF(参照_電気!D156="","",参照_電気!D156)</f>
        <v>0</v>
      </c>
      <c r="AY156" s="19">
        <f>IF(参照_電気!E156="","",参照_電気!E156)</f>
        <v>0</v>
      </c>
      <c r="AZ156" s="19" t="str">
        <f>IF(参照_電気!F156="","",参照_電気!F156)</f>
        <v>エフビットコミュニケーションズ(株)　</v>
      </c>
      <c r="BA156" s="19" t="str">
        <f>IF(参照_電気!G156="","",参照_電気!G156)</f>
        <v>エフビットコミュニケーションズ(株)　_メニューB</v>
      </c>
      <c r="BB156" s="19">
        <f t="shared" si="43"/>
        <v>0</v>
      </c>
      <c r="BD156" s="19" t="str">
        <f>IF(参照_電気!L156="","",参照_電気!L156)</f>
        <v>(株)エネ・ビジョン</v>
      </c>
    </row>
    <row r="157" spans="47:56">
      <c r="AU157" s="19" t="str">
        <f>IF(参照_電気!A157="","",参照_電気!A157)</f>
        <v/>
      </c>
      <c r="AV157" s="19" t="str">
        <f>IF(参照_電気!B157="","",参照_電気!B157)</f>
        <v/>
      </c>
      <c r="AW157" s="19" t="str">
        <f>IF(参照_電気!C157="","",参照_電気!C157)</f>
        <v>メニューC(残差)</v>
      </c>
      <c r="AX157" s="19">
        <f>IF(参照_電気!D157="","",参照_電気!D157)</f>
        <v>2.13E-4</v>
      </c>
      <c r="AY157" s="19">
        <f>IF(参照_電気!E157="","",参照_電気!E157)</f>
        <v>2.13E-4</v>
      </c>
      <c r="AZ157" s="19" t="str">
        <f>IF(参照_電気!F157="","",参照_電気!F157)</f>
        <v>エフビットコミュニケーションズ(株)　</v>
      </c>
      <c r="BA157" s="19" t="str">
        <f>IF(参照_電気!G157="","",参照_電気!G157)</f>
        <v>エフビットコミュニケーションズ(株)　_メニューC(残差)</v>
      </c>
      <c r="BB157" s="19">
        <f t="shared" si="43"/>
        <v>0.21299999999999999</v>
      </c>
      <c r="BD157" s="19" t="str">
        <f>IF(参照_電気!L157="","",参照_電気!L157)</f>
        <v>(株)エネファント</v>
      </c>
    </row>
    <row r="158" spans="47:56">
      <c r="AU158" s="19" t="str">
        <f>IF(参照_電気!A158="","",参照_電気!A158)</f>
        <v/>
      </c>
      <c r="AV158" s="19" t="str">
        <f>IF(参照_電気!B158="","",参照_電気!B158)</f>
        <v/>
      </c>
      <c r="AW158" s="19" t="str">
        <f>IF(参照_電気!C158="","",参照_電気!C158)</f>
        <v>(参考値)事業者全体</v>
      </c>
      <c r="AX158" s="19">
        <f>IF(参照_電気!D158="","",参照_電気!D158)</f>
        <v>2.1100000000000001E-4</v>
      </c>
      <c r="AY158" s="19">
        <f>IF(参照_電気!E158="","",参照_電気!E158)</f>
        <v>2.1100000000000001E-4</v>
      </c>
      <c r="AZ158" s="19" t="str">
        <f>IF(参照_電気!F158="","",参照_電気!F158)</f>
        <v>エフビットコミュニケーションズ(株)　</v>
      </c>
      <c r="BA158" s="19" t="str">
        <f>IF(参照_電気!G158="","",参照_電気!G158)</f>
        <v>エフビットコミュニケーションズ(株)　_(参考値)事業者全体</v>
      </c>
      <c r="BB158" s="19">
        <f t="shared" si="43"/>
        <v>0.21099999999999999</v>
      </c>
      <c r="BD158" s="19" t="str">
        <f>IF(参照_電気!L158="","",参照_電気!L158)</f>
        <v>エネラボ(株)</v>
      </c>
    </row>
    <row r="159" spans="47:56">
      <c r="AU159" s="19" t="str">
        <f>IF(参照_電気!A159="","",参照_電気!A159)</f>
        <v>A0050</v>
      </c>
      <c r="AV159" s="19" t="str">
        <f>IF(参照_電気!B159="","",参照_電気!B159)</f>
        <v>ENEOS Power(株)（旧:ENEOS(株)）</v>
      </c>
      <c r="AW159" s="19" t="str">
        <f>IF(参照_電気!C159="","",参照_電気!C159)</f>
        <v>メニューA</v>
      </c>
      <c r="AX159" s="19">
        <f>IF(参照_電気!D159="","",参照_電気!D159)</f>
        <v>0</v>
      </c>
      <c r="AY159" s="19">
        <f>IF(参照_電気!E159="","",参照_電気!E159)</f>
        <v>0</v>
      </c>
      <c r="AZ159" s="19" t="str">
        <f>IF(参照_電気!F159="","",参照_電気!F159)</f>
        <v>ENEOS Power(株)（旧:ENEOS(株)）</v>
      </c>
      <c r="BA159" s="19" t="str">
        <f>IF(参照_電気!G159="","",参照_電気!G159)</f>
        <v>ENEOS Power(株)（旧:ENEOS(株)）_メニューA</v>
      </c>
      <c r="BB159" s="19">
        <f t="shared" si="43"/>
        <v>0</v>
      </c>
      <c r="BD159" s="19" t="str">
        <f>IF(参照_電気!L159="","",参照_電気!L159)</f>
        <v>(株)エネルギア・ソリューション・アンド・サービス</v>
      </c>
    </row>
    <row r="160" spans="47:56">
      <c r="AU160" s="19" t="str">
        <f>IF(参照_電気!A160="","",参照_電気!A160)</f>
        <v/>
      </c>
      <c r="AV160" s="19" t="str">
        <f>IF(参照_電気!B160="","",参照_電気!B160)</f>
        <v/>
      </c>
      <c r="AW160" s="19" t="str">
        <f>IF(参照_電気!C160="","",参照_電気!C160)</f>
        <v>メニューB</v>
      </c>
      <c r="AX160" s="19">
        <f>IF(参照_電気!D160="","",参照_電気!D160)</f>
        <v>0</v>
      </c>
      <c r="AY160" s="19">
        <f>IF(参照_電気!E160="","",参照_電気!E160)</f>
        <v>0</v>
      </c>
      <c r="AZ160" s="19" t="str">
        <f>IF(参照_電気!F160="","",参照_電気!F160)</f>
        <v>ENEOS Power(株)（旧:ENEOS(株)）</v>
      </c>
      <c r="BA160" s="19" t="str">
        <f>IF(参照_電気!G160="","",参照_電気!G160)</f>
        <v>ENEOS Power(株)（旧:ENEOS(株)）_メニューB</v>
      </c>
      <c r="BB160" s="19">
        <f t="shared" si="43"/>
        <v>0</v>
      </c>
      <c r="BD160" s="19" t="str">
        <f>IF(参照_電気!L160="","",参照_電気!L160)</f>
        <v>エネルギーパワー(株)</v>
      </c>
    </row>
    <row r="161" spans="47:56">
      <c r="AU161" s="19" t="str">
        <f>IF(参照_電気!A161="","",参照_電気!A161)</f>
        <v/>
      </c>
      <c r="AV161" s="19" t="str">
        <f>IF(参照_電気!B161="","",参照_電気!B161)</f>
        <v/>
      </c>
      <c r="AW161" s="19" t="str">
        <f>IF(参照_電気!C161="","",参照_電気!C161)</f>
        <v>メニューC</v>
      </c>
      <c r="AX161" s="19">
        <f>IF(参照_電気!D161="","",参照_電気!D161)</f>
        <v>0</v>
      </c>
      <c r="AY161" s="19">
        <f>IF(参照_電気!E161="","",参照_電気!E161)</f>
        <v>0</v>
      </c>
      <c r="AZ161" s="19" t="str">
        <f>IF(参照_電気!F161="","",参照_電気!F161)</f>
        <v>ENEOS Power(株)（旧:ENEOS(株)）</v>
      </c>
      <c r="BA161" s="19" t="str">
        <f>IF(参照_電気!G161="","",参照_電気!G161)</f>
        <v>ENEOS Power(株)（旧:ENEOS(株)）_メニューC</v>
      </c>
      <c r="BB161" s="19">
        <f t="shared" si="43"/>
        <v>0</v>
      </c>
      <c r="BD161" s="19" t="str">
        <f>IF(参照_電気!L161="","",参照_電気!L161)</f>
        <v>(株)エネワンでんき</v>
      </c>
    </row>
    <row r="162" spans="47:56">
      <c r="AU162" s="19" t="str">
        <f>IF(参照_電気!A162="","",参照_電気!A162)</f>
        <v/>
      </c>
      <c r="AV162" s="19" t="str">
        <f>IF(参照_電気!B162="","",参照_電気!B162)</f>
        <v/>
      </c>
      <c r="AW162" s="19" t="str">
        <f>IF(参照_電気!C162="","",参照_電気!C162)</f>
        <v>メニューD</v>
      </c>
      <c r="AX162" s="19">
        <f>IF(参照_電気!D162="","",参照_電気!D162)</f>
        <v>0</v>
      </c>
      <c r="AY162" s="19">
        <f>IF(参照_電気!E162="","",参照_電気!E162)</f>
        <v>0</v>
      </c>
      <c r="AZ162" s="19" t="str">
        <f>IF(参照_電気!F162="","",参照_電気!F162)</f>
        <v>ENEOS Power(株)（旧:ENEOS(株)）</v>
      </c>
      <c r="BA162" s="19" t="str">
        <f>IF(参照_電気!G162="","",参照_電気!G162)</f>
        <v>ENEOS Power(株)（旧:ENEOS(株)）_メニューD</v>
      </c>
      <c r="BB162" s="19">
        <f t="shared" si="43"/>
        <v>0</v>
      </c>
      <c r="BD162" s="19" t="str">
        <f>IF(参照_電気!L162="","",参照_電気!L162)</f>
        <v>エバーグリーン・マーケティング(株)</v>
      </c>
    </row>
    <row r="163" spans="47:56">
      <c r="AU163" s="19" t="str">
        <f>IF(参照_電気!A163="","",参照_電気!A163)</f>
        <v/>
      </c>
      <c r="AV163" s="19" t="str">
        <f>IF(参照_電気!B163="","",参照_電気!B163)</f>
        <v/>
      </c>
      <c r="AW163" s="19" t="str">
        <f>IF(参照_電気!C163="","",参照_電気!C163)</f>
        <v>メニューE</v>
      </c>
      <c r="AX163" s="19">
        <f>IF(参照_電気!D163="","",参照_電気!D163)</f>
        <v>0</v>
      </c>
      <c r="AY163" s="19">
        <f>IF(参照_電気!E163="","",参照_電気!E163)</f>
        <v>0</v>
      </c>
      <c r="AZ163" s="19" t="str">
        <f>IF(参照_電気!F163="","",参照_電気!F163)</f>
        <v>ENEOS Power(株)（旧:ENEOS(株)）</v>
      </c>
      <c r="BA163" s="19" t="str">
        <f>IF(参照_電気!G163="","",参照_電気!G163)</f>
        <v>ENEOS Power(株)（旧:ENEOS(株)）_メニューE</v>
      </c>
      <c r="BB163" s="19">
        <f t="shared" si="43"/>
        <v>0</v>
      </c>
      <c r="BD163" s="19" t="str">
        <f>IF(参照_電気!L163="","",参照_電気!L163)</f>
        <v>エバーグリーン・リテイリング(株)</v>
      </c>
    </row>
    <row r="164" spans="47:56">
      <c r="AU164" s="19" t="str">
        <f>IF(参照_電気!A164="","",参照_電気!A164)</f>
        <v/>
      </c>
      <c r="AV164" s="19" t="str">
        <f>IF(参照_電気!B164="","",参照_電気!B164)</f>
        <v/>
      </c>
      <c r="AW164" s="19" t="str">
        <f>IF(参照_電気!C164="","",参照_電気!C164)</f>
        <v>メニューF(残差)</v>
      </c>
      <c r="AX164" s="19">
        <f>IF(参照_電気!D164="","",参照_電気!D164)</f>
        <v>5.0799999999999999E-4</v>
      </c>
      <c r="AY164" s="19">
        <f>IF(参照_電気!E164="","",参照_電気!E164)</f>
        <v>5.0799999999999999E-4</v>
      </c>
      <c r="AZ164" s="19" t="str">
        <f>IF(参照_電気!F164="","",参照_電気!F164)</f>
        <v>ENEOS Power(株)（旧:ENEOS(株)）</v>
      </c>
      <c r="BA164" s="19" t="str">
        <f>IF(参照_電気!G164="","",参照_電気!G164)</f>
        <v>ENEOS Power(株)（旧:ENEOS(株)）_メニューF(残差)</v>
      </c>
      <c r="BB164" s="19">
        <f t="shared" si="43"/>
        <v>0.50800000000000001</v>
      </c>
      <c r="BD164" s="19" t="str">
        <f>IF(参照_電気!L164="","",参照_電気!L164)</f>
        <v>荏原環境プラント(株)</v>
      </c>
    </row>
    <row r="165" spans="47:56">
      <c r="AU165" s="19" t="str">
        <f>IF(参照_電気!A165="","",参照_電気!A165)</f>
        <v/>
      </c>
      <c r="AV165" s="19" t="str">
        <f>IF(参照_電気!B165="","",参照_電気!B165)</f>
        <v/>
      </c>
      <c r="AW165" s="19" t="str">
        <f>IF(参照_電気!C165="","",参照_電気!C165)</f>
        <v>(参考値)事業者全体</v>
      </c>
      <c r="AX165" s="19">
        <f>IF(参照_電気!D165="","",参照_電気!D165)</f>
        <v>4.8200000000000001E-4</v>
      </c>
      <c r="AY165" s="19">
        <f>IF(参照_電気!E165="","",参照_電気!E165)</f>
        <v>4.8200000000000001E-4</v>
      </c>
      <c r="AZ165" s="19" t="str">
        <f>IF(参照_電気!F165="","",参照_電気!F165)</f>
        <v>ENEOS Power(株)（旧:ENEOS(株)）</v>
      </c>
      <c r="BA165" s="19" t="str">
        <f>IF(参照_電気!G165="","",参照_電気!G165)</f>
        <v>ENEOS Power(株)（旧:ENEOS(株)）_(参考値)事業者全体</v>
      </c>
      <c r="BB165" s="19">
        <f t="shared" si="43"/>
        <v>0.48199999999999998</v>
      </c>
      <c r="BD165" s="19" t="str">
        <f>IF(参照_電気!L165="","",参照_電気!L165)</f>
        <v>エフィシエント(株)</v>
      </c>
    </row>
    <row r="166" spans="47:56">
      <c r="AU166" s="19" t="str">
        <f>IF(参照_電気!A166="","",参照_電気!A166)</f>
        <v>A0051</v>
      </c>
      <c r="AV166" s="19" t="str">
        <f>IF(参照_電気!B166="","",参照_電気!B166)</f>
        <v>真庭バイオエネルギー(株)</v>
      </c>
      <c r="AW166" s="19" t="str">
        <f>IF(参照_電気!C166="","",参照_電気!C166)</f>
        <v/>
      </c>
      <c r="AX166" s="19">
        <f>IF(参照_電気!D166="","",参照_電気!D166)</f>
        <v>3.9800000000000002E-4</v>
      </c>
      <c r="AY166" s="19">
        <f>IF(参照_電気!E166="","",参照_電気!E166)</f>
        <v>3.9800000000000002E-4</v>
      </c>
      <c r="AZ166" s="19" t="str">
        <f>IF(参照_電気!F166="","",参照_電気!F166)</f>
        <v>真庭バイオエネルギー(株)</v>
      </c>
      <c r="BA166" s="19" t="str">
        <f>IF(参照_電気!G166="","",参照_電気!G166)</f>
        <v>真庭バイオエネルギー(株)_</v>
      </c>
      <c r="BB166" s="19">
        <f t="shared" si="43"/>
        <v>0.39800000000000002</v>
      </c>
      <c r="BD166" s="19" t="str">
        <f>IF(参照_電気!L166="","",参照_電気!L166)</f>
        <v>(株)エフエネ</v>
      </c>
    </row>
    <row r="167" spans="47:56">
      <c r="AU167" s="19" t="str">
        <f>IF(参照_電気!A167="","",参照_電気!A167)</f>
        <v>A0052</v>
      </c>
      <c r="AV167" s="19" t="str">
        <f>IF(参照_電気!B167="","",参照_電気!B167)</f>
        <v>三井物産(株)</v>
      </c>
      <c r="AW167" s="19" t="str">
        <f>IF(参照_電気!C167="","",参照_電気!C167)</f>
        <v>メニューA</v>
      </c>
      <c r="AX167" s="19">
        <f>IF(参照_電気!D167="","",参照_電気!D167)</f>
        <v>0</v>
      </c>
      <c r="AY167" s="19">
        <f>IF(参照_電気!E167="","",参照_電気!E167)</f>
        <v>0</v>
      </c>
      <c r="AZ167" s="19" t="str">
        <f>IF(参照_電気!F167="","",参照_電気!F167)</f>
        <v>三井物産(株)</v>
      </c>
      <c r="BA167" s="19" t="str">
        <f>IF(参照_電気!G167="","",参照_電気!G167)</f>
        <v>三井物産(株)_メニューA</v>
      </c>
      <c r="BB167" s="19">
        <f t="shared" si="43"/>
        <v>0</v>
      </c>
      <c r="BD167" s="19" t="str">
        <f>IF(参照_電気!L167="","",参照_電気!L167)</f>
        <v>(株)エフオン</v>
      </c>
    </row>
    <row r="168" spans="47:56">
      <c r="AU168" s="19" t="str">
        <f>IF(参照_電気!A168="","",参照_電気!A168)</f>
        <v/>
      </c>
      <c r="AV168" s="19" t="str">
        <f>IF(参照_電気!B168="","",参照_電気!B168)</f>
        <v/>
      </c>
      <c r="AW168" s="19" t="str">
        <f>IF(参照_電気!C168="","",参照_電気!C168)</f>
        <v>メニューB</v>
      </c>
      <c r="AX168" s="19">
        <f>IF(参照_電気!D168="","",参照_電気!D168)</f>
        <v>0</v>
      </c>
      <c r="AY168" s="19">
        <f>IF(参照_電気!E168="","",参照_電気!E168)</f>
        <v>0</v>
      </c>
      <c r="AZ168" s="19" t="str">
        <f>IF(参照_電気!F168="","",参照_電気!F168)</f>
        <v>三井物産(株)</v>
      </c>
      <c r="BA168" s="19" t="str">
        <f>IF(参照_電気!G168="","",参照_電気!G168)</f>
        <v>三井物産(株)_メニューB</v>
      </c>
      <c r="BB168" s="19">
        <f t="shared" si="43"/>
        <v>0</v>
      </c>
      <c r="BD168" s="19" t="str">
        <f>IF(参照_電気!L168="","",参照_電気!L168)</f>
        <v>エフビットコミュニケーションズ(株)　</v>
      </c>
    </row>
    <row r="169" spans="47:56">
      <c r="AU169" s="19" t="str">
        <f>IF(参照_電気!A169="","",参照_電気!A169)</f>
        <v/>
      </c>
      <c r="AV169" s="19" t="str">
        <f>IF(参照_電気!B169="","",参照_電気!B169)</f>
        <v/>
      </c>
      <c r="AW169" s="19" t="str">
        <f>IF(参照_電気!C169="","",参照_電気!C169)</f>
        <v>メニューC</v>
      </c>
      <c r="AX169" s="19">
        <f>IF(参照_電気!D169="","",参照_電気!D169)</f>
        <v>4.2400000000000001E-4</v>
      </c>
      <c r="AY169" s="19">
        <f>IF(参照_電気!E169="","",参照_電気!E169)</f>
        <v>4.2400000000000001E-4</v>
      </c>
      <c r="AZ169" s="19" t="str">
        <f>IF(参照_電気!F169="","",参照_電気!F169)</f>
        <v>三井物産(株)</v>
      </c>
      <c r="BA169" s="19" t="str">
        <f>IF(参照_電気!G169="","",参照_電気!G169)</f>
        <v>三井物産(株)_メニューC</v>
      </c>
      <c r="BB169" s="19">
        <f t="shared" si="43"/>
        <v>0.42399999999999999</v>
      </c>
      <c r="BD169" s="19" t="str">
        <f>IF(参照_電気!L169="","",参照_電気!L169)</f>
        <v>(株)エルピオ</v>
      </c>
    </row>
    <row r="170" spans="47:56">
      <c r="AU170" s="19" t="str">
        <f>IF(参照_電気!A170="","",参照_電気!A170)</f>
        <v/>
      </c>
      <c r="AV170" s="19" t="str">
        <f>IF(参照_電気!B170="","",参照_電気!B170)</f>
        <v/>
      </c>
      <c r="AW170" s="19" t="str">
        <f>IF(参照_電気!C170="","",参照_電気!C170)</f>
        <v>メニューD(残差)</v>
      </c>
      <c r="AX170" s="19">
        <f>IF(参照_電気!D170="","",参照_電気!D170)</f>
        <v>1.2589999999999999E-3</v>
      </c>
      <c r="AY170" s="19">
        <f>IF(参照_電気!E170="","",参照_電気!E170)</f>
        <v>1.2589999999999999E-3</v>
      </c>
      <c r="AZ170" s="19" t="str">
        <f>IF(参照_電気!F170="","",参照_電気!F170)</f>
        <v>三井物産(株)</v>
      </c>
      <c r="BA170" s="19" t="str">
        <f>IF(参照_電気!G170="","",参照_電気!G170)</f>
        <v>三井物産(株)_メニューD(残差)</v>
      </c>
      <c r="BB170" s="19">
        <f t="shared" si="43"/>
        <v>1.2589999999999999</v>
      </c>
      <c r="BD170" s="19" t="str">
        <f>IF(参照_電気!L170="","",参照_電気!L170)</f>
        <v>エルメック(株)</v>
      </c>
    </row>
    <row r="171" spans="47:56">
      <c r="AU171" s="19" t="str">
        <f>IF(参照_電気!A171="","",参照_電気!A171)</f>
        <v/>
      </c>
      <c r="AV171" s="19" t="str">
        <f>IF(参照_電気!B171="","",参照_電気!B171)</f>
        <v/>
      </c>
      <c r="AW171" s="19" t="str">
        <f>IF(参照_電気!C171="","",参照_電気!C171)</f>
        <v>(参考値)事業者全体</v>
      </c>
      <c r="AX171" s="19">
        <f>IF(参照_電気!D171="","",参照_電気!D171)</f>
        <v>8.2200000000000003E-4</v>
      </c>
      <c r="AY171" s="19">
        <f>IF(参照_電気!E171="","",参照_電気!E171)</f>
        <v>8.2200000000000003E-4</v>
      </c>
      <c r="AZ171" s="19" t="str">
        <f>IF(参照_電気!F171="","",参照_電気!F171)</f>
        <v>三井物産(株)</v>
      </c>
      <c r="BA171" s="19" t="str">
        <f>IF(参照_電気!G171="","",参照_電気!G171)</f>
        <v>三井物産(株)_(参考値)事業者全体</v>
      </c>
      <c r="BB171" s="19">
        <f t="shared" si="43"/>
        <v>0.82200000000000006</v>
      </c>
      <c r="BD171" s="19" t="str">
        <f>IF(参照_電気!L171="","",参照_電気!L171)</f>
        <v>(株)縁人</v>
      </c>
    </row>
    <row r="172" spans="47:56">
      <c r="AU172" s="19" t="str">
        <f>IF(参照_電気!A172="","",参照_電気!A172)</f>
        <v>A0053</v>
      </c>
      <c r="AV172" s="19" t="str">
        <f>IF(参照_電気!B172="","",参照_電気!B172)</f>
        <v>オリックス(株)</v>
      </c>
      <c r="AW172" s="19" t="str">
        <f>IF(参照_電気!C172="","",参照_電気!C172)</f>
        <v>メニューA</v>
      </c>
      <c r="AX172" s="19">
        <f>IF(参照_電気!D172="","",参照_電気!D172)</f>
        <v>3.9899999999999999E-4</v>
      </c>
      <c r="AY172" s="19">
        <f>IF(参照_電気!E172="","",参照_電気!E172)</f>
        <v>3.9899999999999999E-4</v>
      </c>
      <c r="AZ172" s="19" t="str">
        <f>IF(参照_電気!F172="","",参照_電気!F172)</f>
        <v>オリックス(株)</v>
      </c>
      <c r="BA172" s="19" t="str">
        <f>IF(参照_電気!G172="","",参照_電気!G172)</f>
        <v>オリックス(株)_メニューA</v>
      </c>
      <c r="BB172" s="19">
        <f t="shared" si="43"/>
        <v>0.39900000000000002</v>
      </c>
      <c r="BD172" s="19" t="str">
        <f>IF(参照_電気!L172="","",参照_電気!L172)</f>
        <v>おいでんエネルギー(株)</v>
      </c>
    </row>
    <row r="173" spans="47:56">
      <c r="AU173" s="19" t="str">
        <f>IF(参照_電気!A173="","",参照_電気!A173)</f>
        <v/>
      </c>
      <c r="AV173" s="19" t="str">
        <f>IF(参照_電気!B173="","",参照_電気!B173)</f>
        <v/>
      </c>
      <c r="AW173" s="19" t="str">
        <f>IF(参照_電気!C173="","",参照_電気!C173)</f>
        <v>メニューB</v>
      </c>
      <c r="AX173" s="19">
        <f>IF(参照_電気!D173="","",参照_電気!D173)</f>
        <v>2.99E-4</v>
      </c>
      <c r="AY173" s="19">
        <f>IF(参照_電気!E173="","",参照_電気!E173)</f>
        <v>2.99E-4</v>
      </c>
      <c r="AZ173" s="19" t="str">
        <f>IF(参照_電気!F173="","",参照_電気!F173)</f>
        <v>オリックス(株)</v>
      </c>
      <c r="BA173" s="19" t="str">
        <f>IF(参照_電気!G173="","",参照_電気!G173)</f>
        <v>オリックス(株)_メニューB</v>
      </c>
      <c r="BB173" s="19">
        <f t="shared" si="43"/>
        <v>0.29899999999999999</v>
      </c>
      <c r="BD173" s="19" t="str">
        <f>IF(参照_電気!L173="","",参照_電気!L173)</f>
        <v>王子・伊藤忠エネクス電力販売(株)</v>
      </c>
    </row>
    <row r="174" spans="47:56">
      <c r="AU174" s="19" t="str">
        <f>IF(参照_電気!A174="","",参照_電気!A174)</f>
        <v/>
      </c>
      <c r="AV174" s="19" t="str">
        <f>IF(参照_電気!B174="","",参照_電気!B174)</f>
        <v/>
      </c>
      <c r="AW174" s="19" t="str">
        <f>IF(参照_電気!C174="","",参照_電気!C174)</f>
        <v>メニューC</v>
      </c>
      <c r="AX174" s="19">
        <f>IF(参照_電気!D174="","",参照_電気!D174)</f>
        <v>1.9900000000000001E-4</v>
      </c>
      <c r="AY174" s="19">
        <f>IF(参照_電気!E174="","",参照_電気!E174)</f>
        <v>1.9900000000000001E-4</v>
      </c>
      <c r="AZ174" s="19" t="str">
        <f>IF(参照_電気!F174="","",参照_電気!F174)</f>
        <v>オリックス(株)</v>
      </c>
      <c r="BA174" s="19" t="str">
        <f>IF(参照_電気!G174="","",参照_電気!G174)</f>
        <v>オリックス(株)_メニューC</v>
      </c>
      <c r="BB174" s="19">
        <f t="shared" si="43"/>
        <v>0.19900000000000001</v>
      </c>
      <c r="BD174" s="19" t="str">
        <f>IF(参照_電気!L174="","",参照_電気!L174)</f>
        <v>青梅ガス(株)</v>
      </c>
    </row>
    <row r="175" spans="47:56">
      <c r="AU175" s="19" t="str">
        <f>IF(参照_電気!A175="","",参照_電気!A175)</f>
        <v/>
      </c>
      <c r="AV175" s="19" t="str">
        <f>IF(参照_電気!B175="","",参照_電気!B175)</f>
        <v/>
      </c>
      <c r="AW175" s="19" t="str">
        <f>IF(参照_電気!C175="","",参照_電気!C175)</f>
        <v>メニューD</v>
      </c>
      <c r="AX175" s="19">
        <f>IF(参照_電気!D175="","",参照_電気!D175)</f>
        <v>0</v>
      </c>
      <c r="AY175" s="19">
        <f>IF(参照_電気!E175="","",参照_電気!E175)</f>
        <v>0</v>
      </c>
      <c r="AZ175" s="19" t="str">
        <f>IF(参照_電気!F175="","",参照_電気!F175)</f>
        <v>オリックス(株)</v>
      </c>
      <c r="BA175" s="19" t="str">
        <f>IF(参照_電気!G175="","",参照_電気!G175)</f>
        <v>オリックス(株)_メニューD</v>
      </c>
      <c r="BB175" s="19">
        <f t="shared" si="43"/>
        <v>0</v>
      </c>
      <c r="BD175" s="19" t="str">
        <f>IF(参照_電気!L175="","",参照_電気!L175)</f>
        <v>大垣ガス(株)</v>
      </c>
    </row>
    <row r="176" spans="47:56">
      <c r="AU176" s="19" t="str">
        <f>IF(参照_電気!A176="","",参照_電気!A176)</f>
        <v/>
      </c>
      <c r="AV176" s="19" t="str">
        <f>IF(参照_電気!B176="","",参照_電気!B176)</f>
        <v/>
      </c>
      <c r="AW176" s="19" t="str">
        <f>IF(参照_電気!C176="","",参照_電気!C176)</f>
        <v>メニューE</v>
      </c>
      <c r="AX176" s="19">
        <f>IF(参照_電気!D176="","",参照_電気!D176)</f>
        <v>4.4999999999999999E-4</v>
      </c>
      <c r="AY176" s="19">
        <f>IF(参照_電気!E176="","",参照_電気!E176)</f>
        <v>4.4999999999999999E-4</v>
      </c>
      <c r="AZ176" s="19" t="str">
        <f>IF(参照_電気!F176="","",参照_電気!F176)</f>
        <v>オリックス(株)</v>
      </c>
      <c r="BA176" s="19" t="str">
        <f>IF(参照_電気!G176="","",参照_電気!G176)</f>
        <v>オリックス(株)_メニューE</v>
      </c>
      <c r="BB176" s="19">
        <f t="shared" si="43"/>
        <v>0.45</v>
      </c>
      <c r="BD176" s="19" t="str">
        <f>IF(参照_電気!L176="","",参照_電気!L176)</f>
        <v>大熊るるるん電力(株)</v>
      </c>
    </row>
    <row r="177" spans="47:56">
      <c r="AU177" s="19" t="str">
        <f>IF(参照_電気!A177="","",参照_電気!A177)</f>
        <v/>
      </c>
      <c r="AV177" s="19" t="str">
        <f>IF(参照_電気!B177="","",参照_電気!B177)</f>
        <v/>
      </c>
      <c r="AW177" s="19" t="str">
        <f>IF(参照_電気!C177="","",参照_電気!C177)</f>
        <v>メニューF</v>
      </c>
      <c r="AX177" s="19">
        <f>IF(参照_電気!D177="","",参照_電気!D177)</f>
        <v>3.1500000000000001E-4</v>
      </c>
      <c r="AY177" s="19">
        <f>IF(参照_電気!E177="","",参照_電気!E177)</f>
        <v>3.1500000000000001E-4</v>
      </c>
      <c r="AZ177" s="19" t="str">
        <f>IF(参照_電気!F177="","",参照_電気!F177)</f>
        <v>オリックス(株)</v>
      </c>
      <c r="BA177" s="19" t="str">
        <f>IF(参照_電気!G177="","",参照_電気!G177)</f>
        <v>オリックス(株)_メニューF</v>
      </c>
      <c r="BB177" s="19">
        <f t="shared" si="43"/>
        <v>0.315</v>
      </c>
      <c r="BD177" s="19" t="str">
        <f>IF(参照_電気!L177="","",参照_電気!L177)</f>
        <v>大阪瓦斯(株)</v>
      </c>
    </row>
    <row r="178" spans="47:56">
      <c r="AU178" s="19" t="str">
        <f>IF(参照_電気!A178="","",参照_電気!A178)</f>
        <v/>
      </c>
      <c r="AV178" s="19" t="str">
        <f>IF(参照_電気!B178="","",参照_電気!B178)</f>
        <v/>
      </c>
      <c r="AW178" s="19" t="str">
        <f>IF(参照_電気!C178="","",参照_電気!C178)</f>
        <v>メニューG</v>
      </c>
      <c r="AX178" s="19">
        <f>IF(参照_電気!D178="","",参照_電気!D178)</f>
        <v>2.3499999999999999E-4</v>
      </c>
      <c r="AY178" s="19">
        <f>IF(参照_電気!E178="","",参照_電気!E178)</f>
        <v>2.3499999999999999E-4</v>
      </c>
      <c r="AZ178" s="19" t="str">
        <f>IF(参照_電気!F178="","",参照_電気!F178)</f>
        <v>オリックス(株)</v>
      </c>
      <c r="BA178" s="19" t="str">
        <f>IF(参照_電気!G178="","",参照_電気!G178)</f>
        <v>オリックス(株)_メニューG</v>
      </c>
      <c r="BB178" s="19">
        <f t="shared" si="43"/>
        <v>0.23499999999999999</v>
      </c>
      <c r="BD178" s="19" t="str">
        <f>IF(参照_電気!L178="","",参照_電気!L178)</f>
        <v>(株)大崎クリエーション</v>
      </c>
    </row>
    <row r="179" spans="47:56">
      <c r="AU179" s="19" t="str">
        <f>IF(参照_電気!A179="","",参照_電気!A179)</f>
        <v/>
      </c>
      <c r="AV179" s="19" t="str">
        <f>IF(参照_電気!B179="","",参照_電気!B179)</f>
        <v/>
      </c>
      <c r="AW179" s="19" t="str">
        <f>IF(参照_電気!C179="","",参照_電気!C179)</f>
        <v>メニューH(残差)</v>
      </c>
      <c r="AX179" s="19">
        <f>IF(参照_電気!D179="","",参照_電気!D179)</f>
        <v>4.2200000000000001E-4</v>
      </c>
      <c r="AY179" s="19">
        <f>IF(参照_電気!E179="","",参照_電気!E179)</f>
        <v>4.2200000000000001E-4</v>
      </c>
      <c r="AZ179" s="19" t="str">
        <f>IF(参照_電気!F179="","",参照_電気!F179)</f>
        <v>オリックス(株)</v>
      </c>
      <c r="BA179" s="19" t="str">
        <f>IF(参照_電気!G179="","",参照_電気!G179)</f>
        <v>オリックス(株)_メニューH(残差)</v>
      </c>
      <c r="BB179" s="19">
        <f t="shared" si="43"/>
        <v>0.42199999999999999</v>
      </c>
      <c r="BD179" s="19" t="str">
        <f>IF(参照_電気!L179="","",参照_電気!L179)</f>
        <v>おおすみ半島スマートエネルギー(株)</v>
      </c>
    </row>
    <row r="180" spans="47:56">
      <c r="AU180" s="19" t="str">
        <f>IF(参照_電気!A180="","",参照_電気!A180)</f>
        <v/>
      </c>
      <c r="AV180" s="19" t="str">
        <f>IF(参照_電気!B180="","",参照_電気!B180)</f>
        <v/>
      </c>
      <c r="AW180" s="19" t="str">
        <f>IF(参照_電気!C180="","",参照_電気!C180)</f>
        <v>(参考値)事業者全体</v>
      </c>
      <c r="AX180" s="19">
        <f>IF(参照_電気!D180="","",参照_電気!D180)</f>
        <v>1.096E-3</v>
      </c>
      <c r="AY180" s="19">
        <f>IF(参照_電気!E180="","",参照_電気!E180)</f>
        <v>1.096E-3</v>
      </c>
      <c r="AZ180" s="19" t="str">
        <f>IF(参照_電気!F180="","",参照_電気!F180)</f>
        <v>オリックス(株)</v>
      </c>
      <c r="BA180" s="19" t="str">
        <f>IF(参照_電気!G180="","",参照_電気!G180)</f>
        <v>オリックス(株)_(参考値)事業者全体</v>
      </c>
      <c r="BB180" s="19">
        <f t="shared" si="43"/>
        <v>1.0959999999999999</v>
      </c>
      <c r="BD180" s="19" t="str">
        <f>IF(参照_電気!L180="","",参照_電気!L180)</f>
        <v>大多喜ガス(株)</v>
      </c>
    </row>
    <row r="181" spans="47:56">
      <c r="AU181" s="19" t="str">
        <f>IF(参照_電気!A181="","",参照_電気!A181)</f>
        <v>A0054</v>
      </c>
      <c r="AV181" s="19" t="str">
        <f>IF(参照_電気!B181="","",参照_電気!B181)</f>
        <v>(株)エネサンス関東</v>
      </c>
      <c r="AW181" s="19" t="str">
        <f>IF(参照_電気!C181="","",参照_電気!C181)</f>
        <v/>
      </c>
      <c r="AX181" s="19">
        <f>IF(参照_電気!D181="","",参照_電気!D181)</f>
        <v>3.3799999999999998E-4</v>
      </c>
      <c r="AY181" s="19">
        <f>IF(参照_電気!E181="","",参照_電気!E181)</f>
        <v>3.3799999999999998E-4</v>
      </c>
      <c r="AZ181" s="19" t="str">
        <f>IF(参照_電気!F181="","",参照_電気!F181)</f>
        <v>(株)エネサンス関東</v>
      </c>
      <c r="BA181" s="19" t="str">
        <f>IF(参照_電気!G181="","",参照_電気!G181)</f>
        <v>(株)エネサンス関東_</v>
      </c>
      <c r="BB181" s="19">
        <f t="shared" si="43"/>
        <v>0.33799999999999997</v>
      </c>
      <c r="BD181" s="19" t="str">
        <f>IF(参照_電気!L181="","",参照_電気!L181)</f>
        <v>(株)おおた電力</v>
      </c>
    </row>
    <row r="182" spans="47:56">
      <c r="AU182" s="19" t="str">
        <f>IF(参照_電気!A182="","",参照_電気!A182)</f>
        <v>A0055</v>
      </c>
      <c r="AV182" s="19" t="str">
        <f>IF(参照_電気!B182="","",参照_電気!B182)</f>
        <v>(株)UPDATER</v>
      </c>
      <c r="AW182" s="19" t="str">
        <f>IF(参照_電気!C182="","",参照_電気!C182)</f>
        <v>メニューA</v>
      </c>
      <c r="AX182" s="19">
        <f>IF(参照_電気!D182="","",参照_電気!D182)</f>
        <v>0</v>
      </c>
      <c r="AY182" s="19">
        <f>IF(参照_電気!E182="","",参照_電気!E182)</f>
        <v>0</v>
      </c>
      <c r="AZ182" s="19" t="str">
        <f>IF(参照_電気!F182="","",参照_電気!F182)</f>
        <v>(株)UPDATER</v>
      </c>
      <c r="BA182" s="19" t="str">
        <f>IF(参照_電気!G182="","",参照_電気!G182)</f>
        <v>(株)UPDATER_メニューA</v>
      </c>
      <c r="BB182" s="19">
        <f t="shared" si="43"/>
        <v>0</v>
      </c>
      <c r="BD182" s="19" t="str">
        <f>IF(参照_電気!L182="","",参照_電気!L182)</f>
        <v>大塚ビジネスサポート(株)</v>
      </c>
    </row>
    <row r="183" spans="47:56">
      <c r="AU183" s="19" t="str">
        <f>IF(参照_電気!A183="","",参照_電気!A183)</f>
        <v/>
      </c>
      <c r="AV183" s="19" t="str">
        <f>IF(参照_電気!B183="","",参照_電気!B183)</f>
        <v/>
      </c>
      <c r="AW183" s="19" t="str">
        <f>IF(参照_電気!C183="","",参照_電気!C183)</f>
        <v>メニューB(残差)</v>
      </c>
      <c r="AX183" s="19">
        <f>IF(参照_電気!D183="","",参照_電気!D183)</f>
        <v>4.0499999999999998E-4</v>
      </c>
      <c r="AY183" s="19">
        <f>IF(参照_電気!E183="","",参照_電気!E183)</f>
        <v>4.0499999999999998E-4</v>
      </c>
      <c r="AZ183" s="19" t="str">
        <f>IF(参照_電気!F183="","",参照_電気!F183)</f>
        <v>(株)UPDATER</v>
      </c>
      <c r="BA183" s="19" t="str">
        <f>IF(参照_電気!G183="","",参照_電気!G183)</f>
        <v>(株)UPDATER_メニューB(残差)</v>
      </c>
      <c r="BB183" s="19">
        <f t="shared" si="43"/>
        <v>0.40499999999999997</v>
      </c>
      <c r="BD183" s="19" t="str">
        <f>IF(参照_電気!L183="","",参照_電気!L183)</f>
        <v>(株)岡崎さくら電力</v>
      </c>
    </row>
    <row r="184" spans="47:56">
      <c r="AU184" s="19" t="str">
        <f>IF(参照_電気!A184="","",参照_電気!A184)</f>
        <v/>
      </c>
      <c r="AV184" s="19" t="str">
        <f>IF(参照_電気!B184="","",参照_電気!B184)</f>
        <v/>
      </c>
      <c r="AW184" s="19" t="str">
        <f>IF(参照_電気!C184="","",参照_電気!C184)</f>
        <v>(参考値)事業者全体</v>
      </c>
      <c r="AX184" s="19">
        <f>IF(参照_電気!D184="","",参照_電気!D184)</f>
        <v>3.8000000000000002E-5</v>
      </c>
      <c r="AY184" s="19">
        <f>IF(参照_電気!E184="","",参照_電気!E184)</f>
        <v>3.8000000000000002E-5</v>
      </c>
      <c r="AZ184" s="19" t="str">
        <f>IF(参照_電気!F184="","",参照_電気!F184)</f>
        <v>(株)UPDATER</v>
      </c>
      <c r="BA184" s="19" t="str">
        <f>IF(参照_電気!G184="","",参照_電気!G184)</f>
        <v>(株)UPDATER_(参考値)事業者全体</v>
      </c>
      <c r="BB184" s="19">
        <f t="shared" si="43"/>
        <v>3.7999999999999999E-2</v>
      </c>
      <c r="BD184" s="19" t="str">
        <f>IF(参照_電気!L184="","",参照_電気!L184)</f>
        <v>岡田建設(株)</v>
      </c>
    </row>
    <row r="185" spans="47:56">
      <c r="AU185" s="19" t="str">
        <f>IF(参照_電気!A185="","",参照_電気!A185)</f>
        <v>A0056</v>
      </c>
      <c r="AV185" s="19" t="str">
        <f>IF(参照_電気!B185="","",参照_電気!B185)</f>
        <v>シン・エナジー(株)</v>
      </c>
      <c r="AW185" s="19" t="str">
        <f>IF(参照_電気!C185="","",参照_電気!C185)</f>
        <v>メニューA</v>
      </c>
      <c r="AX185" s="19">
        <f>IF(参照_電気!D185="","",参照_電気!D185)</f>
        <v>4.2400000000000001E-4</v>
      </c>
      <c r="AY185" s="19">
        <f>IF(参照_電気!E185="","",参照_電気!E185)</f>
        <v>4.2400000000000001E-4</v>
      </c>
      <c r="AZ185" s="19" t="str">
        <f>IF(参照_電気!F185="","",参照_電気!F185)</f>
        <v>シン・エナジー(株)</v>
      </c>
      <c r="BA185" s="19" t="str">
        <f>IF(参照_電気!G185="","",参照_電気!G185)</f>
        <v>シン・エナジー(株)_メニューA</v>
      </c>
      <c r="BB185" s="19">
        <f t="shared" si="43"/>
        <v>0.42399999999999999</v>
      </c>
      <c r="BD185" s="19" t="str">
        <f>IF(参照_電気!L185="","",参照_電気!L185)</f>
        <v>(株)オカモト</v>
      </c>
    </row>
    <row r="186" spans="47:56">
      <c r="AU186" s="19" t="str">
        <f>IF(参照_電気!A186="","",参照_電気!A186)</f>
        <v/>
      </c>
      <c r="AV186" s="19" t="str">
        <f>IF(参照_電気!B186="","",参照_電気!B186)</f>
        <v/>
      </c>
      <c r="AW186" s="19" t="str">
        <f>IF(参照_電気!C186="","",参照_電気!C186)</f>
        <v>メニューB</v>
      </c>
      <c r="AX186" s="19">
        <f>IF(参照_電気!D186="","",参照_電気!D186)</f>
        <v>0</v>
      </c>
      <c r="AY186" s="19">
        <f>IF(参照_電気!E186="","",参照_電気!E186)</f>
        <v>0</v>
      </c>
      <c r="AZ186" s="19" t="str">
        <f>IF(参照_電気!F186="","",参照_電気!F186)</f>
        <v>シン・エナジー(株)</v>
      </c>
      <c r="BA186" s="19" t="str">
        <f>IF(参照_電気!G186="","",参照_電気!G186)</f>
        <v>シン・エナジー(株)_メニューB</v>
      </c>
      <c r="BB186" s="19">
        <f t="shared" si="43"/>
        <v>0</v>
      </c>
      <c r="BD186" s="19" t="str">
        <f>IF(参照_電気!L186="","",参照_電気!L186)</f>
        <v>岡谷酸素(株)</v>
      </c>
    </row>
    <row r="187" spans="47:56">
      <c r="AU187" s="19" t="str">
        <f>IF(参照_電気!A187="","",参照_電気!A187)</f>
        <v/>
      </c>
      <c r="AV187" s="19" t="str">
        <f>IF(参照_電気!B187="","",参照_電気!B187)</f>
        <v/>
      </c>
      <c r="AW187" s="19" t="str">
        <f>IF(参照_電気!C187="","",参照_電気!C187)</f>
        <v>メニューC</v>
      </c>
      <c r="AX187" s="19">
        <f>IF(参照_電気!D187="","",参照_電気!D187)</f>
        <v>3.0899999999999998E-4</v>
      </c>
      <c r="AY187" s="19">
        <f>IF(参照_電気!E187="","",参照_電気!E187)</f>
        <v>3.0899999999999998E-4</v>
      </c>
      <c r="AZ187" s="19" t="str">
        <f>IF(参照_電気!F187="","",参照_電気!F187)</f>
        <v>シン・エナジー(株)</v>
      </c>
      <c r="BA187" s="19" t="str">
        <f>IF(参照_電気!G187="","",参照_電気!G187)</f>
        <v>シン・エナジー(株)_メニューC</v>
      </c>
      <c r="BB187" s="19">
        <f t="shared" si="43"/>
        <v>0.309</v>
      </c>
      <c r="BD187" s="19" t="str">
        <f>IF(参照_電気!L187="","",参照_電気!L187)</f>
        <v>岡山ガス(株)</v>
      </c>
    </row>
    <row r="188" spans="47:56">
      <c r="AU188" s="19" t="str">
        <f>IF(参照_電気!A188="","",参照_電気!A188)</f>
        <v/>
      </c>
      <c r="AV188" s="19" t="str">
        <f>IF(参照_電気!B188="","",参照_電気!B188)</f>
        <v/>
      </c>
      <c r="AW188" s="19" t="str">
        <f>IF(参照_電気!C188="","",参照_電気!C188)</f>
        <v>メニューD</v>
      </c>
      <c r="AX188" s="19">
        <f>IF(参照_電気!D188="","",参照_電気!D188)</f>
        <v>0</v>
      </c>
      <c r="AY188" s="19">
        <f>IF(参照_電気!E188="","",参照_電気!E188)</f>
        <v>0</v>
      </c>
      <c r="AZ188" s="19" t="str">
        <f>IF(参照_電気!F188="","",参照_電気!F188)</f>
        <v>シン・エナジー(株)</v>
      </c>
      <c r="BA188" s="19" t="str">
        <f>IF(参照_電気!G188="","",参照_電気!G188)</f>
        <v>シン・エナジー(株)_メニューD</v>
      </c>
      <c r="BB188" s="19">
        <f t="shared" si="43"/>
        <v>0</v>
      </c>
      <c r="BD188" s="19" t="str">
        <f>IF(参照_電気!L188="","",参照_電気!L188)</f>
        <v>岡山電力(株)</v>
      </c>
    </row>
    <row r="189" spans="47:56">
      <c r="AU189" s="19" t="str">
        <f>IF(参照_電気!A189="","",参照_電気!A189)</f>
        <v/>
      </c>
      <c r="AV189" s="19" t="str">
        <f>IF(参照_電気!B189="","",参照_電気!B189)</f>
        <v/>
      </c>
      <c r="AW189" s="19" t="str">
        <f>IF(参照_電気!C189="","",参照_電気!C189)</f>
        <v>メニューE(残差)</v>
      </c>
      <c r="AX189" s="19">
        <f>IF(参照_電気!D189="","",参照_電気!D189)</f>
        <v>5.9599999999999996E-4</v>
      </c>
      <c r="AY189" s="19">
        <f>IF(参照_電気!E189="","",参照_電気!E189)</f>
        <v>5.9599999999999996E-4</v>
      </c>
      <c r="AZ189" s="19" t="str">
        <f>IF(参照_電気!F189="","",参照_電気!F189)</f>
        <v>シン・エナジー(株)</v>
      </c>
      <c r="BA189" s="19" t="str">
        <f>IF(参照_電気!G189="","",参照_電気!G189)</f>
        <v>シン・エナジー(株)_メニューE(残差)</v>
      </c>
      <c r="BB189" s="19">
        <f t="shared" si="43"/>
        <v>0.59599999999999997</v>
      </c>
      <c r="BD189" s="19" t="str">
        <f>IF(参照_電気!L189="","",参照_電気!L189)</f>
        <v>おきたま新電力(株)</v>
      </c>
    </row>
    <row r="190" spans="47:56">
      <c r="AU190" s="19" t="str">
        <f>IF(参照_電気!A190="","",参照_電気!A190)</f>
        <v/>
      </c>
      <c r="AV190" s="19" t="str">
        <f>IF(参照_電気!B190="","",参照_電気!B190)</f>
        <v/>
      </c>
      <c r="AW190" s="19" t="str">
        <f>IF(参照_電気!C190="","",参照_電気!C190)</f>
        <v>(参考値)事業者全体</v>
      </c>
      <c r="AX190" s="19">
        <f>IF(参照_電気!D190="","",参照_電気!D190)</f>
        <v>5.3799999999999996E-4</v>
      </c>
      <c r="AY190" s="19">
        <f>IF(参照_電気!E190="","",参照_電気!E190)</f>
        <v>5.3799999999999996E-4</v>
      </c>
      <c r="AZ190" s="19" t="str">
        <f>IF(参照_電気!F190="","",参照_電気!F190)</f>
        <v>シン・エナジー(株)</v>
      </c>
      <c r="BA190" s="19" t="str">
        <f>IF(参照_電気!G190="","",参照_電気!G190)</f>
        <v>シン・エナジー(株)_(参考値)事業者全体</v>
      </c>
      <c r="BB190" s="19">
        <f t="shared" si="43"/>
        <v>0.53799999999999992</v>
      </c>
      <c r="BD190" s="19" t="str">
        <f>IF(参照_電気!L190="","",参照_電気!L190)</f>
        <v>(株)沖縄ガスニューパワー</v>
      </c>
    </row>
    <row r="191" spans="47:56">
      <c r="AU191" s="19" t="str">
        <f>IF(参照_電気!A191="","",参照_電気!A191)</f>
        <v>A0057</v>
      </c>
      <c r="AV191" s="19" t="str">
        <f>IF(参照_電気!B191="","",参照_電気!B191)</f>
        <v>(株)サニックス</v>
      </c>
      <c r="AW191" s="19" t="str">
        <f>IF(参照_電気!C191="","",参照_電気!C191)</f>
        <v>メニューA</v>
      </c>
      <c r="AX191" s="19">
        <f>IF(参照_電気!D191="","",参照_電気!D191)</f>
        <v>0</v>
      </c>
      <c r="AY191" s="19">
        <f>IF(参照_電気!E191="","",参照_電気!E191)</f>
        <v>0</v>
      </c>
      <c r="AZ191" s="19" t="str">
        <f>IF(参照_電気!F191="","",参照_電気!F191)</f>
        <v>(株)サニックス</v>
      </c>
      <c r="BA191" s="19" t="str">
        <f>IF(参照_電気!G191="","",参照_電気!G191)</f>
        <v>(株)サニックス_メニューA</v>
      </c>
      <c r="BB191" s="19">
        <f t="shared" si="43"/>
        <v>0</v>
      </c>
      <c r="BD191" s="19" t="str">
        <f>IF(参照_電気!L191="","",参照_電気!L191)</f>
        <v>おきなわコープエナジー(株)</v>
      </c>
    </row>
    <row r="192" spans="47:56">
      <c r="AU192" s="19" t="str">
        <f>IF(参照_電気!A192="","",参照_電気!A192)</f>
        <v/>
      </c>
      <c r="AV192" s="19" t="str">
        <f>IF(参照_電気!B192="","",参照_電気!B192)</f>
        <v/>
      </c>
      <c r="AW192" s="19" t="str">
        <f>IF(参照_電気!C192="","",参照_電気!C192)</f>
        <v>メニューB</v>
      </c>
      <c r="AX192" s="19">
        <f>IF(参照_電気!D192="","",参照_電気!D192)</f>
        <v>0</v>
      </c>
      <c r="AY192" s="19">
        <f>IF(参照_電気!E192="","",参照_電気!E192)</f>
        <v>0</v>
      </c>
      <c r="AZ192" s="19" t="str">
        <f>IF(参照_電気!F192="","",参照_電気!F192)</f>
        <v>(株)サニックス</v>
      </c>
      <c r="BA192" s="19" t="str">
        <f>IF(参照_電気!G192="","",参照_電気!G192)</f>
        <v>(株)サニックス_メニューB</v>
      </c>
      <c r="BB192" s="19">
        <f t="shared" si="43"/>
        <v>0</v>
      </c>
      <c r="BD192" s="19" t="str">
        <f>IF(参照_電気!L192="","",参照_電気!L192)</f>
        <v>沖縄新エネ開発(株)</v>
      </c>
    </row>
    <row r="193" spans="47:56">
      <c r="AU193" s="19" t="str">
        <f>IF(参照_電気!A193="","",参照_電気!A193)</f>
        <v/>
      </c>
      <c r="AV193" s="19" t="str">
        <f>IF(参照_電気!B193="","",参照_電気!B193)</f>
        <v/>
      </c>
      <c r="AW193" s="19" t="str">
        <f>IF(参照_電気!C193="","",参照_電気!C193)</f>
        <v>メニューC</v>
      </c>
      <c r="AX193" s="19">
        <f>IF(参照_電気!D193="","",参照_電気!D193)</f>
        <v>2.99E-4</v>
      </c>
      <c r="AY193" s="19">
        <f>IF(参照_電気!E193="","",参照_電気!E193)</f>
        <v>2.99E-4</v>
      </c>
      <c r="AZ193" s="19" t="str">
        <f>IF(参照_電気!F193="","",参照_電気!F193)</f>
        <v>(株)サニックス</v>
      </c>
      <c r="BA193" s="19" t="str">
        <f>IF(参照_電気!G193="","",参照_電気!G193)</f>
        <v>(株)サニックス_メニューC</v>
      </c>
      <c r="BB193" s="19">
        <f t="shared" si="43"/>
        <v>0.29899999999999999</v>
      </c>
      <c r="BD193" s="19" t="str">
        <f>IF(参照_電気!L193="","",参照_電気!L193)</f>
        <v>奥出雲電力(株)</v>
      </c>
    </row>
    <row r="194" spans="47:56">
      <c r="AU194" s="19" t="str">
        <f>IF(参照_電気!A194="","",参照_電気!A194)</f>
        <v/>
      </c>
      <c r="AV194" s="19" t="str">
        <f>IF(参照_電気!B194="","",参照_電気!B194)</f>
        <v/>
      </c>
      <c r="AW194" s="19" t="str">
        <f>IF(参照_電気!C194="","",参照_電気!C194)</f>
        <v>メニューD</v>
      </c>
      <c r="AX194" s="19">
        <f>IF(参照_電気!D194="","",参照_電気!D194)</f>
        <v>2.72E-4</v>
      </c>
      <c r="AY194" s="19">
        <f>IF(参照_電気!E194="","",参照_電気!E194)</f>
        <v>2.72E-4</v>
      </c>
      <c r="AZ194" s="19" t="str">
        <f>IF(参照_電気!F194="","",参照_電気!F194)</f>
        <v>(株)サニックス</v>
      </c>
      <c r="BA194" s="19" t="str">
        <f>IF(参照_電気!G194="","",参照_電気!G194)</f>
        <v>(株)サニックス_メニューD</v>
      </c>
      <c r="BB194" s="19">
        <f t="shared" si="43"/>
        <v>0.27200000000000002</v>
      </c>
      <c r="BD194" s="19" t="str">
        <f>IF(参照_電気!L194="","",参照_電気!L194)</f>
        <v>(株)オズエナジー</v>
      </c>
    </row>
    <row r="195" spans="47:56">
      <c r="AU195" s="19" t="str">
        <f>IF(参照_電気!A195="","",参照_電気!A195)</f>
        <v/>
      </c>
      <c r="AV195" s="19" t="str">
        <f>IF(参照_電気!B195="","",参照_電気!B195)</f>
        <v/>
      </c>
      <c r="AW195" s="19" t="str">
        <f>IF(参照_電気!C195="","",参照_電気!C195)</f>
        <v>メニューE(残差)</v>
      </c>
      <c r="AX195" s="19">
        <f>IF(参照_電気!D195="","",参照_電気!D195)</f>
        <v>4.84E-4</v>
      </c>
      <c r="AY195" s="19">
        <f>IF(参照_電気!E195="","",参照_電気!E195)</f>
        <v>4.84E-4</v>
      </c>
      <c r="AZ195" s="19" t="str">
        <f>IF(参照_電気!F195="","",参照_電気!F195)</f>
        <v>(株)サニックス</v>
      </c>
      <c r="BA195" s="19" t="str">
        <f>IF(参照_電気!G195="","",参照_電気!G195)</f>
        <v>(株)サニックス_メニューE(残差)</v>
      </c>
      <c r="BB195" s="19">
        <f t="shared" si="43"/>
        <v>0.48399999999999999</v>
      </c>
      <c r="BD195" s="19" t="str">
        <f>IF(参照_電気!L195="","",参照_電気!L195)</f>
        <v>帯広電力(株)</v>
      </c>
    </row>
    <row r="196" spans="47:56">
      <c r="AU196" s="19" t="str">
        <f>IF(参照_電気!A196="","",参照_電気!A196)</f>
        <v/>
      </c>
      <c r="AV196" s="19" t="str">
        <f>IF(参照_電気!B196="","",参照_電気!B196)</f>
        <v/>
      </c>
      <c r="AW196" s="19" t="str">
        <f>IF(参照_電気!C196="","",参照_電気!C196)</f>
        <v>(参考値)事業者全体</v>
      </c>
      <c r="AX196" s="19">
        <f>IF(参照_電気!D196="","",参照_電気!D196)</f>
        <v>4.7800000000000002E-4</v>
      </c>
      <c r="AY196" s="19">
        <f>IF(参照_電気!E196="","",参照_電気!E196)</f>
        <v>4.7800000000000002E-4</v>
      </c>
      <c r="AZ196" s="19" t="str">
        <f>IF(参照_電気!F196="","",参照_電気!F196)</f>
        <v>(株)サニックス</v>
      </c>
      <c r="BA196" s="19" t="str">
        <f>IF(参照_電気!G196="","",参照_電気!G196)</f>
        <v>(株)サニックス_(参考値)事業者全体</v>
      </c>
      <c r="BB196" s="19">
        <f t="shared" si="43"/>
        <v>0.47800000000000004</v>
      </c>
      <c r="BD196" s="19" t="str">
        <f>IF(参照_電気!L196="","",参照_電気!L196)</f>
        <v>(株)オプテージ</v>
      </c>
    </row>
    <row r="197" spans="47:56">
      <c r="AU197" s="19" t="str">
        <f>IF(参照_電気!A197="","",参照_電気!A197)</f>
        <v>A0058</v>
      </c>
      <c r="AV197" s="19" t="str">
        <f>IF(参照_電気!B197="","",参照_電気!B197)</f>
        <v>(株)コンシェルジュ</v>
      </c>
      <c r="AW197" s="19" t="str">
        <f>IF(参照_電気!C197="","",参照_電気!C197)</f>
        <v>メニューA</v>
      </c>
      <c r="AX197" s="19">
        <f>IF(参照_電気!D197="","",参照_電気!D197)</f>
        <v>0</v>
      </c>
      <c r="AY197" s="19">
        <f>IF(参照_電気!E197="","",参照_電気!E197)</f>
        <v>0</v>
      </c>
      <c r="AZ197" s="19" t="str">
        <f>IF(参照_電気!F197="","",参照_電気!F197)</f>
        <v>(株)コンシェルジュ</v>
      </c>
      <c r="BA197" s="19" t="str">
        <f>IF(参照_電気!G197="","",参照_電気!G197)</f>
        <v>(株)コンシェルジュ_メニューA</v>
      </c>
      <c r="BB197" s="19">
        <f t="shared" ref="BB197:BB260" si="44">AX197*1000</f>
        <v>0</v>
      </c>
      <c r="BD197" s="19" t="str">
        <f>IF(参照_電気!L197="","",参照_電気!L197)</f>
        <v>おもてなし山形(株)</v>
      </c>
    </row>
    <row r="198" spans="47:56">
      <c r="AU198" s="19" t="str">
        <f>IF(参照_電気!A198="","",参照_電気!A198)</f>
        <v/>
      </c>
      <c r="AV198" s="19" t="str">
        <f>IF(参照_電気!B198="","",参照_電気!B198)</f>
        <v/>
      </c>
      <c r="AW198" s="19" t="str">
        <f>IF(参照_電気!C198="","",参照_電気!C198)</f>
        <v>メニューB(残差)</v>
      </c>
      <c r="AX198" s="19">
        <f>IF(参照_電気!D198="","",参照_電気!D198)</f>
        <v>7.5500000000000003E-4</v>
      </c>
      <c r="AY198" s="19">
        <f>IF(参照_電気!E198="","",参照_電気!E198)</f>
        <v>7.5500000000000003E-4</v>
      </c>
      <c r="AZ198" s="19" t="str">
        <f>IF(参照_電気!F198="","",参照_電気!F198)</f>
        <v>(株)コンシェルジュ</v>
      </c>
      <c r="BA198" s="19" t="str">
        <f>IF(参照_電気!G198="","",参照_電気!G198)</f>
        <v>(株)コンシェルジュ_メニューB(残差)</v>
      </c>
      <c r="BB198" s="19">
        <f t="shared" si="44"/>
        <v>0.755</v>
      </c>
      <c r="BD198" s="19" t="str">
        <f>IF(参照_電気!L198="","",参照_電気!L198)</f>
        <v>オリックス(株)</v>
      </c>
    </row>
    <row r="199" spans="47:56">
      <c r="AU199" s="19" t="str">
        <f>IF(参照_電気!A199="","",参照_電気!A199)</f>
        <v/>
      </c>
      <c r="AV199" s="19" t="str">
        <f>IF(参照_電気!B199="","",参照_電気!B199)</f>
        <v/>
      </c>
      <c r="AW199" s="19" t="str">
        <f>IF(参照_電気!C199="","",参照_電気!C199)</f>
        <v>(参考値)事業者全体</v>
      </c>
      <c r="AX199" s="19">
        <f>IF(参照_電気!D199="","",参照_電気!D199)</f>
        <v>1.74E-4</v>
      </c>
      <c r="AY199" s="19">
        <f>IF(参照_電気!E199="","",参照_電気!E199)</f>
        <v>1.74E-4</v>
      </c>
      <c r="AZ199" s="19" t="str">
        <f>IF(参照_電気!F199="","",参照_電気!F199)</f>
        <v>(株)コンシェルジュ</v>
      </c>
      <c r="BA199" s="19" t="str">
        <f>IF(参照_電気!G199="","",参照_電気!G199)</f>
        <v>(株)コンシェルジュ_(参考値)事業者全体</v>
      </c>
      <c r="BB199" s="19">
        <f t="shared" si="44"/>
        <v>0.17399999999999999</v>
      </c>
      <c r="BD199" s="19" t="str">
        <f>IF(参照_電気!L199="","",参照_電気!L199)</f>
        <v>(株)織戸組</v>
      </c>
    </row>
    <row r="200" spans="47:56">
      <c r="AU200" s="19" t="str">
        <f>IF(参照_電気!A200="","",参照_電気!A200)</f>
        <v>A0060</v>
      </c>
      <c r="AV200" s="19" t="str">
        <f>IF(参照_電気!B200="","",参照_電気!B200)</f>
        <v>(株)アイ・グリッド・ソリューションズ</v>
      </c>
      <c r="AW200" s="19" t="str">
        <f>IF(参照_電気!C200="","",参照_電気!C200)</f>
        <v>メニューA</v>
      </c>
      <c r="AX200" s="19">
        <f>IF(参照_電気!D200="","",参照_電気!D200)</f>
        <v>0</v>
      </c>
      <c r="AY200" s="19">
        <f>IF(参照_電気!E200="","",参照_電気!E200)</f>
        <v>0</v>
      </c>
      <c r="AZ200" s="19" t="str">
        <f>IF(参照_電気!F200="","",参照_電気!F200)</f>
        <v>(株)アイ・グリッド・ソリューションズ</v>
      </c>
      <c r="BA200" s="19" t="str">
        <f>IF(参照_電気!G200="","",参照_電気!G200)</f>
        <v>(株)アイ・グリッド・ソリューションズ_メニューA</v>
      </c>
      <c r="BB200" s="19">
        <f t="shared" si="44"/>
        <v>0</v>
      </c>
      <c r="BD200" s="19" t="str">
        <f>IF(参照_電気!L200="","",参照_電気!L200)</f>
        <v>(株)カーボンニュートラル</v>
      </c>
    </row>
    <row r="201" spans="47:56">
      <c r="AU201" s="19" t="str">
        <f>IF(参照_電気!A201="","",参照_電気!A201)</f>
        <v/>
      </c>
      <c r="AV201" s="19" t="str">
        <f>IF(参照_電気!B201="","",参照_電気!B201)</f>
        <v/>
      </c>
      <c r="AW201" s="19" t="str">
        <f>IF(参照_電気!C201="","",参照_電気!C201)</f>
        <v>メニューB(残差)</v>
      </c>
      <c r="AX201" s="19">
        <f>IF(参照_電気!D201="","",参照_電気!D201)</f>
        <v>5.6499999999999996E-4</v>
      </c>
      <c r="AY201" s="19">
        <f>IF(参照_電気!E201="","",参照_電気!E201)</f>
        <v>5.6499999999999996E-4</v>
      </c>
      <c r="AZ201" s="19" t="str">
        <f>IF(参照_電気!F201="","",参照_電気!F201)</f>
        <v>(株)アイ・グリッド・ソリューションズ</v>
      </c>
      <c r="BA201" s="19" t="str">
        <f>IF(参照_電気!G201="","",参照_電気!G201)</f>
        <v>(株)アイ・グリッド・ソリューションズ_メニューB(残差)</v>
      </c>
      <c r="BB201" s="19">
        <f t="shared" si="44"/>
        <v>0.56499999999999995</v>
      </c>
      <c r="BD201" s="19" t="str">
        <f>IF(参照_電気!L201="","",参照_電気!L201)</f>
        <v>香川電力(株)　</v>
      </c>
    </row>
    <row r="202" spans="47:56">
      <c r="AU202" s="19" t="str">
        <f>IF(参照_電気!A202="","",参照_電気!A202)</f>
        <v/>
      </c>
      <c r="AV202" s="19" t="str">
        <f>IF(参照_電気!B202="","",参照_電気!B202)</f>
        <v/>
      </c>
      <c r="AW202" s="19" t="str">
        <f>IF(参照_電気!C202="","",参照_電気!C202)</f>
        <v>(参考値)事業者全体</v>
      </c>
      <c r="AX202" s="19">
        <f>IF(参照_電気!D202="","",参照_電気!D202)</f>
        <v>4.6799999999999999E-4</v>
      </c>
      <c r="AY202" s="19">
        <f>IF(参照_電気!E202="","",参照_電気!E202)</f>
        <v>4.6799999999999999E-4</v>
      </c>
      <c r="AZ202" s="19" t="str">
        <f>IF(参照_電気!F202="","",参照_電気!F202)</f>
        <v>(株)アイ・グリッド・ソリューションズ</v>
      </c>
      <c r="BA202" s="19" t="str">
        <f>IF(参照_電気!G202="","",参照_電気!G202)</f>
        <v>(株)アイ・グリッド・ソリューションズ_(参考値)事業者全体</v>
      </c>
      <c r="BB202" s="19">
        <f t="shared" si="44"/>
        <v>0.46799999999999997</v>
      </c>
      <c r="BD202" s="19" t="str">
        <f>IF(参照_電気!L202="","",参照_電気!L202)</f>
        <v>角栄ガス(株)</v>
      </c>
    </row>
    <row r="203" spans="47:56">
      <c r="AU203" s="19" t="str">
        <f>IF(参照_電気!A203="","",参照_電気!A203)</f>
        <v>A0061</v>
      </c>
      <c r="AV203" s="19" t="str">
        <f>IF(参照_電気!B203="","",参照_電気!B203)</f>
        <v>サミットエナジー(株)</v>
      </c>
      <c r="AW203" s="19" t="str">
        <f>IF(参照_電気!C203="","",参照_電気!C203)</f>
        <v>メニューA</v>
      </c>
      <c r="AX203" s="19">
        <f>IF(参照_電気!D203="","",参照_電気!D203)</f>
        <v>0</v>
      </c>
      <c r="AY203" s="19">
        <f>IF(参照_電気!E203="","",参照_電気!E203)</f>
        <v>0</v>
      </c>
      <c r="AZ203" s="19" t="str">
        <f>IF(参照_電気!F203="","",参照_電気!F203)</f>
        <v>サミットエナジー(株)</v>
      </c>
      <c r="BA203" s="19" t="str">
        <f>IF(参照_電気!G203="","",参照_電気!G203)</f>
        <v>サミットエナジー(株)_メニューA</v>
      </c>
      <c r="BB203" s="19">
        <f t="shared" si="44"/>
        <v>0</v>
      </c>
      <c r="BD203" s="19" t="str">
        <f>IF(参照_電気!L203="","",参照_電気!L203)</f>
        <v>神楽電力(株)</v>
      </c>
    </row>
    <row r="204" spans="47:56">
      <c r="AU204" s="19" t="str">
        <f>IF(参照_電気!A204="","",参照_電気!A204)</f>
        <v/>
      </c>
      <c r="AV204" s="19" t="str">
        <f>IF(参照_電気!B204="","",参照_電気!B204)</f>
        <v/>
      </c>
      <c r="AW204" s="19" t="str">
        <f>IF(参照_電気!C204="","",参照_電気!C204)</f>
        <v>メニューB(残差)</v>
      </c>
      <c r="AX204" s="19">
        <f>IF(参照_電気!D204="","",参照_電気!D204)</f>
        <v>5.2400000000000005E-4</v>
      </c>
      <c r="AY204" s="19">
        <f>IF(参照_電気!E204="","",参照_電気!E204)</f>
        <v>5.2400000000000005E-4</v>
      </c>
      <c r="AZ204" s="19" t="str">
        <f>IF(参照_電気!F204="","",参照_電気!F204)</f>
        <v>サミットエナジー(株)</v>
      </c>
      <c r="BA204" s="19" t="str">
        <f>IF(参照_電気!G204="","",参照_電気!G204)</f>
        <v>サミットエナジー(株)_メニューB(残差)</v>
      </c>
      <c r="BB204" s="19">
        <f t="shared" si="44"/>
        <v>0.52400000000000002</v>
      </c>
      <c r="BD204" s="19" t="str">
        <f>IF(参照_電気!L204="","",参照_電気!L204)</f>
        <v>かけがわ報徳パワー(株)</v>
      </c>
    </row>
    <row r="205" spans="47:56">
      <c r="AU205" s="19" t="str">
        <f>IF(参照_電気!A205="","",参照_電気!A205)</f>
        <v/>
      </c>
      <c r="AV205" s="19" t="str">
        <f>IF(参照_電気!B205="","",参照_電気!B205)</f>
        <v/>
      </c>
      <c r="AW205" s="19" t="str">
        <f>IF(参照_電気!C205="","",参照_電気!C205)</f>
        <v>(参考値)事業者全体</v>
      </c>
      <c r="AX205" s="19">
        <f>IF(参照_電気!D205="","",参照_電気!D205)</f>
        <v>4.2000000000000002E-4</v>
      </c>
      <c r="AY205" s="19">
        <f>IF(参照_電気!E205="","",参照_電気!E205)</f>
        <v>4.2000000000000002E-4</v>
      </c>
      <c r="AZ205" s="19" t="str">
        <f>IF(参照_電気!F205="","",参照_電気!F205)</f>
        <v>サミットエナジー(株)</v>
      </c>
      <c r="BA205" s="19" t="str">
        <f>IF(参照_電気!G205="","",参照_電気!G205)</f>
        <v>サミットエナジー(株)_(参考値)事業者全体</v>
      </c>
      <c r="BB205" s="19">
        <f t="shared" si="44"/>
        <v>0.42000000000000004</v>
      </c>
      <c r="BD205" s="19" t="str">
        <f>IF(参照_電気!L205="","",参照_電気!L205)</f>
        <v>鹿児島電力(株)</v>
      </c>
    </row>
    <row r="206" spans="47:56">
      <c r="AU206" s="19" t="str">
        <f>IF(参照_電気!A206="","",参照_電気!A206)</f>
        <v>A0062</v>
      </c>
      <c r="AV206" s="19" t="str">
        <f>IF(参照_電気!B206="","",参照_電気!B206)</f>
        <v>リコージャパン(株)</v>
      </c>
      <c r="AW206" s="19" t="str">
        <f>IF(参照_電気!C206="","",参照_電気!C206)</f>
        <v>メニューA</v>
      </c>
      <c r="AX206" s="19">
        <f>IF(参照_電気!D206="","",参照_電気!D206)</f>
        <v>0</v>
      </c>
      <c r="AY206" s="19">
        <f>IF(参照_電気!E206="","",参照_電気!E206)</f>
        <v>0</v>
      </c>
      <c r="AZ206" s="19" t="str">
        <f>IF(参照_電気!F206="","",参照_電気!F206)</f>
        <v>リコージャパン(株)</v>
      </c>
      <c r="BA206" s="19" t="str">
        <f>IF(参照_電気!G206="","",参照_電気!G206)</f>
        <v>リコージャパン(株)_メニューA</v>
      </c>
      <c r="BB206" s="19">
        <f t="shared" si="44"/>
        <v>0</v>
      </c>
      <c r="BD206" s="19" t="str">
        <f>IF(参照_電気!L206="","",参照_電気!L206)</f>
        <v>柏崎あい・あーるエナジー(株)</v>
      </c>
    </row>
    <row r="207" spans="47:56">
      <c r="AU207" s="19" t="str">
        <f>IF(参照_電気!A207="","",参照_電気!A207)</f>
        <v/>
      </c>
      <c r="AV207" s="19" t="str">
        <f>IF(参照_電気!B207="","",参照_電気!B207)</f>
        <v/>
      </c>
      <c r="AW207" s="19" t="str">
        <f>IF(参照_電気!C207="","",参照_電気!C207)</f>
        <v>メニューB</v>
      </c>
      <c r="AX207" s="19">
        <f>IF(参照_電気!D207="","",参照_電気!D207)</f>
        <v>0</v>
      </c>
      <c r="AY207" s="19">
        <f>IF(参照_電気!E207="","",参照_電気!E207)</f>
        <v>0</v>
      </c>
      <c r="AZ207" s="19" t="str">
        <f>IF(参照_電気!F207="","",参照_電気!F207)</f>
        <v>リコージャパン(株)</v>
      </c>
      <c r="BA207" s="19" t="str">
        <f>IF(参照_電気!G207="","",参照_電気!G207)</f>
        <v>リコージャパン(株)_メニューB</v>
      </c>
      <c r="BB207" s="19">
        <f t="shared" si="44"/>
        <v>0</v>
      </c>
      <c r="BD207" s="19" t="str">
        <f>IF(参照_電気!L207="","",参照_電気!L207)</f>
        <v>(株)かづのパワー</v>
      </c>
    </row>
    <row r="208" spans="47:56">
      <c r="AU208" s="19" t="str">
        <f>IF(参照_電気!A208="","",参照_電気!A208)</f>
        <v/>
      </c>
      <c r="AV208" s="19" t="str">
        <f>IF(参照_電気!B208="","",参照_電気!B208)</f>
        <v/>
      </c>
      <c r="AW208" s="19" t="str">
        <f>IF(参照_電気!C208="","",参照_電気!C208)</f>
        <v>メニューC</v>
      </c>
      <c r="AX208" s="19">
        <f>IF(参照_電気!D208="","",参照_電気!D208)</f>
        <v>3.0699999999999998E-4</v>
      </c>
      <c r="AY208" s="19">
        <f>IF(参照_電気!E208="","",参照_電気!E208)</f>
        <v>3.0699999999999998E-4</v>
      </c>
      <c r="AZ208" s="19" t="str">
        <f>IF(参照_電気!F208="","",参照_電気!F208)</f>
        <v>リコージャパン(株)</v>
      </c>
      <c r="BA208" s="19" t="str">
        <f>IF(参照_電気!G208="","",参照_電気!G208)</f>
        <v>リコージャパン(株)_メニューC</v>
      </c>
      <c r="BB208" s="19">
        <f t="shared" si="44"/>
        <v>0.307</v>
      </c>
      <c r="BD208" s="19" t="str">
        <f>IF(参照_電気!L208="","",参照_電気!L208)</f>
        <v>葛尾創生電力(株)</v>
      </c>
    </row>
    <row r="209" spans="47:56">
      <c r="AU209" s="19" t="str">
        <f>IF(参照_電気!A209="","",参照_電気!A209)</f>
        <v/>
      </c>
      <c r="AV209" s="19" t="str">
        <f>IF(参照_電気!B209="","",参照_電気!B209)</f>
        <v/>
      </c>
      <c r="AW209" s="19" t="str">
        <f>IF(参照_電気!C209="","",参照_電気!C209)</f>
        <v>メニューD</v>
      </c>
      <c r="AX209" s="19">
        <f>IF(参照_電気!D209="","",参照_電気!D209)</f>
        <v>0</v>
      </c>
      <c r="AY209" s="19">
        <f>IF(参照_電気!E209="","",参照_電気!E209)</f>
        <v>0</v>
      </c>
      <c r="AZ209" s="19" t="str">
        <f>IF(参照_電気!F209="","",参照_電気!F209)</f>
        <v>リコージャパン(株)</v>
      </c>
      <c r="BA209" s="19" t="str">
        <f>IF(参照_電気!G209="","",参照_電気!G209)</f>
        <v>リコージャパン(株)_メニューD</v>
      </c>
      <c r="BB209" s="19">
        <f t="shared" si="44"/>
        <v>0</v>
      </c>
      <c r="BD209" s="19" t="str">
        <f>IF(参照_電気!L209="","",参照_電気!L209)</f>
        <v>金沢エナジー(株)</v>
      </c>
    </row>
    <row r="210" spans="47:56">
      <c r="AU210" s="19" t="str">
        <f>IF(参照_電気!A210="","",参照_電気!A210)</f>
        <v/>
      </c>
      <c r="AV210" s="19" t="str">
        <f>IF(参照_電気!B210="","",参照_電気!B210)</f>
        <v/>
      </c>
      <c r="AW210" s="19" t="str">
        <f>IF(参照_電気!C210="","",参照_電気!C210)</f>
        <v>メニューE</v>
      </c>
      <c r="AX210" s="19">
        <f>IF(参照_電気!D210="","",参照_電気!D210)</f>
        <v>3.6999999999999999E-4</v>
      </c>
      <c r="AY210" s="19">
        <f>IF(参照_電気!E210="","",参照_電気!E210)</f>
        <v>3.6999999999999999E-4</v>
      </c>
      <c r="AZ210" s="19" t="str">
        <f>IF(参照_電気!F210="","",参照_電気!F210)</f>
        <v>リコージャパン(株)</v>
      </c>
      <c r="BA210" s="19" t="str">
        <f>IF(参照_電気!G210="","",参照_電気!G210)</f>
        <v>リコージャパン(株)_メニューE</v>
      </c>
      <c r="BB210" s="19">
        <f t="shared" si="44"/>
        <v>0.37</v>
      </c>
      <c r="BD210" s="19" t="str">
        <f>IF(参照_電気!L210="","",参照_電気!L210)</f>
        <v>カナデビア(株)（旧:日立造船(株)）</v>
      </c>
    </row>
    <row r="211" spans="47:56">
      <c r="AU211" s="19" t="str">
        <f>IF(参照_電気!A211="","",参照_電気!A211)</f>
        <v/>
      </c>
      <c r="AV211" s="19" t="str">
        <f>IF(参照_電気!B211="","",参照_電気!B211)</f>
        <v/>
      </c>
      <c r="AW211" s="19" t="str">
        <f>IF(参照_電気!C211="","",参照_電気!C211)</f>
        <v>メニューF(残差)</v>
      </c>
      <c r="AX211" s="19">
        <f>IF(参照_電気!D211="","",参照_電気!D211)</f>
        <v>5.3499999999999999E-4</v>
      </c>
      <c r="AY211" s="19">
        <f>IF(参照_電気!E211="","",参照_電気!E211)</f>
        <v>5.3499999999999999E-4</v>
      </c>
      <c r="AZ211" s="19" t="str">
        <f>IF(参照_電気!F211="","",参照_電気!F211)</f>
        <v>リコージャパン(株)</v>
      </c>
      <c r="BA211" s="19" t="str">
        <f>IF(参照_電気!G211="","",参照_電気!G211)</f>
        <v>リコージャパン(株)_メニューF(残差)</v>
      </c>
      <c r="BB211" s="19">
        <f t="shared" si="44"/>
        <v>0.53500000000000003</v>
      </c>
      <c r="BD211" s="19" t="str">
        <f>IF(参照_電気!L211="","",参照_電気!L211)</f>
        <v>歌舞伎エナジー(株)</v>
      </c>
    </row>
    <row r="212" spans="47:56">
      <c r="AU212" s="19" t="str">
        <f>IF(参照_電気!A212="","",参照_電気!A212)</f>
        <v/>
      </c>
      <c r="AV212" s="19" t="str">
        <f>IF(参照_電気!B212="","",参照_電気!B212)</f>
        <v/>
      </c>
      <c r="AW212" s="19" t="str">
        <f>IF(参照_電気!C212="","",参照_電気!C212)</f>
        <v>(参考値)事業者全体</v>
      </c>
      <c r="AX212" s="19">
        <f>IF(参照_電気!D212="","",参照_電気!D212)</f>
        <v>4.7699999999999999E-4</v>
      </c>
      <c r="AY212" s="19">
        <f>IF(参照_電気!E212="","",参照_電気!E212)</f>
        <v>4.7699999999999999E-4</v>
      </c>
      <c r="AZ212" s="19" t="str">
        <f>IF(参照_電気!F212="","",参照_電気!F212)</f>
        <v>リコージャパン(株)</v>
      </c>
      <c r="BA212" s="19" t="str">
        <f>IF(参照_電気!G212="","",参照_電気!G212)</f>
        <v>リコージャパン(株)_(参考値)事業者全体</v>
      </c>
      <c r="BB212" s="19">
        <f t="shared" si="44"/>
        <v>0.47699999999999998</v>
      </c>
      <c r="BD212" s="19" t="str">
        <f>IF(参照_電気!L212="","",参照_電気!L212)</f>
        <v>(株)かみでん里山公社</v>
      </c>
    </row>
    <row r="213" spans="47:56">
      <c r="AU213" s="19" t="str">
        <f>IF(参照_電気!A213="","",参照_電気!A213)</f>
        <v>A0063</v>
      </c>
      <c r="AV213" s="19" t="str">
        <f>IF(参照_電気!B213="","",参照_電気!B213)</f>
        <v>(株)エネルギア・ソリューション・アンド・サービス</v>
      </c>
      <c r="AW213" s="19" t="str">
        <f>IF(参照_電気!C213="","",参照_電気!C213)</f>
        <v>メニューA</v>
      </c>
      <c r="AX213" s="19">
        <f>IF(参照_電気!D213="","",参照_電気!D213)</f>
        <v>0</v>
      </c>
      <c r="AY213" s="19">
        <f>IF(参照_電気!E213="","",参照_電気!E213)</f>
        <v>0</v>
      </c>
      <c r="AZ213" s="19" t="str">
        <f>IF(参照_電気!F213="","",参照_電気!F213)</f>
        <v>(株)エネルギア・ソリューション・アンド・サービス</v>
      </c>
      <c r="BA213" s="19" t="str">
        <f>IF(参照_電気!G213="","",参照_電気!G213)</f>
        <v>(株)エネルギア・ソリューション・アンド・サービス_メニューA</v>
      </c>
      <c r="BB213" s="19">
        <f t="shared" si="44"/>
        <v>0</v>
      </c>
      <c r="BD213" s="19" t="str">
        <f>IF(参照_電気!L213="","",参照_電気!L213)</f>
        <v>亀岡ふるさとエナジー(株)</v>
      </c>
    </row>
    <row r="214" spans="47:56">
      <c r="AU214" s="19" t="str">
        <f>IF(参照_電気!A214="","",参照_電気!A214)</f>
        <v/>
      </c>
      <c r="AV214" s="19" t="str">
        <f>IF(参照_電気!B214="","",参照_電気!B214)</f>
        <v/>
      </c>
      <c r="AW214" s="19" t="str">
        <f>IF(参照_電気!C214="","",参照_電気!C214)</f>
        <v>メニューB(残差)</v>
      </c>
      <c r="AX214" s="19">
        <f>IF(参照_電気!D214="","",参照_電気!D214)</f>
        <v>5.5000000000000003E-4</v>
      </c>
      <c r="AY214" s="19">
        <f>IF(参照_電気!E214="","",参照_電気!E214)</f>
        <v>5.5000000000000003E-4</v>
      </c>
      <c r="AZ214" s="19" t="str">
        <f>IF(参照_電気!F214="","",参照_電気!F214)</f>
        <v>(株)エネルギア・ソリューション・アンド・サービス</v>
      </c>
      <c r="BA214" s="19" t="str">
        <f>IF(参照_電気!G214="","",参照_電気!G214)</f>
        <v>(株)エネルギア・ソリューション・アンド・サービス_メニューB(残差)</v>
      </c>
      <c r="BB214" s="19">
        <f t="shared" si="44"/>
        <v>0.55000000000000004</v>
      </c>
      <c r="BD214" s="19" t="str">
        <f>IF(参照_電気!L214="","",参照_電気!L214)</f>
        <v>唐津電力(株)</v>
      </c>
    </row>
    <row r="215" spans="47:56">
      <c r="AU215" s="19" t="str">
        <f>IF(参照_電気!A215="","",参照_電気!A215)</f>
        <v/>
      </c>
      <c r="AV215" s="19" t="str">
        <f>IF(参照_電気!B215="","",参照_電気!B215)</f>
        <v/>
      </c>
      <c r="AW215" s="19" t="str">
        <f>IF(参照_電気!C215="","",参照_電気!C215)</f>
        <v>(参考値)事業者全体</v>
      </c>
      <c r="AX215" s="19">
        <f>IF(参照_電気!D215="","",参照_電気!D215)</f>
        <v>5.2700000000000002E-4</v>
      </c>
      <c r="AY215" s="19">
        <f>IF(参照_電気!E215="","",参照_電気!E215)</f>
        <v>5.2700000000000002E-4</v>
      </c>
      <c r="AZ215" s="19" t="str">
        <f>IF(参照_電気!F215="","",参照_電気!F215)</f>
        <v>(株)エネルギア・ソリューション・アンド・サービス</v>
      </c>
      <c r="BA215" s="19" t="str">
        <f>IF(参照_電気!G215="","",参照_電気!G215)</f>
        <v>(株)エネルギア・ソリューション・アンド・サービス_(参考値)事業者全体</v>
      </c>
      <c r="BB215" s="19">
        <f t="shared" si="44"/>
        <v>0.52700000000000002</v>
      </c>
      <c r="BD215" s="19" t="str">
        <f>IF(参照_電気!L215="","",参照_電気!L215)</f>
        <v>(株)唐津パワーホールディングス</v>
      </c>
    </row>
    <row r="216" spans="47:56">
      <c r="AU216" s="19" t="str">
        <f>IF(参照_電気!A216="","",参照_電気!A216)</f>
        <v>A0064</v>
      </c>
      <c r="AV216" s="19" t="str">
        <f>IF(参照_電気!B216="","",参照_電気!B216)</f>
        <v>東京ガス(株)</v>
      </c>
      <c r="AW216" s="19" t="str">
        <f>IF(参照_電気!C216="","",参照_電気!C216)</f>
        <v>メニューA</v>
      </c>
      <c r="AX216" s="19">
        <f>IF(参照_電気!D216="","",参照_電気!D216)</f>
        <v>0</v>
      </c>
      <c r="AY216" s="19">
        <f>IF(参照_電気!E216="","",参照_電気!E216)</f>
        <v>0</v>
      </c>
      <c r="AZ216" s="19" t="str">
        <f>IF(参照_電気!F216="","",参照_電気!F216)</f>
        <v>東京ガス(株)</v>
      </c>
      <c r="BA216" s="19" t="str">
        <f>IF(参照_電気!G216="","",参照_電気!G216)</f>
        <v>東京ガス(株)_メニューA</v>
      </c>
      <c r="BB216" s="19">
        <f t="shared" si="44"/>
        <v>0</v>
      </c>
      <c r="BD216" s="19" t="str">
        <f>IF(参照_電気!L216="","",参照_電気!L216)</f>
        <v>刈谷知立みらい電力(株)</v>
      </c>
    </row>
    <row r="217" spans="47:56">
      <c r="AU217" s="19" t="str">
        <f>IF(参照_電気!A217="","",参照_電気!A217)</f>
        <v/>
      </c>
      <c r="AV217" s="19" t="str">
        <f>IF(参照_電気!B217="","",参照_電気!B217)</f>
        <v/>
      </c>
      <c r="AW217" s="19" t="str">
        <f>IF(参照_電気!C217="","",参照_電気!C217)</f>
        <v>メニューB</v>
      </c>
      <c r="AX217" s="19">
        <f>IF(参照_電気!D217="","",参照_電気!D217)</f>
        <v>0</v>
      </c>
      <c r="AY217" s="19">
        <f>IF(参照_電気!E217="","",参照_電気!E217)</f>
        <v>0</v>
      </c>
      <c r="AZ217" s="19" t="str">
        <f>IF(参照_電気!F217="","",参照_電気!F217)</f>
        <v>東京ガス(株)</v>
      </c>
      <c r="BA217" s="19" t="str">
        <f>IF(参照_電気!G217="","",参照_電気!G217)</f>
        <v>東京ガス(株)_メニューB</v>
      </c>
      <c r="BB217" s="19">
        <f t="shared" si="44"/>
        <v>0</v>
      </c>
      <c r="BD217" s="19" t="str">
        <f>IF(参照_電気!L217="","",参照_電気!L217)</f>
        <v>カワサキグリーンエナジー(株)</v>
      </c>
    </row>
    <row r="218" spans="47:56">
      <c r="AU218" s="19" t="str">
        <f>IF(参照_電気!A218="","",参照_電気!A218)</f>
        <v/>
      </c>
      <c r="AV218" s="19" t="str">
        <f>IF(参照_電気!B218="","",参照_電気!B218)</f>
        <v/>
      </c>
      <c r="AW218" s="19" t="str">
        <f>IF(参照_電気!C218="","",参照_電気!C218)</f>
        <v>メニューC</v>
      </c>
      <c r="AX218" s="19">
        <f>IF(参照_電気!D218="","",参照_電気!D218)</f>
        <v>0</v>
      </c>
      <c r="AY218" s="19">
        <f>IF(参照_電気!E218="","",参照_電気!E218)</f>
        <v>0</v>
      </c>
      <c r="AZ218" s="19" t="str">
        <f>IF(参照_電気!F218="","",参照_電気!F218)</f>
        <v>東京ガス(株)</v>
      </c>
      <c r="BA218" s="19" t="str">
        <f>IF(参照_電気!G218="","",参照_電気!G218)</f>
        <v>東京ガス(株)_メニューC</v>
      </c>
      <c r="BB218" s="19">
        <f t="shared" si="44"/>
        <v>0</v>
      </c>
      <c r="BD218" s="19" t="str">
        <f>IF(参照_電気!L218="","",参照_電気!L218)</f>
        <v>川崎未来エナジー(株)</v>
      </c>
    </row>
    <row r="219" spans="47:56">
      <c r="AU219" s="19" t="str">
        <f>IF(参照_電気!A219="","",参照_電気!A219)</f>
        <v/>
      </c>
      <c r="AV219" s="19" t="str">
        <f>IF(参照_電気!B219="","",参照_電気!B219)</f>
        <v/>
      </c>
      <c r="AW219" s="19" t="str">
        <f>IF(参照_電気!C219="","",参照_電気!C219)</f>
        <v>メニューD</v>
      </c>
      <c r="AX219" s="19">
        <f>IF(参照_電気!D219="","",参照_電気!D219)</f>
        <v>0</v>
      </c>
      <c r="AY219" s="19">
        <f>IF(参照_電気!E219="","",参照_電気!E219)</f>
        <v>0</v>
      </c>
      <c r="AZ219" s="19" t="str">
        <f>IF(参照_電気!F219="","",参照_電気!F219)</f>
        <v>東京ガス(株)</v>
      </c>
      <c r="BA219" s="19" t="str">
        <f>IF(参照_電気!G219="","",参照_電気!G219)</f>
        <v>東京ガス(株)_メニューD</v>
      </c>
      <c r="BB219" s="19">
        <f t="shared" si="44"/>
        <v>0</v>
      </c>
      <c r="BD219" s="19" t="str">
        <f>IF(参照_電気!L219="","",参照_電気!L219)</f>
        <v>川重商事(株)</v>
      </c>
    </row>
    <row r="220" spans="47:56">
      <c r="AU220" s="19" t="str">
        <f>IF(参照_電気!A220="","",参照_電気!A220)</f>
        <v/>
      </c>
      <c r="AV220" s="19" t="str">
        <f>IF(参照_電気!B220="","",参照_電気!B220)</f>
        <v/>
      </c>
      <c r="AW220" s="19" t="str">
        <f>IF(参照_電気!C220="","",参照_電気!C220)</f>
        <v>メニューE</v>
      </c>
      <c r="AX220" s="19">
        <f>IF(参照_電気!D220="","",参照_電気!D220)</f>
        <v>0</v>
      </c>
      <c r="AY220" s="19">
        <f>IF(参照_電気!E220="","",参照_電気!E220)</f>
        <v>0</v>
      </c>
      <c r="AZ220" s="19" t="str">
        <f>IF(参照_電気!F220="","",参照_電気!F220)</f>
        <v>東京ガス(株)</v>
      </c>
      <c r="BA220" s="19" t="str">
        <f>IF(参照_電気!G220="","",参照_電気!G220)</f>
        <v>東京ガス(株)_メニューE</v>
      </c>
      <c r="BB220" s="19">
        <f t="shared" si="44"/>
        <v>0</v>
      </c>
      <c r="BD220" s="19" t="str">
        <f>IF(参照_電気!L220="","",参照_電気!L220)</f>
        <v>河原実業(株)</v>
      </c>
    </row>
    <row r="221" spans="47:56">
      <c r="AU221" s="19" t="str">
        <f>IF(参照_電気!A221="","",参照_電気!A221)</f>
        <v/>
      </c>
      <c r="AV221" s="19" t="str">
        <f>IF(参照_電気!B221="","",参照_電気!B221)</f>
        <v/>
      </c>
      <c r="AW221" s="19" t="str">
        <f>IF(参照_電気!C221="","",参照_電気!C221)</f>
        <v>メニューF(残差)</v>
      </c>
      <c r="AX221" s="19">
        <f>IF(参照_電気!D221="","",参照_電気!D221)</f>
        <v>3.68E-4</v>
      </c>
      <c r="AY221" s="19">
        <f>IF(参照_電気!E221="","",参照_電気!E221)</f>
        <v>3.68E-4</v>
      </c>
      <c r="AZ221" s="19" t="str">
        <f>IF(参照_電気!F221="","",参照_電気!F221)</f>
        <v>東京ガス(株)</v>
      </c>
      <c r="BA221" s="19" t="str">
        <f>IF(参照_電気!G221="","",参照_電気!G221)</f>
        <v>東京ガス(株)_メニューF(残差)</v>
      </c>
      <c r="BB221" s="19">
        <f t="shared" si="44"/>
        <v>0.36799999999999999</v>
      </c>
      <c r="BD221" s="19" t="str">
        <f>IF(参照_電気!L221="","",参照_電気!L221)</f>
        <v>(株)関西空調</v>
      </c>
    </row>
    <row r="222" spans="47:56">
      <c r="AU222" s="19" t="str">
        <f>IF(参照_電気!A222="","",参照_電気!A222)</f>
        <v/>
      </c>
      <c r="AV222" s="19" t="str">
        <f>IF(参照_電気!B222="","",参照_電気!B222)</f>
        <v/>
      </c>
      <c r="AW222" s="19" t="str">
        <f>IF(参照_電気!C222="","",参照_電気!C222)</f>
        <v>(参考値)事業者全体</v>
      </c>
      <c r="AX222" s="19">
        <f>IF(参照_電気!D222="","",参照_電気!D222)</f>
        <v>3.5399999999999999E-4</v>
      </c>
      <c r="AY222" s="19">
        <f>IF(参照_電気!E222="","",参照_電気!E222)</f>
        <v>3.5399999999999999E-4</v>
      </c>
      <c r="AZ222" s="19" t="str">
        <f>IF(参照_電気!F222="","",参照_電気!F222)</f>
        <v>東京ガス(株)</v>
      </c>
      <c r="BA222" s="19" t="str">
        <f>IF(参照_電気!G222="","",参照_電気!G222)</f>
        <v>東京ガス(株)_(参考値)事業者全体</v>
      </c>
      <c r="BB222" s="19">
        <f t="shared" si="44"/>
        <v>0.35399999999999998</v>
      </c>
      <c r="BD222" s="19" t="str">
        <f>IF(参照_電気!L222="","",参照_電気!L222)</f>
        <v>(株)関電エネルギーソリューション</v>
      </c>
    </row>
    <row r="223" spans="47:56">
      <c r="AU223" s="19" t="str">
        <f>IF(参照_電気!A223="","",参照_電気!A223)</f>
        <v>A0065</v>
      </c>
      <c r="AV223" s="19" t="str">
        <f>IF(参照_電気!B223="","",参照_電気!B223)</f>
        <v>テス・エンジニアリング(株)</v>
      </c>
      <c r="AW223" s="19" t="str">
        <f>IF(参照_電気!C223="","",参照_電気!C223)</f>
        <v>メニューA</v>
      </c>
      <c r="AX223" s="19">
        <f>IF(参照_電気!D223="","",参照_電気!D223)</f>
        <v>0</v>
      </c>
      <c r="AY223" s="19">
        <f>IF(参照_電気!E223="","",参照_電気!E223)</f>
        <v>0</v>
      </c>
      <c r="AZ223" s="19" t="str">
        <f>IF(参照_電気!F223="","",参照_電気!F223)</f>
        <v>テス・エンジニアリング(株)</v>
      </c>
      <c r="BA223" s="19" t="str">
        <f>IF(参照_電気!G223="","",参照_電気!G223)</f>
        <v>テス・エンジニアリング(株)_メニューA</v>
      </c>
      <c r="BB223" s="19">
        <f t="shared" si="44"/>
        <v>0</v>
      </c>
      <c r="BD223" s="19" t="str">
        <f>IF(参照_電気!L223="","",参照_電気!L223)</f>
        <v>(株)絆</v>
      </c>
    </row>
    <row r="224" spans="47:56">
      <c r="AU224" s="19" t="str">
        <f>IF(参照_電気!A224="","",参照_電気!A224)</f>
        <v/>
      </c>
      <c r="AV224" s="19" t="str">
        <f>IF(参照_電気!B224="","",参照_電気!B224)</f>
        <v/>
      </c>
      <c r="AW224" s="19" t="str">
        <f>IF(参照_電気!C224="","",参照_電気!C224)</f>
        <v>メニューB</v>
      </c>
      <c r="AX224" s="19">
        <f>IF(参照_電気!D224="","",参照_電気!D224)</f>
        <v>0</v>
      </c>
      <c r="AY224" s="19">
        <f>IF(参照_電気!E224="","",参照_電気!E224)</f>
        <v>0</v>
      </c>
      <c r="AZ224" s="19" t="str">
        <f>IF(参照_電気!F224="","",参照_電気!F224)</f>
        <v>テス・エンジニアリング(株)</v>
      </c>
      <c r="BA224" s="19" t="str">
        <f>IF(参照_電気!G224="","",参照_電気!G224)</f>
        <v>テス・エンジニアリング(株)_メニューB</v>
      </c>
      <c r="BB224" s="19">
        <f t="shared" si="44"/>
        <v>0</v>
      </c>
      <c r="BD224" s="19" t="str">
        <f>IF(参照_電気!L224="","",参照_電気!L224)</f>
        <v>合同会社北上新電力</v>
      </c>
    </row>
    <row r="225" spans="47:56">
      <c r="AU225" s="19" t="str">
        <f>IF(参照_電気!A225="","",参照_電気!A225)</f>
        <v/>
      </c>
      <c r="AV225" s="19" t="str">
        <f>IF(参照_電気!B225="","",参照_電気!B225)</f>
        <v/>
      </c>
      <c r="AW225" s="19" t="str">
        <f>IF(参照_電気!C225="","",参照_電気!C225)</f>
        <v>メニューC(残差)</v>
      </c>
      <c r="AX225" s="19">
        <f>IF(参照_電気!D225="","",参照_電気!D225)</f>
        <v>4.28E-4</v>
      </c>
      <c r="AY225" s="19">
        <f>IF(参照_電気!E225="","",参照_電気!E225)</f>
        <v>4.28E-4</v>
      </c>
      <c r="AZ225" s="19" t="str">
        <f>IF(参照_電気!F225="","",参照_電気!F225)</f>
        <v>テス・エンジニアリング(株)</v>
      </c>
      <c r="BA225" s="19" t="str">
        <f>IF(参照_電気!G225="","",参照_電気!G225)</f>
        <v>テス・エンジニアリング(株)_メニューC(残差)</v>
      </c>
      <c r="BB225" s="19">
        <f t="shared" si="44"/>
        <v>0.42799999999999999</v>
      </c>
      <c r="BD225" s="19" t="str">
        <f>IF(参照_電気!L225="","",参照_電気!L225)</f>
        <v>(株)北九州パワー</v>
      </c>
    </row>
    <row r="226" spans="47:56">
      <c r="AU226" s="19" t="str">
        <f>IF(参照_電気!A226="","",参照_電気!A226)</f>
        <v/>
      </c>
      <c r="AV226" s="19" t="str">
        <f>IF(参照_電気!B226="","",参照_電気!B226)</f>
        <v/>
      </c>
      <c r="AW226" s="19" t="str">
        <f>IF(参照_電気!C226="","",参照_電気!C226)</f>
        <v>(参考値)事業者全体</v>
      </c>
      <c r="AX226" s="19">
        <f>IF(参照_電気!D226="","",参照_電気!D226)</f>
        <v>4.1100000000000002E-4</v>
      </c>
      <c r="AY226" s="19">
        <f>IF(参照_電気!E226="","",参照_電気!E226)</f>
        <v>4.1100000000000002E-4</v>
      </c>
      <c r="AZ226" s="19" t="str">
        <f>IF(参照_電気!F226="","",参照_電気!F226)</f>
        <v>テス・エンジニアリング(株)</v>
      </c>
      <c r="BA226" s="19" t="str">
        <f>IF(参照_電気!G226="","",参照_電気!G226)</f>
        <v>テス・エンジニアリング(株)_(参考値)事業者全体</v>
      </c>
      <c r="BB226" s="19">
        <f t="shared" si="44"/>
        <v>0.41100000000000003</v>
      </c>
      <c r="BD226" s="19" t="str">
        <f>IF(参照_電気!L226="","",参照_電気!L226)</f>
        <v>キタコー(株)</v>
      </c>
    </row>
    <row r="227" spans="47:56">
      <c r="AU227" s="19" t="str">
        <f>IF(参照_電気!A227="","",参照_電気!A227)</f>
        <v>A0066</v>
      </c>
      <c r="AV227" s="19" t="str">
        <f>IF(参照_電気!B227="","",参照_電気!B227)</f>
        <v>青梅ガス(株)</v>
      </c>
      <c r="AW227" s="19" t="str">
        <f>IF(参照_電気!C227="","",参照_電気!C227)</f>
        <v>メニューA</v>
      </c>
      <c r="AX227" s="19">
        <f>IF(参照_電気!D227="","",参照_電気!D227)</f>
        <v>0</v>
      </c>
      <c r="AY227" s="19">
        <f>IF(参照_電気!E227="","",参照_電気!E227)</f>
        <v>0</v>
      </c>
      <c r="AZ227" s="19" t="str">
        <f>IF(参照_電気!F227="","",参照_電気!F227)</f>
        <v>青梅ガス(株)</v>
      </c>
      <c r="BA227" s="19" t="str">
        <f>IF(参照_電気!G227="","",参照_電気!G227)</f>
        <v>青梅ガス(株)_メニューA</v>
      </c>
      <c r="BB227" s="19">
        <f t="shared" si="44"/>
        <v>0</v>
      </c>
      <c r="BD227" s="19" t="str">
        <f>IF(参照_電気!L227="","",参照_電気!L227)</f>
        <v>北日本石油(株)</v>
      </c>
    </row>
    <row r="228" spans="47:56">
      <c r="AU228" s="19" t="str">
        <f>IF(参照_電気!A228="","",参照_電気!A228)</f>
        <v/>
      </c>
      <c r="AV228" s="19" t="str">
        <f>IF(参照_電気!B228="","",参照_電気!B228)</f>
        <v/>
      </c>
      <c r="AW228" s="19" t="str">
        <f>IF(参照_電気!C228="","",参照_電気!C228)</f>
        <v>メニューB(残差)</v>
      </c>
      <c r="AX228" s="19">
        <f>IF(参照_電気!D228="","",参照_電気!D228)</f>
        <v>4.2000000000000002E-4</v>
      </c>
      <c r="AY228" s="19">
        <f>IF(参照_電気!E228="","",参照_電気!E228)</f>
        <v>4.2000000000000002E-4</v>
      </c>
      <c r="AZ228" s="19" t="str">
        <f>IF(参照_電気!F228="","",参照_電気!F228)</f>
        <v>青梅ガス(株)</v>
      </c>
      <c r="BA228" s="19" t="str">
        <f>IF(参照_電気!G228="","",参照_電気!G228)</f>
        <v>青梅ガス(株)_メニューB(残差)</v>
      </c>
      <c r="BB228" s="19">
        <f t="shared" si="44"/>
        <v>0.42000000000000004</v>
      </c>
      <c r="BD228" s="19" t="str">
        <f>IF(参照_電気!L228="","",参照_電気!L228)</f>
        <v>岐阜電力(株)</v>
      </c>
    </row>
    <row r="229" spans="47:56">
      <c r="AU229" s="19" t="str">
        <f>IF(参照_電気!A229="","",参照_電気!A229)</f>
        <v/>
      </c>
      <c r="AV229" s="19" t="str">
        <f>IF(参照_電気!B229="","",参照_電気!B229)</f>
        <v/>
      </c>
      <c r="AW229" s="19" t="str">
        <f>IF(参照_電気!C229="","",参照_電気!C229)</f>
        <v>(参考値)事業者全体</v>
      </c>
      <c r="AX229" s="19">
        <f>IF(参照_電気!D229="","",参照_電気!D229)</f>
        <v>4.1800000000000002E-4</v>
      </c>
      <c r="AY229" s="19">
        <f>IF(参照_電気!E229="","",参照_電気!E229)</f>
        <v>4.1800000000000002E-4</v>
      </c>
      <c r="AZ229" s="19" t="str">
        <f>IF(参照_電気!F229="","",参照_電気!F229)</f>
        <v>青梅ガス(株)</v>
      </c>
      <c r="BA229" s="19" t="str">
        <f>IF(参照_電気!G229="","",参照_電気!G229)</f>
        <v>青梅ガス(株)_(参考値)事業者全体</v>
      </c>
      <c r="BB229" s="19">
        <f t="shared" si="44"/>
        <v>0.41800000000000004</v>
      </c>
      <c r="BD229" s="19" t="str">
        <f>IF(参照_電気!L229="","",参照_電気!L229)</f>
        <v>キヤノンマーケティングジャパン(株)</v>
      </c>
    </row>
    <row r="230" spans="47:56">
      <c r="AU230" s="19" t="str">
        <f>IF(参照_電気!A230="","",参照_電気!A230)</f>
        <v>A0067</v>
      </c>
      <c r="AV230" s="19" t="str">
        <f>IF(参照_電気!B230="","",参照_電気!B230)</f>
        <v>(株)イーネットワークシステムズ</v>
      </c>
      <c r="AW230" s="19" t="str">
        <f>IF(参照_電気!C230="","",参照_電気!C230)</f>
        <v>メニューA</v>
      </c>
      <c r="AX230" s="19">
        <f>IF(参照_電気!D230="","",参照_電気!D230)</f>
        <v>3.9399999999999998E-4</v>
      </c>
      <c r="AY230" s="19">
        <f>IF(参照_電気!E230="","",参照_電気!E230)</f>
        <v>0</v>
      </c>
      <c r="AZ230" s="19" t="str">
        <f>IF(参照_電気!F230="","",参照_電気!F230)</f>
        <v>(株)イーネットワークシステムズ</v>
      </c>
      <c r="BA230" s="19" t="str">
        <f>IF(参照_電気!G230="","",参照_電気!G230)</f>
        <v>(株)イーネットワークシステムズ_メニューA</v>
      </c>
      <c r="BB230" s="19">
        <f t="shared" si="44"/>
        <v>0.39399999999999996</v>
      </c>
      <c r="BD230" s="19" t="str">
        <f>IF(参照_電気!L230="","",参照_電気!L230)</f>
        <v>九州エナジー(株)</v>
      </c>
    </row>
    <row r="231" spans="47:56">
      <c r="AU231" s="19" t="str">
        <f>IF(参照_電気!A231="","",参照_電気!A231)</f>
        <v/>
      </c>
      <c r="AV231" s="19" t="str">
        <f>IF(参照_電気!B231="","",参照_電気!B231)</f>
        <v/>
      </c>
      <c r="AW231" s="19" t="str">
        <f>IF(参照_電気!C231="","",参照_電気!C231)</f>
        <v>メニューB</v>
      </c>
      <c r="AX231" s="19">
        <f>IF(参照_電気!D231="","",参照_電気!D231)</f>
        <v>0</v>
      </c>
      <c r="AY231" s="19">
        <f>IF(参照_電気!E231="","",参照_電気!E231)</f>
        <v>0</v>
      </c>
      <c r="AZ231" s="19" t="str">
        <f>IF(参照_電気!F231="","",参照_電気!F231)</f>
        <v>(株)イーネットワークシステムズ</v>
      </c>
      <c r="BA231" s="19" t="str">
        <f>IF(参照_電気!G231="","",参照_電気!G231)</f>
        <v>(株)イーネットワークシステムズ_メニューB</v>
      </c>
      <c r="BB231" s="19">
        <f t="shared" si="44"/>
        <v>0</v>
      </c>
      <c r="BD231" s="19" t="str">
        <f>IF(参照_電気!L231="","",参照_電気!L231)</f>
        <v>九電みらいエナジー(株)</v>
      </c>
    </row>
    <row r="232" spans="47:56">
      <c r="AU232" s="19" t="str">
        <f>IF(参照_電気!A232="","",参照_電気!A232)</f>
        <v/>
      </c>
      <c r="AV232" s="19" t="str">
        <f>IF(参照_電気!B232="","",参照_電気!B232)</f>
        <v/>
      </c>
      <c r="AW232" s="19" t="str">
        <f>IF(参照_電気!C232="","",参照_電気!C232)</f>
        <v>メニューC</v>
      </c>
      <c r="AX232" s="19">
        <f>IF(参照_電気!D232="","",参照_電気!D232)</f>
        <v>0</v>
      </c>
      <c r="AY232" s="19">
        <f>IF(参照_電気!E232="","",参照_電気!E232)</f>
        <v>0</v>
      </c>
      <c r="AZ232" s="19" t="str">
        <f>IF(参照_電気!F232="","",参照_電気!F232)</f>
        <v>(株)イーネットワークシステムズ</v>
      </c>
      <c r="BA232" s="19" t="str">
        <f>IF(参照_電気!G232="","",参照_電気!G232)</f>
        <v>(株)イーネットワークシステムズ_メニューC</v>
      </c>
      <c r="BB232" s="19">
        <f t="shared" si="44"/>
        <v>0</v>
      </c>
      <c r="BD232" s="19" t="str">
        <f>IF(参照_電気!L232="","",参照_電気!L232)</f>
        <v>京セラ(株)</v>
      </c>
    </row>
    <row r="233" spans="47:56">
      <c r="AU233" s="19" t="str">
        <f>IF(参照_電気!A233="","",参照_電気!A233)</f>
        <v/>
      </c>
      <c r="AV233" s="19" t="str">
        <f>IF(参照_電気!B233="","",参照_電気!B233)</f>
        <v/>
      </c>
      <c r="AW233" s="19" t="str">
        <f>IF(参照_電気!C233="","",参照_電気!C233)</f>
        <v>メニューD</v>
      </c>
      <c r="AX233" s="19">
        <f>IF(参照_電気!D233="","",参照_電気!D233)</f>
        <v>0</v>
      </c>
      <c r="AY233" s="19">
        <f>IF(参照_電気!E233="","",参照_電気!E233)</f>
        <v>0</v>
      </c>
      <c r="AZ233" s="19" t="str">
        <f>IF(参照_電気!F233="","",参照_電気!F233)</f>
        <v>(株)イーネットワークシステムズ</v>
      </c>
      <c r="BA233" s="19" t="str">
        <f>IF(参照_電気!G233="","",参照_電気!G233)</f>
        <v>(株)イーネットワークシステムズ_メニューD</v>
      </c>
      <c r="BB233" s="19">
        <f t="shared" si="44"/>
        <v>0</v>
      </c>
      <c r="BD233" s="19" t="str">
        <f>IF(参照_電気!L233="","",参照_電気!L233)</f>
        <v>桐生瓦斯(株)</v>
      </c>
    </row>
    <row r="234" spans="47:56">
      <c r="AU234" s="19" t="str">
        <f>IF(参照_電気!A234="","",参照_電気!A234)</f>
        <v/>
      </c>
      <c r="AV234" s="19" t="str">
        <f>IF(参照_電気!B234="","",参照_電気!B234)</f>
        <v/>
      </c>
      <c r="AW234" s="19" t="str">
        <f>IF(参照_電気!C234="","",参照_電気!C234)</f>
        <v>メニューE(残差)</v>
      </c>
      <c r="AX234" s="19">
        <f>IF(参照_電気!D234="","",参照_電気!D234)</f>
        <v>6.3900000000000003E-4</v>
      </c>
      <c r="AY234" s="19">
        <f>IF(参照_電気!E234="","",参照_電気!E234)</f>
        <v>6.3900000000000003E-4</v>
      </c>
      <c r="AZ234" s="19" t="str">
        <f>IF(参照_電気!F234="","",参照_電気!F234)</f>
        <v>(株)イーネットワークシステムズ</v>
      </c>
      <c r="BA234" s="19" t="str">
        <f>IF(参照_電気!G234="","",参照_電気!G234)</f>
        <v>(株)イーネットワークシステムズ_メニューE(残差)</v>
      </c>
      <c r="BB234" s="19">
        <f t="shared" si="44"/>
        <v>0.63900000000000001</v>
      </c>
      <c r="BD234" s="19" t="str">
        <f>IF(参照_電気!L234="","",参照_電気!L234)</f>
        <v>近畿電力(株)</v>
      </c>
    </row>
    <row r="235" spans="47:56">
      <c r="AU235" s="19" t="str">
        <f>IF(参照_電気!A235="","",参照_電気!A235)</f>
        <v/>
      </c>
      <c r="AV235" s="19" t="str">
        <f>IF(参照_電気!B235="","",参照_電気!B235)</f>
        <v/>
      </c>
      <c r="AW235" s="19" t="str">
        <f>IF(参照_電気!C235="","",参照_電気!C235)</f>
        <v>(参考値)事業者全体</v>
      </c>
      <c r="AX235" s="19">
        <f>IF(参照_電気!D235="","",参照_電気!D235)</f>
        <v>5.2400000000000005E-4</v>
      </c>
      <c r="AY235" s="19">
        <f>IF(参照_電気!E235="","",参照_電気!E235)</f>
        <v>5.2300000000000003E-4</v>
      </c>
      <c r="AZ235" s="19" t="str">
        <f>IF(参照_電気!F235="","",参照_電気!F235)</f>
        <v>(株)イーネットワークシステムズ</v>
      </c>
      <c r="BA235" s="19" t="str">
        <f>IF(参照_電気!G235="","",参照_電気!G235)</f>
        <v>(株)イーネットワークシステムズ_(参考値)事業者全体</v>
      </c>
      <c r="BB235" s="19">
        <f t="shared" si="44"/>
        <v>0.52400000000000002</v>
      </c>
      <c r="BD235" s="19" t="str">
        <f>IF(参照_電気!L235="","",参照_電気!L235)</f>
        <v>(株)クオリティプラス</v>
      </c>
    </row>
    <row r="236" spans="47:56">
      <c r="AU236" s="19" t="str">
        <f>IF(参照_電気!A236="","",参照_電気!A236)</f>
        <v>A0068</v>
      </c>
      <c r="AV236" s="19" t="str">
        <f>IF(参照_電気!B236="","",参照_電気!B236)</f>
        <v>(株)エネアーク関東</v>
      </c>
      <c r="AW236" s="19" t="str">
        <f>IF(参照_電気!C236="","",参照_電気!C236)</f>
        <v/>
      </c>
      <c r="AX236" s="19">
        <f>IF(参照_電気!D236="","",参照_電気!D236)</f>
        <v>3.9800000000000002E-4</v>
      </c>
      <c r="AY236" s="19">
        <f>IF(参照_電気!E236="","",参照_電気!E236)</f>
        <v>3.9800000000000002E-4</v>
      </c>
      <c r="AZ236" s="19" t="str">
        <f>IF(参照_電気!F236="","",参照_電気!F236)</f>
        <v>(株)エネアーク関東</v>
      </c>
      <c r="BA236" s="19" t="str">
        <f>IF(参照_電気!G236="","",参照_電気!G236)</f>
        <v>(株)エネアーク関東_</v>
      </c>
      <c r="BB236" s="19">
        <f t="shared" si="44"/>
        <v>0.39800000000000002</v>
      </c>
      <c r="BD236" s="19" t="str">
        <f>IF(参照_電気!L236="","",参照_電気!L236)</f>
        <v>くこくエネルギー(株)</v>
      </c>
    </row>
    <row r="237" spans="47:56">
      <c r="AU237" s="19" t="str">
        <f>IF(参照_電気!A237="","",参照_電気!A237)</f>
        <v>A0069</v>
      </c>
      <c r="AV237" s="19" t="str">
        <f>IF(参照_電気!B237="","",参照_電気!B237)</f>
        <v>(株)東急パワーサプライ</v>
      </c>
      <c r="AW237" s="19" t="str">
        <f>IF(参照_電気!C237="","",参照_電気!C237)</f>
        <v>メニューA</v>
      </c>
      <c r="AX237" s="19">
        <f>IF(参照_電気!D237="","",参照_電気!D237)</f>
        <v>0</v>
      </c>
      <c r="AY237" s="19">
        <f>IF(参照_電気!E237="","",参照_電気!E237)</f>
        <v>0</v>
      </c>
      <c r="AZ237" s="19" t="str">
        <f>IF(参照_電気!F237="","",参照_電気!F237)</f>
        <v>(株)東急パワーサプライ</v>
      </c>
      <c r="BA237" s="19" t="str">
        <f>IF(参照_電気!G237="","",参照_電気!G237)</f>
        <v>(株)東急パワーサプライ_メニューA</v>
      </c>
      <c r="BB237" s="19">
        <f t="shared" si="44"/>
        <v>0</v>
      </c>
      <c r="BD237" s="19" t="str">
        <f>IF(参照_電気!L237="","",参照_電気!L237)</f>
        <v>久慈地域エネルギー(株)</v>
      </c>
    </row>
    <row r="238" spans="47:56">
      <c r="AU238" s="19" t="str">
        <f>IF(参照_電気!A238="","",参照_電気!A238)</f>
        <v/>
      </c>
      <c r="AV238" s="19" t="str">
        <f>IF(参照_電気!B238="","",参照_電気!B238)</f>
        <v/>
      </c>
      <c r="AW238" s="19" t="str">
        <f>IF(参照_電気!C238="","",参照_電気!C238)</f>
        <v>メニューB</v>
      </c>
      <c r="AX238" s="19">
        <f>IF(参照_電気!D238="","",参照_電気!D238)</f>
        <v>0</v>
      </c>
      <c r="AY238" s="19">
        <f>IF(参照_電気!E238="","",参照_電気!E238)</f>
        <v>0</v>
      </c>
      <c r="AZ238" s="19" t="str">
        <f>IF(参照_電気!F238="","",参照_電気!F238)</f>
        <v>(株)東急パワーサプライ</v>
      </c>
      <c r="BA238" s="19" t="str">
        <f>IF(参照_電気!G238="","",参照_電気!G238)</f>
        <v>(株)東急パワーサプライ_メニューB</v>
      </c>
      <c r="BB238" s="19">
        <f t="shared" si="44"/>
        <v>0</v>
      </c>
      <c r="BD238" s="19" t="str">
        <f>IF(参照_電気!L238="","",参照_電気!L238)</f>
        <v>(株)球磨村森電力</v>
      </c>
    </row>
    <row r="239" spans="47:56">
      <c r="AU239" s="19" t="str">
        <f>IF(参照_電気!A239="","",参照_電気!A239)</f>
        <v/>
      </c>
      <c r="AV239" s="19" t="str">
        <f>IF(参照_電気!B239="","",参照_電気!B239)</f>
        <v/>
      </c>
      <c r="AW239" s="19" t="str">
        <f>IF(参照_電気!C239="","",参照_電気!C239)</f>
        <v>メニューC</v>
      </c>
      <c r="AX239" s="19">
        <f>IF(参照_電気!D239="","",参照_電気!D239)</f>
        <v>0</v>
      </c>
      <c r="AY239" s="19">
        <f>IF(参照_電気!E239="","",参照_電気!E239)</f>
        <v>0</v>
      </c>
      <c r="AZ239" s="19" t="str">
        <f>IF(参照_電気!F239="","",参照_電気!F239)</f>
        <v>(株)東急パワーサプライ</v>
      </c>
      <c r="BA239" s="19" t="str">
        <f>IF(参照_電気!G239="","",参照_電気!G239)</f>
        <v>(株)東急パワーサプライ_メニューC</v>
      </c>
      <c r="BB239" s="19">
        <f t="shared" si="44"/>
        <v>0</v>
      </c>
      <c r="BD239" s="19" t="str">
        <f>IF(参照_電気!L239="","",参照_電気!L239)</f>
        <v>(株)クリーンエネルギー総合研究所</v>
      </c>
    </row>
    <row r="240" spans="47:56">
      <c r="AU240" s="19" t="str">
        <f>IF(参照_電気!A240="","",参照_電気!A240)</f>
        <v/>
      </c>
      <c r="AV240" s="19" t="str">
        <f>IF(参照_電気!B240="","",参照_電気!B240)</f>
        <v/>
      </c>
      <c r="AW240" s="19" t="str">
        <f>IF(参照_電気!C240="","",参照_電気!C240)</f>
        <v>メニューD</v>
      </c>
      <c r="AX240" s="19">
        <f>IF(参照_電気!D240="","",参照_電気!D240)</f>
        <v>0</v>
      </c>
      <c r="AY240" s="19">
        <f>IF(参照_電気!E240="","",参照_電気!E240)</f>
        <v>0</v>
      </c>
      <c r="AZ240" s="19" t="str">
        <f>IF(参照_電気!F240="","",参照_電気!F240)</f>
        <v>(株)東急パワーサプライ</v>
      </c>
      <c r="BA240" s="19" t="str">
        <f>IF(参照_電気!G240="","",参照_電気!G240)</f>
        <v>(株)東急パワーサプライ_メニューD</v>
      </c>
      <c r="BB240" s="19">
        <f t="shared" si="44"/>
        <v>0</v>
      </c>
      <c r="BD240" s="19" t="str">
        <f>IF(参照_電気!L240="","",参照_電気!L240)</f>
        <v>一般社団法人グリーンコープでんき</v>
      </c>
    </row>
    <row r="241" spans="47:56">
      <c r="AU241" s="19" t="str">
        <f>IF(参照_電気!A241="","",参照_電気!A241)</f>
        <v/>
      </c>
      <c r="AV241" s="19" t="str">
        <f>IF(参照_電気!B241="","",参照_電気!B241)</f>
        <v/>
      </c>
      <c r="AW241" s="19" t="str">
        <f>IF(参照_電気!C241="","",参照_電気!C241)</f>
        <v>メニューE</v>
      </c>
      <c r="AX241" s="19">
        <f>IF(参照_電気!D241="","",参照_電気!D241)</f>
        <v>0</v>
      </c>
      <c r="AY241" s="19">
        <f>IF(参照_電気!E241="","",参照_電気!E241)</f>
        <v>0</v>
      </c>
      <c r="AZ241" s="19" t="str">
        <f>IF(参照_電気!F241="","",参照_電気!F241)</f>
        <v>(株)東急パワーサプライ</v>
      </c>
      <c r="BA241" s="19" t="str">
        <f>IF(参照_電気!G241="","",参照_電気!G241)</f>
        <v>(株)東急パワーサプライ_メニューE</v>
      </c>
      <c r="BB241" s="19">
        <f t="shared" si="44"/>
        <v>0</v>
      </c>
      <c r="BD241" s="19" t="str">
        <f>IF(参照_電気!L241="","",参照_電気!L241)</f>
        <v>(株)グリーンサークル</v>
      </c>
    </row>
    <row r="242" spans="47:56">
      <c r="AU242" s="19" t="str">
        <f>IF(参照_電気!A242="","",参照_電気!A242)</f>
        <v/>
      </c>
      <c r="AV242" s="19" t="str">
        <f>IF(参照_電気!B242="","",参照_電気!B242)</f>
        <v/>
      </c>
      <c r="AW242" s="19" t="str">
        <f>IF(参照_電気!C242="","",参照_電気!C242)</f>
        <v>メニューF</v>
      </c>
      <c r="AX242" s="19">
        <f>IF(参照_電気!D242="","",参照_電気!D242)</f>
        <v>0</v>
      </c>
      <c r="AY242" s="19">
        <f>IF(参照_電気!E242="","",参照_電気!E242)</f>
        <v>0</v>
      </c>
      <c r="AZ242" s="19" t="str">
        <f>IF(参照_電気!F242="","",参照_電気!F242)</f>
        <v>(株)東急パワーサプライ</v>
      </c>
      <c r="BA242" s="19" t="str">
        <f>IF(参照_電気!G242="","",参照_電気!G242)</f>
        <v>(株)東急パワーサプライ_メニューF</v>
      </c>
      <c r="BB242" s="19">
        <f t="shared" si="44"/>
        <v>0</v>
      </c>
      <c r="BD242" s="19" t="str">
        <f>IF(参照_電気!L242="","",参照_電気!L242)</f>
        <v>グリーンシティこばやし(株)</v>
      </c>
    </row>
    <row r="243" spans="47:56">
      <c r="AU243" s="19" t="str">
        <f>IF(参照_電気!A243="","",参照_電気!A243)</f>
        <v/>
      </c>
      <c r="AV243" s="19" t="str">
        <f>IF(参照_電気!B243="","",参照_電気!B243)</f>
        <v/>
      </c>
      <c r="AW243" s="19" t="str">
        <f>IF(参照_電気!C243="","",参照_電気!C243)</f>
        <v>メニューG(残差)</v>
      </c>
      <c r="AX243" s="19">
        <f>IF(参照_電気!D243="","",参照_電気!D243)</f>
        <v>6.1899999999999998E-4</v>
      </c>
      <c r="AY243" s="19">
        <f>IF(参照_電気!E243="","",参照_電気!E243)</f>
        <v>6.1899999999999998E-4</v>
      </c>
      <c r="AZ243" s="19" t="str">
        <f>IF(参照_電気!F243="","",参照_電気!F243)</f>
        <v>(株)東急パワーサプライ</v>
      </c>
      <c r="BA243" s="19" t="str">
        <f>IF(参照_電気!G243="","",参照_電気!G243)</f>
        <v>(株)東急パワーサプライ_メニューG(残差)</v>
      </c>
      <c r="BB243" s="19">
        <f t="shared" si="44"/>
        <v>0.61899999999999999</v>
      </c>
      <c r="BD243" s="19" t="str">
        <f>IF(参照_電気!L243="","",参照_電気!L243)</f>
        <v>(株)グリーンパワー大東</v>
      </c>
    </row>
    <row r="244" spans="47:56">
      <c r="AU244" s="19" t="str">
        <f>IF(参照_電気!A244="","",参照_電気!A244)</f>
        <v/>
      </c>
      <c r="AV244" s="19" t="str">
        <f>IF(参照_電気!B244="","",参照_電気!B244)</f>
        <v/>
      </c>
      <c r="AW244" s="19" t="str">
        <f>IF(参照_電気!C244="","",参照_電気!C244)</f>
        <v>(参考値)事業者全体</v>
      </c>
      <c r="AX244" s="19">
        <f>IF(参照_電気!D244="","",参照_電気!D244)</f>
        <v>1.3300000000000001E-4</v>
      </c>
      <c r="AY244" s="19">
        <f>IF(参照_電気!E244="","",参照_電気!E244)</f>
        <v>1.3300000000000001E-4</v>
      </c>
      <c r="AZ244" s="19" t="str">
        <f>IF(参照_電気!F244="","",参照_電気!F244)</f>
        <v>(株)東急パワーサプライ</v>
      </c>
      <c r="BA244" s="19" t="str">
        <f>IF(参照_電気!G244="","",参照_電気!G244)</f>
        <v>(株)東急パワーサプライ_(参考値)事業者全体</v>
      </c>
      <c r="BB244" s="19">
        <f t="shared" si="44"/>
        <v>0.13300000000000001</v>
      </c>
      <c r="BD244" s="19" t="str">
        <f>IF(参照_電気!L244="","",参照_電気!L244)</f>
        <v>合同会社グリーンパワーリテイリング</v>
      </c>
    </row>
    <row r="245" spans="47:56">
      <c r="AU245" s="19" t="str">
        <f>IF(参照_電気!A245="","",参照_電気!A245)</f>
        <v>A0070</v>
      </c>
      <c r="AV245" s="19" t="str">
        <f>IF(参照_電気!B245="","",参照_電気!B245)</f>
        <v>王子・伊藤忠エネクス電力販売(株)</v>
      </c>
      <c r="AW245" s="19" t="str">
        <f>IF(参照_電気!C245="","",参照_電気!C245)</f>
        <v>メニューA</v>
      </c>
      <c r="AX245" s="19">
        <f>IF(参照_電気!D245="","",参照_電気!D245)</f>
        <v>0</v>
      </c>
      <c r="AY245" s="19">
        <f>IF(参照_電気!E245="","",参照_電気!E245)</f>
        <v>0</v>
      </c>
      <c r="AZ245" s="19" t="str">
        <f>IF(参照_電気!F245="","",参照_電気!F245)</f>
        <v>王子・伊藤忠エネクス電力販売(株)</v>
      </c>
      <c r="BA245" s="19" t="str">
        <f>IF(参照_電気!G245="","",参照_電気!G245)</f>
        <v>王子・伊藤忠エネクス電力販売(株)_メニューA</v>
      </c>
      <c r="BB245" s="19">
        <f t="shared" si="44"/>
        <v>0</v>
      </c>
      <c r="BD245" s="19" t="str">
        <f>IF(参照_電気!L245="","",参照_電気!L245)</f>
        <v>グリーンピープルズパワー(株)</v>
      </c>
    </row>
    <row r="246" spans="47:56">
      <c r="AU246" s="19" t="str">
        <f>IF(参照_電気!A246="","",参照_電気!A246)</f>
        <v/>
      </c>
      <c r="AV246" s="19" t="str">
        <f>IF(参照_電気!B246="","",参照_電気!B246)</f>
        <v/>
      </c>
      <c r="AW246" s="19" t="str">
        <f>IF(参照_電気!C246="","",参照_電気!C246)</f>
        <v>メニューB</v>
      </c>
      <c r="AX246" s="19">
        <f>IF(参照_電気!D246="","",参照_電気!D246)</f>
        <v>1.2999999999999999E-4</v>
      </c>
      <c r="AY246" s="19">
        <f>IF(参照_電気!E246="","",参照_電気!E246)</f>
        <v>1.2999999999999999E-4</v>
      </c>
      <c r="AZ246" s="19" t="str">
        <f>IF(参照_電気!F246="","",参照_電気!F246)</f>
        <v>王子・伊藤忠エネクス電力販売(株)</v>
      </c>
      <c r="BA246" s="19" t="str">
        <f>IF(参照_電気!G246="","",参照_電気!G246)</f>
        <v>王子・伊藤忠エネクス電力販売(株)_メニューB</v>
      </c>
      <c r="BB246" s="19">
        <f t="shared" si="44"/>
        <v>0.12999999999999998</v>
      </c>
      <c r="BD246" s="19" t="str">
        <f>IF(参照_電気!L246="","",参照_電気!L246)</f>
        <v>(株)クリーンベンチャー21</v>
      </c>
    </row>
    <row r="247" spans="47:56">
      <c r="AU247" s="19" t="str">
        <f>IF(参照_電気!A247="","",参照_電気!A247)</f>
        <v/>
      </c>
      <c r="AV247" s="19" t="str">
        <f>IF(参照_電気!B247="","",参照_電気!B247)</f>
        <v/>
      </c>
      <c r="AW247" s="19" t="str">
        <f>IF(参照_電気!C247="","",参照_電気!C247)</f>
        <v>メニューC</v>
      </c>
      <c r="AX247" s="19">
        <f>IF(参照_電気!D247="","",参照_電気!D247)</f>
        <v>2.3699999999999999E-4</v>
      </c>
      <c r="AY247" s="19">
        <f>IF(参照_電気!E247="","",参照_電気!E247)</f>
        <v>2.3699999999999999E-4</v>
      </c>
      <c r="AZ247" s="19" t="str">
        <f>IF(参照_電気!F247="","",参照_電気!F247)</f>
        <v>王子・伊藤忠エネクス電力販売(株)</v>
      </c>
      <c r="BA247" s="19" t="str">
        <f>IF(参照_電気!G247="","",参照_電気!G247)</f>
        <v>王子・伊藤忠エネクス電力販売(株)_メニューC</v>
      </c>
      <c r="BB247" s="19">
        <f t="shared" si="44"/>
        <v>0.23699999999999999</v>
      </c>
      <c r="BD247" s="19" t="str">
        <f>IF(参照_電気!L247="","",参照_電気!L247)</f>
        <v>(株)グリムスパワー</v>
      </c>
    </row>
    <row r="248" spans="47:56">
      <c r="AU248" s="19" t="str">
        <f>IF(参照_電気!A248="","",参照_電気!A248)</f>
        <v/>
      </c>
      <c r="AV248" s="19" t="str">
        <f>IF(参照_電気!B248="","",参照_電気!B248)</f>
        <v/>
      </c>
      <c r="AW248" s="19" t="str">
        <f>IF(参照_電気!C248="","",参照_電気!C248)</f>
        <v>メニューD</v>
      </c>
      <c r="AX248" s="19">
        <f>IF(参照_電気!D248="","",参照_電気!D248)</f>
        <v>2.5900000000000001E-4</v>
      </c>
      <c r="AY248" s="19">
        <f>IF(参照_電気!E248="","",参照_電気!E248)</f>
        <v>2.5900000000000001E-4</v>
      </c>
      <c r="AZ248" s="19" t="str">
        <f>IF(参照_電気!F248="","",参照_電気!F248)</f>
        <v>王子・伊藤忠エネクス電力販売(株)</v>
      </c>
      <c r="BA248" s="19" t="str">
        <f>IF(参照_電気!G248="","",参照_電気!G248)</f>
        <v>王子・伊藤忠エネクス電力販売(株)_メニューD</v>
      </c>
      <c r="BB248" s="19">
        <f t="shared" si="44"/>
        <v>0.25900000000000001</v>
      </c>
      <c r="BD248" s="19" t="str">
        <f>IF(参照_電気!L248="","",参照_電気!L248)</f>
        <v>(株)グルーヴエナジー</v>
      </c>
    </row>
    <row r="249" spans="47:56">
      <c r="AU249" s="19" t="str">
        <f>IF(参照_電気!A249="","",参照_電気!A249)</f>
        <v/>
      </c>
      <c r="AV249" s="19" t="str">
        <f>IF(参照_電気!B249="","",参照_電気!B249)</f>
        <v/>
      </c>
      <c r="AW249" s="19" t="str">
        <f>IF(参照_電気!C249="","",参照_電気!C249)</f>
        <v>メニューE</v>
      </c>
      <c r="AX249" s="19">
        <f>IF(参照_電気!D249="","",参照_電気!D249)</f>
        <v>3.01E-4</v>
      </c>
      <c r="AY249" s="19">
        <f>IF(参照_電気!E249="","",参照_電気!E249)</f>
        <v>3.01E-4</v>
      </c>
      <c r="AZ249" s="19" t="str">
        <f>IF(参照_電気!F249="","",参照_電気!F249)</f>
        <v>王子・伊藤忠エネクス電力販売(株)</v>
      </c>
      <c r="BA249" s="19" t="str">
        <f>IF(参照_電気!G249="","",参照_電気!G249)</f>
        <v>王子・伊藤忠エネクス電力販売(株)_メニューE</v>
      </c>
      <c r="BB249" s="19">
        <f t="shared" si="44"/>
        <v>0.30099999999999999</v>
      </c>
      <c r="BD249" s="19" t="str">
        <f>IF(参照_電気!L249="","",参照_電気!L249)</f>
        <v>くるめエネルギー(株)</v>
      </c>
    </row>
    <row r="250" spans="47:56">
      <c r="AU250" s="19" t="str">
        <f>IF(参照_電気!A250="","",参照_電気!A250)</f>
        <v/>
      </c>
      <c r="AV250" s="19" t="str">
        <f>IF(参照_電気!B250="","",参照_電気!B250)</f>
        <v/>
      </c>
      <c r="AW250" s="19" t="str">
        <f>IF(参照_電気!C250="","",参照_電気!C250)</f>
        <v>メニューF</v>
      </c>
      <c r="AX250" s="19">
        <f>IF(参照_電気!D250="","",参照_電気!D250)</f>
        <v>3.2600000000000001E-4</v>
      </c>
      <c r="AY250" s="19">
        <f>IF(参照_電気!E250="","",参照_電気!E250)</f>
        <v>3.2600000000000001E-4</v>
      </c>
      <c r="AZ250" s="19" t="str">
        <f>IF(参照_電気!F250="","",参照_電気!F250)</f>
        <v>王子・伊藤忠エネクス電力販売(株)</v>
      </c>
      <c r="BA250" s="19" t="str">
        <f>IF(参照_電気!G250="","",参照_電気!G250)</f>
        <v>王子・伊藤忠エネクス電力販売(株)_メニューF</v>
      </c>
      <c r="BB250" s="19">
        <f t="shared" si="44"/>
        <v>0.32600000000000001</v>
      </c>
      <c r="BD250" s="19" t="str">
        <f>IF(参照_電気!L250="","",参照_電気!L250)</f>
        <v>(株)グローアップ</v>
      </c>
    </row>
    <row r="251" spans="47:56">
      <c r="AU251" s="19" t="str">
        <f>IF(参照_電気!A251="","",参照_電気!A251)</f>
        <v/>
      </c>
      <c r="AV251" s="19" t="str">
        <f>IF(参照_電気!B251="","",参照_電気!B251)</f>
        <v/>
      </c>
      <c r="AW251" s="19" t="str">
        <f>IF(参照_電気!C251="","",参照_電気!C251)</f>
        <v>メニューG(残差)</v>
      </c>
      <c r="AX251" s="19">
        <f>IF(参照_電気!D251="","",参照_電気!D251)</f>
        <v>4.2200000000000001E-4</v>
      </c>
      <c r="AY251" s="19">
        <f>IF(参照_電気!E251="","",参照_電気!E251)</f>
        <v>4.2200000000000001E-4</v>
      </c>
      <c r="AZ251" s="19" t="str">
        <f>IF(参照_電気!F251="","",参照_電気!F251)</f>
        <v>王子・伊藤忠エネクス電力販売(株)</v>
      </c>
      <c r="BA251" s="19" t="str">
        <f>IF(参照_電気!G251="","",参照_電気!G251)</f>
        <v>王子・伊藤忠エネクス電力販売(株)_メニューG(残差)</v>
      </c>
      <c r="BB251" s="19">
        <f t="shared" si="44"/>
        <v>0.42199999999999999</v>
      </c>
      <c r="BD251" s="19" t="str">
        <f>IF(参照_電気!L251="","",参照_電気!L251)</f>
        <v>(株)クローバー・テクノロジーズ</v>
      </c>
    </row>
    <row r="252" spans="47:56">
      <c r="AU252" s="19" t="str">
        <f>IF(参照_電気!A252="","",参照_電気!A252)</f>
        <v/>
      </c>
      <c r="AV252" s="19" t="str">
        <f>IF(参照_電気!B252="","",参照_電気!B252)</f>
        <v/>
      </c>
      <c r="AW252" s="19" t="str">
        <f>IF(参照_電気!C252="","",参照_電気!C252)</f>
        <v>(参考値)事業者全体</v>
      </c>
      <c r="AX252" s="19">
        <f>IF(参照_電気!D252="","",参照_電気!D252)</f>
        <v>2.14E-4</v>
      </c>
      <c r="AY252" s="19">
        <f>IF(参照_電気!E252="","",参照_電気!E252)</f>
        <v>2.14E-4</v>
      </c>
      <c r="AZ252" s="19" t="str">
        <f>IF(参照_電気!F252="","",参照_電気!F252)</f>
        <v>王子・伊藤忠エネクス電力販売(株)</v>
      </c>
      <c r="BA252" s="19" t="str">
        <f>IF(参照_電気!G252="","",参照_電気!G252)</f>
        <v>王子・伊藤忠エネクス電力販売(株)_(参考値)事業者全体</v>
      </c>
      <c r="BB252" s="19">
        <f t="shared" si="44"/>
        <v>0.214</v>
      </c>
      <c r="BD252" s="19" t="str">
        <f>IF(参照_電気!L252="","",参照_電気!L252)</f>
        <v>(株)グローバルエンジニアリング</v>
      </c>
    </row>
    <row r="253" spans="47:56">
      <c r="AU253" s="19" t="str">
        <f>IF(参照_電気!A253="","",参照_電気!A253)</f>
        <v>A0071</v>
      </c>
      <c r="AV253" s="19" t="str">
        <f>IF(参照_電気!B253="","",参照_電気!B253)</f>
        <v>伊藤忠商事(株)</v>
      </c>
      <c r="AW253" s="19" t="str">
        <f>IF(参照_電気!C253="","",参照_電気!C253)</f>
        <v>メニューA</v>
      </c>
      <c r="AX253" s="19">
        <f>IF(参照_電気!D253="","",参照_電気!D253)</f>
        <v>0</v>
      </c>
      <c r="AY253" s="19">
        <f>IF(参照_電気!E253="","",参照_電気!E253)</f>
        <v>0</v>
      </c>
      <c r="AZ253" s="19" t="str">
        <f>IF(参照_電気!F253="","",参照_電気!F253)</f>
        <v>伊藤忠商事(株)</v>
      </c>
      <c r="BA253" s="19" t="str">
        <f>IF(参照_電気!G253="","",参照_電気!G253)</f>
        <v>伊藤忠商事(株)_メニューA</v>
      </c>
      <c r="BB253" s="19">
        <f t="shared" si="44"/>
        <v>0</v>
      </c>
      <c r="BD253" s="19" t="str">
        <f>IF(参照_電気!L253="","",参照_電気!L253)</f>
        <v>(株)グローバルキャスト</v>
      </c>
    </row>
    <row r="254" spans="47:56">
      <c r="AU254" s="19" t="str">
        <f>IF(参照_電気!A254="","",参照_電気!A254)</f>
        <v/>
      </c>
      <c r="AV254" s="19" t="str">
        <f>IF(参照_電気!B254="","",参照_電気!B254)</f>
        <v/>
      </c>
      <c r="AW254" s="19" t="str">
        <f>IF(参照_電気!C254="","",参照_電気!C254)</f>
        <v>メニューB</v>
      </c>
      <c r="AX254" s="19">
        <f>IF(参照_電気!D254="","",参照_電気!D254)</f>
        <v>0</v>
      </c>
      <c r="AY254" s="19">
        <f>IF(参照_電気!E254="","",参照_電気!E254)</f>
        <v>0</v>
      </c>
      <c r="AZ254" s="19" t="str">
        <f>IF(参照_電気!F254="","",参照_電気!F254)</f>
        <v>伊藤忠商事(株)</v>
      </c>
      <c r="BA254" s="19" t="str">
        <f>IF(参照_電気!G254="","",参照_電気!G254)</f>
        <v>伊藤忠商事(株)_メニューB</v>
      </c>
      <c r="BB254" s="19">
        <f t="shared" si="44"/>
        <v>0</v>
      </c>
      <c r="BD254" s="19" t="str">
        <f>IF(参照_電気!L254="","",参照_電気!L254)</f>
        <v>京葉瓦斯(株)</v>
      </c>
    </row>
    <row r="255" spans="47:56">
      <c r="AU255" s="19" t="str">
        <f>IF(参照_電気!A255="","",参照_電気!A255)</f>
        <v/>
      </c>
      <c r="AV255" s="19" t="str">
        <f>IF(参照_電気!B255="","",参照_電気!B255)</f>
        <v/>
      </c>
      <c r="AW255" s="19" t="str">
        <f>IF(参照_電気!C255="","",参照_電気!C255)</f>
        <v>メニューC(残差)</v>
      </c>
      <c r="AX255" s="19">
        <f>IF(参照_電気!D255="","",参照_電気!D255)</f>
        <v>4.2200000000000001E-4</v>
      </c>
      <c r="AY255" s="19">
        <f>IF(参照_電気!E255="","",参照_電気!E255)</f>
        <v>4.2200000000000001E-4</v>
      </c>
      <c r="AZ255" s="19" t="str">
        <f>IF(参照_電気!F255="","",参照_電気!F255)</f>
        <v>伊藤忠商事(株)</v>
      </c>
      <c r="BA255" s="19" t="str">
        <f>IF(参照_電気!G255="","",参照_電気!G255)</f>
        <v>伊藤忠商事(株)_メニューC(残差)</v>
      </c>
      <c r="BB255" s="19">
        <f t="shared" si="44"/>
        <v>0.42199999999999999</v>
      </c>
      <c r="BD255" s="19" t="str">
        <f>IF(参照_電気!L255="","",参照_電気!L255)</f>
        <v>京和ガス(株)</v>
      </c>
    </row>
    <row r="256" spans="47:56">
      <c r="AU256" s="19" t="str">
        <f>IF(参照_電気!A256="","",参照_電気!A256)</f>
        <v/>
      </c>
      <c r="AV256" s="19" t="str">
        <f>IF(参照_電気!B256="","",参照_電気!B256)</f>
        <v/>
      </c>
      <c r="AW256" s="19" t="str">
        <f>IF(参照_電気!C256="","",参照_電気!C256)</f>
        <v>(参考値)事業者全体</v>
      </c>
      <c r="AX256" s="19">
        <f>IF(参照_電気!D256="","",参照_電気!D256)</f>
        <v>4.2200000000000001E-4</v>
      </c>
      <c r="AY256" s="19">
        <f>IF(参照_電気!E256="","",参照_電気!E256)</f>
        <v>4.2200000000000001E-4</v>
      </c>
      <c r="AZ256" s="19" t="str">
        <f>IF(参照_電気!F256="","",参照_電気!F256)</f>
        <v>伊藤忠商事(株)</v>
      </c>
      <c r="BA256" s="19" t="str">
        <f>IF(参照_電気!G256="","",参照_電気!G256)</f>
        <v>伊藤忠商事(株)_(参考値)事業者全体</v>
      </c>
      <c r="BB256" s="19">
        <f t="shared" si="44"/>
        <v>0.42199999999999999</v>
      </c>
      <c r="BD256" s="19" t="str">
        <f>IF(参照_電気!L256="","",参照_電気!L256)</f>
        <v>ゲーテハウス(株)</v>
      </c>
    </row>
    <row r="257" spans="47:56">
      <c r="AU257" s="19" t="str">
        <f>IF(参照_電気!A257="","",参照_電気!A257)</f>
        <v>A0072</v>
      </c>
      <c r="AV257" s="19" t="str">
        <f>IF(参照_電気!B257="","",参照_電気!B257)</f>
        <v>(株)エコスタイル</v>
      </c>
      <c r="AW257" s="19" t="str">
        <f>IF(参照_電気!C257="","",参照_電気!C257)</f>
        <v>メニューA</v>
      </c>
      <c r="AX257" s="19">
        <f>IF(参照_電気!D257="","",参照_電気!D257)</f>
        <v>0</v>
      </c>
      <c r="AY257" s="19">
        <f>IF(参照_電気!E257="","",参照_電気!E257)</f>
        <v>0</v>
      </c>
      <c r="AZ257" s="19" t="str">
        <f>IF(参照_電気!F257="","",参照_電気!F257)</f>
        <v>(株)エコスタイル</v>
      </c>
      <c r="BA257" s="19" t="str">
        <f>IF(参照_電気!G257="","",参照_電気!G257)</f>
        <v>(株)エコスタイル_メニューA</v>
      </c>
      <c r="BB257" s="19">
        <f t="shared" si="44"/>
        <v>0</v>
      </c>
      <c r="BD257" s="19" t="str">
        <f>IF(参照_電気!L257="","",参照_電気!L257)</f>
        <v>気仙沼グリーンエナジー(株)</v>
      </c>
    </row>
    <row r="258" spans="47:56">
      <c r="AU258" s="19" t="str">
        <f>IF(参照_電気!A258="","",参照_電気!A258)</f>
        <v/>
      </c>
      <c r="AV258" s="19" t="str">
        <f>IF(参照_電気!B258="","",参照_電気!B258)</f>
        <v/>
      </c>
      <c r="AW258" s="19" t="str">
        <f>IF(参照_電気!C258="","",参照_電気!C258)</f>
        <v>メニューB</v>
      </c>
      <c r="AX258" s="19">
        <f>IF(参照_電気!D258="","",参照_電気!D258)</f>
        <v>0</v>
      </c>
      <c r="AY258" s="19">
        <f>IF(参照_電気!E258="","",参照_電気!E258)</f>
        <v>0</v>
      </c>
      <c r="AZ258" s="19" t="str">
        <f>IF(参照_電気!F258="","",参照_電気!F258)</f>
        <v>(株)エコスタイル</v>
      </c>
      <c r="BA258" s="19" t="str">
        <f>IF(参照_電気!G258="","",参照_電気!G258)</f>
        <v>(株)エコスタイル_メニューB</v>
      </c>
      <c r="BB258" s="19">
        <f t="shared" si="44"/>
        <v>0</v>
      </c>
      <c r="BD258" s="19" t="str">
        <f>IF(参照_電気!L258="","",参照_電気!L258)</f>
        <v>(株)工営エナジー</v>
      </c>
    </row>
    <row r="259" spans="47:56">
      <c r="AU259" s="19" t="str">
        <f>IF(参照_電気!A259="","",参照_電気!A259)</f>
        <v/>
      </c>
      <c r="AV259" s="19" t="str">
        <f>IF(参照_電気!B259="","",参照_電気!B259)</f>
        <v/>
      </c>
      <c r="AW259" s="19" t="str">
        <f>IF(参照_電気!C259="","",参照_電気!C259)</f>
        <v>メニューC(残差)</v>
      </c>
      <c r="AX259" s="19">
        <f>IF(参照_電気!D259="","",参照_電気!D259)</f>
        <v>4.37E-4</v>
      </c>
      <c r="AY259" s="19">
        <f>IF(参照_電気!E259="","",参照_電気!E259)</f>
        <v>4.37E-4</v>
      </c>
      <c r="AZ259" s="19" t="str">
        <f>IF(参照_電気!F259="","",参照_電気!F259)</f>
        <v>(株)エコスタイル</v>
      </c>
      <c r="BA259" s="19" t="str">
        <f>IF(参照_電気!G259="","",参照_電気!G259)</f>
        <v>(株)エコスタイル_メニューC(残差)</v>
      </c>
      <c r="BB259" s="19">
        <f t="shared" si="44"/>
        <v>0.437</v>
      </c>
      <c r="BD259" s="19" t="str">
        <f>IF(参照_電気!L259="","",参照_電気!L259)</f>
        <v>高知ニューエナジー(株)</v>
      </c>
    </row>
    <row r="260" spans="47:56">
      <c r="AU260" s="19" t="str">
        <f>IF(参照_電気!A260="","",参照_電気!A260)</f>
        <v/>
      </c>
      <c r="AV260" s="19" t="str">
        <f>IF(参照_電気!B260="","",参照_電気!B260)</f>
        <v/>
      </c>
      <c r="AW260" s="19" t="str">
        <f>IF(参照_電気!C260="","",参照_電気!C260)</f>
        <v>(参考値)事業者全体</v>
      </c>
      <c r="AX260" s="19">
        <f>IF(参照_電気!D260="","",参照_電気!D260)</f>
        <v>3.8099999999999999E-4</v>
      </c>
      <c r="AY260" s="19">
        <f>IF(参照_電気!E260="","",参照_電気!E260)</f>
        <v>3.8099999999999999E-4</v>
      </c>
      <c r="AZ260" s="19" t="str">
        <f>IF(参照_電気!F260="","",参照_電気!F260)</f>
        <v>(株)エコスタイル</v>
      </c>
      <c r="BA260" s="19" t="str">
        <f>IF(参照_電気!G260="","",参照_電気!G260)</f>
        <v>(株)エコスタイル_(参考値)事業者全体</v>
      </c>
      <c r="BB260" s="19">
        <f t="shared" si="44"/>
        <v>0.38100000000000001</v>
      </c>
      <c r="BD260" s="19" t="str">
        <f>IF(参照_電気!L260="","",参照_電気!L260)</f>
        <v>神戸電力(株)</v>
      </c>
    </row>
    <row r="261" spans="47:56">
      <c r="AU261" s="19" t="str">
        <f>IF(参照_電気!A261="","",参照_電気!A261)</f>
        <v>A0073</v>
      </c>
      <c r="AV261" s="19" t="str">
        <f>IF(参照_電気!B261="","",参照_電気!B261)</f>
        <v>入間ガス(株)</v>
      </c>
      <c r="AW261" s="19" t="str">
        <f>IF(参照_電気!C261="","",参照_電気!C261)</f>
        <v/>
      </c>
      <c r="AX261" s="19">
        <f>IF(参照_電気!D261="","",参照_電気!D261)</f>
        <v>4.1899999999999999E-4</v>
      </c>
      <c r="AY261" s="19">
        <f>IF(参照_電気!E261="","",参照_電気!E261)</f>
        <v>4.1899999999999999E-4</v>
      </c>
      <c r="AZ261" s="19" t="str">
        <f>IF(参照_電気!F261="","",参照_電気!F261)</f>
        <v>入間ガス(株)</v>
      </c>
      <c r="BA261" s="19" t="str">
        <f>IF(参照_電気!G261="","",参照_電気!G261)</f>
        <v>入間ガス(株)_</v>
      </c>
      <c r="BB261" s="19">
        <f t="shared" ref="BB261:BB324" si="45">AX261*1000</f>
        <v>0.41899999999999998</v>
      </c>
      <c r="BD261" s="19" t="str">
        <f>IF(参照_電気!L261="","",参照_電気!L261)</f>
        <v>コープ電力(株)</v>
      </c>
    </row>
    <row r="262" spans="47:56">
      <c r="AU262" s="19" t="str">
        <f>IF(参照_電気!A262="","",参照_電気!A262)</f>
        <v>A0075</v>
      </c>
      <c r="AV262" s="19" t="str">
        <f>IF(参照_電気!B262="","",参照_電気!B262)</f>
        <v>(株)とんでんホールディングス</v>
      </c>
      <c r="AW262" s="19" t="str">
        <f>IF(参照_電気!C262="","",参照_電気!C262)</f>
        <v/>
      </c>
      <c r="AX262" s="19">
        <f>IF(参照_電気!D262="","",参照_電気!D262)</f>
        <v>5.2899999999999996E-4</v>
      </c>
      <c r="AY262" s="19">
        <f>IF(参照_電気!E262="","",参照_電気!E262)</f>
        <v>5.2899999999999996E-4</v>
      </c>
      <c r="AZ262" s="19" t="str">
        <f>IF(参照_電気!F262="","",参照_電気!F262)</f>
        <v>(株)とんでんホールディングス</v>
      </c>
      <c r="BA262" s="19" t="str">
        <f>IF(参照_電気!G262="","",参照_電気!G262)</f>
        <v>(株)とんでんホールディングス_</v>
      </c>
      <c r="BB262" s="19">
        <f t="shared" si="45"/>
        <v>0.52899999999999991</v>
      </c>
      <c r="BD262" s="19" t="str">
        <f>IF(参照_電気!L262="","",参照_電気!L262)</f>
        <v>国際航業(株)</v>
      </c>
    </row>
    <row r="263" spans="47:56">
      <c r="AU263" s="19" t="str">
        <f>IF(参照_電気!A263="","",参照_電気!A263)</f>
        <v>A0076</v>
      </c>
      <c r="AV263" s="19" t="str">
        <f>IF(参照_電気!B263="","",参照_電気!B263)</f>
        <v>日鉄エンジニアリング(株)</v>
      </c>
      <c r="AW263" s="19" t="str">
        <f>IF(参照_電気!C263="","",参照_電気!C263)</f>
        <v>メニューA</v>
      </c>
      <c r="AX263" s="19">
        <f>IF(参照_電気!D263="","",参照_電気!D263)</f>
        <v>0</v>
      </c>
      <c r="AY263" s="19">
        <f>IF(参照_電気!E263="","",参照_電気!E263)</f>
        <v>0</v>
      </c>
      <c r="AZ263" s="19" t="str">
        <f>IF(参照_電気!F263="","",参照_電気!F263)</f>
        <v>日鉄エンジニアリング(株)</v>
      </c>
      <c r="BA263" s="19" t="str">
        <f>IF(参照_電気!G263="","",参照_電気!G263)</f>
        <v>日鉄エンジニアリング(株)_メニューA</v>
      </c>
      <c r="BB263" s="19">
        <f t="shared" si="45"/>
        <v>0</v>
      </c>
      <c r="BD263" s="19" t="str">
        <f>IF(参照_電気!L263="","",参照_電気!L263)</f>
        <v>御所野縄文電力(株)</v>
      </c>
    </row>
    <row r="264" spans="47:56">
      <c r="AU264" s="19" t="str">
        <f>IF(参照_電気!A264="","",参照_電気!A264)</f>
        <v/>
      </c>
      <c r="AV264" s="19" t="str">
        <f>IF(参照_電気!B264="","",参照_電気!B264)</f>
        <v/>
      </c>
      <c r="AW264" s="19" t="str">
        <f>IF(参照_電気!C264="","",参照_電気!C264)</f>
        <v>メニューB</v>
      </c>
      <c r="AX264" s="19">
        <f>IF(参照_電気!D264="","",参照_電気!D264)</f>
        <v>0</v>
      </c>
      <c r="AY264" s="19">
        <f>IF(参照_電気!E264="","",参照_電気!E264)</f>
        <v>0</v>
      </c>
      <c r="AZ264" s="19" t="str">
        <f>IF(参照_電気!F264="","",参照_電気!F264)</f>
        <v>日鉄エンジニアリング(株)</v>
      </c>
      <c r="BA264" s="19" t="str">
        <f>IF(参照_電気!G264="","",参照_電気!G264)</f>
        <v>日鉄エンジニアリング(株)_メニューB</v>
      </c>
      <c r="BB264" s="19">
        <f t="shared" si="45"/>
        <v>0</v>
      </c>
      <c r="BD264" s="19" t="str">
        <f>IF(参照_電気!L264="","",参照_電気!L264)</f>
        <v>コスモエネルギーソリューションズ(株)</v>
      </c>
    </row>
    <row r="265" spans="47:56">
      <c r="AU265" s="19" t="str">
        <f>IF(参照_電気!A265="","",参照_電気!A265)</f>
        <v/>
      </c>
      <c r="AV265" s="19" t="str">
        <f>IF(参照_電気!B265="","",参照_電気!B265)</f>
        <v/>
      </c>
      <c r="AW265" s="19" t="str">
        <f>IF(参照_電気!C265="","",参照_電気!C265)</f>
        <v>メニューC</v>
      </c>
      <c r="AX265" s="19">
        <f>IF(参照_電気!D265="","",参照_電気!D265)</f>
        <v>1E-4</v>
      </c>
      <c r="AY265" s="19">
        <f>IF(参照_電気!E265="","",参照_電気!E265)</f>
        <v>1E-4</v>
      </c>
      <c r="AZ265" s="19" t="str">
        <f>IF(参照_電気!F265="","",参照_電気!F265)</f>
        <v>日鉄エンジニアリング(株)</v>
      </c>
      <c r="BA265" s="19" t="str">
        <f>IF(参照_電気!G265="","",参照_電気!G265)</f>
        <v>日鉄エンジニアリング(株)_メニューC</v>
      </c>
      <c r="BB265" s="19">
        <f t="shared" si="45"/>
        <v>0.1</v>
      </c>
      <c r="BD265" s="19" t="str">
        <f>IF(参照_電気!L265="","",参照_電気!L265)</f>
        <v>五島市民電力(株)</v>
      </c>
    </row>
    <row r="266" spans="47:56">
      <c r="AU266" s="19" t="str">
        <f>IF(参照_電気!A266="","",参照_電気!A266)</f>
        <v/>
      </c>
      <c r="AV266" s="19" t="str">
        <f>IF(参照_電気!B266="","",参照_電気!B266)</f>
        <v/>
      </c>
      <c r="AW266" s="19" t="str">
        <f>IF(参照_電気!C266="","",参照_電気!C266)</f>
        <v>メニューD</v>
      </c>
      <c r="AX266" s="19">
        <f>IF(参照_電気!D266="","",参照_電気!D266)</f>
        <v>2.5000000000000001E-4</v>
      </c>
      <c r="AY266" s="19">
        <f>IF(参照_電気!E266="","",参照_電気!E266)</f>
        <v>2.5000000000000001E-4</v>
      </c>
      <c r="AZ266" s="19" t="str">
        <f>IF(参照_電気!F266="","",参照_電気!F266)</f>
        <v>日鉄エンジニアリング(株)</v>
      </c>
      <c r="BA266" s="19" t="str">
        <f>IF(参照_電気!G266="","",参照_電気!G266)</f>
        <v>日鉄エンジニアリング(株)_メニューD</v>
      </c>
      <c r="BB266" s="19">
        <f t="shared" si="45"/>
        <v>0.25</v>
      </c>
      <c r="BD266" s="19" t="str">
        <f>IF(参照_電気!L266="","",参照_電気!L266)</f>
        <v>こなんウルトラパワー(株)</v>
      </c>
    </row>
    <row r="267" spans="47:56">
      <c r="AU267" s="19" t="str">
        <f>IF(参照_電気!A267="","",参照_電気!A267)</f>
        <v/>
      </c>
      <c r="AV267" s="19" t="str">
        <f>IF(参照_電気!B267="","",参照_電気!B267)</f>
        <v/>
      </c>
      <c r="AW267" s="19" t="str">
        <f>IF(参照_電気!C267="","",参照_電気!C267)</f>
        <v>メニューE(残差)</v>
      </c>
      <c r="AX267" s="19">
        <f>IF(参照_電気!D267="","",参照_電気!D267)</f>
        <v>6.9200000000000002E-4</v>
      </c>
      <c r="AY267" s="19">
        <f>IF(参照_電気!E267="","",参照_電気!E267)</f>
        <v>6.9200000000000002E-4</v>
      </c>
      <c r="AZ267" s="19" t="str">
        <f>IF(参照_電気!F267="","",参照_電気!F267)</f>
        <v>日鉄エンジニアリング(株)</v>
      </c>
      <c r="BA267" s="19" t="str">
        <f>IF(参照_電気!G267="","",参照_電気!G267)</f>
        <v>日鉄エンジニアリング(株)_メニューE(残差)</v>
      </c>
      <c r="BB267" s="19">
        <f t="shared" si="45"/>
        <v>0.69200000000000006</v>
      </c>
      <c r="BD267" s="19" t="str">
        <f>IF(参照_電気!L267="","",参照_電気!L267)</f>
        <v>(株)コンシェルジュ</v>
      </c>
    </row>
    <row r="268" spans="47:56">
      <c r="AU268" s="19" t="str">
        <f>IF(参照_電気!A268="","",参照_電気!A268)</f>
        <v/>
      </c>
      <c r="AV268" s="19" t="str">
        <f>IF(参照_電気!B268="","",参照_電気!B268)</f>
        <v/>
      </c>
      <c r="AW268" s="19" t="str">
        <f>IF(参照_電気!C268="","",参照_電気!C268)</f>
        <v>(参考値)事業者全体</v>
      </c>
      <c r="AX268" s="19">
        <f>IF(参照_電気!D268="","",参照_電気!D268)</f>
        <v>5.44E-4</v>
      </c>
      <c r="AY268" s="19">
        <f>IF(参照_電気!E268="","",参照_電気!E268)</f>
        <v>5.44E-4</v>
      </c>
      <c r="AZ268" s="19" t="str">
        <f>IF(参照_電気!F268="","",参照_電気!F268)</f>
        <v>日鉄エンジニアリング(株)</v>
      </c>
      <c r="BA268" s="19" t="str">
        <f>IF(参照_電気!G268="","",参照_電気!G268)</f>
        <v>日鉄エンジニアリング(株)_(参考値)事業者全体</v>
      </c>
      <c r="BB268" s="19">
        <f t="shared" si="45"/>
        <v>0.54400000000000004</v>
      </c>
      <c r="BD268" s="19" t="str">
        <f>IF(参照_電気!L268="","",参照_電気!L268)</f>
        <v>サーラeエナジー(株)</v>
      </c>
    </row>
    <row r="269" spans="47:56">
      <c r="AU269" s="19" t="str">
        <f>IF(参照_電気!A269="","",参照_電気!A269)</f>
        <v>A0077</v>
      </c>
      <c r="AV269" s="19" t="str">
        <f>IF(参照_電気!B269="","",参照_電気!B269)</f>
        <v>auエネルギー＆ライフ(株)</v>
      </c>
      <c r="AW269" s="19" t="str">
        <f>IF(参照_電気!C269="","",参照_電気!C269)</f>
        <v>メニューA</v>
      </c>
      <c r="AX269" s="19">
        <f>IF(参照_電気!D269="","",参照_電気!D269)</f>
        <v>0</v>
      </c>
      <c r="AY269" s="19">
        <f>IF(参照_電気!E269="","",参照_電気!E269)</f>
        <v>0</v>
      </c>
      <c r="AZ269" s="19" t="str">
        <f>IF(参照_電気!F269="","",参照_電気!F269)</f>
        <v>auエネルギー＆ライフ(株)</v>
      </c>
      <c r="BA269" s="19" t="str">
        <f>IF(参照_電気!G269="","",参照_電気!G269)</f>
        <v>auエネルギー＆ライフ(株)_メニューA</v>
      </c>
      <c r="BB269" s="19">
        <f t="shared" si="45"/>
        <v>0</v>
      </c>
      <c r="BD269" s="19" t="str">
        <f>IF(参照_電気!L269="","",参照_電気!L269)</f>
        <v>(株)再エネ思考電力</v>
      </c>
    </row>
    <row r="270" spans="47:56">
      <c r="AU270" s="19" t="str">
        <f>IF(参照_電気!A270="","",参照_電気!A270)</f>
        <v/>
      </c>
      <c r="AV270" s="19" t="str">
        <f>IF(参照_電気!B270="","",参照_電気!B270)</f>
        <v/>
      </c>
      <c r="AW270" s="19" t="str">
        <f>IF(参照_電気!C270="","",参照_電気!C270)</f>
        <v>メニューB</v>
      </c>
      <c r="AX270" s="19">
        <f>IF(参照_電気!D270="","",参照_電気!D270)</f>
        <v>0</v>
      </c>
      <c r="AY270" s="19">
        <f>IF(参照_電気!E270="","",参照_電気!E270)</f>
        <v>0</v>
      </c>
      <c r="AZ270" s="19" t="str">
        <f>IF(参照_電気!F270="","",参照_電気!F270)</f>
        <v>auエネルギー＆ライフ(株)</v>
      </c>
      <c r="BA270" s="19" t="str">
        <f>IF(参照_電気!G270="","",参照_電気!G270)</f>
        <v>auエネルギー＆ライフ(株)_メニューB</v>
      </c>
      <c r="BB270" s="19">
        <f t="shared" si="45"/>
        <v>0</v>
      </c>
      <c r="BD270" s="19" t="str">
        <f>IF(参照_電気!L270="","",参照_電気!L270)</f>
        <v>埼玉ガス(株)</v>
      </c>
    </row>
    <row r="271" spans="47:56">
      <c r="AU271" s="19" t="str">
        <f>IF(参照_電気!A271="","",参照_電気!A271)</f>
        <v/>
      </c>
      <c r="AV271" s="19" t="str">
        <f>IF(参照_電気!B271="","",参照_電気!B271)</f>
        <v/>
      </c>
      <c r="AW271" s="19" t="str">
        <f>IF(参照_電気!C271="","",参照_電気!C271)</f>
        <v>メニューC(残差)</v>
      </c>
      <c r="AX271" s="19">
        <f>IF(参照_電気!D271="","",参照_電気!D271)</f>
        <v>4.2499999999999998E-4</v>
      </c>
      <c r="AY271" s="19">
        <f>IF(参照_電気!E271="","",参照_電気!E271)</f>
        <v>4.2499999999999998E-4</v>
      </c>
      <c r="AZ271" s="19" t="str">
        <f>IF(参照_電気!F271="","",参照_電気!F271)</f>
        <v>auエネルギー＆ライフ(株)</v>
      </c>
      <c r="BA271" s="19" t="str">
        <f>IF(参照_電気!G271="","",参照_電気!G271)</f>
        <v>auエネルギー＆ライフ(株)_メニューC(残差)</v>
      </c>
      <c r="BB271" s="19">
        <f t="shared" si="45"/>
        <v>0.42499999999999999</v>
      </c>
      <c r="BD271" s="19" t="str">
        <f>IF(参照_電気!L271="","",参照_電気!L271)</f>
        <v>最適でんき(株)（旧：エナジーサプライ(株)）</v>
      </c>
    </row>
    <row r="272" spans="47:56">
      <c r="AU272" s="19" t="str">
        <f>IF(参照_電気!A272="","",参照_電気!A272)</f>
        <v/>
      </c>
      <c r="AV272" s="19" t="str">
        <f>IF(参照_電気!B272="","",参照_電気!B272)</f>
        <v/>
      </c>
      <c r="AW272" s="19" t="str">
        <f>IF(参照_電気!C272="","",参照_電気!C272)</f>
        <v>(参考値)事業者全体</v>
      </c>
      <c r="AX272" s="19">
        <f>IF(参照_電気!D272="","",参照_電気!D272)</f>
        <v>4.0200000000000001E-4</v>
      </c>
      <c r="AY272" s="19">
        <f>IF(参照_電気!E272="","",参照_電気!E272)</f>
        <v>4.0200000000000001E-4</v>
      </c>
      <c r="AZ272" s="19" t="str">
        <f>IF(参照_電気!F272="","",参照_電気!F272)</f>
        <v>auエネルギー＆ライフ(株)</v>
      </c>
      <c r="BA272" s="19" t="str">
        <f>IF(参照_電気!G272="","",参照_電気!G272)</f>
        <v>auエネルギー＆ライフ(株)_(参考値)事業者全体</v>
      </c>
      <c r="BB272" s="19">
        <f t="shared" si="45"/>
        <v>0.40200000000000002</v>
      </c>
      <c r="BD272" s="19" t="str">
        <f>IF(参照_電気!L272="","",参照_電気!L272)</f>
        <v>(株)彩の国でんき</v>
      </c>
    </row>
    <row r="273" spans="47:56">
      <c r="AU273" s="19" t="str">
        <f>IF(参照_電気!A273="","",参照_電気!A273)</f>
        <v>A0079</v>
      </c>
      <c r="AV273" s="19" t="str">
        <f>IF(参照_電気!B273="","",参照_電気!B273)</f>
        <v>イワタニ関東(株)</v>
      </c>
      <c r="AW273" s="19" t="str">
        <f>IF(参照_電気!C273="","",参照_電気!C273)</f>
        <v/>
      </c>
      <c r="AX273" s="19">
        <f>IF(参照_電気!D273="","",参照_電気!D273)</f>
        <v>5.8799999999999998E-4</v>
      </c>
      <c r="AY273" s="19">
        <f>IF(参照_電気!E273="","",参照_電気!E273)</f>
        <v>5.8799999999999998E-4</v>
      </c>
      <c r="AZ273" s="19" t="str">
        <f>IF(参照_電気!F273="","",参照_電気!F273)</f>
        <v>イワタニ関東(株)</v>
      </c>
      <c r="BA273" s="19" t="str">
        <f>IF(参照_電気!G273="","",参照_電気!G273)</f>
        <v>イワタニ関東(株)_</v>
      </c>
      <c r="BB273" s="19">
        <f t="shared" si="45"/>
        <v>0.58799999999999997</v>
      </c>
      <c r="BD273" s="19" t="str">
        <f>IF(参照_電気!L273="","",参照_電気!L273)</f>
        <v>西部瓦斯(株)</v>
      </c>
    </row>
    <row r="274" spans="47:56">
      <c r="AU274" s="19" t="str">
        <f>IF(参照_電気!A274="","",参照_電気!A274)</f>
        <v>A0080</v>
      </c>
      <c r="AV274" s="19" t="str">
        <f>IF(参照_電気!B274="","",参照_電気!B274)</f>
        <v>イワタニ首都圏(株)</v>
      </c>
      <c r="AW274" s="19" t="str">
        <f>IF(参照_電気!C274="","",参照_電気!C274)</f>
        <v/>
      </c>
      <c r="AX274" s="19">
        <f>IF(参照_電気!D274="","",参照_電気!D274)</f>
        <v>5.6099999999999998E-4</v>
      </c>
      <c r="AY274" s="19">
        <f>IF(参照_電気!E274="","",参照_電気!E274)</f>
        <v>5.6099999999999998E-4</v>
      </c>
      <c r="AZ274" s="19" t="str">
        <f>IF(参照_電気!F274="","",参照_電気!F274)</f>
        <v>イワタニ首都圏(株)</v>
      </c>
      <c r="BA274" s="19" t="str">
        <f>IF(参照_電気!G274="","",参照_電気!G274)</f>
        <v>イワタニ首都圏(株)_</v>
      </c>
      <c r="BB274" s="19">
        <f t="shared" si="45"/>
        <v>0.56099999999999994</v>
      </c>
      <c r="BD274" s="19" t="str">
        <f>IF(参照_電気!L274="","",参照_電気!L274)</f>
        <v>酒田天然瓦斯(株)</v>
      </c>
    </row>
    <row r="275" spans="47:56">
      <c r="AU275" s="19" t="str">
        <f>IF(参照_電気!A275="","",参照_電気!A275)</f>
        <v>A0081</v>
      </c>
      <c r="AV275" s="19" t="str">
        <f>IF(参照_電気!B275="","",参照_電気!B275)</f>
        <v>サーラeエナジー(株)</v>
      </c>
      <c r="AW275" s="19" t="str">
        <f>IF(参照_電気!C275="","",参照_電気!C275)</f>
        <v>メニューA</v>
      </c>
      <c r="AX275" s="19">
        <f>IF(参照_電気!D275="","",参照_電気!D275)</f>
        <v>0</v>
      </c>
      <c r="AY275" s="19">
        <f>IF(参照_電気!E275="","",参照_電気!E275)</f>
        <v>0</v>
      </c>
      <c r="AZ275" s="19" t="str">
        <f>IF(参照_電気!F275="","",参照_電気!F275)</f>
        <v>サーラeエナジー(株)</v>
      </c>
      <c r="BA275" s="19" t="str">
        <f>IF(参照_電気!G275="","",参照_電気!G275)</f>
        <v>サーラeエナジー(株)_メニューA</v>
      </c>
      <c r="BB275" s="19">
        <f t="shared" si="45"/>
        <v>0</v>
      </c>
      <c r="BD275" s="19" t="str">
        <f>IF(参照_電気!L275="","",参照_電気!L275)</f>
        <v>坂戸ガス(株)</v>
      </c>
    </row>
    <row r="276" spans="47:56">
      <c r="AU276" s="19" t="str">
        <f>IF(参照_電気!A276="","",参照_電気!A276)</f>
        <v/>
      </c>
      <c r="AV276" s="19" t="str">
        <f>IF(参照_電気!B276="","",参照_電気!B276)</f>
        <v/>
      </c>
      <c r="AW276" s="19" t="str">
        <f>IF(参照_電気!C276="","",参照_電気!C276)</f>
        <v>メニューB</v>
      </c>
      <c r="AX276" s="19">
        <f>IF(参照_電気!D276="","",参照_電気!D276)</f>
        <v>3.8699999999999997E-4</v>
      </c>
      <c r="AY276" s="19">
        <f>IF(参照_電気!E276="","",参照_電気!E276)</f>
        <v>3.8699999999999997E-4</v>
      </c>
      <c r="AZ276" s="19" t="str">
        <f>IF(参照_電気!F276="","",参照_電気!F276)</f>
        <v>サーラeエナジー(株)</v>
      </c>
      <c r="BA276" s="19" t="str">
        <f>IF(参照_電気!G276="","",参照_電気!G276)</f>
        <v>サーラeエナジー(株)_メニューB</v>
      </c>
      <c r="BB276" s="19">
        <f t="shared" si="45"/>
        <v>0.38699999999999996</v>
      </c>
      <c r="BD276" s="19" t="str">
        <f>IF(参照_電気!L276="","",参照_電気!L276)</f>
        <v>(株)さくら新電力</v>
      </c>
    </row>
    <row r="277" spans="47:56">
      <c r="AU277" s="19" t="str">
        <f>IF(参照_電気!A277="","",参照_電気!A277)</f>
        <v/>
      </c>
      <c r="AV277" s="19" t="str">
        <f>IF(参照_電気!B277="","",参照_電気!B277)</f>
        <v/>
      </c>
      <c r="AW277" s="19" t="str">
        <f>IF(参照_電気!C277="","",参照_電気!C277)</f>
        <v>メニューC(残差)</v>
      </c>
      <c r="AX277" s="19">
        <f>IF(参照_電気!D277="","",参照_電気!D277)</f>
        <v>4.2000000000000002E-4</v>
      </c>
      <c r="AY277" s="19">
        <f>IF(参照_電気!E277="","",参照_電気!E277)</f>
        <v>4.2000000000000002E-4</v>
      </c>
      <c r="AZ277" s="19" t="str">
        <f>IF(参照_電気!F277="","",参照_電気!F277)</f>
        <v>サーラeエナジー(株)</v>
      </c>
      <c r="BA277" s="19" t="str">
        <f>IF(参照_電気!G277="","",参照_電気!G277)</f>
        <v>サーラeエナジー(株)_メニューC(残差)</v>
      </c>
      <c r="BB277" s="19">
        <f t="shared" si="45"/>
        <v>0.42000000000000004</v>
      </c>
      <c r="BD277" s="19" t="str">
        <f>IF(参照_電気!L277="","",参照_電気!L277)</f>
        <v>里山パワーワークス(株)</v>
      </c>
    </row>
    <row r="278" spans="47:56">
      <c r="AU278" s="19" t="str">
        <f>IF(参照_電気!A278="","",参照_電気!A278)</f>
        <v/>
      </c>
      <c r="AV278" s="19" t="str">
        <f>IF(参照_電気!B278="","",参照_電気!B278)</f>
        <v/>
      </c>
      <c r="AW278" s="19" t="str">
        <f>IF(参照_電気!C278="","",参照_電気!C278)</f>
        <v>(参考値)事業者全体</v>
      </c>
      <c r="AX278" s="19">
        <f>IF(参照_電気!D278="","",参照_電気!D278)</f>
        <v>4.1300000000000001E-4</v>
      </c>
      <c r="AY278" s="19">
        <f>IF(参照_電気!E278="","",参照_電気!E278)</f>
        <v>4.1300000000000001E-4</v>
      </c>
      <c r="AZ278" s="19" t="str">
        <f>IF(参照_電気!F278="","",参照_電気!F278)</f>
        <v>サーラeエナジー(株)</v>
      </c>
      <c r="BA278" s="19" t="str">
        <f>IF(参照_電気!G278="","",参照_電気!G278)</f>
        <v>サーラeエナジー(株)_(参考値)事業者全体</v>
      </c>
      <c r="BB278" s="19">
        <f t="shared" si="45"/>
        <v>0.41300000000000003</v>
      </c>
      <c r="BD278" s="19" t="str">
        <f>IF(参照_電気!L278="","",参照_電気!L278)</f>
        <v>(株)サニックス</v>
      </c>
    </row>
    <row r="279" spans="47:56">
      <c r="AU279" s="19" t="str">
        <f>IF(参照_電気!A279="","",参照_電気!A279)</f>
        <v>A0082</v>
      </c>
      <c r="AV279" s="19" t="str">
        <f>IF(参照_電気!B279="","",参照_電気!B279)</f>
        <v>(株)地球クラブ</v>
      </c>
      <c r="AW279" s="19" t="str">
        <f>IF(参照_電気!C279="","",参照_電気!C279)</f>
        <v>メニューA</v>
      </c>
      <c r="AX279" s="19">
        <f>IF(参照_電気!D279="","",参照_電気!D279)</f>
        <v>0</v>
      </c>
      <c r="AY279" s="19">
        <f>IF(参照_電気!E279="","",参照_電気!E279)</f>
        <v>0</v>
      </c>
      <c r="AZ279" s="19" t="str">
        <f>IF(参照_電気!F279="","",参照_電気!F279)</f>
        <v>(株)地球クラブ</v>
      </c>
      <c r="BA279" s="19" t="str">
        <f>IF(参照_電気!G279="","",参照_電気!G279)</f>
        <v>(株)地球クラブ_メニューA</v>
      </c>
      <c r="BB279" s="19">
        <f t="shared" si="45"/>
        <v>0</v>
      </c>
      <c r="BD279" s="19" t="str">
        <f>IF(参照_電気!L279="","",参照_電気!L279)</f>
        <v>佐野瓦斯(株)</v>
      </c>
    </row>
    <row r="280" spans="47:56">
      <c r="AU280" s="19" t="str">
        <f>IF(参照_電気!A280="","",参照_電気!A280)</f>
        <v/>
      </c>
      <c r="AV280" s="19" t="str">
        <f>IF(参照_電気!B280="","",参照_電気!B280)</f>
        <v/>
      </c>
      <c r="AW280" s="19" t="str">
        <f>IF(参照_電気!C280="","",参照_電気!C280)</f>
        <v>メニューB</v>
      </c>
      <c r="AX280" s="19">
        <f>IF(参照_電気!D280="","",参照_電気!D280)</f>
        <v>3.7199999999999999E-4</v>
      </c>
      <c r="AY280" s="19">
        <f>IF(参照_電気!E280="","",参照_電気!E280)</f>
        <v>3.7199999999999999E-4</v>
      </c>
      <c r="AZ280" s="19" t="str">
        <f>IF(参照_電気!F280="","",参照_電気!F280)</f>
        <v>(株)地球クラブ</v>
      </c>
      <c r="BA280" s="19" t="str">
        <f>IF(参照_電気!G280="","",参照_電気!G280)</f>
        <v>(株)地球クラブ_メニューB</v>
      </c>
      <c r="BB280" s="19">
        <f t="shared" si="45"/>
        <v>0.372</v>
      </c>
      <c r="BD280" s="19" t="str">
        <f>IF(参照_電気!L280="","",参照_電気!L280)</f>
        <v>サミットエナジー(株)</v>
      </c>
    </row>
    <row r="281" spans="47:56">
      <c r="AU281" s="19" t="str">
        <f>IF(参照_電気!A281="","",参照_電気!A281)</f>
        <v/>
      </c>
      <c r="AV281" s="19" t="str">
        <f>IF(参照_電気!B281="","",参照_電気!B281)</f>
        <v/>
      </c>
      <c r="AW281" s="19" t="str">
        <f>IF(参照_電気!C281="","",参照_電気!C281)</f>
        <v>(参考値)事業者全体</v>
      </c>
      <c r="AX281" s="19">
        <f>IF(参照_電気!D281="","",参照_電気!D281)</f>
        <v>3.3599999999999998E-4</v>
      </c>
      <c r="AY281" s="19">
        <f>IF(参照_電気!E281="","",参照_電気!E281)</f>
        <v>3.3599999999999998E-4</v>
      </c>
      <c r="AZ281" s="19" t="str">
        <f>IF(参照_電気!F281="","",参照_電気!F281)</f>
        <v>(株)地球クラブ</v>
      </c>
      <c r="BA281" s="19" t="str">
        <f>IF(参照_電気!G281="","",参照_電気!G281)</f>
        <v>(株)地球クラブ_(参考値)事業者全体</v>
      </c>
      <c r="BB281" s="19">
        <f t="shared" si="45"/>
        <v>0.33599999999999997</v>
      </c>
      <c r="BD281" s="19" t="str">
        <f>IF(参照_電気!L281="","",参照_電気!L281)</f>
        <v>山陰エレキ・アライアンス(株)</v>
      </c>
    </row>
    <row r="282" spans="47:56">
      <c r="AU282" s="19" t="str">
        <f>IF(参照_電気!A282="","",参照_電気!A282)</f>
        <v>A0084</v>
      </c>
      <c r="AV282" s="19" t="str">
        <f>IF(参照_電気!B282="","",参照_電気!B282)</f>
        <v>西部瓦斯(株)</v>
      </c>
      <c r="AW282" s="19" t="str">
        <f>IF(参照_電気!C282="","",参照_電気!C282)</f>
        <v>メニューA</v>
      </c>
      <c r="AX282" s="19">
        <f>IF(参照_電気!D282="","",参照_電気!D282)</f>
        <v>0</v>
      </c>
      <c r="AY282" s="19">
        <f>IF(参照_電気!E282="","",参照_電気!E282)</f>
        <v>0</v>
      </c>
      <c r="AZ282" s="19" t="str">
        <f>IF(参照_電気!F282="","",参照_電気!F282)</f>
        <v>西部瓦斯(株)</v>
      </c>
      <c r="BA282" s="19" t="str">
        <f>IF(参照_電気!G282="","",参照_電気!G282)</f>
        <v>西部瓦斯(株)_メニューA</v>
      </c>
      <c r="BB282" s="19">
        <f t="shared" si="45"/>
        <v>0</v>
      </c>
      <c r="BD282" s="19" t="str">
        <f>IF(参照_電気!L282="","",参照_電気!L282)</f>
        <v>山陰酸素工業(株)</v>
      </c>
    </row>
    <row r="283" spans="47:56">
      <c r="AU283" s="19" t="str">
        <f>IF(参照_電気!A283="","",参照_電気!A283)</f>
        <v/>
      </c>
      <c r="AV283" s="19" t="str">
        <f>IF(参照_電気!B283="","",参照_電気!B283)</f>
        <v/>
      </c>
      <c r="AW283" s="19" t="str">
        <f>IF(参照_電気!C283="","",参照_電気!C283)</f>
        <v>メニューB(残差)</v>
      </c>
      <c r="AX283" s="19">
        <f>IF(参照_電気!D283="","",参照_電気!D283)</f>
        <v>4.5399999999999998E-4</v>
      </c>
      <c r="AY283" s="19">
        <f>IF(参照_電気!E283="","",参照_電気!E283)</f>
        <v>4.5399999999999998E-4</v>
      </c>
      <c r="AZ283" s="19" t="str">
        <f>IF(参照_電気!F283="","",参照_電気!F283)</f>
        <v>西部瓦斯(株)</v>
      </c>
      <c r="BA283" s="19" t="str">
        <f>IF(参照_電気!G283="","",参照_電気!G283)</f>
        <v>西部瓦斯(株)_メニューB(残差)</v>
      </c>
      <c r="BB283" s="19">
        <f t="shared" si="45"/>
        <v>0.45399999999999996</v>
      </c>
      <c r="BD283" s="19" t="str">
        <f>IF(参照_電気!L283="","",参照_電気!L283)</f>
        <v>(株)三郷ひまわりエナジー</v>
      </c>
    </row>
    <row r="284" spans="47:56">
      <c r="AU284" s="19" t="str">
        <f>IF(参照_電気!A284="","",参照_電気!A284)</f>
        <v/>
      </c>
      <c r="AV284" s="19" t="str">
        <f>IF(参照_電気!B284="","",参照_電気!B284)</f>
        <v/>
      </c>
      <c r="AW284" s="19" t="str">
        <f>IF(参照_電気!C284="","",参照_電気!C284)</f>
        <v>(参考値)事業者全体</v>
      </c>
      <c r="AX284" s="19">
        <f>IF(参照_電気!D284="","",参照_電気!D284)</f>
        <v>4.1399999999999998E-4</v>
      </c>
      <c r="AY284" s="19">
        <f>IF(参照_電気!E284="","",参照_電気!E284)</f>
        <v>4.1399999999999998E-4</v>
      </c>
      <c r="AZ284" s="19" t="str">
        <f>IF(参照_電気!F284="","",参照_電気!F284)</f>
        <v>西部瓦斯(株)</v>
      </c>
      <c r="BA284" s="19" t="str">
        <f>IF(参照_電気!G284="","",参照_電気!G284)</f>
        <v>西部瓦斯(株)_(参考値)事業者全体</v>
      </c>
      <c r="BB284" s="19">
        <f t="shared" si="45"/>
        <v>0.41399999999999998</v>
      </c>
      <c r="BD284" s="19" t="str">
        <f>IF(参照_電気!L284="","",参照_電気!L284)</f>
        <v>サントラベラーズサービス有限会社</v>
      </c>
    </row>
    <row r="285" spans="47:56">
      <c r="AU285" s="19" t="str">
        <f>IF(参照_電気!A285="","",参照_電気!A285)</f>
        <v>A0085</v>
      </c>
      <c r="AV285" s="19" t="str">
        <f>IF(参照_電気!B285="","",参照_電気!B285)</f>
        <v>東邦ガス(株)</v>
      </c>
      <c r="AW285" s="19" t="str">
        <f>IF(参照_電気!C285="","",参照_電気!C285)</f>
        <v>メニューA</v>
      </c>
      <c r="AX285" s="19">
        <f>IF(参照_電気!D285="","",参照_電気!D285)</f>
        <v>3.2000000000000003E-4</v>
      </c>
      <c r="AY285" s="19">
        <f>IF(参照_電気!E285="","",参照_電気!E285)</f>
        <v>3.2000000000000003E-4</v>
      </c>
      <c r="AZ285" s="19" t="str">
        <f>IF(参照_電気!F285="","",参照_電気!F285)</f>
        <v>東邦ガス(株)</v>
      </c>
      <c r="BA285" s="19" t="str">
        <f>IF(参照_電気!G285="","",参照_電気!G285)</f>
        <v>東邦ガス(株)_メニューA</v>
      </c>
      <c r="BB285" s="19">
        <f t="shared" si="45"/>
        <v>0.32</v>
      </c>
      <c r="BD285" s="19" t="str">
        <f>IF(参照_電気!L285="","",参照_電気!L285)</f>
        <v>(株)シーエナジー</v>
      </c>
    </row>
    <row r="286" spans="47:56">
      <c r="AU286" s="19" t="str">
        <f>IF(参照_電気!A286="","",参照_電気!A286)</f>
        <v/>
      </c>
      <c r="AV286" s="19" t="str">
        <f>IF(参照_電気!B286="","",参照_電気!B286)</f>
        <v/>
      </c>
      <c r="AW286" s="19" t="str">
        <f>IF(参照_電気!C286="","",参照_電気!C286)</f>
        <v>メニューB</v>
      </c>
      <c r="AX286" s="19">
        <f>IF(参照_電気!D286="","",参照_電気!D286)</f>
        <v>0</v>
      </c>
      <c r="AY286" s="19">
        <f>IF(参照_電気!E286="","",参照_電気!E286)</f>
        <v>0</v>
      </c>
      <c r="AZ286" s="19" t="str">
        <f>IF(参照_電気!F286="","",参照_電気!F286)</f>
        <v>東邦ガス(株)</v>
      </c>
      <c r="BA286" s="19" t="str">
        <f>IF(参照_電気!G286="","",参照_電気!G286)</f>
        <v>東邦ガス(株)_メニューB</v>
      </c>
      <c r="BB286" s="19">
        <f t="shared" si="45"/>
        <v>0</v>
      </c>
      <c r="BD286" s="19" t="str">
        <f>IF(参照_電気!L286="","",参照_電気!L286)</f>
        <v>(株)シーラソーラー</v>
      </c>
    </row>
    <row r="287" spans="47:56">
      <c r="AU287" s="19" t="str">
        <f>IF(参照_電気!A287="","",参照_電気!A287)</f>
        <v/>
      </c>
      <c r="AV287" s="19" t="str">
        <f>IF(参照_電気!B287="","",参照_電気!B287)</f>
        <v/>
      </c>
      <c r="AW287" s="19" t="str">
        <f>IF(参照_電気!C287="","",参照_電気!C287)</f>
        <v>メニューC(残差)</v>
      </c>
      <c r="AX287" s="19">
        <f>IF(参照_電気!D287="","",参照_電気!D287)</f>
        <v>5.4299999999999997E-4</v>
      </c>
      <c r="AY287" s="19">
        <f>IF(参照_電気!E287="","",参照_電気!E287)</f>
        <v>5.4299999999999997E-4</v>
      </c>
      <c r="AZ287" s="19" t="str">
        <f>IF(参照_電気!F287="","",参照_電気!F287)</f>
        <v>東邦ガス(株)</v>
      </c>
      <c r="BA287" s="19" t="str">
        <f>IF(参照_電気!G287="","",参照_電気!G287)</f>
        <v>東邦ガス(株)_メニューC(残差)</v>
      </c>
      <c r="BB287" s="19">
        <f t="shared" si="45"/>
        <v>0.54299999999999993</v>
      </c>
      <c r="BD287" s="19" t="str">
        <f>IF(参照_電気!L287="","",参照_電気!L287)</f>
        <v>(株)ジェイコム札幌</v>
      </c>
    </row>
    <row r="288" spans="47:56">
      <c r="AU288" s="19" t="str">
        <f>IF(参照_電気!A288="","",参照_電気!A288)</f>
        <v/>
      </c>
      <c r="AV288" s="19" t="str">
        <f>IF(参照_電気!B288="","",参照_電気!B288)</f>
        <v/>
      </c>
      <c r="AW288" s="19" t="str">
        <f>IF(参照_電気!C288="","",参照_電気!C288)</f>
        <v>(参考値)事業者全体</v>
      </c>
      <c r="AX288" s="19">
        <f>IF(参照_電気!D288="","",参照_電気!D288)</f>
        <v>5.1400000000000003E-4</v>
      </c>
      <c r="AY288" s="19">
        <f>IF(参照_電気!E288="","",参照_電気!E288)</f>
        <v>5.1400000000000003E-4</v>
      </c>
      <c r="AZ288" s="19" t="str">
        <f>IF(参照_電気!F288="","",参照_電気!F288)</f>
        <v>東邦ガス(株)</v>
      </c>
      <c r="BA288" s="19" t="str">
        <f>IF(参照_電気!G288="","",参照_電気!G288)</f>
        <v>東邦ガス(株)_(参考値)事業者全体</v>
      </c>
      <c r="BB288" s="19">
        <f t="shared" si="45"/>
        <v>0.51400000000000001</v>
      </c>
      <c r="BD288" s="19" t="str">
        <f>IF(参照_電気!L288="","",参照_電気!L288)</f>
        <v>シェルジャパン(株)</v>
      </c>
    </row>
    <row r="289" spans="47:56">
      <c r="AU289" s="19" t="str">
        <f>IF(参照_電気!A289="","",参照_電気!A289)</f>
        <v>A0086</v>
      </c>
      <c r="AV289" s="19" t="str">
        <f>IF(参照_電気!B289="","",参照_電気!B289)</f>
        <v>シナネン(株)</v>
      </c>
      <c r="AW289" s="19" t="str">
        <f>IF(参照_電気!C289="","",参照_電気!C289)</f>
        <v>メニューA</v>
      </c>
      <c r="AX289" s="19">
        <f>IF(参照_電気!D289="","",参照_電気!D289)</f>
        <v>0</v>
      </c>
      <c r="AY289" s="19">
        <f>IF(参照_電気!E289="","",参照_電気!E289)</f>
        <v>0</v>
      </c>
      <c r="AZ289" s="19" t="str">
        <f>IF(参照_電気!F289="","",参照_電気!F289)</f>
        <v>シナネン(株)</v>
      </c>
      <c r="BA289" s="19" t="str">
        <f>IF(参照_電気!G289="","",参照_電気!G289)</f>
        <v>シナネン(株)_メニューA</v>
      </c>
      <c r="BB289" s="19">
        <f t="shared" si="45"/>
        <v>0</v>
      </c>
      <c r="BD289" s="19" t="str">
        <f>IF(参照_電気!L289="","",参照_電気!L289)</f>
        <v>(株)しおさい電力</v>
      </c>
    </row>
    <row r="290" spans="47:56">
      <c r="AU290" s="19" t="str">
        <f>IF(参照_電気!A290="","",参照_電気!A290)</f>
        <v/>
      </c>
      <c r="AV290" s="19" t="str">
        <f>IF(参照_電気!B290="","",参照_電気!B290)</f>
        <v/>
      </c>
      <c r="AW290" s="19" t="str">
        <f>IF(参照_電気!C290="","",参照_電気!C290)</f>
        <v>メニューB</v>
      </c>
      <c r="AX290" s="19">
        <f>IF(参照_電気!D290="","",参照_電気!D290)</f>
        <v>1.25E-4</v>
      </c>
      <c r="AY290" s="19">
        <f>IF(参照_電気!E290="","",参照_電気!E290)</f>
        <v>1.25E-4</v>
      </c>
      <c r="AZ290" s="19" t="str">
        <f>IF(参照_電気!F290="","",参照_電気!F290)</f>
        <v>シナネン(株)</v>
      </c>
      <c r="BA290" s="19" t="str">
        <f>IF(参照_電気!G290="","",参照_電気!G290)</f>
        <v>シナネン(株)_メニューB</v>
      </c>
      <c r="BB290" s="19">
        <f t="shared" si="45"/>
        <v>0.125</v>
      </c>
      <c r="BD290" s="19" t="str">
        <f>IF(参照_電気!L290="","",参照_電気!L290)</f>
        <v>(株)シグナストラスト</v>
      </c>
    </row>
    <row r="291" spans="47:56">
      <c r="AU291" s="19" t="str">
        <f>IF(参照_電気!A291="","",参照_電気!A291)</f>
        <v/>
      </c>
      <c r="AV291" s="19" t="str">
        <f>IF(参照_電気!B291="","",参照_電気!B291)</f>
        <v/>
      </c>
      <c r="AW291" s="19" t="str">
        <f>IF(参照_電気!C291="","",参照_電気!C291)</f>
        <v>メニューC</v>
      </c>
      <c r="AX291" s="19">
        <f>IF(参照_電気!D291="","",参照_電気!D291)</f>
        <v>1.7799999999999999E-4</v>
      </c>
      <c r="AY291" s="19">
        <f>IF(参照_電気!E291="","",参照_電気!E291)</f>
        <v>1.7799999999999999E-4</v>
      </c>
      <c r="AZ291" s="19" t="str">
        <f>IF(参照_電気!F291="","",参照_電気!F291)</f>
        <v>シナネン(株)</v>
      </c>
      <c r="BA291" s="19" t="str">
        <f>IF(参照_電気!G291="","",参照_電気!G291)</f>
        <v>シナネン(株)_メニューC</v>
      </c>
      <c r="BB291" s="19">
        <f t="shared" si="45"/>
        <v>0.17799999999999999</v>
      </c>
      <c r="BD291" s="19" t="str">
        <f>IF(参照_電気!L291="","",参照_電気!L291)</f>
        <v>ジケイ・スペース(株)</v>
      </c>
    </row>
    <row r="292" spans="47:56">
      <c r="AU292" s="19" t="str">
        <f>IF(参照_電気!A292="","",参照_電気!A292)</f>
        <v/>
      </c>
      <c r="AV292" s="19" t="str">
        <f>IF(参照_電気!B292="","",参照_電気!B292)</f>
        <v/>
      </c>
      <c r="AW292" s="19" t="str">
        <f>IF(参照_電気!C292="","",参照_電気!C292)</f>
        <v>メニューD</v>
      </c>
      <c r="AX292" s="19">
        <f>IF(参照_電気!D292="","",参照_電気!D292)</f>
        <v>2.4699999999999999E-4</v>
      </c>
      <c r="AY292" s="19">
        <f>IF(参照_電気!E292="","",参照_電気!E292)</f>
        <v>2.4699999999999999E-4</v>
      </c>
      <c r="AZ292" s="19" t="str">
        <f>IF(参照_電気!F292="","",参照_電気!F292)</f>
        <v>シナネン(株)</v>
      </c>
      <c r="BA292" s="19" t="str">
        <f>IF(参照_電気!G292="","",参照_電気!G292)</f>
        <v>シナネン(株)_メニューD</v>
      </c>
      <c r="BB292" s="19">
        <f t="shared" si="45"/>
        <v>0.247</v>
      </c>
      <c r="BD292" s="19" t="str">
        <f>IF(参照_電気!L292="","",参照_電気!L292)</f>
        <v>静岡ガス＆パワー(株)</v>
      </c>
    </row>
    <row r="293" spans="47:56">
      <c r="AU293" s="19" t="str">
        <f>IF(参照_電気!A293="","",参照_電気!A293)</f>
        <v/>
      </c>
      <c r="AV293" s="19" t="str">
        <f>IF(参照_電気!B293="","",参照_電気!B293)</f>
        <v/>
      </c>
      <c r="AW293" s="19" t="str">
        <f>IF(参照_電気!C293="","",参照_電気!C293)</f>
        <v>メニューE</v>
      </c>
      <c r="AX293" s="19">
        <f>IF(参照_電気!D293="","",参照_電気!D293)</f>
        <v>3.8099999999999999E-4</v>
      </c>
      <c r="AY293" s="19">
        <f>IF(参照_電気!E293="","",参照_電気!E293)</f>
        <v>3.8099999999999999E-4</v>
      </c>
      <c r="AZ293" s="19" t="str">
        <f>IF(参照_電気!F293="","",参照_電気!F293)</f>
        <v>シナネン(株)</v>
      </c>
      <c r="BA293" s="19" t="str">
        <f>IF(参照_電気!G293="","",参照_電気!G293)</f>
        <v>シナネン(株)_メニューE</v>
      </c>
      <c r="BB293" s="19">
        <f t="shared" si="45"/>
        <v>0.38100000000000001</v>
      </c>
      <c r="BD293" s="19" t="str">
        <f>IF(参照_電気!L293="","",参照_電気!L293)</f>
        <v>自然電力(株)</v>
      </c>
    </row>
    <row r="294" spans="47:56">
      <c r="AU294" s="19" t="str">
        <f>IF(参照_電気!A294="","",参照_電気!A294)</f>
        <v/>
      </c>
      <c r="AV294" s="19" t="str">
        <f>IF(参照_電気!B294="","",参照_電気!B294)</f>
        <v/>
      </c>
      <c r="AW294" s="19" t="str">
        <f>IF(参照_電気!C294="","",参照_電気!C294)</f>
        <v>メニューF</v>
      </c>
      <c r="AX294" s="19">
        <f>IF(参照_電気!D294="","",参照_電気!D294)</f>
        <v>2.9E-4</v>
      </c>
      <c r="AY294" s="19">
        <f>IF(参照_電気!E294="","",参照_電気!E294)</f>
        <v>2.9E-4</v>
      </c>
      <c r="AZ294" s="19" t="str">
        <f>IF(参照_電気!F294="","",参照_電気!F294)</f>
        <v>シナネン(株)</v>
      </c>
      <c r="BA294" s="19" t="str">
        <f>IF(参照_電気!G294="","",参照_電気!G294)</f>
        <v>シナネン(株)_メニューF</v>
      </c>
      <c r="BB294" s="19">
        <f t="shared" si="45"/>
        <v>0.28999999999999998</v>
      </c>
      <c r="BD294" s="19" t="str">
        <f>IF(参照_電気!L294="","",参照_電気!L294)</f>
        <v>シナネン(株)</v>
      </c>
    </row>
    <row r="295" spans="47:56">
      <c r="AU295" s="19" t="str">
        <f>IF(参照_電気!A295="","",参照_電気!A295)</f>
        <v/>
      </c>
      <c r="AV295" s="19" t="str">
        <f>IF(参照_電気!B295="","",参照_電気!B295)</f>
        <v/>
      </c>
      <c r="AW295" s="19" t="str">
        <f>IF(参照_電気!C295="","",参照_電気!C295)</f>
        <v>メニューG</v>
      </c>
      <c r="AX295" s="19">
        <f>IF(参照_電気!D295="","",参照_電気!D295)</f>
        <v>3.8999999999999999E-4</v>
      </c>
      <c r="AY295" s="19">
        <f>IF(参照_電気!E295="","",参照_電気!E295)</f>
        <v>3.8999999999999999E-4</v>
      </c>
      <c r="AZ295" s="19" t="str">
        <f>IF(参照_電気!F295="","",参照_電気!F295)</f>
        <v>シナネン(株)</v>
      </c>
      <c r="BA295" s="19" t="str">
        <f>IF(参照_電気!G295="","",参照_電気!G295)</f>
        <v>シナネン(株)_メニューG</v>
      </c>
      <c r="BB295" s="19">
        <f t="shared" si="45"/>
        <v>0.39</v>
      </c>
      <c r="BD295" s="19" t="str">
        <f>IF(参照_電気!L295="","",参照_電気!L295)</f>
        <v>芝浦電力(株)</v>
      </c>
    </row>
    <row r="296" spans="47:56">
      <c r="AU296" s="19" t="str">
        <f>IF(参照_電気!A296="","",参照_電気!A296)</f>
        <v/>
      </c>
      <c r="AV296" s="19" t="str">
        <f>IF(参照_電気!B296="","",参照_電気!B296)</f>
        <v/>
      </c>
      <c r="AW296" s="19" t="str">
        <f>IF(参照_電気!C296="","",参照_電気!C296)</f>
        <v>メニューH(残差)</v>
      </c>
      <c r="AX296" s="19">
        <f>IF(参照_電気!D296="","",参照_電気!D296)</f>
        <v>0</v>
      </c>
      <c r="AY296" s="19">
        <f>IF(参照_電気!E296="","",参照_電気!E296)</f>
        <v>0</v>
      </c>
      <c r="AZ296" s="19" t="str">
        <f>IF(参照_電気!F296="","",参照_電気!F296)</f>
        <v>シナネン(株)</v>
      </c>
      <c r="BA296" s="19" t="str">
        <f>IF(参照_電気!G296="","",参照_電気!G296)</f>
        <v>シナネン(株)_メニューH(残差)</v>
      </c>
      <c r="BB296" s="19">
        <f t="shared" si="45"/>
        <v>0</v>
      </c>
      <c r="BD296" s="19" t="str">
        <f>IF(参照_電気!L296="","",参照_電気!L296)</f>
        <v>(株)ジャパネットサービスイノベーション</v>
      </c>
    </row>
    <row r="297" spans="47:56">
      <c r="AU297" s="19" t="str">
        <f>IF(参照_電気!A297="","",参照_電気!A297)</f>
        <v/>
      </c>
      <c r="AV297" s="19" t="str">
        <f>IF(参照_電気!B297="","",参照_電気!B297)</f>
        <v/>
      </c>
      <c r="AW297" s="19" t="str">
        <f>IF(参照_電気!C297="","",参照_電気!C297)</f>
        <v>(参考値)事業者全体</v>
      </c>
      <c r="AX297" s="19">
        <f>IF(参照_電気!D297="","",参照_電気!D297)</f>
        <v>1.5E-5</v>
      </c>
      <c r="AY297" s="19">
        <f>IF(参照_電気!E297="","",参照_電気!E297)</f>
        <v>1.5E-5</v>
      </c>
      <c r="AZ297" s="19" t="str">
        <f>IF(参照_電気!F297="","",参照_電気!F297)</f>
        <v>シナネン(株)</v>
      </c>
      <c r="BA297" s="19" t="str">
        <f>IF(参照_電気!G297="","",参照_電気!G297)</f>
        <v>シナネン(株)_(参考値)事業者全体</v>
      </c>
      <c r="BB297" s="19">
        <f t="shared" si="45"/>
        <v>1.5000000000000001E-2</v>
      </c>
      <c r="BD297" s="19" t="str">
        <f>IF(参照_電気!L297="","",参照_電気!L297)</f>
        <v>(株)ジョヴィ</v>
      </c>
    </row>
    <row r="298" spans="47:56">
      <c r="AU298" s="19" t="str">
        <f>IF(参照_電気!A298="","",参照_電気!A298)</f>
        <v>A0088</v>
      </c>
      <c r="AV298" s="19" t="str">
        <f>IF(参照_電気!B298="","",参照_電気!B298)</f>
        <v>カワサキグリーンエナジー(株)</v>
      </c>
      <c r="AW298" s="19" t="str">
        <f>IF(参照_電気!C298="","",参照_電気!C298)</f>
        <v>メニューA</v>
      </c>
      <c r="AX298" s="19">
        <f>IF(参照_電気!D298="","",参照_電気!D298)</f>
        <v>0</v>
      </c>
      <c r="AY298" s="19">
        <f>IF(参照_電気!E298="","",参照_電気!E298)</f>
        <v>0</v>
      </c>
      <c r="AZ298" s="19" t="str">
        <f>IF(参照_電気!F298="","",参照_電気!F298)</f>
        <v>カワサキグリーンエナジー(株)</v>
      </c>
      <c r="BA298" s="19" t="str">
        <f>IF(参照_電気!G298="","",参照_電気!G298)</f>
        <v>カワサキグリーンエナジー(株)_メニューA</v>
      </c>
      <c r="BB298" s="19">
        <f t="shared" si="45"/>
        <v>0</v>
      </c>
      <c r="BD298" s="19" t="str">
        <f>IF(参照_電気!L298="","",参照_電気!L298)</f>
        <v>湘南電力(株)</v>
      </c>
    </row>
    <row r="299" spans="47:56">
      <c r="AU299" s="19" t="str">
        <f>IF(参照_電気!A299="","",参照_電気!A299)</f>
        <v/>
      </c>
      <c r="AV299" s="19" t="str">
        <f>IF(参照_電気!B299="","",参照_電気!B299)</f>
        <v/>
      </c>
      <c r="AW299" s="19" t="str">
        <f>IF(参照_電気!C299="","",参照_電気!C299)</f>
        <v>メニューB</v>
      </c>
      <c r="AX299" s="19">
        <f>IF(参照_電気!D299="","",参照_電気!D299)</f>
        <v>2.9999999999999997E-4</v>
      </c>
      <c r="AY299" s="19">
        <f>IF(参照_電気!E299="","",参照_電気!E299)</f>
        <v>2.9999999999999997E-4</v>
      </c>
      <c r="AZ299" s="19" t="str">
        <f>IF(参照_電気!F299="","",参照_電気!F299)</f>
        <v>カワサキグリーンエナジー(株)</v>
      </c>
      <c r="BA299" s="19" t="str">
        <f>IF(参照_電気!G299="","",参照_電気!G299)</f>
        <v>カワサキグリーンエナジー(株)_メニューB</v>
      </c>
      <c r="BB299" s="19">
        <f t="shared" si="45"/>
        <v>0.3</v>
      </c>
      <c r="BD299" s="19" t="str">
        <f>IF(参照_電気!L299="","",参照_電気!L299)</f>
        <v>(株)情熱電力</v>
      </c>
    </row>
    <row r="300" spans="47:56">
      <c r="AU300" s="19" t="str">
        <f>IF(参照_電気!A300="","",参照_電気!A300)</f>
        <v/>
      </c>
      <c r="AV300" s="19" t="str">
        <f>IF(参照_電気!B300="","",参照_電気!B300)</f>
        <v/>
      </c>
      <c r="AW300" s="19" t="str">
        <f>IF(参照_電気!C300="","",参照_電気!C300)</f>
        <v>メニューC(残差)</v>
      </c>
      <c r="AX300" s="19">
        <f>IF(参照_電気!D300="","",参照_電気!D300)</f>
        <v>5.3799999999999996E-4</v>
      </c>
      <c r="AY300" s="19">
        <f>IF(参照_電気!E300="","",参照_電気!E300)</f>
        <v>5.3799999999999996E-4</v>
      </c>
      <c r="AZ300" s="19" t="str">
        <f>IF(参照_電気!F300="","",参照_電気!F300)</f>
        <v>カワサキグリーンエナジー(株)</v>
      </c>
      <c r="BA300" s="19" t="str">
        <f>IF(参照_電気!G300="","",参照_電気!G300)</f>
        <v>カワサキグリーンエナジー(株)_メニューC(残差)</v>
      </c>
      <c r="BB300" s="19">
        <f t="shared" si="45"/>
        <v>0.53799999999999992</v>
      </c>
      <c r="BD300" s="19" t="str">
        <f>IF(参照_電気!L300="","",参照_電気!L300)</f>
        <v>しろくま電力(株)</v>
      </c>
    </row>
    <row r="301" spans="47:56">
      <c r="AU301" s="19" t="str">
        <f>IF(参照_電気!A301="","",参照_電気!A301)</f>
        <v/>
      </c>
      <c r="AV301" s="19" t="str">
        <f>IF(参照_電気!B301="","",参照_電気!B301)</f>
        <v/>
      </c>
      <c r="AW301" s="19" t="str">
        <f>IF(参照_電気!C301="","",参照_電気!C301)</f>
        <v>(参考値)事業者全体</v>
      </c>
      <c r="AX301" s="19">
        <f>IF(参照_電気!D301="","",参照_電気!D301)</f>
        <v>3.9199999999999999E-4</v>
      </c>
      <c r="AY301" s="19">
        <f>IF(参照_電気!E301="","",参照_電気!E301)</f>
        <v>3.9199999999999999E-4</v>
      </c>
      <c r="AZ301" s="19" t="str">
        <f>IF(参照_電気!F301="","",参照_電気!F301)</f>
        <v>カワサキグリーンエナジー(株)</v>
      </c>
      <c r="BA301" s="19" t="str">
        <f>IF(参照_電気!G301="","",参照_電気!G301)</f>
        <v>カワサキグリーンエナジー(株)_(参考値)事業者全体</v>
      </c>
      <c r="BB301" s="19">
        <f t="shared" si="45"/>
        <v>0.39200000000000002</v>
      </c>
      <c r="BD301" s="19" t="str">
        <f>IF(参照_電気!L301="","",参照_電気!L301)</f>
        <v>(株)新出光</v>
      </c>
    </row>
    <row r="302" spans="47:56">
      <c r="AU302" s="19" t="str">
        <f>IF(参照_電気!A302="","",参照_電気!A302)</f>
        <v>A0089</v>
      </c>
      <c r="AV302" s="19" t="str">
        <f>IF(参照_電気!B302="","",参照_電気!B302)</f>
        <v>大一ガス(株)</v>
      </c>
      <c r="AW302" s="19" t="str">
        <f>IF(参照_電気!C302="","",参照_電気!C302)</f>
        <v>メニューA</v>
      </c>
      <c r="AX302" s="19">
        <f>IF(参照_電気!D302="","",参照_電気!D302)</f>
        <v>0</v>
      </c>
      <c r="AY302" s="19">
        <f>IF(参照_電気!E302="","",参照_電気!E302)</f>
        <v>0</v>
      </c>
      <c r="AZ302" s="19" t="str">
        <f>IF(参照_電気!F302="","",参照_電気!F302)</f>
        <v>大一ガス(株)</v>
      </c>
      <c r="BA302" s="19" t="str">
        <f>IF(参照_電気!G302="","",参照_電気!G302)</f>
        <v>大一ガス(株)_メニューA</v>
      </c>
      <c r="BB302" s="19">
        <f t="shared" si="45"/>
        <v>0</v>
      </c>
      <c r="BD302" s="19" t="str">
        <f>IF(参照_電気!L302="","",参照_電気!L302)</f>
        <v>シン・エナジー(株)</v>
      </c>
    </row>
    <row r="303" spans="47:56">
      <c r="AU303" s="19" t="str">
        <f>IF(参照_電気!A303="","",参照_電気!A303)</f>
        <v/>
      </c>
      <c r="AV303" s="19" t="str">
        <f>IF(参照_電気!B303="","",参照_電気!B303)</f>
        <v/>
      </c>
      <c r="AW303" s="19" t="str">
        <f>IF(参照_電気!C303="","",参照_電気!C303)</f>
        <v>メニューB</v>
      </c>
      <c r="AX303" s="19">
        <f>IF(参照_電気!D303="","",参照_電気!D303)</f>
        <v>4.57E-4</v>
      </c>
      <c r="AY303" s="19">
        <f>IF(参照_電気!E303="","",参照_電気!E303)</f>
        <v>4.57E-4</v>
      </c>
      <c r="AZ303" s="19" t="str">
        <f>IF(参照_電気!F303="","",参照_電気!F303)</f>
        <v>大一ガス(株)</v>
      </c>
      <c r="BA303" s="19" t="str">
        <f>IF(参照_電気!G303="","",参照_電気!G303)</f>
        <v>大一ガス(株)_メニューB</v>
      </c>
      <c r="BB303" s="19">
        <f t="shared" si="45"/>
        <v>0.45700000000000002</v>
      </c>
      <c r="BD303" s="19" t="str">
        <f>IF(参照_電気!L303="","",参照_電気!L303)</f>
        <v>新エネルギー開発(株)</v>
      </c>
    </row>
    <row r="304" spans="47:56">
      <c r="AU304" s="19" t="str">
        <f>IF(参照_電気!A304="","",参照_電気!A304)</f>
        <v/>
      </c>
      <c r="AV304" s="19" t="str">
        <f>IF(参照_電気!B304="","",参照_電気!B304)</f>
        <v/>
      </c>
      <c r="AW304" s="19" t="str">
        <f>IF(参照_電気!C304="","",参照_電気!C304)</f>
        <v>メニューC(残差)</v>
      </c>
      <c r="AX304" s="19">
        <f>IF(参照_電気!D304="","",参照_電気!D304)</f>
        <v>5.1699999999999999E-4</v>
      </c>
      <c r="AY304" s="19">
        <f>IF(参照_電気!E304="","",参照_電気!E304)</f>
        <v>5.1699999999999999E-4</v>
      </c>
      <c r="AZ304" s="19" t="str">
        <f>IF(参照_電気!F304="","",参照_電気!F304)</f>
        <v>大一ガス(株)</v>
      </c>
      <c r="BA304" s="19" t="str">
        <f>IF(参照_電気!G304="","",参照_電気!G304)</f>
        <v>大一ガス(株)_メニューC(残差)</v>
      </c>
      <c r="BB304" s="19">
        <f t="shared" si="45"/>
        <v>0.51700000000000002</v>
      </c>
      <c r="BD304" s="19" t="str">
        <f>IF(参照_電気!L304="","",参照_電気!L304)</f>
        <v>新電力おおいた(株)</v>
      </c>
    </row>
    <row r="305" spans="47:56">
      <c r="AU305" s="19" t="str">
        <f>IF(参照_電気!A305="","",参照_電気!A305)</f>
        <v/>
      </c>
      <c r="AV305" s="19" t="str">
        <f>IF(参照_電気!B305="","",参照_電気!B305)</f>
        <v/>
      </c>
      <c r="AW305" s="19" t="str">
        <f>IF(参照_電気!C305="","",参照_電気!C305)</f>
        <v>(参考値)事業者全体</v>
      </c>
      <c r="AX305" s="19">
        <f>IF(参照_電気!D305="","",参照_電気!D305)</f>
        <v>5.13E-4</v>
      </c>
      <c r="AY305" s="19">
        <f>IF(参照_電気!E305="","",参照_電気!E305)</f>
        <v>5.13E-4</v>
      </c>
      <c r="AZ305" s="19" t="str">
        <f>IF(参照_電気!F305="","",参照_電気!F305)</f>
        <v>大一ガス(株)</v>
      </c>
      <c r="BA305" s="19" t="str">
        <f>IF(参照_電気!G305="","",参照_電気!G305)</f>
        <v>大一ガス(株)_(参考値)事業者全体</v>
      </c>
      <c r="BB305" s="19">
        <f t="shared" si="45"/>
        <v>0.51300000000000001</v>
      </c>
      <c r="BD305" s="19" t="str">
        <f>IF(参照_電気!L305="","",参照_電気!L305)</f>
        <v>新電力新潟(株)</v>
      </c>
    </row>
    <row r="306" spans="47:56">
      <c r="AU306" s="19" t="str">
        <f>IF(参照_電気!A306="","",参照_電気!A306)</f>
        <v>A0090</v>
      </c>
      <c r="AV306" s="19" t="str">
        <f>IF(参照_電気!B306="","",参照_電気!B306)</f>
        <v>(株)リミックスポイント</v>
      </c>
      <c r="AW306" s="19" t="str">
        <f>IF(参照_電気!C306="","",参照_電気!C306)</f>
        <v>メニューA</v>
      </c>
      <c r="AX306" s="19">
        <f>IF(参照_電気!D306="","",参照_電気!D306)</f>
        <v>0</v>
      </c>
      <c r="AY306" s="19">
        <f>IF(参照_電気!E306="","",参照_電気!E306)</f>
        <v>0</v>
      </c>
      <c r="AZ306" s="19" t="str">
        <f>IF(参照_電気!F306="","",参照_電気!F306)</f>
        <v>(株)リミックスポイント</v>
      </c>
      <c r="BA306" s="19" t="str">
        <f>IF(参照_電気!G306="","",参照_電気!G306)</f>
        <v>(株)リミックスポイント_メニューA</v>
      </c>
      <c r="BB306" s="19">
        <f t="shared" si="45"/>
        <v>0</v>
      </c>
      <c r="BD306" s="19" t="str">
        <f>IF(参照_電気!L306="","",参照_電気!L306)</f>
        <v>シントウエナジー(株)</v>
      </c>
    </row>
    <row r="307" spans="47:56">
      <c r="AU307" s="19" t="str">
        <f>IF(参照_電気!A307="","",参照_電気!A307)</f>
        <v/>
      </c>
      <c r="AV307" s="19" t="str">
        <f>IF(参照_電気!B307="","",参照_電気!B307)</f>
        <v/>
      </c>
      <c r="AW307" s="19" t="str">
        <f>IF(参照_電気!C307="","",参照_電気!C307)</f>
        <v>メニューB</v>
      </c>
      <c r="AX307" s="19">
        <f>IF(参照_電気!D307="","",参照_電気!D307)</f>
        <v>0</v>
      </c>
      <c r="AY307" s="19">
        <f>IF(参照_電気!E307="","",参照_電気!E307)</f>
        <v>0</v>
      </c>
      <c r="AZ307" s="19" t="str">
        <f>IF(参照_電気!F307="","",参照_電気!F307)</f>
        <v>(株)リミックスポイント</v>
      </c>
      <c r="BA307" s="19" t="str">
        <f>IF(参照_電気!G307="","",参照_電気!G307)</f>
        <v>(株)リミックスポイント_メニューB</v>
      </c>
      <c r="BB307" s="19">
        <f t="shared" si="45"/>
        <v>0</v>
      </c>
      <c r="BD307" s="19" t="str">
        <f>IF(参照_電気!L307="","",参照_電気!L307)</f>
        <v>須賀川瓦斯(株)</v>
      </c>
    </row>
    <row r="308" spans="47:56">
      <c r="AU308" s="19" t="str">
        <f>IF(参照_電気!A308="","",参照_電気!A308)</f>
        <v/>
      </c>
      <c r="AV308" s="19" t="str">
        <f>IF(参照_電気!B308="","",参照_電気!B308)</f>
        <v/>
      </c>
      <c r="AW308" s="19" t="str">
        <f>IF(参照_電気!C308="","",参照_電気!C308)</f>
        <v>メニューC</v>
      </c>
      <c r="AX308" s="19">
        <f>IF(参照_電気!D308="","",参照_電気!D308)</f>
        <v>4.0000000000000002E-4</v>
      </c>
      <c r="AY308" s="19">
        <f>IF(参照_電気!E308="","",参照_電気!E308)</f>
        <v>4.0000000000000002E-4</v>
      </c>
      <c r="AZ308" s="19" t="str">
        <f>IF(参照_電気!F308="","",参照_電気!F308)</f>
        <v>(株)リミックスポイント</v>
      </c>
      <c r="BA308" s="19" t="str">
        <f>IF(参照_電気!G308="","",参照_電気!G308)</f>
        <v>(株)リミックスポイント_メニューC</v>
      </c>
      <c r="BB308" s="19">
        <f t="shared" si="45"/>
        <v>0.4</v>
      </c>
      <c r="BD308" s="19" t="str">
        <f>IF(参照_電気!L308="","",参照_電気!L308)</f>
        <v>鈴鹿グリーンエナジー(株)</v>
      </c>
    </row>
    <row r="309" spans="47:56">
      <c r="AU309" s="19" t="str">
        <f>IF(参照_電気!A309="","",参照_電気!A309)</f>
        <v/>
      </c>
      <c r="AV309" s="19" t="str">
        <f>IF(参照_電気!B309="","",参照_電気!B309)</f>
        <v/>
      </c>
      <c r="AW309" s="19" t="str">
        <f>IF(参照_電気!C309="","",参照_電気!C309)</f>
        <v>メニューD(残差)</v>
      </c>
      <c r="AX309" s="19">
        <f>IF(参照_電気!D309="","",参照_電気!D309)</f>
        <v>5.3499999999999999E-4</v>
      </c>
      <c r="AY309" s="19">
        <f>IF(参照_電気!E309="","",参照_電気!E309)</f>
        <v>5.3499999999999999E-4</v>
      </c>
      <c r="AZ309" s="19" t="str">
        <f>IF(参照_電気!F309="","",参照_電気!F309)</f>
        <v>(株)リミックスポイント</v>
      </c>
      <c r="BA309" s="19" t="str">
        <f>IF(参照_電気!G309="","",参照_電気!G309)</f>
        <v>(株)リミックスポイント_メニューD(残差)</v>
      </c>
      <c r="BB309" s="19">
        <f t="shared" si="45"/>
        <v>0.53500000000000003</v>
      </c>
      <c r="BD309" s="19" t="str">
        <f>IF(参照_電気!L309="","",参照_電気!L309)</f>
        <v>鈴与商事(株)</v>
      </c>
    </row>
    <row r="310" spans="47:56">
      <c r="AU310" s="19" t="str">
        <f>IF(参照_電気!A310="","",参照_電気!A310)</f>
        <v/>
      </c>
      <c r="AV310" s="19" t="str">
        <f>IF(参照_電気!B310="","",参照_電気!B310)</f>
        <v/>
      </c>
      <c r="AW310" s="19" t="str">
        <f>IF(参照_電気!C310="","",参照_電気!C310)</f>
        <v>(参考値)事業者全体</v>
      </c>
      <c r="AX310" s="19">
        <f>IF(参照_電気!D310="","",参照_電気!D310)</f>
        <v>5.2999999999999998E-4</v>
      </c>
      <c r="AY310" s="19">
        <f>IF(参照_電気!E310="","",参照_電気!E310)</f>
        <v>5.2999999999999998E-4</v>
      </c>
      <c r="AZ310" s="19" t="str">
        <f>IF(参照_電気!F310="","",参照_電気!F310)</f>
        <v>(株)リミックスポイント</v>
      </c>
      <c r="BA310" s="19" t="str">
        <f>IF(参照_電気!G310="","",参照_電気!G310)</f>
        <v>(株)リミックスポイント_(参考値)事業者全体</v>
      </c>
      <c r="BB310" s="19">
        <f t="shared" si="45"/>
        <v>0.53</v>
      </c>
      <c r="BD310" s="19" t="str">
        <f>IF(参照_電気!L310="","",参照_電気!L310)</f>
        <v>鈴与電力(株)</v>
      </c>
    </row>
    <row r="311" spans="47:56">
      <c r="AU311" s="19" t="str">
        <f>IF(参照_電気!A311="","",参照_電気!A311)</f>
        <v>A0092</v>
      </c>
      <c r="AV311" s="19" t="str">
        <f>IF(参照_電気!B311="","",参照_電気!B311)</f>
        <v>(株)中海テレビ放送</v>
      </c>
      <c r="AW311" s="19" t="str">
        <f>IF(参照_電気!C311="","",参照_電気!C311)</f>
        <v/>
      </c>
      <c r="AX311" s="19">
        <f>IF(参照_電気!D311="","",参照_電気!D311)</f>
        <v>7.3999999999999999E-4</v>
      </c>
      <c r="AY311" s="19">
        <f>IF(参照_電気!E311="","",参照_電気!E311)</f>
        <v>7.3999999999999999E-4</v>
      </c>
      <c r="AZ311" s="19" t="str">
        <f>IF(参照_電気!F311="","",参照_電気!F311)</f>
        <v>(株)中海テレビ放送</v>
      </c>
      <c r="BA311" s="19" t="str">
        <f>IF(参照_電気!G311="","",参照_電気!G311)</f>
        <v>(株)中海テレビ放送_</v>
      </c>
      <c r="BB311" s="19">
        <f t="shared" si="45"/>
        <v>0.74</v>
      </c>
      <c r="BD311" s="19" t="str">
        <f>IF(参照_電気!L311="","",参照_電気!L311)</f>
        <v>スターティア(株)</v>
      </c>
    </row>
    <row r="312" spans="47:56">
      <c r="AU312" s="19" t="str">
        <f>IF(参照_電気!A312="","",参照_電気!A312)</f>
        <v>A0093</v>
      </c>
      <c r="AV312" s="19" t="str">
        <f>IF(参照_電気!B312="","",参照_電気!B312)</f>
        <v>パシフィックパワー(株)</v>
      </c>
      <c r="AW312" s="19" t="str">
        <f>IF(参照_電気!C312="","",参照_電気!C312)</f>
        <v>メニューA</v>
      </c>
      <c r="AX312" s="19">
        <f>IF(参照_電気!D312="","",参照_電気!D312)</f>
        <v>0</v>
      </c>
      <c r="AY312" s="19">
        <f>IF(参照_電気!E312="","",参照_電気!E312)</f>
        <v>0</v>
      </c>
      <c r="AZ312" s="19" t="str">
        <f>IF(参照_電気!F312="","",参照_電気!F312)</f>
        <v>パシフィックパワー(株)</v>
      </c>
      <c r="BA312" s="19" t="str">
        <f>IF(参照_電気!G312="","",参照_電気!G312)</f>
        <v>パシフィックパワー(株)_メニューA</v>
      </c>
      <c r="BB312" s="19">
        <f t="shared" si="45"/>
        <v>0</v>
      </c>
      <c r="BD312" s="19" t="str">
        <f>IF(参照_電気!L312="","",参照_電気!L312)</f>
        <v>(株)ストエネ</v>
      </c>
    </row>
    <row r="313" spans="47:56">
      <c r="AU313" s="19" t="str">
        <f>IF(参照_電気!A313="","",参照_電気!A313)</f>
        <v/>
      </c>
      <c r="AV313" s="19" t="str">
        <f>IF(参照_電気!B313="","",参照_電気!B313)</f>
        <v/>
      </c>
      <c r="AW313" s="19" t="str">
        <f>IF(参照_電気!C313="","",参照_電気!C313)</f>
        <v>メニューB</v>
      </c>
      <c r="AX313" s="19">
        <f>IF(参照_電気!D313="","",参照_電気!D313)</f>
        <v>0</v>
      </c>
      <c r="AY313" s="19">
        <f>IF(参照_電気!E313="","",参照_電気!E313)</f>
        <v>0</v>
      </c>
      <c r="AZ313" s="19" t="str">
        <f>IF(参照_電気!F313="","",参照_電気!F313)</f>
        <v>パシフィックパワー(株)</v>
      </c>
      <c r="BA313" s="19" t="str">
        <f>IF(参照_電気!G313="","",参照_電気!G313)</f>
        <v>パシフィックパワー(株)_メニューB</v>
      </c>
      <c r="BB313" s="19">
        <f t="shared" si="45"/>
        <v>0</v>
      </c>
      <c r="BD313" s="19" t="str">
        <f>IF(参照_電気!L313="","",参照_電気!L313)</f>
        <v>(株)スマート</v>
      </c>
    </row>
    <row r="314" spans="47:56">
      <c r="AU314" s="19" t="str">
        <f>IF(参照_電気!A314="","",参照_電気!A314)</f>
        <v/>
      </c>
      <c r="AV314" s="19" t="str">
        <f>IF(参照_電気!B314="","",参照_電気!B314)</f>
        <v/>
      </c>
      <c r="AW314" s="19" t="str">
        <f>IF(参照_電気!C314="","",参照_電気!C314)</f>
        <v>メニューC(残差)</v>
      </c>
      <c r="AX314" s="19">
        <f>IF(参照_電気!D314="","",参照_電気!D314)</f>
        <v>4.0299999999999998E-4</v>
      </c>
      <c r="AY314" s="19">
        <f>IF(参照_電気!E314="","",参照_電気!E314)</f>
        <v>4.0299999999999998E-4</v>
      </c>
      <c r="AZ314" s="19" t="str">
        <f>IF(参照_電気!F314="","",参照_電気!F314)</f>
        <v>パシフィックパワー(株)</v>
      </c>
      <c r="BA314" s="19" t="str">
        <f>IF(参照_電気!G314="","",参照_電気!G314)</f>
        <v>パシフィックパワー(株)_メニューC(残差)</v>
      </c>
      <c r="BB314" s="19">
        <f t="shared" si="45"/>
        <v>0.40299999999999997</v>
      </c>
      <c r="BD314" s="19" t="str">
        <f>IF(参照_電気!L314="","",参照_電気!L314)</f>
        <v>スマートエコエナジー(株)</v>
      </c>
    </row>
    <row r="315" spans="47:56">
      <c r="AU315" s="19" t="str">
        <f>IF(参照_電気!A315="","",参照_電気!A315)</f>
        <v/>
      </c>
      <c r="AV315" s="19" t="str">
        <f>IF(参照_電気!B315="","",参照_電気!B315)</f>
        <v/>
      </c>
      <c r="AW315" s="19" t="str">
        <f>IF(参照_電気!C315="","",参照_電気!C315)</f>
        <v>(参考値)事業者全体</v>
      </c>
      <c r="AX315" s="19">
        <f>IF(参照_電気!D315="","",参照_電気!D315)</f>
        <v>1.63E-4</v>
      </c>
      <c r="AY315" s="19">
        <f>IF(参照_電気!E315="","",参照_電気!E315)</f>
        <v>1.63E-4</v>
      </c>
      <c r="AZ315" s="19" t="str">
        <f>IF(参照_電気!F315="","",参照_電気!F315)</f>
        <v>パシフィックパワー(株)</v>
      </c>
      <c r="BA315" s="19" t="str">
        <f>IF(参照_電気!G315="","",参照_電気!G315)</f>
        <v>パシフィックパワー(株)_(参考値)事業者全体</v>
      </c>
      <c r="BB315" s="19">
        <f t="shared" si="45"/>
        <v>0.16300000000000001</v>
      </c>
      <c r="BD315" s="19" t="str">
        <f>IF(参照_電気!L315="","",参照_電気!L315)</f>
        <v>スマートエナジー磐田(株)</v>
      </c>
    </row>
    <row r="316" spans="47:56">
      <c r="AU316" s="19" t="str">
        <f>IF(参照_電気!A316="","",参照_電気!A316)</f>
        <v>A0104</v>
      </c>
      <c r="AV316" s="19" t="str">
        <f>IF(参照_電気!B316="","",参照_電気!B316)</f>
        <v>(株)ジェイコム札幌</v>
      </c>
      <c r="AW316" s="19" t="str">
        <f>IF(参照_電気!C316="","",参照_電気!C316)</f>
        <v>メニューA</v>
      </c>
      <c r="AX316" s="19">
        <f>IF(参照_電気!D316="","",参照_電気!D316)</f>
        <v>0</v>
      </c>
      <c r="AY316" s="19">
        <f>IF(参照_電気!E316="","",参照_電気!E316)</f>
        <v>0</v>
      </c>
      <c r="AZ316" s="19" t="str">
        <f>IF(参照_電気!F316="","",参照_電気!F316)</f>
        <v>(株)ジェイコム札幌</v>
      </c>
      <c r="BA316" s="19" t="str">
        <f>IF(参照_電気!G316="","",参照_電気!G316)</f>
        <v>(株)ジェイコム札幌_メニューA</v>
      </c>
      <c r="BB316" s="19">
        <f t="shared" si="45"/>
        <v>0</v>
      </c>
      <c r="BD316" s="19" t="str">
        <f>IF(参照_電気!L316="","",参照_電気!L316)</f>
        <v>スマートエナジー熊本(株)</v>
      </c>
    </row>
    <row r="317" spans="47:56">
      <c r="AU317" s="19" t="str">
        <f>IF(参照_電気!A317="","",参照_電気!A317)</f>
        <v/>
      </c>
      <c r="AV317" s="19" t="str">
        <f>IF(参照_電気!B317="","",参照_電気!B317)</f>
        <v/>
      </c>
      <c r="AW317" s="19" t="str">
        <f>IF(参照_電気!C317="","",参照_電気!C317)</f>
        <v>メニューB(残差)</v>
      </c>
      <c r="AX317" s="19">
        <f>IF(参照_電気!D317="","",参照_電気!D317)</f>
        <v>5.4699999999999996E-4</v>
      </c>
      <c r="AY317" s="19">
        <f>IF(参照_電気!E317="","",参照_電気!E317)</f>
        <v>5.4699999999999996E-4</v>
      </c>
      <c r="AZ317" s="19" t="str">
        <f>IF(参照_電気!F317="","",参照_電気!F317)</f>
        <v>(株)ジェイコム札幌</v>
      </c>
      <c r="BA317" s="19" t="str">
        <f>IF(参照_電気!G317="","",参照_電気!G317)</f>
        <v>(株)ジェイコム札幌_メニューB(残差)</v>
      </c>
      <c r="BB317" s="19">
        <f t="shared" si="45"/>
        <v>0.54699999999999993</v>
      </c>
      <c r="BD317" s="19" t="str">
        <f>IF(参照_電気!L317="","",参照_電気!L317)</f>
        <v>スマート電気(株)</v>
      </c>
    </row>
    <row r="318" spans="47:56">
      <c r="AU318" s="19" t="str">
        <f>IF(参照_電気!A318="","",参照_電気!A318)</f>
        <v/>
      </c>
      <c r="AV318" s="19" t="str">
        <f>IF(参照_電気!B318="","",参照_電気!B318)</f>
        <v/>
      </c>
      <c r="AW318" s="19" t="str">
        <f>IF(参照_電気!C318="","",参照_電気!C318)</f>
        <v>(参考値)事業者全体</v>
      </c>
      <c r="AX318" s="19">
        <f>IF(参照_電気!D318="","",参照_電気!D318)</f>
        <v>5.3700000000000004E-4</v>
      </c>
      <c r="AY318" s="19">
        <f>IF(参照_電気!E318="","",参照_電気!E318)</f>
        <v>5.3700000000000004E-4</v>
      </c>
      <c r="AZ318" s="19" t="str">
        <f>IF(参照_電気!F318="","",参照_電気!F318)</f>
        <v>(株)ジェイコム札幌</v>
      </c>
      <c r="BA318" s="19" t="str">
        <f>IF(参照_電気!G318="","",参照_電気!G318)</f>
        <v>(株)ジェイコム札幌_(参考値)事業者全体</v>
      </c>
      <c r="BB318" s="19">
        <f t="shared" si="45"/>
        <v>0.53700000000000003</v>
      </c>
      <c r="BD318" s="19" t="str">
        <f>IF(参照_電気!L318="","",参照_電気!L318)</f>
        <v>住友商事(株)</v>
      </c>
    </row>
    <row r="319" spans="47:56">
      <c r="AU319" s="19" t="str">
        <f>IF(参照_電気!A319="","",参照_電気!A319)</f>
        <v>A0120</v>
      </c>
      <c r="AV319" s="19" t="str">
        <f>IF(参照_電気!B319="","",参照_電気!B319)</f>
        <v>鹿児島電力(株)</v>
      </c>
      <c r="AW319" s="19" t="str">
        <f>IF(参照_電気!C319="","",参照_電気!C319)</f>
        <v/>
      </c>
      <c r="AX319" s="19">
        <f>IF(参照_電気!D319="","",参照_電気!D319)</f>
        <v>4.0900000000000002E-4</v>
      </c>
      <c r="AY319" s="19">
        <f>IF(参照_電気!E319="","",参照_電気!E319)</f>
        <v>4.0900000000000002E-4</v>
      </c>
      <c r="AZ319" s="19" t="str">
        <f>IF(参照_電気!F319="","",参照_電気!F319)</f>
        <v>鹿児島電力(株)</v>
      </c>
      <c r="BA319" s="19" t="str">
        <f>IF(参照_電気!G319="","",参照_電気!G319)</f>
        <v>鹿児島電力(株)_</v>
      </c>
      <c r="BB319" s="19">
        <f t="shared" si="45"/>
        <v>0.40900000000000003</v>
      </c>
      <c r="BD319" s="19" t="str">
        <f>IF(参照_電気!L319="","",参照_電気!L319)</f>
        <v>諏訪瓦斯(株)</v>
      </c>
    </row>
    <row r="320" spans="47:56">
      <c r="AU320" s="19" t="str">
        <f>IF(参照_電気!A320="","",参照_電気!A320)</f>
        <v>A0121</v>
      </c>
      <c r="AV320" s="19" t="str">
        <f>IF(参照_電気!B320="","",参照_電気!B320)</f>
        <v>太陽ガス(株)</v>
      </c>
      <c r="AW320" s="19" t="str">
        <f>IF(参照_電気!C320="","",参照_電気!C320)</f>
        <v/>
      </c>
      <c r="AX320" s="19">
        <f>IF(参照_電気!D320="","",参照_電気!D320)</f>
        <v>4.2900000000000002E-4</v>
      </c>
      <c r="AY320" s="19">
        <f>IF(参照_電気!E320="","",参照_電気!E320)</f>
        <v>4.2900000000000002E-4</v>
      </c>
      <c r="AZ320" s="19" t="str">
        <f>IF(参照_電気!F320="","",参照_電気!F320)</f>
        <v>太陽ガス(株)</v>
      </c>
      <c r="BA320" s="19" t="str">
        <f>IF(参照_電気!G320="","",参照_電気!G320)</f>
        <v>太陽ガス(株)_</v>
      </c>
      <c r="BB320" s="19">
        <f t="shared" si="45"/>
        <v>0.42899999999999999</v>
      </c>
      <c r="BD320" s="19" t="str">
        <f>IF(参照_電気!L320="","",参照_電気!L320)</f>
        <v>生活協同組合コープこうべ</v>
      </c>
    </row>
    <row r="321" spans="47:56">
      <c r="AU321" s="19" t="str">
        <f>IF(参照_電気!A321="","",参照_電気!A321)</f>
        <v>A0122</v>
      </c>
      <c r="AV321" s="19" t="str">
        <f>IF(参照_電気!B321="","",参照_電気!B321)</f>
        <v>アーバンエナジー(株)</v>
      </c>
      <c r="AW321" s="19" t="str">
        <f>IF(参照_電気!C321="","",参照_電気!C321)</f>
        <v>メニューA</v>
      </c>
      <c r="AX321" s="19">
        <f>IF(参照_電気!D321="","",参照_電気!D321)</f>
        <v>0</v>
      </c>
      <c r="AY321" s="19">
        <f>IF(参照_電気!E321="","",参照_電気!E321)</f>
        <v>0</v>
      </c>
      <c r="AZ321" s="19" t="str">
        <f>IF(参照_電気!F321="","",参照_電気!F321)</f>
        <v>アーバンエナジー(株)</v>
      </c>
      <c r="BA321" s="19" t="str">
        <f>IF(参照_電気!G321="","",参照_電気!G321)</f>
        <v>アーバンエナジー(株)_メニューA</v>
      </c>
      <c r="BB321" s="19">
        <f t="shared" si="45"/>
        <v>0</v>
      </c>
      <c r="BD321" s="19" t="str">
        <f>IF(参照_電気!L321="","",参照_電気!L321)</f>
        <v>生活協同組合ひろしま</v>
      </c>
    </row>
    <row r="322" spans="47:56">
      <c r="AU322" s="19" t="str">
        <f>IF(参照_電気!A322="","",参照_電気!A322)</f>
        <v/>
      </c>
      <c r="AV322" s="19" t="str">
        <f>IF(参照_電気!B322="","",参照_電気!B322)</f>
        <v/>
      </c>
      <c r="AW322" s="19" t="str">
        <f>IF(参照_電気!C322="","",参照_電気!C322)</f>
        <v>メニューB</v>
      </c>
      <c r="AX322" s="19">
        <f>IF(参照_電気!D322="","",参照_電気!D322)</f>
        <v>2.9E-4</v>
      </c>
      <c r="AY322" s="19">
        <f>IF(参照_電気!E322="","",参照_電気!E322)</f>
        <v>2.9E-4</v>
      </c>
      <c r="AZ322" s="19" t="str">
        <f>IF(参照_電気!F322="","",参照_電気!F322)</f>
        <v>アーバンエナジー(株)</v>
      </c>
      <c r="BA322" s="19" t="str">
        <f>IF(参照_電気!G322="","",参照_電気!G322)</f>
        <v>アーバンエナジー(株)_メニューB</v>
      </c>
      <c r="BB322" s="19">
        <f t="shared" si="45"/>
        <v>0.28999999999999998</v>
      </c>
      <c r="BD322" s="19" t="str">
        <f>IF(参照_電気!L322="","",参照_電気!L322)</f>
        <v>(株)生活クラブエナジー</v>
      </c>
    </row>
    <row r="323" spans="47:56">
      <c r="AU323" s="19" t="str">
        <f>IF(参照_電気!A323="","",参照_電気!A323)</f>
        <v/>
      </c>
      <c r="AV323" s="19" t="str">
        <f>IF(参照_電気!B323="","",参照_電気!B323)</f>
        <v/>
      </c>
      <c r="AW323" s="19" t="str">
        <f>IF(参照_電気!C323="","",参照_電気!C323)</f>
        <v>メニューC</v>
      </c>
      <c r="AX323" s="19">
        <f>IF(参照_電気!D323="","",参照_電気!D323)</f>
        <v>3.1599999999999998E-4</v>
      </c>
      <c r="AY323" s="19">
        <f>IF(参照_電気!E323="","",参照_電気!E323)</f>
        <v>3.1599999999999998E-4</v>
      </c>
      <c r="AZ323" s="19" t="str">
        <f>IF(参照_電気!F323="","",参照_電気!F323)</f>
        <v>アーバンエナジー(株)</v>
      </c>
      <c r="BA323" s="19" t="str">
        <f>IF(参照_電気!G323="","",参照_電気!G323)</f>
        <v>アーバンエナジー(株)_メニューC</v>
      </c>
      <c r="BB323" s="19">
        <f t="shared" si="45"/>
        <v>0.316</v>
      </c>
      <c r="BD323" s="19" t="str">
        <f>IF(参照_電気!L323="","",参照_電気!L323)</f>
        <v>西武ガス(株)</v>
      </c>
    </row>
    <row r="324" spans="47:56">
      <c r="AU324" s="19" t="str">
        <f>IF(参照_電気!A324="","",参照_電気!A324)</f>
        <v/>
      </c>
      <c r="AV324" s="19" t="str">
        <f>IF(参照_電気!B324="","",参照_電気!B324)</f>
        <v/>
      </c>
      <c r="AW324" s="19" t="str">
        <f>IF(参照_電気!C324="","",参照_電気!C324)</f>
        <v>メニューD</v>
      </c>
      <c r="AX324" s="19">
        <f>IF(参照_電気!D324="","",参照_電気!D324)</f>
        <v>2.5500000000000002E-4</v>
      </c>
      <c r="AY324" s="19">
        <f>IF(参照_電気!E324="","",参照_電気!E324)</f>
        <v>2.5500000000000002E-4</v>
      </c>
      <c r="AZ324" s="19" t="str">
        <f>IF(参照_電気!F324="","",参照_電気!F324)</f>
        <v>アーバンエナジー(株)</v>
      </c>
      <c r="BA324" s="19" t="str">
        <f>IF(参照_電気!G324="","",参照_電気!G324)</f>
        <v>アーバンエナジー(株)_メニューD</v>
      </c>
      <c r="BB324" s="19">
        <f t="shared" si="45"/>
        <v>0.255</v>
      </c>
      <c r="BD324" s="19" t="str">
        <f>IF(参照_電気!L324="","",参照_電気!L324)</f>
        <v>石油資源開発(株)</v>
      </c>
    </row>
    <row r="325" spans="47:56">
      <c r="AU325" s="19" t="str">
        <f>IF(参照_電気!A325="","",参照_電気!A325)</f>
        <v/>
      </c>
      <c r="AV325" s="19" t="str">
        <f>IF(参照_電気!B325="","",参照_電気!B325)</f>
        <v/>
      </c>
      <c r="AW325" s="19" t="str">
        <f>IF(参照_電気!C325="","",参照_電気!C325)</f>
        <v>メニューE</v>
      </c>
      <c r="AX325" s="19">
        <f>IF(参照_電気!D325="","",参照_電気!D325)</f>
        <v>3.7300000000000001E-4</v>
      </c>
      <c r="AY325" s="19">
        <f>IF(参照_電気!E325="","",参照_電気!E325)</f>
        <v>3.7300000000000001E-4</v>
      </c>
      <c r="AZ325" s="19" t="str">
        <f>IF(参照_電気!F325="","",参照_電気!F325)</f>
        <v>アーバンエナジー(株)</v>
      </c>
      <c r="BA325" s="19" t="str">
        <f>IF(参照_電気!G325="","",参照_電気!G325)</f>
        <v>アーバンエナジー(株)_メニューE</v>
      </c>
      <c r="BB325" s="19">
        <f t="shared" ref="BB325:BB388" si="46">AX325*1000</f>
        <v>0.373</v>
      </c>
      <c r="BD325" s="19" t="str">
        <f>IF(参照_電気!L325="","",参照_電気!L325)</f>
        <v>ゼロワットパワー(株)</v>
      </c>
    </row>
    <row r="326" spans="47:56">
      <c r="AU326" s="19" t="str">
        <f>IF(参照_電気!A326="","",参照_電気!A326)</f>
        <v/>
      </c>
      <c r="AV326" s="19" t="str">
        <f>IF(参照_電気!B326="","",参照_電気!B326)</f>
        <v/>
      </c>
      <c r="AW326" s="19" t="str">
        <f>IF(参照_電気!C326="","",参照_電気!C326)</f>
        <v>メニューF</v>
      </c>
      <c r="AX326" s="19">
        <f>IF(参照_電気!D326="","",参照_電気!D326)</f>
        <v>3.6200000000000002E-4</v>
      </c>
      <c r="AY326" s="19">
        <f>IF(参照_電気!E326="","",参照_電気!E326)</f>
        <v>3.6200000000000002E-4</v>
      </c>
      <c r="AZ326" s="19" t="str">
        <f>IF(参照_電気!F326="","",参照_電気!F326)</f>
        <v>アーバンエナジー(株)</v>
      </c>
      <c r="BA326" s="19" t="str">
        <f>IF(参照_電気!G326="","",参照_電気!G326)</f>
        <v>アーバンエナジー(株)_メニューF</v>
      </c>
      <c r="BB326" s="19">
        <f t="shared" si="46"/>
        <v>0.36200000000000004</v>
      </c>
      <c r="BD326" s="19" t="str">
        <f>IF(参照_電気!L326="","",参照_電気!L326)</f>
        <v>(株)センカク</v>
      </c>
    </row>
    <row r="327" spans="47:56">
      <c r="AU327" s="19" t="str">
        <f>IF(参照_電気!A327="","",参照_電気!A327)</f>
        <v/>
      </c>
      <c r="AV327" s="19" t="str">
        <f>IF(参照_電気!B327="","",参照_電気!B327)</f>
        <v/>
      </c>
      <c r="AW327" s="19" t="str">
        <f>IF(参照_電気!C327="","",参照_電気!C327)</f>
        <v>メニューG(残差)</v>
      </c>
      <c r="AX327" s="19">
        <f>IF(参照_電気!D327="","",参照_電気!D327)</f>
        <v>3.8000000000000002E-4</v>
      </c>
      <c r="AY327" s="19">
        <f>IF(参照_電気!E327="","",参照_電気!E327)</f>
        <v>3.8000000000000002E-4</v>
      </c>
      <c r="AZ327" s="19" t="str">
        <f>IF(参照_電気!F327="","",参照_電気!F327)</f>
        <v>アーバンエナジー(株)</v>
      </c>
      <c r="BA327" s="19" t="str">
        <f>IF(参照_電気!G327="","",参照_電気!G327)</f>
        <v>アーバンエナジー(株)_メニューG(残差)</v>
      </c>
      <c r="BB327" s="19">
        <f t="shared" si="46"/>
        <v>0.38</v>
      </c>
      <c r="BD327" s="19" t="str">
        <f>IF(参照_電気!L327="","",参照_電気!L327)</f>
        <v>セントラル石油瓦斯(株)</v>
      </c>
    </row>
    <row r="328" spans="47:56">
      <c r="AU328" s="19" t="str">
        <f>IF(参照_電気!A328="","",参照_電気!A328)</f>
        <v/>
      </c>
      <c r="AV328" s="19" t="str">
        <f>IF(参照_電気!B328="","",参照_電気!B328)</f>
        <v/>
      </c>
      <c r="AW328" s="19" t="str">
        <f>IF(参照_電気!C328="","",参照_電気!C328)</f>
        <v>(参考値)事業者全体</v>
      </c>
      <c r="AX328" s="19">
        <f>IF(参照_電気!D328="","",参照_電気!D328)</f>
        <v>1.65E-4</v>
      </c>
      <c r="AY328" s="19">
        <f>IF(参照_電気!E328="","",参照_電気!E328)</f>
        <v>1.65E-4</v>
      </c>
      <c r="AZ328" s="19" t="str">
        <f>IF(参照_電気!F328="","",参照_電気!F328)</f>
        <v>アーバンエナジー(株)</v>
      </c>
      <c r="BA328" s="19" t="str">
        <f>IF(参照_電気!G328="","",参照_電気!G328)</f>
        <v>アーバンエナジー(株)_(参考値)事業者全体</v>
      </c>
      <c r="BB328" s="19">
        <f t="shared" si="46"/>
        <v>0.16500000000000001</v>
      </c>
      <c r="BD328" s="19" t="str">
        <f>IF(参照_電気!L328="","",参照_電気!L328)</f>
        <v>全農エネルギー(株)</v>
      </c>
    </row>
    <row r="329" spans="47:56">
      <c r="AU329" s="19" t="str">
        <f>IF(参照_電気!A329="","",参照_電気!A329)</f>
        <v>A0123</v>
      </c>
      <c r="AV329" s="19" t="str">
        <f>IF(参照_電気!B329="","",参照_電気!B329)</f>
        <v>パワーネクスト(株)</v>
      </c>
      <c r="AW329" s="19" t="str">
        <f>IF(参照_電気!C329="","",参照_電気!C329)</f>
        <v/>
      </c>
      <c r="AX329" s="19">
        <f>IF(参照_電気!D329="","",参照_電気!D329)</f>
        <v>1.2019999999999999E-3</v>
      </c>
      <c r="AY329" s="19">
        <f>IF(参照_電気!E329="","",参照_電気!E329)</f>
        <v>1.2019999999999999E-3</v>
      </c>
      <c r="AZ329" s="19" t="str">
        <f>IF(参照_電気!F329="","",参照_電気!F329)</f>
        <v>パワーネクスト(株)</v>
      </c>
      <c r="BA329" s="19" t="str">
        <f>IF(参照_電気!G329="","",参照_電気!G329)</f>
        <v>パワーネクスト(株)_</v>
      </c>
      <c r="BB329" s="19">
        <f t="shared" si="46"/>
        <v>1.202</v>
      </c>
      <c r="BD329" s="19" t="str">
        <f>IF(参照_電気!L329="","",参照_電気!L329)</f>
        <v>そうまIグリッド合同会社</v>
      </c>
    </row>
    <row r="330" spans="47:56">
      <c r="AU330" s="19" t="str">
        <f>IF(参照_電気!A330="","",参照_電気!A330)</f>
        <v>A0124</v>
      </c>
      <c r="AV330" s="19" t="str">
        <f>IF(参照_電気!B330="","",参照_電気!B330)</f>
        <v>合同会社北上新電力</v>
      </c>
      <c r="AW330" s="19" t="str">
        <f>IF(参照_電気!C330="","",参照_電気!C330)</f>
        <v>メニューA</v>
      </c>
      <c r="AX330" s="19">
        <f>IF(参照_電気!D330="","",参照_電気!D330)</f>
        <v>0</v>
      </c>
      <c r="AY330" s="19">
        <f>IF(参照_電気!E330="","",参照_電気!E330)</f>
        <v>0</v>
      </c>
      <c r="AZ330" s="19" t="str">
        <f>IF(参照_電気!F330="","",参照_電気!F330)</f>
        <v>合同会社北上新電力</v>
      </c>
      <c r="BA330" s="19" t="str">
        <f>IF(参照_電気!G330="","",参照_電気!G330)</f>
        <v>合同会社北上新電力_メニューA</v>
      </c>
      <c r="BB330" s="19">
        <f t="shared" si="46"/>
        <v>0</v>
      </c>
      <c r="BD330" s="19" t="str">
        <f>IF(参照_電気!L330="","",参照_電気!L330)</f>
        <v>大一ガス(株)</v>
      </c>
    </row>
    <row r="331" spans="47:56">
      <c r="AU331" s="19" t="str">
        <f>IF(参照_電気!A331="","",参照_電気!A331)</f>
        <v/>
      </c>
      <c r="AV331" s="19" t="str">
        <f>IF(参照_電気!B331="","",参照_電気!B331)</f>
        <v/>
      </c>
      <c r="AW331" s="19" t="str">
        <f>IF(参照_電気!C331="","",参照_電気!C331)</f>
        <v>メニューB(残差)</v>
      </c>
      <c r="AX331" s="19">
        <f>IF(参照_電気!D331="","",参照_電気!D331)</f>
        <v>6.1600000000000001E-4</v>
      </c>
      <c r="AY331" s="19">
        <f>IF(参照_電気!E331="","",参照_電気!E331)</f>
        <v>6.1600000000000001E-4</v>
      </c>
      <c r="AZ331" s="19" t="str">
        <f>IF(参照_電気!F331="","",参照_電気!F331)</f>
        <v>合同会社北上新電力</v>
      </c>
      <c r="BA331" s="19" t="str">
        <f>IF(参照_電気!G331="","",参照_電気!G331)</f>
        <v>合同会社北上新電力_メニューB(残差)</v>
      </c>
      <c r="BB331" s="19">
        <f t="shared" si="46"/>
        <v>0.61599999999999999</v>
      </c>
      <c r="BD331" s="19" t="str">
        <f>IF(参照_電気!L331="","",参照_電気!L331)</f>
        <v>大東ガス(株)</v>
      </c>
    </row>
    <row r="332" spans="47:56">
      <c r="AU332" s="19" t="str">
        <f>IF(参照_電気!A332="","",参照_電気!A332)</f>
        <v/>
      </c>
      <c r="AV332" s="19" t="str">
        <f>IF(参照_電気!B332="","",参照_電気!B332)</f>
        <v/>
      </c>
      <c r="AW332" s="19" t="str">
        <f>IF(参照_電気!C332="","",参照_電気!C332)</f>
        <v>(参考値)事業者全体</v>
      </c>
      <c r="AX332" s="19">
        <f>IF(参照_電気!D332="","",参照_電気!D332)</f>
        <v>6.1600000000000001E-4</v>
      </c>
      <c r="AY332" s="19">
        <f>IF(参照_電気!E332="","",参照_電気!E332)</f>
        <v>6.1600000000000001E-4</v>
      </c>
      <c r="AZ332" s="19" t="str">
        <f>IF(参照_電気!F332="","",参照_電気!F332)</f>
        <v>合同会社北上新電力</v>
      </c>
      <c r="BA332" s="19" t="str">
        <f>IF(参照_電気!G332="","",参照_電気!G332)</f>
        <v>合同会社北上新電力_(参考値)事業者全体</v>
      </c>
      <c r="BB332" s="19">
        <f t="shared" si="46"/>
        <v>0.61599999999999999</v>
      </c>
      <c r="BD332" s="19" t="str">
        <f>IF(参照_電気!L332="","",参照_電気!L332)</f>
        <v>大東建託パートナーズ(株)</v>
      </c>
    </row>
    <row r="333" spans="47:56">
      <c r="AU333" s="19" t="str">
        <f>IF(参照_電気!A333="","",参照_電気!A333)</f>
        <v>A0126</v>
      </c>
      <c r="AV333" s="19" t="str">
        <f>IF(参照_電気!B333="","",参照_電気!B333)</f>
        <v>(株)タクマエナジー</v>
      </c>
      <c r="AW333" s="19" t="str">
        <f>IF(参照_電気!C333="","",参照_電気!C333)</f>
        <v>メニューA</v>
      </c>
      <c r="AX333" s="19">
        <f>IF(参照_電気!D333="","",参照_電気!D333)</f>
        <v>0</v>
      </c>
      <c r="AY333" s="19">
        <f>IF(参照_電気!E333="","",参照_電気!E333)</f>
        <v>0</v>
      </c>
      <c r="AZ333" s="19" t="str">
        <f>IF(参照_電気!F333="","",参照_電気!F333)</f>
        <v>(株)タクマエナジー</v>
      </c>
      <c r="BA333" s="19" t="str">
        <f>IF(参照_電気!G333="","",参照_電気!G333)</f>
        <v>(株)タクマエナジー_メニューA</v>
      </c>
      <c r="BB333" s="19">
        <f t="shared" si="46"/>
        <v>0</v>
      </c>
      <c r="BD333" s="19" t="str">
        <f>IF(参照_電気!L333="","",参照_電気!L333)</f>
        <v>ダイヤモンドパワー(株)</v>
      </c>
    </row>
    <row r="334" spans="47:56">
      <c r="AU334" s="19" t="str">
        <f>IF(参照_電気!A334="","",参照_電気!A334)</f>
        <v/>
      </c>
      <c r="AV334" s="19" t="str">
        <f>IF(参照_電気!B334="","",参照_電気!B334)</f>
        <v/>
      </c>
      <c r="AW334" s="19" t="str">
        <f>IF(参照_電気!C334="","",参照_電気!C334)</f>
        <v>メニューB</v>
      </c>
      <c r="AX334" s="19">
        <f>IF(参照_電気!D334="","",参照_電気!D334)</f>
        <v>0</v>
      </c>
      <c r="AY334" s="19">
        <f>IF(参照_電気!E334="","",参照_電気!E334)</f>
        <v>0</v>
      </c>
      <c r="AZ334" s="19" t="str">
        <f>IF(参照_電気!F334="","",参照_電気!F334)</f>
        <v>(株)タクマエナジー</v>
      </c>
      <c r="BA334" s="19" t="str">
        <f>IF(参照_電気!G334="","",参照_電気!G334)</f>
        <v>(株)タクマエナジー_メニューB</v>
      </c>
      <c r="BB334" s="19">
        <f t="shared" si="46"/>
        <v>0</v>
      </c>
      <c r="BD334" s="19" t="str">
        <f>IF(参照_電気!L334="","",参照_電気!L334)</f>
        <v>太陽ガス(株)</v>
      </c>
    </row>
    <row r="335" spans="47:56">
      <c r="AU335" s="19" t="str">
        <f>IF(参照_電気!A335="","",参照_電気!A335)</f>
        <v/>
      </c>
      <c r="AV335" s="19" t="str">
        <f>IF(参照_電気!B335="","",参照_電気!B335)</f>
        <v/>
      </c>
      <c r="AW335" s="19" t="str">
        <f>IF(参照_電気!C335="","",参照_電気!C335)</f>
        <v>メニューC</v>
      </c>
      <c r="AX335" s="19">
        <f>IF(参照_電気!D335="","",参照_電気!D335)</f>
        <v>0</v>
      </c>
      <c r="AY335" s="19">
        <f>IF(参照_電気!E335="","",参照_電気!E335)</f>
        <v>0</v>
      </c>
      <c r="AZ335" s="19" t="str">
        <f>IF(参照_電気!F335="","",参照_電気!F335)</f>
        <v>(株)タクマエナジー</v>
      </c>
      <c r="BA335" s="19" t="str">
        <f>IF(参照_電気!G335="","",参照_電気!G335)</f>
        <v>(株)タクマエナジー_メニューC</v>
      </c>
      <c r="BB335" s="19">
        <f t="shared" si="46"/>
        <v>0</v>
      </c>
      <c r="BD335" s="19" t="str">
        <f>IF(参照_電気!L335="","",参照_電気!L335)</f>
        <v>大和エネルギー(株)</v>
      </c>
    </row>
    <row r="336" spans="47:56">
      <c r="AU336" s="19" t="str">
        <f>IF(参照_電気!A336="","",参照_電気!A336)</f>
        <v/>
      </c>
      <c r="AV336" s="19" t="str">
        <f>IF(参照_電気!B336="","",参照_電気!B336)</f>
        <v/>
      </c>
      <c r="AW336" s="19" t="str">
        <f>IF(参照_電気!C336="","",参照_電気!C336)</f>
        <v>メニューD</v>
      </c>
      <c r="AX336" s="19">
        <f>IF(参照_電気!D336="","",参照_電気!D336)</f>
        <v>0</v>
      </c>
      <c r="AY336" s="19">
        <f>IF(参照_電気!E336="","",参照_電気!E336)</f>
        <v>0</v>
      </c>
      <c r="AZ336" s="19" t="str">
        <f>IF(参照_電気!F336="","",参照_電気!F336)</f>
        <v>(株)タクマエナジー</v>
      </c>
      <c r="BA336" s="19" t="str">
        <f>IF(参照_電気!G336="","",参照_電気!G336)</f>
        <v>(株)タクマエナジー_メニューD</v>
      </c>
      <c r="BB336" s="19">
        <f t="shared" si="46"/>
        <v>0</v>
      </c>
      <c r="BD336" s="19" t="str">
        <f>IF(参照_電気!L336="","",参照_電気!L336)</f>
        <v>大和ハウス工業(株)</v>
      </c>
    </row>
    <row r="337" spans="47:56">
      <c r="AU337" s="19" t="str">
        <f>IF(参照_電気!A337="","",参照_電気!A337)</f>
        <v/>
      </c>
      <c r="AV337" s="19" t="str">
        <f>IF(参照_電気!B337="","",参照_電気!B337)</f>
        <v/>
      </c>
      <c r="AW337" s="19" t="str">
        <f>IF(参照_電気!C337="","",参照_電気!C337)</f>
        <v>メニューE</v>
      </c>
      <c r="AX337" s="19">
        <f>IF(参照_電気!D337="","",参照_電気!D337)</f>
        <v>0</v>
      </c>
      <c r="AY337" s="19">
        <f>IF(参照_電気!E337="","",参照_電気!E337)</f>
        <v>0</v>
      </c>
      <c r="AZ337" s="19" t="str">
        <f>IF(参照_電気!F337="","",参照_電気!F337)</f>
        <v>(株)タクマエナジー</v>
      </c>
      <c r="BA337" s="19" t="str">
        <f>IF(参照_電気!G337="","",参照_電気!G337)</f>
        <v>(株)タクマエナジー_メニューE</v>
      </c>
      <c r="BB337" s="19">
        <f t="shared" si="46"/>
        <v>0</v>
      </c>
      <c r="BD337" s="19" t="str">
        <f>IF(参照_電気!L337="","",参照_電気!L337)</f>
        <v>(株)タクマエナジー</v>
      </c>
    </row>
    <row r="338" spans="47:56">
      <c r="AU338" s="19" t="str">
        <f>IF(参照_電気!A338="","",参照_電気!A338)</f>
        <v/>
      </c>
      <c r="AV338" s="19" t="str">
        <f>IF(参照_電気!B338="","",参照_電気!B338)</f>
        <v/>
      </c>
      <c r="AW338" s="19" t="str">
        <f>IF(参照_電気!C338="","",参照_電気!C338)</f>
        <v>メニューF</v>
      </c>
      <c r="AX338" s="19">
        <f>IF(参照_電気!D338="","",参照_電気!D338)</f>
        <v>0</v>
      </c>
      <c r="AY338" s="19">
        <f>IF(参照_電気!E338="","",参照_電気!E338)</f>
        <v>0</v>
      </c>
      <c r="AZ338" s="19" t="str">
        <f>IF(参照_電気!F338="","",参照_電気!F338)</f>
        <v>(株)タクマエナジー</v>
      </c>
      <c r="BA338" s="19" t="str">
        <f>IF(参照_電気!G338="","",参照_電気!G338)</f>
        <v>(株)タクマエナジー_メニューF</v>
      </c>
      <c r="BB338" s="19">
        <f t="shared" si="46"/>
        <v>0</v>
      </c>
      <c r="BD338" s="19" t="str">
        <f>IF(参照_電気!L338="","",参照_電気!L338)</f>
        <v>(株)タケエイでんき</v>
      </c>
    </row>
    <row r="339" spans="47:56">
      <c r="AU339" s="19" t="str">
        <f>IF(参照_電気!A339="","",参照_電気!A339)</f>
        <v/>
      </c>
      <c r="AV339" s="19" t="str">
        <f>IF(参照_電気!B339="","",参照_電気!B339)</f>
        <v/>
      </c>
      <c r="AW339" s="19" t="str">
        <f>IF(参照_電気!C339="","",参照_電気!C339)</f>
        <v>メニューG</v>
      </c>
      <c r="AX339" s="19">
        <f>IF(参照_電気!D339="","",参照_電気!D339)</f>
        <v>0</v>
      </c>
      <c r="AY339" s="19">
        <f>IF(参照_電気!E339="","",参照_電気!E339)</f>
        <v>0</v>
      </c>
      <c r="AZ339" s="19" t="str">
        <f>IF(参照_電気!F339="","",参照_電気!F339)</f>
        <v>(株)タクマエナジー</v>
      </c>
      <c r="BA339" s="19" t="str">
        <f>IF(参照_電気!G339="","",参照_電気!G339)</f>
        <v>(株)タクマエナジー_メニューG</v>
      </c>
      <c r="BB339" s="19">
        <f t="shared" si="46"/>
        <v>0</v>
      </c>
      <c r="BD339" s="19" t="str">
        <f>IF(参照_電気!L339="","",参照_電気!L339)</f>
        <v>たんたんエナジー(株)</v>
      </c>
    </row>
    <row r="340" spans="47:56">
      <c r="AU340" s="19" t="str">
        <f>IF(参照_電気!A340="","",参照_電気!A340)</f>
        <v/>
      </c>
      <c r="AV340" s="19" t="str">
        <f>IF(参照_電気!B340="","",参照_電気!B340)</f>
        <v/>
      </c>
      <c r="AW340" s="19" t="str">
        <f>IF(参照_電気!C340="","",参照_電気!C340)</f>
        <v>メニューH</v>
      </c>
      <c r="AX340" s="19">
        <f>IF(参照_電気!D340="","",参照_電気!D340)</f>
        <v>0</v>
      </c>
      <c r="AY340" s="19">
        <f>IF(参照_電気!E340="","",参照_電気!E340)</f>
        <v>0</v>
      </c>
      <c r="AZ340" s="19" t="str">
        <f>IF(参照_電気!F340="","",参照_電気!F340)</f>
        <v>(株)タクマエナジー</v>
      </c>
      <c r="BA340" s="19" t="str">
        <f>IF(参照_電気!G340="","",参照_電気!G340)</f>
        <v>(株)タクマエナジー_メニューH</v>
      </c>
      <c r="BB340" s="19">
        <f t="shared" si="46"/>
        <v>0</v>
      </c>
      <c r="BD340" s="19" t="str">
        <f>IF(参照_電気!L340="","",参照_電気!L340)</f>
        <v>(株)地域創生ホールディングス</v>
      </c>
    </row>
    <row r="341" spans="47:56">
      <c r="AU341" s="19" t="str">
        <f>IF(参照_電気!A341="","",参照_電気!A341)</f>
        <v/>
      </c>
      <c r="AV341" s="19" t="str">
        <f>IF(参照_電気!B341="","",参照_電気!B341)</f>
        <v/>
      </c>
      <c r="AW341" s="19" t="str">
        <f>IF(参照_電気!C341="","",参照_電気!C341)</f>
        <v>メニューI</v>
      </c>
      <c r="AX341" s="19">
        <f>IF(参照_電気!D341="","",参照_電気!D341)</f>
        <v>0</v>
      </c>
      <c r="AY341" s="19">
        <f>IF(参照_電気!E341="","",参照_電気!E341)</f>
        <v>0</v>
      </c>
      <c r="AZ341" s="19" t="str">
        <f>IF(参照_電気!F341="","",参照_電気!F341)</f>
        <v>(株)タクマエナジー</v>
      </c>
      <c r="BA341" s="19" t="str">
        <f>IF(参照_電気!G341="","",参照_電気!G341)</f>
        <v>(株)タクマエナジー_メニューI</v>
      </c>
      <c r="BB341" s="19">
        <f t="shared" si="46"/>
        <v>0</v>
      </c>
      <c r="BD341" s="19" t="str">
        <f>IF(参照_電気!L341="","",参照_電気!L341)</f>
        <v>(株)地球クラブ</v>
      </c>
    </row>
    <row r="342" spans="47:56">
      <c r="AU342" s="19" t="str">
        <f>IF(参照_電気!A342="","",参照_電気!A342)</f>
        <v/>
      </c>
      <c r="AV342" s="19" t="str">
        <f>IF(参照_電気!B342="","",参照_電気!B342)</f>
        <v/>
      </c>
      <c r="AW342" s="19" t="str">
        <f>IF(参照_電気!C342="","",参照_電気!C342)</f>
        <v>メニューJ(残差)</v>
      </c>
      <c r="AX342" s="19">
        <f>IF(参照_電気!D342="","",参照_電気!D342)</f>
        <v>7.7300000000000003E-4</v>
      </c>
      <c r="AY342" s="19">
        <f>IF(参照_電気!E342="","",参照_電気!E342)</f>
        <v>7.7300000000000003E-4</v>
      </c>
      <c r="AZ342" s="19" t="str">
        <f>IF(参照_電気!F342="","",参照_電気!F342)</f>
        <v>(株)タクマエナジー</v>
      </c>
      <c r="BA342" s="19" t="str">
        <f>IF(参照_電気!G342="","",参照_電気!G342)</f>
        <v>(株)タクマエナジー_メニューJ(残差)</v>
      </c>
      <c r="BB342" s="19">
        <f t="shared" si="46"/>
        <v>0.77300000000000002</v>
      </c>
      <c r="BD342" s="19" t="str">
        <f>IF(参照_電気!L342="","",参照_電気!L342)</f>
        <v>千葉電力(株)</v>
      </c>
    </row>
    <row r="343" spans="47:56">
      <c r="AU343" s="19" t="str">
        <f>IF(参照_電気!A343="","",参照_電気!A343)</f>
        <v/>
      </c>
      <c r="AV343" s="19" t="str">
        <f>IF(参照_電気!B343="","",参照_電気!B343)</f>
        <v/>
      </c>
      <c r="AW343" s="19" t="str">
        <f>IF(参照_電気!C343="","",参照_電気!C343)</f>
        <v>(参考値)事業者全体</v>
      </c>
      <c r="AX343" s="19">
        <f>IF(参照_電気!D343="","",参照_電気!D343)</f>
        <v>3.5199999999999999E-4</v>
      </c>
      <c r="AY343" s="19">
        <f>IF(参照_電気!E343="","",参照_電気!E343)</f>
        <v>3.5199999999999999E-4</v>
      </c>
      <c r="AZ343" s="19" t="str">
        <f>IF(参照_電気!F343="","",参照_電気!F343)</f>
        <v>(株)タクマエナジー</v>
      </c>
      <c r="BA343" s="19" t="str">
        <f>IF(参照_電気!G343="","",参照_電気!G343)</f>
        <v>(株)タクマエナジー_(参考値)事業者全体</v>
      </c>
      <c r="BB343" s="19">
        <f t="shared" si="46"/>
        <v>0.35199999999999998</v>
      </c>
      <c r="BD343" s="19" t="str">
        <f>IF(参照_電気!L343="","",参照_電気!L343)</f>
        <v>(株)チャームドライフ</v>
      </c>
    </row>
    <row r="344" spans="47:56">
      <c r="AU344" s="19" t="str">
        <f>IF(参照_電気!A344="","",参照_電気!A344)</f>
        <v>A0130</v>
      </c>
      <c r="AV344" s="19" t="str">
        <f>IF(参照_電気!B344="","",参照_電気!B344)</f>
        <v>丸紅新電力(株)</v>
      </c>
      <c r="AW344" s="19" t="str">
        <f>IF(参照_電気!C344="","",参照_電気!C344)</f>
        <v>メニューA</v>
      </c>
      <c r="AX344" s="19">
        <f>IF(参照_電気!D344="","",参照_電気!D344)</f>
        <v>0</v>
      </c>
      <c r="AY344" s="19">
        <f>IF(参照_電気!E344="","",参照_電気!E344)</f>
        <v>0</v>
      </c>
      <c r="AZ344" s="19" t="str">
        <f>IF(参照_電気!F344="","",参照_電気!F344)</f>
        <v>丸紅新電力(株)</v>
      </c>
      <c r="BA344" s="19" t="str">
        <f>IF(参照_電気!G344="","",参照_電気!G344)</f>
        <v>丸紅新電力(株)_メニューA</v>
      </c>
      <c r="BB344" s="19">
        <f t="shared" si="46"/>
        <v>0</v>
      </c>
      <c r="BD344" s="19" t="str">
        <f>IF(参照_電気!L344="","",参照_電気!L344)</f>
        <v>中央電力エナジー(株)</v>
      </c>
    </row>
    <row r="345" spans="47:56">
      <c r="AU345" s="19" t="str">
        <f>IF(参照_電気!A345="","",参照_電気!A345)</f>
        <v/>
      </c>
      <c r="AV345" s="19" t="str">
        <f>IF(参照_電気!B345="","",参照_電気!B345)</f>
        <v/>
      </c>
      <c r="AW345" s="19" t="str">
        <f>IF(参照_電気!C345="","",参照_電気!C345)</f>
        <v>メニューB</v>
      </c>
      <c r="AX345" s="19">
        <f>IF(参照_電気!D345="","",参照_電気!D345)</f>
        <v>1.6699999999999999E-4</v>
      </c>
      <c r="AY345" s="19">
        <f>IF(参照_電気!E345="","",参照_電気!E345)</f>
        <v>1.6699999999999999E-4</v>
      </c>
      <c r="AZ345" s="19" t="str">
        <f>IF(参照_電気!F345="","",参照_電気!F345)</f>
        <v>丸紅新電力(株)</v>
      </c>
      <c r="BA345" s="19" t="str">
        <f>IF(参照_電気!G345="","",参照_電気!G345)</f>
        <v>丸紅新電力(株)_メニューB</v>
      </c>
      <c r="BB345" s="19">
        <f t="shared" si="46"/>
        <v>0.16699999999999998</v>
      </c>
      <c r="BD345" s="19" t="str">
        <f>IF(参照_電気!L345="","",参照_電気!L345)</f>
        <v>(株)中海テレビ放送</v>
      </c>
    </row>
    <row r="346" spans="47:56">
      <c r="AU346" s="19" t="str">
        <f>IF(参照_電気!A346="","",参照_電気!A346)</f>
        <v/>
      </c>
      <c r="AV346" s="19" t="str">
        <f>IF(参照_電気!B346="","",参照_電気!B346)</f>
        <v/>
      </c>
      <c r="AW346" s="19" t="str">
        <f>IF(参照_電気!C346="","",参照_電気!C346)</f>
        <v>メニューC</v>
      </c>
      <c r="AX346" s="19">
        <f>IF(参照_電気!D346="","",参照_電気!D346)</f>
        <v>2.5300000000000002E-4</v>
      </c>
      <c r="AY346" s="19">
        <f>IF(参照_電気!E346="","",参照_電気!E346)</f>
        <v>2.5300000000000002E-4</v>
      </c>
      <c r="AZ346" s="19" t="str">
        <f>IF(参照_電気!F346="","",参照_電気!F346)</f>
        <v>丸紅新電力(株)</v>
      </c>
      <c r="BA346" s="19" t="str">
        <f>IF(参照_電気!G346="","",参照_電気!G346)</f>
        <v>丸紅新電力(株)_メニューC</v>
      </c>
      <c r="BB346" s="19">
        <f t="shared" si="46"/>
        <v>0.253</v>
      </c>
      <c r="BD346" s="19" t="str">
        <f>IF(参照_電気!L346="","",参照_電気!L346)</f>
        <v>(株)中京電力</v>
      </c>
    </row>
    <row r="347" spans="47:56">
      <c r="AU347" s="19" t="str">
        <f>IF(参照_電気!A347="","",参照_電気!A347)</f>
        <v/>
      </c>
      <c r="AV347" s="19" t="str">
        <f>IF(参照_電気!B347="","",参照_電気!B347)</f>
        <v/>
      </c>
      <c r="AW347" s="19" t="str">
        <f>IF(参照_電気!C347="","",参照_電気!C347)</f>
        <v>メニューD</v>
      </c>
      <c r="AX347" s="19">
        <f>IF(参照_電気!D347="","",参照_電気!D347)</f>
        <v>2.7399999999999999E-4</v>
      </c>
      <c r="AY347" s="19">
        <f>IF(参照_電気!E347="","",参照_電気!E347)</f>
        <v>2.7399999999999999E-4</v>
      </c>
      <c r="AZ347" s="19" t="str">
        <f>IF(参照_電気!F347="","",参照_電気!F347)</f>
        <v>丸紅新電力(株)</v>
      </c>
      <c r="BA347" s="19" t="str">
        <f>IF(参照_電気!G347="","",参照_電気!G347)</f>
        <v>丸紅新電力(株)_メニューD</v>
      </c>
      <c r="BB347" s="19">
        <f t="shared" si="46"/>
        <v>0.27399999999999997</v>
      </c>
      <c r="BD347" s="19" t="str">
        <f>IF(参照_電気!L347="","",参照_電気!L347)</f>
        <v>中小企業支援(株)</v>
      </c>
    </row>
    <row r="348" spans="47:56">
      <c r="AU348" s="19" t="str">
        <f>IF(参照_電気!A348="","",参照_電気!A348)</f>
        <v/>
      </c>
      <c r="AV348" s="19" t="str">
        <f>IF(参照_電気!B348="","",参照_電気!B348)</f>
        <v/>
      </c>
      <c r="AW348" s="19" t="str">
        <f>IF(参照_電気!C348="","",参照_電気!C348)</f>
        <v>メニューE</v>
      </c>
      <c r="AX348" s="19">
        <f>IF(参照_電気!D348="","",参照_電気!D348)</f>
        <v>2.9500000000000001E-4</v>
      </c>
      <c r="AY348" s="19">
        <f>IF(参照_電気!E348="","",参照_電気!E348)</f>
        <v>2.9500000000000001E-4</v>
      </c>
      <c r="AZ348" s="19" t="str">
        <f>IF(参照_電気!F348="","",参照_電気!F348)</f>
        <v>丸紅新電力(株)</v>
      </c>
      <c r="BA348" s="19" t="str">
        <f>IF(参照_電気!G348="","",参照_電気!G348)</f>
        <v>丸紅新電力(株)_メニューE</v>
      </c>
      <c r="BB348" s="19">
        <f t="shared" si="46"/>
        <v>0.29500000000000004</v>
      </c>
      <c r="BD348" s="19" t="str">
        <f>IF(参照_電気!L348="","",参照_電気!L348)</f>
        <v>常石商事(株)</v>
      </c>
    </row>
    <row r="349" spans="47:56">
      <c r="AU349" s="19" t="str">
        <f>IF(参照_電気!A349="","",参照_電気!A349)</f>
        <v/>
      </c>
      <c r="AV349" s="19" t="str">
        <f>IF(参照_電気!B349="","",参照_電気!B349)</f>
        <v/>
      </c>
      <c r="AW349" s="19" t="str">
        <f>IF(参照_電気!C349="","",参照_電気!C349)</f>
        <v>メニューF</v>
      </c>
      <c r="AX349" s="19">
        <f>IF(参照_電気!D349="","",参照_電気!D349)</f>
        <v>3.8699999999999997E-4</v>
      </c>
      <c r="AY349" s="19">
        <f>IF(参照_電気!E349="","",参照_電気!E349)</f>
        <v>3.8699999999999997E-4</v>
      </c>
      <c r="AZ349" s="19" t="str">
        <f>IF(参照_電気!F349="","",参照_電気!F349)</f>
        <v>丸紅新電力(株)</v>
      </c>
      <c r="BA349" s="19" t="str">
        <f>IF(参照_電気!G349="","",参照_電気!G349)</f>
        <v>丸紅新電力(株)_メニューF</v>
      </c>
      <c r="BB349" s="19">
        <f t="shared" si="46"/>
        <v>0.38699999999999996</v>
      </c>
      <c r="BD349" s="19" t="str">
        <f>IF(参照_電気!L349="","",参照_電気!L349)</f>
        <v>つばさでんき(株)(旧：(株)アルファライズ)</v>
      </c>
    </row>
    <row r="350" spans="47:56">
      <c r="AU350" s="19" t="str">
        <f>IF(参照_電気!A350="","",参照_電気!A350)</f>
        <v/>
      </c>
      <c r="AV350" s="19" t="str">
        <f>IF(参照_電気!B350="","",参照_電気!B350)</f>
        <v/>
      </c>
      <c r="AW350" s="19" t="str">
        <f>IF(参照_電気!C350="","",参照_電気!C350)</f>
        <v>メニューG</v>
      </c>
      <c r="AX350" s="19">
        <f>IF(参照_電気!D350="","",参照_電気!D350)</f>
        <v>0</v>
      </c>
      <c r="AY350" s="19">
        <f>IF(参照_電気!E350="","",参照_電気!E350)</f>
        <v>0</v>
      </c>
      <c r="AZ350" s="19" t="str">
        <f>IF(参照_電気!F350="","",参照_電気!F350)</f>
        <v>丸紅新電力(株)</v>
      </c>
      <c r="BA350" s="19" t="str">
        <f>IF(参照_電気!G350="","",参照_電気!G350)</f>
        <v>丸紅新電力(株)_メニューG</v>
      </c>
      <c r="BB350" s="19">
        <f t="shared" si="46"/>
        <v>0</v>
      </c>
      <c r="BD350" s="19" t="str">
        <f>IF(参照_電気!L350="","",参照_電気!L350)</f>
        <v>(株)つるエネルギー</v>
      </c>
    </row>
    <row r="351" spans="47:56">
      <c r="AU351" s="19" t="str">
        <f>IF(参照_電気!A351="","",参照_電気!A351)</f>
        <v/>
      </c>
      <c r="AV351" s="19" t="str">
        <f>IF(参照_電気!B351="","",参照_電気!B351)</f>
        <v/>
      </c>
      <c r="AW351" s="19" t="str">
        <f>IF(参照_電気!C351="","",参照_電気!C351)</f>
        <v>メニューH</v>
      </c>
      <c r="AX351" s="19">
        <f>IF(参照_電気!D351="","",参照_電気!D351)</f>
        <v>0</v>
      </c>
      <c r="AY351" s="19">
        <f>IF(参照_電気!E351="","",参照_電気!E351)</f>
        <v>0</v>
      </c>
      <c r="AZ351" s="19" t="str">
        <f>IF(参照_電気!F351="","",参照_電気!F351)</f>
        <v>丸紅新電力(株)</v>
      </c>
      <c r="BA351" s="19" t="str">
        <f>IF(参照_電気!G351="","",参照_電気!G351)</f>
        <v>丸紅新電力(株)_メニューH</v>
      </c>
      <c r="BB351" s="19">
        <f t="shared" si="46"/>
        <v>0</v>
      </c>
      <c r="BD351" s="19" t="str">
        <f>IF(参照_電気!L351="","",参照_電気!L351)</f>
        <v>ティーダッシュ合同会社</v>
      </c>
    </row>
    <row r="352" spans="47:56">
      <c r="AU352" s="19" t="str">
        <f>IF(参照_電気!A352="","",参照_電気!A352)</f>
        <v/>
      </c>
      <c r="AV352" s="19" t="str">
        <f>IF(参照_電気!B352="","",参照_電気!B352)</f>
        <v/>
      </c>
      <c r="AW352" s="19" t="str">
        <f>IF(参照_電気!C352="","",参照_電気!C352)</f>
        <v>メニューI</v>
      </c>
      <c r="AX352" s="19">
        <f>IF(参照_電気!D352="","",参照_電気!D352)</f>
        <v>3.3E-4</v>
      </c>
      <c r="AY352" s="19">
        <f>IF(参照_電気!E352="","",参照_電気!E352)</f>
        <v>3.3E-4</v>
      </c>
      <c r="AZ352" s="19" t="str">
        <f>IF(参照_電気!F352="","",参照_電気!F352)</f>
        <v>丸紅新電力(株)</v>
      </c>
      <c r="BA352" s="19" t="str">
        <f>IF(参照_電気!G352="","",参照_電気!G352)</f>
        <v>丸紅新電力(株)_メニューI</v>
      </c>
      <c r="BB352" s="19">
        <f t="shared" si="46"/>
        <v>0.33</v>
      </c>
      <c r="BD352" s="19" t="str">
        <f>IF(参照_電気!L352="","",参照_電気!L352)</f>
        <v>デジタルグリッド(株)</v>
      </c>
    </row>
    <row r="353" spans="47:56">
      <c r="AU353" s="19" t="str">
        <f>IF(参照_電気!A353="","",参照_電気!A353)</f>
        <v/>
      </c>
      <c r="AV353" s="19" t="str">
        <f>IF(参照_電気!B353="","",参照_電気!B353)</f>
        <v/>
      </c>
      <c r="AW353" s="19" t="str">
        <f>IF(参照_電気!C353="","",参照_電気!C353)</f>
        <v>メニューJ</v>
      </c>
      <c r="AX353" s="19">
        <f>IF(参照_電気!D353="","",参照_電気!D353)</f>
        <v>0</v>
      </c>
      <c r="AY353" s="19">
        <f>IF(参照_電気!E353="","",参照_電気!E353)</f>
        <v>0</v>
      </c>
      <c r="AZ353" s="19" t="str">
        <f>IF(参照_電気!F353="","",参照_電気!F353)</f>
        <v>丸紅新電力(株)</v>
      </c>
      <c r="BA353" s="19" t="str">
        <f>IF(参照_電気!G353="","",参照_電気!G353)</f>
        <v>丸紅新電力(株)_メニューJ</v>
      </c>
      <c r="BB353" s="19">
        <f t="shared" si="46"/>
        <v>0</v>
      </c>
      <c r="BD353" s="19" t="str">
        <f>IF(参照_電気!L353="","",参照_電気!L353)</f>
        <v>テス・エンジニアリング(株)</v>
      </c>
    </row>
    <row r="354" spans="47:56">
      <c r="AU354" s="19" t="str">
        <f>IF(参照_電気!A354="","",参照_電気!A354)</f>
        <v/>
      </c>
      <c r="AV354" s="19" t="str">
        <f>IF(参照_電気!B354="","",参照_電気!B354)</f>
        <v/>
      </c>
      <c r="AW354" s="19" t="str">
        <f>IF(参照_電気!C354="","",参照_電気!C354)</f>
        <v>メニューK(残差)</v>
      </c>
      <c r="AX354" s="19">
        <f>IF(参照_電気!D354="","",参照_電気!D354)</f>
        <v>6.5700000000000003E-4</v>
      </c>
      <c r="AY354" s="19">
        <f>IF(参照_電気!E354="","",参照_電気!E354)</f>
        <v>6.5700000000000003E-4</v>
      </c>
      <c r="AZ354" s="19" t="str">
        <f>IF(参照_電気!F354="","",参照_電気!F354)</f>
        <v>丸紅新電力(株)</v>
      </c>
      <c r="BA354" s="19" t="str">
        <f>IF(参照_電気!G354="","",参照_電気!G354)</f>
        <v>丸紅新電力(株)_メニューK(残差)</v>
      </c>
      <c r="BB354" s="19">
        <f t="shared" si="46"/>
        <v>0.65700000000000003</v>
      </c>
      <c r="BD354" s="19" t="str">
        <f>IF(参照_電気!L354="","",参照_電気!L354)</f>
        <v>(株)デベロップ</v>
      </c>
    </row>
    <row r="355" spans="47:56">
      <c r="AU355" s="19" t="str">
        <f>IF(参照_電気!A355="","",参照_電気!A355)</f>
        <v/>
      </c>
      <c r="AV355" s="19" t="str">
        <f>IF(参照_電気!B355="","",参照_電気!B355)</f>
        <v/>
      </c>
      <c r="AW355" s="19" t="str">
        <f>IF(参照_電気!C355="","",参照_電気!C355)</f>
        <v>(参考値)事業者全体</v>
      </c>
      <c r="AX355" s="19">
        <f>IF(参照_電気!D355="","",参照_電気!D355)</f>
        <v>4.5399999999999998E-4</v>
      </c>
      <c r="AY355" s="19">
        <f>IF(参照_電気!E355="","",参照_電気!E355)</f>
        <v>4.5399999999999998E-4</v>
      </c>
      <c r="AZ355" s="19" t="str">
        <f>IF(参照_電気!F355="","",参照_電気!F355)</f>
        <v>丸紅新電力(株)</v>
      </c>
      <c r="BA355" s="19" t="str">
        <f>IF(参照_電気!G355="","",参照_電気!G355)</f>
        <v>丸紅新電力(株)_(参考値)事業者全体</v>
      </c>
      <c r="BB355" s="19">
        <f t="shared" si="46"/>
        <v>0.45399999999999996</v>
      </c>
      <c r="BD355" s="19" t="str">
        <f>IF(参照_電気!L355="","",参照_電気!L355)</f>
        <v>(株)テラス(旧：(株)ネオ・コーポレーション)</v>
      </c>
    </row>
    <row r="356" spans="47:56">
      <c r="AU356" s="19" t="str">
        <f>IF(参照_電気!A356="","",参照_電気!A356)</f>
        <v>A0133</v>
      </c>
      <c r="AV356" s="19" t="str">
        <f>IF(参照_電気!B356="","",参照_電気!B356)</f>
        <v>奈良電力(株)</v>
      </c>
      <c r="AW356" s="19" t="str">
        <f>IF(参照_電気!C356="","",参照_電気!C356)</f>
        <v/>
      </c>
      <c r="AX356" s="19">
        <f>IF(参照_電気!D356="","",参照_電気!D356)</f>
        <v>6.29E-4</v>
      </c>
      <c r="AY356" s="19">
        <f>IF(参照_電気!E356="","",参照_電気!E356)</f>
        <v>6.29E-4</v>
      </c>
      <c r="AZ356" s="19" t="str">
        <f>IF(参照_電気!F356="","",参照_電気!F356)</f>
        <v>奈良電力(株)</v>
      </c>
      <c r="BA356" s="19" t="str">
        <f>IF(参照_電気!G356="","",参照_電気!G356)</f>
        <v>奈良電力(株)_</v>
      </c>
      <c r="BB356" s="19">
        <f t="shared" si="46"/>
        <v>0.629</v>
      </c>
      <c r="BD356" s="19" t="str">
        <f>IF(参照_電気!L356="","",参照_電気!L356)</f>
        <v>(株)テレ・マーカー</v>
      </c>
    </row>
    <row r="357" spans="47:56">
      <c r="AU357" s="19" t="str">
        <f>IF(参照_電気!A357="","",参照_電気!A357)</f>
        <v>A0134</v>
      </c>
      <c r="AV357" s="19" t="str">
        <f>IF(参照_電気!B357="","",参照_電気!B357)</f>
        <v>カナデビア(株)（旧:日立造船(株)）</v>
      </c>
      <c r="AW357" s="19" t="str">
        <f>IF(参照_電気!C357="","",参照_電気!C357)</f>
        <v>メニューA</v>
      </c>
      <c r="AX357" s="19">
        <f>IF(参照_電気!D357="","",参照_電気!D357)</f>
        <v>0</v>
      </c>
      <c r="AY357" s="19">
        <f>IF(参照_電気!E357="","",参照_電気!E357)</f>
        <v>0</v>
      </c>
      <c r="AZ357" s="19" t="str">
        <f>IF(参照_電気!F357="","",参照_電気!F357)</f>
        <v>カナデビア(株)（旧:日立造船(株)）</v>
      </c>
      <c r="BA357" s="19" t="str">
        <f>IF(参照_電気!G357="","",参照_電気!G357)</f>
        <v>カナデビア(株)（旧:日立造船(株)）_メニューA</v>
      </c>
      <c r="BB357" s="19">
        <f t="shared" si="46"/>
        <v>0</v>
      </c>
      <c r="BD357" s="19" t="str">
        <f>IF(参照_電気!L357="","",参照_電気!L357)</f>
        <v>(株)デンケン</v>
      </c>
    </row>
    <row r="358" spans="47:56">
      <c r="AU358" s="19" t="str">
        <f>IF(参照_電気!A358="","",参照_電気!A358)</f>
        <v/>
      </c>
      <c r="AV358" s="19" t="str">
        <f>IF(参照_電気!B358="","",参照_電気!B358)</f>
        <v/>
      </c>
      <c r="AW358" s="19" t="str">
        <f>IF(参照_電気!C358="","",参照_電気!C358)</f>
        <v>メニューB</v>
      </c>
      <c r="AX358" s="19">
        <f>IF(参照_電気!D358="","",参照_電気!D358)</f>
        <v>0</v>
      </c>
      <c r="AY358" s="19">
        <f>IF(参照_電気!E358="","",参照_電気!E358)</f>
        <v>0</v>
      </c>
      <c r="AZ358" s="19" t="str">
        <f>IF(参照_電気!F358="","",参照_電気!F358)</f>
        <v>カナデビア(株)（旧:日立造船(株)）</v>
      </c>
      <c r="BA358" s="19" t="str">
        <f>IF(参照_電気!G358="","",参照_電気!G358)</f>
        <v>カナデビア(株)（旧:日立造船(株)）_メニューB</v>
      </c>
      <c r="BB358" s="19">
        <f t="shared" si="46"/>
        <v>0</v>
      </c>
      <c r="BD358" s="19" t="str">
        <f>IF(参照_電気!L358="","",参照_電気!L358)</f>
        <v>電源開発(株)</v>
      </c>
    </row>
    <row r="359" spans="47:56">
      <c r="AU359" s="19" t="str">
        <f>IF(参照_電気!A359="","",参照_電気!A359)</f>
        <v/>
      </c>
      <c r="AV359" s="19" t="str">
        <f>IF(参照_電気!B359="","",参照_電気!B359)</f>
        <v/>
      </c>
      <c r="AW359" s="19" t="str">
        <f>IF(参照_電気!C359="","",参照_電気!C359)</f>
        <v>メニューC(残差)</v>
      </c>
      <c r="AX359" s="19">
        <f>IF(参照_電気!D359="","",参照_電気!D359)</f>
        <v>2.0000000000000001E-4</v>
      </c>
      <c r="AY359" s="19">
        <f>IF(参照_電気!E359="","",参照_電気!E359)</f>
        <v>2.0000000000000001E-4</v>
      </c>
      <c r="AZ359" s="19" t="str">
        <f>IF(参照_電気!F359="","",参照_電気!F359)</f>
        <v>カナデビア(株)（旧:日立造船(株)）</v>
      </c>
      <c r="BA359" s="19" t="str">
        <f>IF(参照_電気!G359="","",参照_電気!G359)</f>
        <v>カナデビア(株)（旧:日立造船(株)）_メニューC(残差)</v>
      </c>
      <c r="BB359" s="19">
        <f t="shared" si="46"/>
        <v>0.2</v>
      </c>
      <c r="BD359" s="19" t="str">
        <f>IF(参照_電気!L359="","",参照_電気!L359)</f>
        <v>東亜ガス(株)</v>
      </c>
    </row>
    <row r="360" spans="47:56">
      <c r="AU360" s="19" t="str">
        <f>IF(参照_電気!A360="","",参照_電気!A360)</f>
        <v/>
      </c>
      <c r="AV360" s="19" t="str">
        <f>IF(参照_電気!B360="","",参照_電気!B360)</f>
        <v/>
      </c>
      <c r="AW360" s="19" t="str">
        <f>IF(参照_電気!C360="","",参照_電気!C360)</f>
        <v>(参考値)事業者全体</v>
      </c>
      <c r="AX360" s="19">
        <f>IF(参照_電気!D360="","",参照_電気!D360)</f>
        <v>1.18E-4</v>
      </c>
      <c r="AY360" s="19">
        <f>IF(参照_電気!E360="","",参照_電気!E360)</f>
        <v>1.18E-4</v>
      </c>
      <c r="AZ360" s="19" t="str">
        <f>IF(参照_電気!F360="","",参照_電気!F360)</f>
        <v>カナデビア(株)（旧:日立造船(株)）</v>
      </c>
      <c r="BA360" s="19" t="str">
        <f>IF(参照_電気!G360="","",参照_電気!G360)</f>
        <v>カナデビア(株)（旧:日立造船(株)）_(参考値)事業者全体</v>
      </c>
      <c r="BB360" s="19">
        <f t="shared" si="46"/>
        <v>0.11799999999999999</v>
      </c>
      <c r="BD360" s="19" t="str">
        <f>IF(参照_電気!L360="","",参照_電気!L360)</f>
        <v>(株)東急パワーサプライ</v>
      </c>
    </row>
    <row r="361" spans="47:56">
      <c r="AU361" s="19" t="str">
        <f>IF(参照_電気!A361="","",参照_電気!A361)</f>
        <v>A0135</v>
      </c>
      <c r="AV361" s="19" t="str">
        <f>IF(参照_電気!B361="","",参照_電気!B361)</f>
        <v>大東ガス(株)</v>
      </c>
      <c r="AW361" s="19" t="str">
        <f>IF(参照_電気!C361="","",参照_電気!C361)</f>
        <v>メニューA</v>
      </c>
      <c r="AX361" s="19">
        <f>IF(参照_電気!D361="","",参照_電気!D361)</f>
        <v>0</v>
      </c>
      <c r="AY361" s="19">
        <f>IF(参照_電気!E361="","",参照_電気!E361)</f>
        <v>0</v>
      </c>
      <c r="AZ361" s="19" t="str">
        <f>IF(参照_電気!F361="","",参照_電気!F361)</f>
        <v>大東ガス(株)</v>
      </c>
      <c r="BA361" s="19" t="str">
        <f>IF(参照_電気!G361="","",参照_電気!G361)</f>
        <v>大東ガス(株)_メニューA</v>
      </c>
      <c r="BB361" s="19">
        <f t="shared" si="46"/>
        <v>0</v>
      </c>
      <c r="BD361" s="19" t="str">
        <f>IF(参照_電気!L361="","",参照_電気!L361)</f>
        <v>東京エコサービス(株)</v>
      </c>
    </row>
    <row r="362" spans="47:56">
      <c r="AU362" s="19" t="str">
        <f>IF(参照_電気!A362="","",参照_電気!A362)</f>
        <v/>
      </c>
      <c r="AV362" s="19" t="str">
        <f>IF(参照_電気!B362="","",参照_電気!B362)</f>
        <v/>
      </c>
      <c r="AW362" s="19" t="str">
        <f>IF(参照_電気!C362="","",参照_電気!C362)</f>
        <v>メニューB(残差)</v>
      </c>
      <c r="AX362" s="19">
        <f>IF(参照_電気!D362="","",参照_電気!D362)</f>
        <v>4.17E-4</v>
      </c>
      <c r="AY362" s="19">
        <f>IF(参照_電気!E362="","",参照_電気!E362)</f>
        <v>4.17E-4</v>
      </c>
      <c r="AZ362" s="19" t="str">
        <f>IF(参照_電気!F362="","",参照_電気!F362)</f>
        <v>大東ガス(株)</v>
      </c>
      <c r="BA362" s="19" t="str">
        <f>IF(参照_電気!G362="","",参照_電気!G362)</f>
        <v>大東ガス(株)_メニューB(残差)</v>
      </c>
      <c r="BB362" s="19">
        <f t="shared" si="46"/>
        <v>0.41699999999999998</v>
      </c>
      <c r="BD362" s="19" t="str">
        <f>IF(参照_電気!L362="","",参照_電気!L362)</f>
        <v>東京ガス(株)</v>
      </c>
    </row>
    <row r="363" spans="47:56">
      <c r="AU363" s="19" t="str">
        <f>IF(参照_電気!A363="","",参照_電気!A363)</f>
        <v/>
      </c>
      <c r="AV363" s="19" t="str">
        <f>IF(参照_電気!B363="","",参照_電気!B363)</f>
        <v/>
      </c>
      <c r="AW363" s="19" t="str">
        <f>IF(参照_電気!C363="","",参照_電気!C363)</f>
        <v>(参考値)事業者全体</v>
      </c>
      <c r="AX363" s="19">
        <f>IF(参照_電気!D363="","",参照_電気!D363)</f>
        <v>3.6900000000000002E-4</v>
      </c>
      <c r="AY363" s="19">
        <f>IF(参照_電気!E363="","",参照_電気!E363)</f>
        <v>3.6900000000000002E-4</v>
      </c>
      <c r="AZ363" s="19" t="str">
        <f>IF(参照_電気!F363="","",参照_電気!F363)</f>
        <v>大東ガス(株)</v>
      </c>
      <c r="BA363" s="19" t="str">
        <f>IF(参照_電気!G363="","",参照_電気!G363)</f>
        <v>大東ガス(株)_(参考値)事業者全体</v>
      </c>
      <c r="BB363" s="19">
        <f t="shared" si="46"/>
        <v>0.36900000000000005</v>
      </c>
      <c r="BD363" s="19" t="str">
        <f>IF(参照_電気!L363="","",参照_電気!L363)</f>
        <v>公益財団法人東京都環境公社</v>
      </c>
    </row>
    <row r="364" spans="47:56">
      <c r="AU364" s="19" t="str">
        <f>IF(参照_電気!A364="","",参照_電気!A364)</f>
        <v>A0136</v>
      </c>
      <c r="AV364" s="19" t="str">
        <f>IF(参照_電気!B364="","",参照_電気!B364)</f>
        <v>パナソニックオペレーショナルエクセレンス(株)</v>
      </c>
      <c r="AW364" s="19" t="str">
        <f>IF(参照_電気!C364="","",参照_電気!C364)</f>
        <v>メニューA</v>
      </c>
      <c r="AX364" s="19">
        <f>IF(参照_電気!D364="","",参照_電気!D364)</f>
        <v>0</v>
      </c>
      <c r="AY364" s="19">
        <f>IF(参照_電気!E364="","",参照_電気!E364)</f>
        <v>0</v>
      </c>
      <c r="AZ364" s="19" t="str">
        <f>IF(参照_電気!F364="","",参照_電気!F364)</f>
        <v>パナソニックオペレーショナルエクセレンス(株)</v>
      </c>
      <c r="BA364" s="19" t="str">
        <f>IF(参照_電気!G364="","",参照_電気!G364)</f>
        <v>パナソニックオペレーショナルエクセレンス(株)_メニューA</v>
      </c>
      <c r="BB364" s="19">
        <f t="shared" si="46"/>
        <v>0</v>
      </c>
      <c r="BD364" s="19" t="str">
        <f>IF(参照_電気!L364="","",参照_電気!L364)</f>
        <v>東邦ガス(株)</v>
      </c>
    </row>
    <row r="365" spans="47:56">
      <c r="AU365" s="19" t="str">
        <f>IF(参照_電気!A365="","",参照_電気!A365)</f>
        <v/>
      </c>
      <c r="AV365" s="19" t="str">
        <f>IF(参照_電気!B365="","",参照_電気!B365)</f>
        <v/>
      </c>
      <c r="AW365" s="19" t="str">
        <f>IF(参照_電気!C365="","",参照_電気!C365)</f>
        <v>メニューB</v>
      </c>
      <c r="AX365" s="19">
        <f>IF(参照_電気!D365="","",参照_電気!D365)</f>
        <v>0</v>
      </c>
      <c r="AY365" s="19">
        <f>IF(参照_電気!E365="","",参照_電気!E365)</f>
        <v>0</v>
      </c>
      <c r="AZ365" s="19" t="str">
        <f>IF(参照_電気!F365="","",参照_電気!F365)</f>
        <v>パナソニックオペレーショナルエクセレンス(株)</v>
      </c>
      <c r="BA365" s="19" t="str">
        <f>IF(参照_電気!G365="","",参照_電気!G365)</f>
        <v>パナソニックオペレーショナルエクセレンス(株)_メニューB</v>
      </c>
      <c r="BB365" s="19">
        <f t="shared" si="46"/>
        <v>0</v>
      </c>
      <c r="BD365" s="19" t="str">
        <f>IF(参照_電気!L365="","",参照_電気!L365)</f>
        <v>東北エネルギーサービス(株)</v>
      </c>
    </row>
    <row r="366" spans="47:56">
      <c r="AU366" s="19" t="str">
        <f>IF(参照_電気!A366="","",参照_電気!A366)</f>
        <v/>
      </c>
      <c r="AV366" s="19" t="str">
        <f>IF(参照_電気!B366="","",参照_電気!B366)</f>
        <v/>
      </c>
      <c r="AW366" s="19" t="str">
        <f>IF(参照_電気!C366="","",参照_電気!C366)</f>
        <v>メニューC(残差)</v>
      </c>
      <c r="AX366" s="19">
        <f>IF(参照_電気!D366="","",参照_電気!D366)</f>
        <v>5.3899999999999998E-4</v>
      </c>
      <c r="AY366" s="19">
        <f>IF(参照_電気!E366="","",参照_電気!E366)</f>
        <v>5.3899999999999998E-4</v>
      </c>
      <c r="AZ366" s="19" t="str">
        <f>IF(参照_電気!F366="","",参照_電気!F366)</f>
        <v>パナソニックオペレーショナルエクセレンス(株)</v>
      </c>
      <c r="BA366" s="19" t="str">
        <f>IF(参照_電気!G366="","",参照_電気!G366)</f>
        <v>パナソニックオペレーショナルエクセレンス(株)_メニューC(残差)</v>
      </c>
      <c r="BB366" s="19">
        <f t="shared" si="46"/>
        <v>0.53900000000000003</v>
      </c>
      <c r="BD366" s="19" t="str">
        <f>IF(参照_電気!L366="","",参照_電気!L366)</f>
        <v>一般社団法人東北自動車産業グリーンエネルギー普及協会</v>
      </c>
    </row>
    <row r="367" spans="47:56">
      <c r="AU367" s="19" t="str">
        <f>IF(参照_電気!A367="","",参照_電気!A367)</f>
        <v/>
      </c>
      <c r="AV367" s="19" t="str">
        <f>IF(参照_電気!B367="","",参照_電気!B367)</f>
        <v/>
      </c>
      <c r="AW367" s="19" t="str">
        <f>IF(参照_電気!C367="","",参照_電気!C367)</f>
        <v>(参考値)事業者全体</v>
      </c>
      <c r="AX367" s="19">
        <f>IF(参照_電気!D367="","",参照_電気!D367)</f>
        <v>3.9100000000000002E-4</v>
      </c>
      <c r="AY367" s="19">
        <f>IF(参照_電気!E367="","",参照_電気!E367)</f>
        <v>3.9100000000000002E-4</v>
      </c>
      <c r="AZ367" s="19" t="str">
        <f>IF(参照_電気!F367="","",参照_電気!F367)</f>
        <v>パナソニックオペレーショナルエクセレンス(株)</v>
      </c>
      <c r="BA367" s="19" t="str">
        <f>IF(参照_電気!G367="","",参照_電気!G367)</f>
        <v>パナソニックオペレーショナルエクセレンス(株)_(参考値)事業者全体</v>
      </c>
      <c r="BB367" s="19">
        <f t="shared" si="46"/>
        <v>0.39100000000000001</v>
      </c>
      <c r="BD367" s="19" t="str">
        <f>IF(参照_電気!L367="","",参照_電気!L367)</f>
        <v>東北電力エナジートレーディング(株)</v>
      </c>
    </row>
    <row r="368" spans="47:56">
      <c r="AU368" s="19" t="str">
        <f>IF(参照_電気!A368="","",参照_電気!A368)</f>
        <v>A0137</v>
      </c>
      <c r="AV368" s="19" t="str">
        <f>IF(参照_電気!B368="","",参照_電気!B368)</f>
        <v>アストモスエネルギー(株)</v>
      </c>
      <c r="AW368" s="19" t="str">
        <f>IF(参照_電気!C368="","",参照_電気!C368)</f>
        <v/>
      </c>
      <c r="AX368" s="19">
        <f>IF(参照_電気!D368="","",参照_電気!D368)</f>
        <v>3.2299999999999999E-4</v>
      </c>
      <c r="AY368" s="19">
        <f>IF(参照_電気!E368="","",参照_電気!E368)</f>
        <v>3.2299999999999999E-4</v>
      </c>
      <c r="AZ368" s="19" t="str">
        <f>IF(参照_電気!F368="","",参照_電気!F368)</f>
        <v>アストモスエネルギー(株)</v>
      </c>
      <c r="BA368" s="19" t="str">
        <f>IF(参照_電気!G368="","",参照_電気!G368)</f>
        <v>アストモスエネルギー(株)_</v>
      </c>
      <c r="BB368" s="19">
        <f t="shared" si="46"/>
        <v>0.32300000000000001</v>
      </c>
      <c r="BD368" s="19" t="str">
        <f>IF(参照_電気!L368="","",参照_電気!L368)</f>
        <v>東北電力フロンティア(株)</v>
      </c>
    </row>
    <row r="369" spans="47:56">
      <c r="AU369" s="19" t="str">
        <f>IF(参照_電気!A369="","",参照_電気!A369)</f>
        <v>A0138</v>
      </c>
      <c r="AV369" s="19" t="str">
        <f>IF(参照_電気!B369="","",参照_電気!B369)</f>
        <v>(株)関電エネルギーソリューション</v>
      </c>
      <c r="AW369" s="19" t="str">
        <f>IF(参照_電気!C369="","",参照_電気!C369)</f>
        <v>メニューA</v>
      </c>
      <c r="AX369" s="19">
        <f>IF(参照_電気!D369="","",参照_電気!D369)</f>
        <v>0</v>
      </c>
      <c r="AY369" s="19">
        <f>IF(参照_電気!E369="","",参照_電気!E369)</f>
        <v>0</v>
      </c>
      <c r="AZ369" s="19" t="str">
        <f>IF(参照_電気!F369="","",参照_電気!F369)</f>
        <v>(株)関電エネルギーソリューション</v>
      </c>
      <c r="BA369" s="19" t="str">
        <f>IF(参照_電気!G369="","",参照_電気!G369)</f>
        <v>(株)関電エネルギーソリューション_メニューA</v>
      </c>
      <c r="BB369" s="19">
        <f t="shared" si="46"/>
        <v>0</v>
      </c>
      <c r="BD369" s="19" t="str">
        <f>IF(参照_電気!L369="","",参照_電気!L369)</f>
        <v>(株)東名</v>
      </c>
    </row>
    <row r="370" spans="47:56">
      <c r="AU370" s="19" t="str">
        <f>IF(参照_電気!A370="","",参照_電気!A370)</f>
        <v/>
      </c>
      <c r="AV370" s="19" t="str">
        <f>IF(参照_電気!B370="","",参照_電気!B370)</f>
        <v/>
      </c>
      <c r="AW370" s="19" t="str">
        <f>IF(参照_電気!C370="","",参照_電気!C370)</f>
        <v>メニューB(残差)</v>
      </c>
      <c r="AX370" s="19">
        <f>IF(参照_電気!D370="","",参照_電気!D370)</f>
        <v>6.38E-4</v>
      </c>
      <c r="AY370" s="19">
        <f>IF(参照_電気!E370="","",参照_電気!E370)</f>
        <v>6.38E-4</v>
      </c>
      <c r="AZ370" s="19" t="str">
        <f>IF(参照_電気!F370="","",参照_電気!F370)</f>
        <v>(株)関電エネルギーソリューション</v>
      </c>
      <c r="BA370" s="19" t="str">
        <f>IF(参照_電気!G370="","",参照_電気!G370)</f>
        <v>(株)関電エネルギーソリューション_メニューB(残差)</v>
      </c>
      <c r="BB370" s="19">
        <f t="shared" si="46"/>
        <v>0.63800000000000001</v>
      </c>
      <c r="BD370" s="19" t="str">
        <f>IF(参照_電気!L370="","",参照_電気!L370)</f>
        <v>(株)ところざわ未来電力</v>
      </c>
    </row>
    <row r="371" spans="47:56">
      <c r="AU371" s="19" t="str">
        <f>IF(参照_電気!A371="","",参照_電気!A371)</f>
        <v/>
      </c>
      <c r="AV371" s="19" t="str">
        <f>IF(参照_電気!B371="","",参照_電気!B371)</f>
        <v/>
      </c>
      <c r="AW371" s="19" t="str">
        <f>IF(参照_電気!C371="","",参照_電気!C371)</f>
        <v>(参考値)事業者全体</v>
      </c>
      <c r="AX371" s="19">
        <f>IF(参照_電気!D371="","",参照_電気!D371)</f>
        <v>5.6800000000000004E-4</v>
      </c>
      <c r="AY371" s="19">
        <f>IF(参照_電気!E371="","",参照_電気!E371)</f>
        <v>5.6800000000000004E-4</v>
      </c>
      <c r="AZ371" s="19" t="str">
        <f>IF(参照_電気!F371="","",参照_電気!F371)</f>
        <v>(株)関電エネルギーソリューション</v>
      </c>
      <c r="BA371" s="19" t="str">
        <f>IF(参照_電気!G371="","",参照_電気!G371)</f>
        <v>(株)関電エネルギーソリューション_(参考値)事業者全体</v>
      </c>
      <c r="BB371" s="19">
        <f t="shared" si="46"/>
        <v>0.56800000000000006</v>
      </c>
      <c r="BD371" s="19" t="str">
        <f>IF(参照_電気!L371="","",参照_電気!L371)</f>
        <v>(株)どさんこパワー</v>
      </c>
    </row>
    <row r="372" spans="47:56">
      <c r="AU372" s="19" t="str">
        <f>IF(参照_電気!A372="","",参照_電気!A372)</f>
        <v>A0140</v>
      </c>
      <c r="AV372" s="19" t="str">
        <f>IF(参照_電気!B372="","",参照_電気!B372)</f>
        <v>MCリテールエナジー(株)</v>
      </c>
      <c r="AW372" s="19" t="str">
        <f>IF(参照_電気!C372="","",参照_電気!C372)</f>
        <v>メニューA</v>
      </c>
      <c r="AX372" s="19">
        <f>IF(参照_電気!D372="","",参照_電気!D372)</f>
        <v>0</v>
      </c>
      <c r="AY372" s="19">
        <f>IF(参照_電気!E372="","",参照_電気!E372)</f>
        <v>0</v>
      </c>
      <c r="AZ372" s="19" t="str">
        <f>IF(参照_電気!F372="","",参照_電気!F372)</f>
        <v>MCリテールエナジー(株)</v>
      </c>
      <c r="BA372" s="19" t="str">
        <f>IF(参照_電気!G372="","",参照_電気!G372)</f>
        <v>MCリテールエナジー(株)_メニューA</v>
      </c>
      <c r="BB372" s="19">
        <f t="shared" si="46"/>
        <v>0</v>
      </c>
      <c r="BD372" s="19" t="str">
        <f>IF(参照_電気!L372="","",参照_電気!L372)</f>
        <v>(株)とっとり市民電力</v>
      </c>
    </row>
    <row r="373" spans="47:56">
      <c r="AU373" s="19" t="str">
        <f>IF(参照_電気!A373="","",参照_電気!A373)</f>
        <v/>
      </c>
      <c r="AV373" s="19" t="str">
        <f>IF(参照_電気!B373="","",参照_電気!B373)</f>
        <v/>
      </c>
      <c r="AW373" s="19" t="str">
        <f>IF(参照_電気!C373="","",参照_電気!C373)</f>
        <v>メニューB</v>
      </c>
      <c r="AX373" s="19">
        <f>IF(参照_電気!D373="","",参照_電気!D373)</f>
        <v>0</v>
      </c>
      <c r="AY373" s="19">
        <f>IF(参照_電気!E373="","",参照_電気!E373)</f>
        <v>0</v>
      </c>
      <c r="AZ373" s="19" t="str">
        <f>IF(参照_電気!F373="","",参照_電気!F373)</f>
        <v>MCリテールエナジー(株)</v>
      </c>
      <c r="BA373" s="19" t="str">
        <f>IF(参照_電気!G373="","",参照_電気!G373)</f>
        <v>MCリテールエナジー(株)_メニューB</v>
      </c>
      <c r="BB373" s="19">
        <f t="shared" si="46"/>
        <v>0</v>
      </c>
      <c r="BD373" s="19" t="str">
        <f>IF(参照_電気!L373="","",参照_電気!L373)</f>
        <v>(株)鳥取みらい電力</v>
      </c>
    </row>
    <row r="374" spans="47:56">
      <c r="AU374" s="19" t="str">
        <f>IF(参照_電気!A374="","",参照_電気!A374)</f>
        <v/>
      </c>
      <c r="AV374" s="19" t="str">
        <f>IF(参照_電気!B374="","",参照_電気!B374)</f>
        <v/>
      </c>
      <c r="AW374" s="19" t="str">
        <f>IF(参照_電気!C374="","",参照_電気!C374)</f>
        <v>メニューC(残差)</v>
      </c>
      <c r="AX374" s="19">
        <f>IF(参照_電気!D374="","",参照_電気!D374)</f>
        <v>5.0500000000000002E-4</v>
      </c>
      <c r="AY374" s="19">
        <f>IF(参照_電気!E374="","",参照_電気!E374)</f>
        <v>5.0500000000000002E-4</v>
      </c>
      <c r="AZ374" s="19" t="str">
        <f>IF(参照_電気!F374="","",参照_電気!F374)</f>
        <v>MCリテールエナジー(株)</v>
      </c>
      <c r="BA374" s="19" t="str">
        <f>IF(参照_電気!G374="","",参照_電気!G374)</f>
        <v>MCリテールエナジー(株)_メニューC(残差)</v>
      </c>
      <c r="BB374" s="19">
        <f t="shared" si="46"/>
        <v>0.505</v>
      </c>
      <c r="BD374" s="19" t="str">
        <f>IF(参照_電気!L374="","",参照_電気!L374)</f>
        <v>(株)トヨタエナジーソリューションズ</v>
      </c>
    </row>
    <row r="375" spans="47:56">
      <c r="AU375" s="19" t="str">
        <f>IF(参照_電気!A375="","",参照_電気!A375)</f>
        <v/>
      </c>
      <c r="AV375" s="19" t="str">
        <f>IF(参照_電気!B375="","",参照_電気!B375)</f>
        <v/>
      </c>
      <c r="AW375" s="19" t="str">
        <f>IF(参照_電気!C375="","",参照_電気!C375)</f>
        <v>(参考値)事業者全体</v>
      </c>
      <c r="AX375" s="19">
        <f>IF(参照_電気!D375="","",参照_電気!D375)</f>
        <v>4.8700000000000002E-4</v>
      </c>
      <c r="AY375" s="19">
        <f>IF(参照_電気!E375="","",参照_電気!E375)</f>
        <v>4.8700000000000002E-4</v>
      </c>
      <c r="AZ375" s="19" t="str">
        <f>IF(参照_電気!F375="","",参照_電気!F375)</f>
        <v>MCリテールエナジー(株)</v>
      </c>
      <c r="BA375" s="19" t="str">
        <f>IF(参照_電気!G375="","",参照_電気!G375)</f>
        <v>MCリテールエナジー(株)_(参考値)事業者全体</v>
      </c>
      <c r="BB375" s="19">
        <f t="shared" si="46"/>
        <v>0.48700000000000004</v>
      </c>
      <c r="BD375" s="19" t="str">
        <f>IF(参照_電気!L375="","",参照_電気!L375)</f>
        <v>トリニティエナジー(株)</v>
      </c>
    </row>
    <row r="376" spans="47:56">
      <c r="AU376" s="19" t="str">
        <f>IF(参照_電気!A376="","",参照_電気!A376)</f>
        <v>A0141</v>
      </c>
      <c r="AV376" s="19" t="str">
        <f>IF(参照_電気!B376="","",参照_電気!B376)</f>
        <v>(株)北九州パワー</v>
      </c>
      <c r="AW376" s="19" t="str">
        <f>IF(参照_電気!C376="","",参照_電気!C376)</f>
        <v>メニューA</v>
      </c>
      <c r="AX376" s="19">
        <f>IF(参照_電気!D376="","",参照_電気!D376)</f>
        <v>0</v>
      </c>
      <c r="AY376" s="19">
        <f>IF(参照_電気!E376="","",参照_電気!E376)</f>
        <v>0</v>
      </c>
      <c r="AZ376" s="19" t="str">
        <f>IF(参照_電気!F376="","",参照_電気!F376)</f>
        <v>(株)北九州パワー</v>
      </c>
      <c r="BA376" s="19" t="str">
        <f>IF(参照_電気!G376="","",参照_電気!G376)</f>
        <v>(株)北九州パワー_メニューA</v>
      </c>
      <c r="BB376" s="19">
        <f t="shared" si="46"/>
        <v>0</v>
      </c>
      <c r="BD376" s="19" t="str">
        <f>IF(参照_電気!L376="","",参照_電気!L376)</f>
        <v>(株)とんでんホールディングス</v>
      </c>
    </row>
    <row r="377" spans="47:56">
      <c r="AU377" s="19" t="str">
        <f>IF(参照_電気!A377="","",参照_電気!A377)</f>
        <v/>
      </c>
      <c r="AV377" s="19" t="str">
        <f>IF(参照_電気!B377="","",参照_電気!B377)</f>
        <v/>
      </c>
      <c r="AW377" s="19" t="str">
        <f>IF(参照_電気!C377="","",参照_電気!C377)</f>
        <v>メニューB</v>
      </c>
      <c r="AX377" s="19">
        <f>IF(参照_電気!D377="","",参照_電気!D377)</f>
        <v>0</v>
      </c>
      <c r="AY377" s="19">
        <f>IF(参照_電気!E377="","",参照_電気!E377)</f>
        <v>0</v>
      </c>
      <c r="AZ377" s="19" t="str">
        <f>IF(参照_電気!F377="","",参照_電気!F377)</f>
        <v>(株)北九州パワー</v>
      </c>
      <c r="BA377" s="19" t="str">
        <f>IF(参照_電気!G377="","",参照_電気!G377)</f>
        <v>(株)北九州パワー_メニューB</v>
      </c>
      <c r="BB377" s="19">
        <f t="shared" si="46"/>
        <v>0</v>
      </c>
      <c r="BD377" s="19" t="str">
        <f>IF(参照_電気!L377="","",参照_電気!L377)</f>
        <v>永井自動車工業(株)</v>
      </c>
    </row>
    <row r="378" spans="47:56">
      <c r="AU378" s="19" t="str">
        <f>IF(参照_電気!A378="","",参照_電気!A378)</f>
        <v/>
      </c>
      <c r="AV378" s="19" t="str">
        <f>IF(参照_電気!B378="","",参照_電気!B378)</f>
        <v/>
      </c>
      <c r="AW378" s="19" t="str">
        <f>IF(参照_電気!C378="","",参照_電気!C378)</f>
        <v>メニューC(残差)</v>
      </c>
      <c r="AX378" s="19">
        <f>IF(参照_電気!D378="","",参照_電気!D378)</f>
        <v>2.23E-4</v>
      </c>
      <c r="AY378" s="19">
        <f>IF(参照_電気!E378="","",参照_電気!E378)</f>
        <v>2.23E-4</v>
      </c>
      <c r="AZ378" s="19" t="str">
        <f>IF(参照_電気!F378="","",参照_電気!F378)</f>
        <v>(株)北九州パワー</v>
      </c>
      <c r="BA378" s="19" t="str">
        <f>IF(参照_電気!G378="","",参照_電気!G378)</f>
        <v>(株)北九州パワー_メニューC(残差)</v>
      </c>
      <c r="BB378" s="19">
        <f t="shared" si="46"/>
        <v>0.223</v>
      </c>
      <c r="BD378" s="19" t="str">
        <f>IF(参照_電気!L378="","",参照_電気!L378)</f>
        <v>(株)ながさきサステナエナジー</v>
      </c>
    </row>
    <row r="379" spans="47:56">
      <c r="AU379" s="19" t="str">
        <f>IF(参照_電気!A379="","",参照_電気!A379)</f>
        <v/>
      </c>
      <c r="AV379" s="19" t="str">
        <f>IF(参照_電気!B379="","",参照_電気!B379)</f>
        <v/>
      </c>
      <c r="AW379" s="19" t="str">
        <f>IF(参照_電気!C379="","",参照_電気!C379)</f>
        <v>(参考値)事業者全体</v>
      </c>
      <c r="AX379" s="19">
        <f>IF(参照_電気!D379="","",参照_電気!D379)</f>
        <v>6.0000000000000002E-5</v>
      </c>
      <c r="AY379" s="19">
        <f>IF(参照_電気!E379="","",参照_電気!E379)</f>
        <v>6.0000000000000002E-5</v>
      </c>
      <c r="AZ379" s="19" t="str">
        <f>IF(参照_電気!F379="","",参照_電気!F379)</f>
        <v>(株)北九州パワー</v>
      </c>
      <c r="BA379" s="19" t="str">
        <f>IF(参照_電気!G379="","",参照_電気!G379)</f>
        <v>(株)北九州パワー_(参考値)事業者全体</v>
      </c>
      <c r="BB379" s="19">
        <f t="shared" si="46"/>
        <v>6.0000000000000005E-2</v>
      </c>
      <c r="BD379" s="19" t="str">
        <f>IF(参照_電気!L379="","",参照_電気!L379)</f>
        <v>長崎地域電力(株)</v>
      </c>
    </row>
    <row r="380" spans="47:56">
      <c r="AU380" s="19" t="str">
        <f>IF(参照_電気!A380="","",参照_電気!A380)</f>
        <v>A0142</v>
      </c>
      <c r="AV380" s="19" t="str">
        <f>IF(参照_電気!B380="","",参照_電気!B380)</f>
        <v>武州瓦斯(株)</v>
      </c>
      <c r="AW380" s="19" t="str">
        <f>IF(参照_電気!C380="","",参照_電気!C380)</f>
        <v>メニューA</v>
      </c>
      <c r="AX380" s="19">
        <f>IF(参照_電気!D380="","",参照_電気!D380)</f>
        <v>0</v>
      </c>
      <c r="AY380" s="19">
        <f>IF(参照_電気!E380="","",参照_電気!E380)</f>
        <v>0</v>
      </c>
      <c r="AZ380" s="19" t="str">
        <f>IF(参照_電気!F380="","",参照_電気!F380)</f>
        <v>武州瓦斯(株)</v>
      </c>
      <c r="BA380" s="19" t="str">
        <f>IF(参照_電気!G380="","",参照_電気!G380)</f>
        <v>武州瓦斯(株)_メニューA</v>
      </c>
      <c r="BB380" s="19">
        <f t="shared" si="46"/>
        <v>0</v>
      </c>
      <c r="BD380" s="19" t="str">
        <f>IF(参照_電気!L380="","",参照_電気!L380)</f>
        <v>(株)中之条パワー</v>
      </c>
    </row>
    <row r="381" spans="47:56">
      <c r="AU381" s="19" t="str">
        <f>IF(参照_電気!A381="","",参照_電気!A381)</f>
        <v/>
      </c>
      <c r="AV381" s="19" t="str">
        <f>IF(参照_電気!B381="","",参照_電気!B381)</f>
        <v/>
      </c>
      <c r="AW381" s="19" t="str">
        <f>IF(参照_電気!C381="","",参照_電気!C381)</f>
        <v>メニューB(残差)</v>
      </c>
      <c r="AX381" s="19">
        <f>IF(参照_電気!D381="","",参照_電気!D381)</f>
        <v>4.2000000000000002E-4</v>
      </c>
      <c r="AY381" s="19">
        <f>IF(参照_電気!E381="","",参照_電気!E381)</f>
        <v>4.2000000000000002E-4</v>
      </c>
      <c r="AZ381" s="19" t="str">
        <f>IF(参照_電気!F381="","",参照_電気!F381)</f>
        <v>武州瓦斯(株)</v>
      </c>
      <c r="BA381" s="19" t="str">
        <f>IF(参照_電気!G381="","",参照_電気!G381)</f>
        <v>武州瓦斯(株)_メニューB(残差)</v>
      </c>
      <c r="BB381" s="19">
        <f t="shared" si="46"/>
        <v>0.42000000000000004</v>
      </c>
      <c r="BD381" s="19" t="str">
        <f>IF(参照_電気!L381="","",参照_電気!L381)</f>
        <v>ながのスマートパワー(株)</v>
      </c>
    </row>
    <row r="382" spans="47:56">
      <c r="AU382" s="19" t="str">
        <f>IF(参照_電気!A382="","",参照_電気!A382)</f>
        <v/>
      </c>
      <c r="AV382" s="19" t="str">
        <f>IF(参照_電気!B382="","",参照_電気!B382)</f>
        <v/>
      </c>
      <c r="AW382" s="19" t="str">
        <f>IF(参照_電気!C382="","",参照_電気!C382)</f>
        <v>(参考値)事業者全体</v>
      </c>
      <c r="AX382" s="19">
        <f>IF(参照_電気!D382="","",参照_電気!D382)</f>
        <v>4.1599999999999997E-4</v>
      </c>
      <c r="AY382" s="19">
        <f>IF(参照_電気!E382="","",参照_電気!E382)</f>
        <v>4.1599999999999997E-4</v>
      </c>
      <c r="AZ382" s="19" t="str">
        <f>IF(参照_電気!F382="","",参照_電気!F382)</f>
        <v>武州瓦斯(株)</v>
      </c>
      <c r="BA382" s="19" t="str">
        <f>IF(参照_電気!G382="","",参照_電気!G382)</f>
        <v>武州瓦斯(株)_(参考値)事業者全体</v>
      </c>
      <c r="BB382" s="19">
        <f t="shared" si="46"/>
        <v>0.41599999999999998</v>
      </c>
      <c r="BD382" s="19" t="str">
        <f>IF(参照_電気!L382="","",参照_電気!L382)</f>
        <v>長野都市ガス(株)</v>
      </c>
    </row>
    <row r="383" spans="47:56">
      <c r="AU383" s="19" t="str">
        <f>IF(参照_電気!A383="","",参照_電気!A383)</f>
        <v>A0143</v>
      </c>
      <c r="AV383" s="19" t="str">
        <f>IF(参照_電気!B383="","",参照_電気!B383)</f>
        <v>リニューアブル・ジャパン(株)</v>
      </c>
      <c r="AW383" s="19" t="str">
        <f>IF(参照_電気!C383="","",参照_電気!C383)</f>
        <v>メニューA</v>
      </c>
      <c r="AX383" s="19">
        <f>IF(参照_電気!D383="","",参照_電気!D383)</f>
        <v>0</v>
      </c>
      <c r="AY383" s="19">
        <f>IF(参照_電気!E383="","",参照_電気!E383)</f>
        <v>0</v>
      </c>
      <c r="AZ383" s="19" t="str">
        <f>IF(参照_電気!F383="","",参照_電気!F383)</f>
        <v>リニューアブル・ジャパン(株)</v>
      </c>
      <c r="BA383" s="19" t="str">
        <f>IF(参照_電気!G383="","",参照_電気!G383)</f>
        <v>リニューアブル・ジャパン(株)_メニューA</v>
      </c>
      <c r="BB383" s="19">
        <f t="shared" si="46"/>
        <v>0</v>
      </c>
      <c r="BD383" s="19" t="str">
        <f>IF(参照_電気!L383="","",参照_電気!L383)</f>
        <v>那須野ヶ原みらい電力(株)</v>
      </c>
    </row>
    <row r="384" spans="47:56">
      <c r="AU384" s="19" t="str">
        <f>IF(参照_電気!A384="","",参照_電気!A384)</f>
        <v/>
      </c>
      <c r="AV384" s="19" t="str">
        <f>IF(参照_電気!B384="","",参照_電気!B384)</f>
        <v/>
      </c>
      <c r="AW384" s="19" t="str">
        <f>IF(参照_電気!C384="","",参照_電気!C384)</f>
        <v>(参考値)事業者全体</v>
      </c>
      <c r="AX384" s="19">
        <f>IF(参照_電気!D384="","",参照_電気!D384)</f>
        <v>0</v>
      </c>
      <c r="AY384" s="19">
        <f>IF(参照_電気!E384="","",参照_電気!E384)</f>
        <v>0</v>
      </c>
      <c r="AZ384" s="19" t="str">
        <f>IF(参照_電気!F384="","",参照_電気!F384)</f>
        <v>リニューアブル・ジャパン(株)</v>
      </c>
      <c r="BA384" s="19" t="str">
        <f>IF(参照_電気!G384="","",参照_電気!G384)</f>
        <v>リニューアブル・ジャパン(株)_(参考値)事業者全体</v>
      </c>
      <c r="BB384" s="19">
        <f t="shared" si="46"/>
        <v>0</v>
      </c>
      <c r="BD384" s="19" t="str">
        <f>IF(参照_電気!L384="","",参照_電気!L384)</f>
        <v>なでしこ電力(株)</v>
      </c>
    </row>
    <row r="385" spans="47:56">
      <c r="AU385" s="19" t="str">
        <f>IF(参照_電気!A385="","",参照_電気!A385)</f>
        <v>A0144</v>
      </c>
      <c r="AV385" s="19" t="str">
        <f>IF(参照_電気!B385="","",参照_電気!B385)</f>
        <v>大垣ガス(株)</v>
      </c>
      <c r="AW385" s="19" t="str">
        <f>IF(参照_電気!C385="","",参照_電気!C385)</f>
        <v/>
      </c>
      <c r="AX385" s="19">
        <f>IF(参照_電気!D385="","",参照_電気!D385)</f>
        <v>4.1899999999999999E-4</v>
      </c>
      <c r="AY385" s="19">
        <f>IF(参照_電気!E385="","",参照_電気!E385)</f>
        <v>4.1899999999999999E-4</v>
      </c>
      <c r="AZ385" s="19" t="str">
        <f>IF(参照_電気!F385="","",参照_電気!F385)</f>
        <v>大垣ガス(株)</v>
      </c>
      <c r="BA385" s="19" t="str">
        <f>IF(参照_電気!G385="","",参照_電気!G385)</f>
        <v>大垣ガス(株)_</v>
      </c>
      <c r="BB385" s="19">
        <f t="shared" si="46"/>
        <v>0.41899999999999998</v>
      </c>
      <c r="BD385" s="19" t="str">
        <f>IF(参照_電気!L385="","",参照_電気!L385)</f>
        <v>奈良電力(株)</v>
      </c>
    </row>
    <row r="386" spans="47:56">
      <c r="AU386" s="19" t="str">
        <f>IF(参照_電気!A386="","",参照_電気!A386)</f>
        <v>A0145</v>
      </c>
      <c r="AV386" s="19" t="str">
        <f>IF(参照_電気!B386="","",参照_電気!B386)</f>
        <v>(株)藤田商店</v>
      </c>
      <c r="AW386" s="19" t="str">
        <f>IF(参照_電気!C386="","",参照_電気!C386)</f>
        <v>メニューA</v>
      </c>
      <c r="AX386" s="19">
        <f>IF(参照_電気!D386="","",参照_電気!D386)</f>
        <v>2.0599999999999999E-4</v>
      </c>
      <c r="AY386" s="19">
        <f>IF(参照_電気!E386="","",参照_電気!E386)</f>
        <v>2.0599999999999999E-4</v>
      </c>
      <c r="AZ386" s="19" t="str">
        <f>IF(参照_電気!F386="","",参照_電気!F386)</f>
        <v>(株)藤田商店</v>
      </c>
      <c r="BA386" s="19" t="str">
        <f>IF(参照_電気!G386="","",参照_電気!G386)</f>
        <v>(株)藤田商店_メニューA</v>
      </c>
      <c r="BB386" s="19">
        <f t="shared" si="46"/>
        <v>0.20599999999999999</v>
      </c>
      <c r="BD386" s="19" t="str">
        <f>IF(参照_電気!L386="","",参照_電気!L386)</f>
        <v>(株)成田香取エネルギー</v>
      </c>
    </row>
    <row r="387" spans="47:56">
      <c r="AU387" s="19" t="str">
        <f>IF(参照_電気!A387="","",参照_電気!A387)</f>
        <v/>
      </c>
      <c r="AV387" s="19" t="str">
        <f>IF(参照_電気!B387="","",参照_電気!B387)</f>
        <v/>
      </c>
      <c r="AW387" s="19" t="str">
        <f>IF(参照_電気!C387="","",参照_電気!C387)</f>
        <v>メニューB</v>
      </c>
      <c r="AX387" s="19">
        <f>IF(参照_電気!D387="","",参照_電気!D387)</f>
        <v>3.2499999999999999E-4</v>
      </c>
      <c r="AY387" s="19">
        <f>IF(参照_電気!E387="","",参照_電気!E387)</f>
        <v>3.2499999999999999E-4</v>
      </c>
      <c r="AZ387" s="19" t="str">
        <f>IF(参照_電気!F387="","",参照_電気!F387)</f>
        <v>(株)藤田商店</v>
      </c>
      <c r="BA387" s="19" t="str">
        <f>IF(参照_電気!G387="","",参照_電気!G387)</f>
        <v>(株)藤田商店_メニューB</v>
      </c>
      <c r="BB387" s="19">
        <f t="shared" si="46"/>
        <v>0.32500000000000001</v>
      </c>
      <c r="BD387" s="19" t="str">
        <f>IF(参照_電気!L387="","",参照_電気!L387)</f>
        <v>(株)なんとエナジー</v>
      </c>
    </row>
    <row r="388" spans="47:56">
      <c r="AU388" s="19" t="str">
        <f>IF(参照_電気!A388="","",参照_電気!A388)</f>
        <v/>
      </c>
      <c r="AV388" s="19" t="str">
        <f>IF(参照_電気!B388="","",参照_電気!B388)</f>
        <v/>
      </c>
      <c r="AW388" s="19" t="str">
        <f>IF(参照_電気!C388="","",参照_電気!C388)</f>
        <v>メニューC(残差)</v>
      </c>
      <c r="AX388" s="19">
        <f>IF(参照_電気!D388="","",参照_電気!D388)</f>
        <v>5.2999999999999998E-4</v>
      </c>
      <c r="AY388" s="19">
        <f>IF(参照_電気!E388="","",参照_電気!E388)</f>
        <v>5.2999999999999998E-4</v>
      </c>
      <c r="AZ388" s="19" t="str">
        <f>IF(参照_電気!F388="","",参照_電気!F388)</f>
        <v>(株)藤田商店</v>
      </c>
      <c r="BA388" s="19" t="str">
        <f>IF(参照_電気!G388="","",参照_電気!G388)</f>
        <v>(株)藤田商店_メニューC(残差)</v>
      </c>
      <c r="BB388" s="19">
        <f t="shared" si="46"/>
        <v>0.53</v>
      </c>
      <c r="BD388" s="19" t="str">
        <f>IF(参照_電気!L388="","",参照_電気!L388)</f>
        <v>南部だんだんエナジー(株)</v>
      </c>
    </row>
    <row r="389" spans="47:56">
      <c r="AU389" s="19" t="str">
        <f>IF(参照_電気!A389="","",参照_電気!A389)</f>
        <v/>
      </c>
      <c r="AV389" s="19" t="str">
        <f>IF(参照_電気!B389="","",参照_電気!B389)</f>
        <v/>
      </c>
      <c r="AW389" s="19" t="str">
        <f>IF(参照_電気!C389="","",参照_電気!C389)</f>
        <v>(参考値)事業者全体</v>
      </c>
      <c r="AX389" s="19">
        <f>IF(参照_電気!D389="","",参照_電気!D389)</f>
        <v>4.8999999999999998E-4</v>
      </c>
      <c r="AY389" s="19">
        <f>IF(参照_電気!E389="","",参照_電気!E389)</f>
        <v>4.8999999999999998E-4</v>
      </c>
      <c r="AZ389" s="19" t="str">
        <f>IF(参照_電気!F389="","",参照_電気!F389)</f>
        <v>(株)藤田商店</v>
      </c>
      <c r="BA389" s="19" t="str">
        <f>IF(参照_電気!G389="","",参照_電気!G389)</f>
        <v>(株)藤田商店_(参考値)事業者全体</v>
      </c>
      <c r="BB389" s="19">
        <f t="shared" ref="BB389:BB452" si="47">AX389*1000</f>
        <v>0.49</v>
      </c>
      <c r="BD389" s="19" t="str">
        <f>IF(参照_電気!L389="","",参照_電気!L389)</f>
        <v>(株)ナンワ(旧：(株)ナンワエナジー)</v>
      </c>
    </row>
    <row r="390" spans="47:56">
      <c r="AU390" s="19" t="str">
        <f>IF(参照_電気!A390="","",参照_電気!A390)</f>
        <v>A0149</v>
      </c>
      <c r="AV390" s="19" t="str">
        <f>IF(参照_電気!B390="","",参照_電気!B390)</f>
        <v>(株)グローバルエンジニアリング</v>
      </c>
      <c r="AW390" s="19" t="str">
        <f>IF(参照_電気!C390="","",参照_電気!C390)</f>
        <v>メニューA</v>
      </c>
      <c r="AX390" s="19">
        <f>IF(参照_電気!D390="","",参照_電気!D390)</f>
        <v>0</v>
      </c>
      <c r="AY390" s="19">
        <f>IF(参照_電気!E390="","",参照_電気!E390)</f>
        <v>0</v>
      </c>
      <c r="AZ390" s="19" t="str">
        <f>IF(参照_電気!F390="","",参照_電気!F390)</f>
        <v>(株)グローバルエンジニアリング</v>
      </c>
      <c r="BA390" s="19" t="str">
        <f>IF(参照_電気!G390="","",参照_電気!G390)</f>
        <v>(株)グローバルエンジニアリング_メニューA</v>
      </c>
      <c r="BB390" s="19">
        <f t="shared" si="47"/>
        <v>0</v>
      </c>
      <c r="BD390" s="19" t="str">
        <f>IF(参照_電気!L390="","",参照_電気!L390)</f>
        <v>新潟スワンエナジー(株)</v>
      </c>
    </row>
    <row r="391" spans="47:56">
      <c r="AU391" s="19" t="str">
        <f>IF(参照_電気!A391="","",参照_電気!A391)</f>
        <v/>
      </c>
      <c r="AV391" s="19" t="str">
        <f>IF(参照_電気!B391="","",参照_電気!B391)</f>
        <v/>
      </c>
      <c r="AW391" s="19" t="str">
        <f>IF(参照_電気!C391="","",参照_電気!C391)</f>
        <v>メニューB</v>
      </c>
      <c r="AX391" s="19">
        <f>IF(参照_電気!D391="","",参照_電気!D391)</f>
        <v>0</v>
      </c>
      <c r="AY391" s="19">
        <f>IF(参照_電気!E391="","",参照_電気!E391)</f>
        <v>0</v>
      </c>
      <c r="AZ391" s="19" t="str">
        <f>IF(参照_電気!F391="","",参照_電気!F391)</f>
        <v>(株)グローバルエンジニアリング</v>
      </c>
      <c r="BA391" s="19" t="str">
        <f>IF(参照_電気!G391="","",参照_電気!G391)</f>
        <v>(株)グローバルエンジニアリング_メニューB</v>
      </c>
      <c r="BB391" s="19">
        <f t="shared" si="47"/>
        <v>0</v>
      </c>
      <c r="BD391" s="19" t="str">
        <f>IF(参照_電気!L391="","",参照_電気!L391)</f>
        <v>(株)西九州させぼパワーズ</v>
      </c>
    </row>
    <row r="392" spans="47:56">
      <c r="AU392" s="19" t="str">
        <f>IF(参照_電気!A392="","",参照_電気!A392)</f>
        <v/>
      </c>
      <c r="AV392" s="19" t="str">
        <f>IF(参照_電気!B392="","",参照_電気!B392)</f>
        <v/>
      </c>
      <c r="AW392" s="19" t="str">
        <f>IF(参照_電気!C392="","",参照_電気!C392)</f>
        <v>メニューC(残差)</v>
      </c>
      <c r="AX392" s="19">
        <f>IF(参照_電気!D392="","",参照_電気!D392)</f>
        <v>4.5199999999999998E-4</v>
      </c>
      <c r="AY392" s="19">
        <f>IF(参照_電気!E392="","",参照_電気!E392)</f>
        <v>4.5199999999999998E-4</v>
      </c>
      <c r="AZ392" s="19" t="str">
        <f>IF(参照_電気!F392="","",参照_電気!F392)</f>
        <v>(株)グローバルエンジニアリング</v>
      </c>
      <c r="BA392" s="19" t="str">
        <f>IF(参照_電気!G392="","",参照_電気!G392)</f>
        <v>(株)グローバルエンジニアリング_メニューC(残差)</v>
      </c>
      <c r="BB392" s="19">
        <f t="shared" si="47"/>
        <v>0.45199999999999996</v>
      </c>
      <c r="BD392" s="19" t="str">
        <f>IF(参照_電気!L392="","",参照_電気!L392)</f>
        <v>ニシムラ(株)</v>
      </c>
    </row>
    <row r="393" spans="47:56">
      <c r="AU393" s="19" t="str">
        <f>IF(参照_電気!A393="","",参照_電気!A393)</f>
        <v/>
      </c>
      <c r="AV393" s="19" t="str">
        <f>IF(参照_電気!B393="","",参照_電気!B393)</f>
        <v/>
      </c>
      <c r="AW393" s="19" t="str">
        <f>IF(参照_電気!C393="","",参照_電気!C393)</f>
        <v>(参考値)事業者全体</v>
      </c>
      <c r="AX393" s="19">
        <f>IF(参照_電気!D393="","",参照_電気!D393)</f>
        <v>4.1899999999999999E-4</v>
      </c>
      <c r="AY393" s="19">
        <f>IF(参照_電気!E393="","",参照_電気!E393)</f>
        <v>4.1899999999999999E-4</v>
      </c>
      <c r="AZ393" s="19" t="str">
        <f>IF(参照_電気!F393="","",参照_電気!F393)</f>
        <v>(株)グローバルエンジニアリング</v>
      </c>
      <c r="BA393" s="19" t="str">
        <f>IF(参照_電気!G393="","",参照_電気!G393)</f>
        <v>(株)グローバルエンジニアリング_(参考値)事業者全体</v>
      </c>
      <c r="BB393" s="19">
        <f t="shared" si="47"/>
        <v>0.41899999999999998</v>
      </c>
      <c r="BD393" s="19" t="str">
        <f>IF(参照_電気!L393="","",参照_電気!L393)</f>
        <v>日産トレーデイング(株)</v>
      </c>
    </row>
    <row r="394" spans="47:56">
      <c r="AU394" s="19" t="str">
        <f>IF(参照_電気!A394="","",参照_電気!A394)</f>
        <v>A0150</v>
      </c>
      <c r="AV394" s="19" t="str">
        <f>IF(参照_電気!B394="","",参照_電気!B394)</f>
        <v>九州エナジー(株)</v>
      </c>
      <c r="AW394" s="19" t="str">
        <f>IF(参照_電気!C394="","",参照_電気!C394)</f>
        <v>メニューA</v>
      </c>
      <c r="AX394" s="19">
        <f>IF(参照_電気!D394="","",参照_電気!D394)</f>
        <v>0</v>
      </c>
      <c r="AY394" s="19">
        <f>IF(参照_電気!E394="","",参照_電気!E394)</f>
        <v>0</v>
      </c>
      <c r="AZ394" s="19" t="str">
        <f>IF(参照_電気!F394="","",参照_電気!F394)</f>
        <v>九州エナジー(株)</v>
      </c>
      <c r="BA394" s="19" t="str">
        <f>IF(参照_電気!G394="","",参照_電気!G394)</f>
        <v>九州エナジー(株)_メニューA</v>
      </c>
      <c r="BB394" s="19">
        <f t="shared" si="47"/>
        <v>0</v>
      </c>
      <c r="BD394" s="19" t="str">
        <f>IF(参照_電気!L394="","",参照_電気!L394)</f>
        <v>日鉄エンジニアリング(株)</v>
      </c>
    </row>
    <row r="395" spans="47:56">
      <c r="AU395" s="19" t="str">
        <f>IF(参照_電気!A395="","",参照_電気!A395)</f>
        <v/>
      </c>
      <c r="AV395" s="19" t="str">
        <f>IF(参照_電気!B395="","",参照_電気!B395)</f>
        <v/>
      </c>
      <c r="AW395" s="19" t="str">
        <f>IF(参照_電気!C395="","",参照_電気!C395)</f>
        <v>メニューB(残差)</v>
      </c>
      <c r="AX395" s="19">
        <f>IF(参照_電気!D395="","",参照_電気!D395)</f>
        <v>2.1800000000000001E-4</v>
      </c>
      <c r="AY395" s="19">
        <f>IF(参照_電気!E395="","",参照_電気!E395)</f>
        <v>2.1800000000000001E-4</v>
      </c>
      <c r="AZ395" s="19" t="str">
        <f>IF(参照_電気!F395="","",参照_電気!F395)</f>
        <v>九州エナジー(株)</v>
      </c>
      <c r="BA395" s="19" t="str">
        <f>IF(参照_電気!G395="","",参照_電気!G395)</f>
        <v>九州エナジー(株)_メニューB(残差)</v>
      </c>
      <c r="BB395" s="19">
        <f t="shared" si="47"/>
        <v>0.21800000000000003</v>
      </c>
      <c r="BD395" s="19" t="str">
        <f>IF(参照_電気!L395="","",参照_電気!L395)</f>
        <v>日本エネルギー総合システム(株)</v>
      </c>
    </row>
    <row r="396" spans="47:56">
      <c r="AU396" s="19" t="str">
        <f>IF(参照_電気!A396="","",参照_電気!A396)</f>
        <v/>
      </c>
      <c r="AV396" s="19" t="str">
        <f>IF(参照_電気!B396="","",参照_電気!B396)</f>
        <v/>
      </c>
      <c r="AW396" s="19" t="str">
        <f>IF(参照_電気!C396="","",参照_電気!C396)</f>
        <v>(参考値)事業者全体</v>
      </c>
      <c r="AX396" s="19">
        <f>IF(参照_電気!D396="","",参照_電気!D396)</f>
        <v>2.13E-4</v>
      </c>
      <c r="AY396" s="19">
        <f>IF(参照_電気!E396="","",参照_電気!E396)</f>
        <v>2.13E-4</v>
      </c>
      <c r="AZ396" s="19" t="str">
        <f>IF(参照_電気!F396="","",参照_電気!F396)</f>
        <v>九州エナジー(株)</v>
      </c>
      <c r="BA396" s="19" t="str">
        <f>IF(参照_電気!G396="","",参照_電気!G396)</f>
        <v>九州エナジー(株)_(参考値)事業者全体</v>
      </c>
      <c r="BB396" s="19">
        <f t="shared" si="47"/>
        <v>0.21299999999999999</v>
      </c>
      <c r="BD396" s="19" t="str">
        <f>IF(参照_電気!L396="","",参照_電気!L396)</f>
        <v>日本エネルギーファーム(株)</v>
      </c>
    </row>
    <row r="397" spans="47:56">
      <c r="AU397" s="19" t="str">
        <f>IF(参照_電気!A397="","",参照_電気!A397)</f>
        <v>A0151</v>
      </c>
      <c r="AV397" s="19" t="str">
        <f>IF(参照_電気!B397="","",参照_電気!B397)</f>
        <v>(株)トヨタエナジーソリューションズ</v>
      </c>
      <c r="AW397" s="19" t="str">
        <f>IF(参照_電気!C397="","",参照_電気!C397)</f>
        <v>メニューA</v>
      </c>
      <c r="AX397" s="19">
        <f>IF(参照_電気!D397="","",参照_電気!D397)</f>
        <v>0</v>
      </c>
      <c r="AY397" s="19">
        <f>IF(参照_電気!E397="","",参照_電気!E397)</f>
        <v>0</v>
      </c>
      <c r="AZ397" s="19" t="str">
        <f>IF(参照_電気!F397="","",参照_電気!F397)</f>
        <v>(株)トヨタエナジーソリューションズ</v>
      </c>
      <c r="BA397" s="19" t="str">
        <f>IF(参照_電気!G397="","",参照_電気!G397)</f>
        <v>(株)トヨタエナジーソリューションズ_メニューA</v>
      </c>
      <c r="BB397" s="19">
        <f t="shared" si="47"/>
        <v>0</v>
      </c>
      <c r="BD397" s="19" t="str">
        <f>IF(参照_電気!L397="","",参照_電気!L397)</f>
        <v>(株)日本海水</v>
      </c>
    </row>
    <row r="398" spans="47:56">
      <c r="AU398" s="19" t="str">
        <f>IF(参照_電気!A398="","",参照_電気!A398)</f>
        <v/>
      </c>
      <c r="AV398" s="19" t="str">
        <f>IF(参照_電気!B398="","",参照_電気!B398)</f>
        <v/>
      </c>
      <c r="AW398" s="19" t="str">
        <f>IF(参照_電気!C398="","",参照_電気!C398)</f>
        <v>メニューB(残差)</v>
      </c>
      <c r="AX398" s="19">
        <f>IF(参照_電気!D398="","",参照_電気!D398)</f>
        <v>4.8999999999999998E-4</v>
      </c>
      <c r="AY398" s="19">
        <f>IF(参照_電気!E398="","",参照_電気!E398)</f>
        <v>4.8999999999999998E-4</v>
      </c>
      <c r="AZ398" s="19" t="str">
        <f>IF(参照_電気!F398="","",参照_電気!F398)</f>
        <v>(株)トヨタエナジーソリューションズ</v>
      </c>
      <c r="BA398" s="19" t="str">
        <f>IF(参照_電気!G398="","",参照_電気!G398)</f>
        <v>(株)トヨタエナジーソリューションズ_メニューB(残差)</v>
      </c>
      <c r="BB398" s="19">
        <f t="shared" si="47"/>
        <v>0.49</v>
      </c>
      <c r="BD398" s="19" t="str">
        <f>IF(参照_電気!L398="","",参照_電気!L398)</f>
        <v>日本瓦斯(株)(日本ガス(株))</v>
      </c>
    </row>
    <row r="399" spans="47:56">
      <c r="AU399" s="19" t="str">
        <f>IF(参照_電気!A399="","",参照_電気!A399)</f>
        <v/>
      </c>
      <c r="AV399" s="19" t="str">
        <f>IF(参照_電気!B399="","",参照_電気!B399)</f>
        <v/>
      </c>
      <c r="AW399" s="19" t="str">
        <f>IF(参照_電気!C399="","",参照_電気!C399)</f>
        <v>(参考値)事業者全体</v>
      </c>
      <c r="AX399" s="19">
        <f>IF(参照_電気!D399="","",参照_電気!D399)</f>
        <v>4.8299999999999998E-4</v>
      </c>
      <c r="AY399" s="19">
        <f>IF(参照_電気!E399="","",参照_電気!E399)</f>
        <v>4.8299999999999998E-4</v>
      </c>
      <c r="AZ399" s="19" t="str">
        <f>IF(参照_電気!F399="","",参照_電気!F399)</f>
        <v>(株)トヨタエナジーソリューションズ</v>
      </c>
      <c r="BA399" s="19" t="str">
        <f>IF(参照_電気!G399="","",参照_電気!G399)</f>
        <v>(株)トヨタエナジーソリューションズ_(参考値)事業者全体</v>
      </c>
      <c r="BB399" s="19">
        <f t="shared" si="47"/>
        <v>0.48299999999999998</v>
      </c>
      <c r="BD399" s="19" t="str">
        <f>IF(参照_電気!L399="","",参照_電気!L399)</f>
        <v>(株)日本セレモニー</v>
      </c>
    </row>
    <row r="400" spans="47:56">
      <c r="AU400" s="19" t="str">
        <f>IF(参照_電気!A400="","",参照_電気!A400)</f>
        <v>A0153</v>
      </c>
      <c r="AV400" s="19" t="str">
        <f>IF(参照_電気!B400="","",参照_電気!B400)</f>
        <v>(株)エナリス・パワー・マーケティング</v>
      </c>
      <c r="AW400" s="19" t="str">
        <f>IF(参照_電気!C400="","",参照_電気!C400)</f>
        <v>メニューA</v>
      </c>
      <c r="AX400" s="19">
        <f>IF(参照_電気!D400="","",参照_電気!D400)</f>
        <v>0</v>
      </c>
      <c r="AY400" s="19">
        <f>IF(参照_電気!E400="","",参照_電気!E400)</f>
        <v>0</v>
      </c>
      <c r="AZ400" s="19" t="str">
        <f>IF(参照_電気!F400="","",参照_電気!F400)</f>
        <v>(株)エナリス・パワー・マーケティング</v>
      </c>
      <c r="BA400" s="19" t="str">
        <f>IF(参照_電気!G400="","",参照_電気!G400)</f>
        <v>(株)エナリス・パワー・マーケティング_メニューA</v>
      </c>
      <c r="BB400" s="19">
        <f t="shared" si="47"/>
        <v>0</v>
      </c>
      <c r="BD400" s="19" t="str">
        <f>IF(参照_電気!L400="","",参照_電気!L400)</f>
        <v>日本テクノ(株)</v>
      </c>
    </row>
    <row r="401" spans="47:56">
      <c r="AU401" s="19" t="str">
        <f>IF(参照_電気!A401="","",参照_電気!A401)</f>
        <v/>
      </c>
      <c r="AV401" s="19" t="str">
        <f>IF(参照_電気!B401="","",参照_電気!B401)</f>
        <v/>
      </c>
      <c r="AW401" s="19" t="str">
        <f>IF(参照_電気!C401="","",参照_電気!C401)</f>
        <v>メニューB</v>
      </c>
      <c r="AX401" s="19">
        <f>IF(参照_電気!D401="","",参照_電気!D401)</f>
        <v>0</v>
      </c>
      <c r="AY401" s="19">
        <f>IF(参照_電気!E401="","",参照_電気!E401)</f>
        <v>0</v>
      </c>
      <c r="AZ401" s="19" t="str">
        <f>IF(参照_電気!F401="","",参照_電気!F401)</f>
        <v>(株)エナリス・パワー・マーケティング</v>
      </c>
      <c r="BA401" s="19" t="str">
        <f>IF(参照_電気!G401="","",参照_電気!G401)</f>
        <v>(株)エナリス・パワー・マーケティング_メニューB</v>
      </c>
      <c r="BB401" s="19">
        <f t="shared" si="47"/>
        <v>0</v>
      </c>
      <c r="BD401" s="19" t="str">
        <f>IF(参照_電気!L401="","",参照_電気!L401)</f>
        <v>ネイチャーエナジー小国(株)</v>
      </c>
    </row>
    <row r="402" spans="47:56">
      <c r="AU402" s="19" t="str">
        <f>IF(参照_電気!A402="","",参照_電気!A402)</f>
        <v/>
      </c>
      <c r="AV402" s="19" t="str">
        <f>IF(参照_電気!B402="","",参照_電気!B402)</f>
        <v/>
      </c>
      <c r="AW402" s="19" t="str">
        <f>IF(参照_電気!C402="","",参照_電気!C402)</f>
        <v>メニューC</v>
      </c>
      <c r="AX402" s="19">
        <f>IF(参照_電気!D402="","",参照_電気!D402)</f>
        <v>4.0000000000000002E-4</v>
      </c>
      <c r="AY402" s="19">
        <f>IF(参照_電気!E402="","",参照_電気!E402)</f>
        <v>4.0000000000000002E-4</v>
      </c>
      <c r="AZ402" s="19" t="str">
        <f>IF(参照_電気!F402="","",参照_電気!F402)</f>
        <v>(株)エナリス・パワー・マーケティング</v>
      </c>
      <c r="BA402" s="19" t="str">
        <f>IF(参照_電気!G402="","",参照_電気!G402)</f>
        <v>(株)エナリス・パワー・マーケティング_メニューC</v>
      </c>
      <c r="BB402" s="19">
        <f t="shared" si="47"/>
        <v>0.4</v>
      </c>
      <c r="BD402" s="19" t="str">
        <f>IF(参照_電気!L402="","",参照_電気!L402)</f>
        <v>ネクストパワーやまと(株)</v>
      </c>
    </row>
    <row r="403" spans="47:56">
      <c r="AU403" s="19" t="str">
        <f>IF(参照_電気!A403="","",参照_電気!A403)</f>
        <v/>
      </c>
      <c r="AV403" s="19" t="str">
        <f>IF(参照_電気!B403="","",参照_電気!B403)</f>
        <v/>
      </c>
      <c r="AW403" s="19" t="str">
        <f>IF(参照_電気!C403="","",参照_電気!C403)</f>
        <v>メニューD</v>
      </c>
      <c r="AX403" s="19">
        <f>IF(参照_電気!D403="","",参照_電気!D403)</f>
        <v>0</v>
      </c>
      <c r="AY403" s="19">
        <f>IF(参照_電気!E403="","",参照_電気!E403)</f>
        <v>0</v>
      </c>
      <c r="AZ403" s="19" t="str">
        <f>IF(参照_電気!F403="","",参照_電気!F403)</f>
        <v>(株)エナリス・パワー・マーケティング</v>
      </c>
      <c r="BA403" s="19" t="str">
        <f>IF(参照_電気!G403="","",参照_電気!G403)</f>
        <v>(株)エナリス・パワー・マーケティング_メニューD</v>
      </c>
      <c r="BB403" s="19">
        <f t="shared" si="47"/>
        <v>0</v>
      </c>
      <c r="BD403" s="19" t="str">
        <f>IF(参照_電気!L403="","",参照_電気!L403)</f>
        <v>(株)能勢・豊能まちづくり</v>
      </c>
    </row>
    <row r="404" spans="47:56">
      <c r="AU404" s="19" t="str">
        <f>IF(参照_電気!A404="","",参照_電気!A404)</f>
        <v/>
      </c>
      <c r="AV404" s="19" t="str">
        <f>IF(参照_電気!B404="","",参照_電気!B404)</f>
        <v/>
      </c>
      <c r="AW404" s="19" t="str">
        <f>IF(参照_電気!C404="","",参照_電気!C404)</f>
        <v>メニューE(残差)</v>
      </c>
      <c r="AX404" s="19">
        <f>IF(参照_電気!D404="","",参照_電気!D404)</f>
        <v>4.2200000000000001E-4</v>
      </c>
      <c r="AY404" s="19">
        <f>IF(参照_電気!E404="","",参照_電気!E404)</f>
        <v>4.2200000000000001E-4</v>
      </c>
      <c r="AZ404" s="19" t="str">
        <f>IF(参照_電気!F404="","",参照_電気!F404)</f>
        <v>(株)エナリス・パワー・マーケティング</v>
      </c>
      <c r="BA404" s="19" t="str">
        <f>IF(参照_電気!G404="","",参照_電気!G404)</f>
        <v>(株)エナリス・パワー・マーケティング_メニューE(残差)</v>
      </c>
      <c r="BB404" s="19">
        <f t="shared" si="47"/>
        <v>0.42199999999999999</v>
      </c>
      <c r="BD404" s="19" t="str">
        <f>IF(参照_電気!L404="","",参照_電気!L404)</f>
        <v>パシフィックパワー(株)</v>
      </c>
    </row>
    <row r="405" spans="47:56">
      <c r="AU405" s="19" t="str">
        <f>IF(参照_電気!A405="","",参照_電気!A405)</f>
        <v/>
      </c>
      <c r="AV405" s="19" t="str">
        <f>IF(参照_電気!B405="","",参照_電気!B405)</f>
        <v/>
      </c>
      <c r="AW405" s="19" t="str">
        <f>IF(参照_電気!C405="","",参照_電気!C405)</f>
        <v>(参考値)事業者全体</v>
      </c>
      <c r="AX405" s="19">
        <f>IF(参照_電気!D405="","",参照_電気!D405)</f>
        <v>4.57E-4</v>
      </c>
      <c r="AY405" s="19">
        <f>IF(参照_電気!E405="","",参照_電気!E405)</f>
        <v>4.57E-4</v>
      </c>
      <c r="AZ405" s="19" t="str">
        <f>IF(参照_電気!F405="","",参照_電気!F405)</f>
        <v>(株)エナリス・パワー・マーケティング</v>
      </c>
      <c r="BA405" s="19" t="str">
        <f>IF(参照_電気!G405="","",参照_電気!G405)</f>
        <v>(株)エナリス・パワー・マーケティング_(参考値)事業者全体</v>
      </c>
      <c r="BB405" s="19">
        <f t="shared" si="47"/>
        <v>0.45700000000000002</v>
      </c>
      <c r="BD405" s="19" t="str">
        <f>IF(参照_電気!L405="","",参照_電気!L405)</f>
        <v>(株)はちまんたいジオパワー</v>
      </c>
    </row>
    <row r="406" spans="47:56">
      <c r="AU406" s="19" t="str">
        <f>IF(参照_電気!A406="","",参照_電気!A406)</f>
        <v>A0154</v>
      </c>
      <c r="AV406" s="19" t="str">
        <f>IF(参照_電気!B406="","",参照_電気!B406)</f>
        <v>歌舞伎エナジー(株)</v>
      </c>
      <c r="AW406" s="19" t="str">
        <f>IF(参照_電気!C406="","",参照_電気!C406)</f>
        <v/>
      </c>
      <c r="AX406" s="19">
        <f>IF(参照_電気!D406="","",参照_電気!D406)</f>
        <v>5.7700000000000004E-4</v>
      </c>
      <c r="AY406" s="19">
        <f>IF(参照_電気!E406="","",参照_電気!E406)</f>
        <v>5.7700000000000004E-4</v>
      </c>
      <c r="AZ406" s="19" t="str">
        <f>IF(参照_電気!F406="","",参照_電気!F406)</f>
        <v>歌舞伎エナジー(株)</v>
      </c>
      <c r="BA406" s="19" t="str">
        <f>IF(参照_電気!G406="","",参照_電気!G406)</f>
        <v>歌舞伎エナジー(株)_</v>
      </c>
      <c r="BB406" s="19">
        <f t="shared" si="47"/>
        <v>0.57700000000000007</v>
      </c>
      <c r="BD406" s="19" t="str">
        <f>IF(参照_電気!L406="","",参照_電気!L406)</f>
        <v>パナソニックオペレーショナルエクセレンス(株)</v>
      </c>
    </row>
    <row r="407" spans="47:56">
      <c r="AU407" s="19" t="str">
        <f>IF(参照_電気!A407="","",参照_電気!A407)</f>
        <v>A0155</v>
      </c>
      <c r="AV407" s="19" t="str">
        <f>IF(参照_電気!B407="","",参照_電気!B407)</f>
        <v>みやまスマートエネルギー(株)</v>
      </c>
      <c r="AW407" s="19" t="str">
        <f>IF(参照_電気!C407="","",参照_電気!C407)</f>
        <v>メニューA</v>
      </c>
      <c r="AX407" s="19">
        <f>IF(参照_電気!D407="","",参照_電気!D407)</f>
        <v>0</v>
      </c>
      <c r="AY407" s="19">
        <f>IF(参照_電気!E407="","",参照_電気!E407)</f>
        <v>0</v>
      </c>
      <c r="AZ407" s="19" t="str">
        <f>IF(参照_電気!F407="","",参照_電気!F407)</f>
        <v>みやまスマートエネルギー(株)</v>
      </c>
      <c r="BA407" s="19" t="str">
        <f>IF(参照_電気!G407="","",参照_電気!G407)</f>
        <v>みやまスマートエネルギー(株)_メニューA</v>
      </c>
      <c r="BB407" s="19">
        <f t="shared" si="47"/>
        <v>0</v>
      </c>
      <c r="BD407" s="19" t="str">
        <f>IF(参照_電気!L407="","",参照_電気!L407)</f>
        <v>浜田ガス(株)</v>
      </c>
    </row>
    <row r="408" spans="47:56">
      <c r="AU408" s="19" t="str">
        <f>IF(参照_電気!A408="","",参照_電気!A408)</f>
        <v/>
      </c>
      <c r="AV408" s="19" t="str">
        <f>IF(参照_電気!B408="","",参照_電気!B408)</f>
        <v/>
      </c>
      <c r="AW408" s="19" t="str">
        <f>IF(参照_電気!C408="","",参照_電気!C408)</f>
        <v>メニューB(残差)</v>
      </c>
      <c r="AX408" s="19">
        <f>IF(参照_電気!D408="","",参照_電気!D408)</f>
        <v>4.4499999999999997E-4</v>
      </c>
      <c r="AY408" s="19">
        <f>IF(参照_電気!E408="","",参照_電気!E408)</f>
        <v>4.4499999999999997E-4</v>
      </c>
      <c r="AZ408" s="19" t="str">
        <f>IF(参照_電気!F408="","",参照_電気!F408)</f>
        <v>みやまスマートエネルギー(株)</v>
      </c>
      <c r="BA408" s="19" t="str">
        <f>IF(参照_電気!G408="","",参照_電気!G408)</f>
        <v>みやまスマートエネルギー(株)_メニューB(残差)</v>
      </c>
      <c r="BB408" s="19">
        <f t="shared" si="47"/>
        <v>0.44499999999999995</v>
      </c>
      <c r="BD408" s="19" t="str">
        <f>IF(参照_電気!L408="","",参照_電気!L408)</f>
        <v>(株)浜松新電力</v>
      </c>
    </row>
    <row r="409" spans="47:56">
      <c r="AU409" s="19" t="str">
        <f>IF(参照_電気!A409="","",参照_電気!A409)</f>
        <v/>
      </c>
      <c r="AV409" s="19" t="str">
        <f>IF(参照_電気!B409="","",参照_電気!B409)</f>
        <v/>
      </c>
      <c r="AW409" s="19" t="str">
        <f>IF(参照_電気!C409="","",参照_電気!C409)</f>
        <v>(参考値)事業者全体</v>
      </c>
      <c r="AX409" s="19">
        <f>IF(参照_電気!D409="","",参照_電気!D409)</f>
        <v>4.37E-4</v>
      </c>
      <c r="AY409" s="19">
        <f>IF(参照_電気!E409="","",参照_電気!E409)</f>
        <v>4.37E-4</v>
      </c>
      <c r="AZ409" s="19" t="str">
        <f>IF(参照_電気!F409="","",参照_電気!F409)</f>
        <v>みやまスマートエネルギー(株)</v>
      </c>
      <c r="BA409" s="19" t="str">
        <f>IF(参照_電気!G409="","",参照_電気!G409)</f>
        <v>みやまスマートエネルギー(株)_(参考値)事業者全体</v>
      </c>
      <c r="BB409" s="19">
        <f t="shared" si="47"/>
        <v>0.437</v>
      </c>
      <c r="BD409" s="19" t="str">
        <f>IF(参照_電気!L409="","",参照_電気!L409)</f>
        <v>はりま電力(株)</v>
      </c>
    </row>
    <row r="410" spans="47:56">
      <c r="AU410" s="19" t="str">
        <f>IF(参照_電気!A410="","",参照_電気!A410)</f>
        <v>A0156</v>
      </c>
      <c r="AV410" s="19" t="str">
        <f>IF(参照_電気!B410="","",参照_電気!B410)</f>
        <v>エフィシエント(株)</v>
      </c>
      <c r="AW410" s="19" t="str">
        <f>IF(参照_電気!C410="","",参照_電気!C410)</f>
        <v/>
      </c>
      <c r="AX410" s="19">
        <f>IF(参照_電気!D410="","",参照_電気!D410)</f>
        <v>4.2200000000000001E-4</v>
      </c>
      <c r="AY410" s="19">
        <f>IF(参照_電気!E410="","",参照_電気!E410)</f>
        <v>4.2200000000000001E-4</v>
      </c>
      <c r="AZ410" s="19" t="str">
        <f>IF(参照_電気!F410="","",参照_電気!F410)</f>
        <v>エフィシエント(株)</v>
      </c>
      <c r="BA410" s="19" t="str">
        <f>IF(参照_電気!G410="","",参照_電気!G410)</f>
        <v>エフィシエント(株)_</v>
      </c>
      <c r="BB410" s="19">
        <f t="shared" si="47"/>
        <v>0.42199999999999999</v>
      </c>
      <c r="BD410" s="19" t="str">
        <f>IF(参照_電気!L410="","",参照_電気!L410)</f>
        <v>(株)ハルエネ</v>
      </c>
    </row>
    <row r="411" spans="47:56">
      <c r="AU411" s="19" t="str">
        <f>IF(参照_電気!A411="","",参照_電気!A411)</f>
        <v>A0157</v>
      </c>
      <c r="AV411" s="19" t="str">
        <f>IF(参照_電気!B411="","",参照_電気!B411)</f>
        <v>(株)生活クラブエナジー</v>
      </c>
      <c r="AW411" s="19" t="str">
        <f>IF(参照_電気!C411="","",参照_電気!C411)</f>
        <v>メニューA</v>
      </c>
      <c r="AX411" s="19">
        <f>IF(参照_電気!D411="","",参照_電気!D411)</f>
        <v>2.8299999999999999E-4</v>
      </c>
      <c r="AY411" s="19">
        <f>IF(参照_電気!E411="","",参照_電気!E411)</f>
        <v>2.8299999999999999E-4</v>
      </c>
      <c r="AZ411" s="19" t="str">
        <f>IF(参照_電気!F411="","",参照_電気!F411)</f>
        <v>(株)生活クラブエナジー</v>
      </c>
      <c r="BA411" s="19" t="str">
        <f>IF(参照_電気!G411="","",参照_電気!G411)</f>
        <v>(株)生活クラブエナジー_メニューA</v>
      </c>
      <c r="BB411" s="19">
        <f t="shared" si="47"/>
        <v>0.28299999999999997</v>
      </c>
      <c r="BD411" s="19" t="str">
        <f>IF(参照_電気!L411="","",参照_電気!L411)</f>
        <v>(株)パルシステム電力</v>
      </c>
    </row>
    <row r="412" spans="47:56">
      <c r="AU412" s="19" t="str">
        <f>IF(参照_電気!A412="","",参照_電気!A412)</f>
        <v/>
      </c>
      <c r="AV412" s="19" t="str">
        <f>IF(参照_電気!B412="","",参照_電気!B412)</f>
        <v/>
      </c>
      <c r="AW412" s="19" t="str">
        <f>IF(参照_電気!C412="","",参照_電気!C412)</f>
        <v>メニューB</v>
      </c>
      <c r="AX412" s="19">
        <f>IF(参照_電気!D412="","",参照_電気!D412)</f>
        <v>0</v>
      </c>
      <c r="AY412" s="19">
        <f>IF(参照_電気!E412="","",参照_電気!E412)</f>
        <v>0</v>
      </c>
      <c r="AZ412" s="19" t="str">
        <f>IF(参照_電気!F412="","",参照_電気!F412)</f>
        <v>(株)生活クラブエナジー</v>
      </c>
      <c r="BA412" s="19" t="str">
        <f>IF(参照_電気!G412="","",参照_電気!G412)</f>
        <v>(株)生活クラブエナジー_メニューB</v>
      </c>
      <c r="BB412" s="19">
        <f t="shared" si="47"/>
        <v>0</v>
      </c>
      <c r="BD412" s="19" t="str">
        <f>IF(参照_電気!L412="","",参照_電気!L412)</f>
        <v>(株)パワーエックス</v>
      </c>
    </row>
    <row r="413" spans="47:56">
      <c r="AU413" s="19" t="str">
        <f>IF(参照_電気!A413="","",参照_電気!A413)</f>
        <v/>
      </c>
      <c r="AV413" s="19" t="str">
        <f>IF(参照_電気!B413="","",参照_電気!B413)</f>
        <v/>
      </c>
      <c r="AW413" s="19" t="str">
        <f>IF(参照_電気!C413="","",参照_電気!C413)</f>
        <v>メニューC(残差)</v>
      </c>
      <c r="AX413" s="19">
        <f>IF(参照_電気!D413="","",参照_電気!D413)</f>
        <v>5.5500000000000005E-4</v>
      </c>
      <c r="AY413" s="19">
        <f>IF(参照_電気!E413="","",参照_電気!E413)</f>
        <v>5.5500000000000005E-4</v>
      </c>
      <c r="AZ413" s="19" t="str">
        <f>IF(参照_電気!F413="","",参照_電気!F413)</f>
        <v>(株)生活クラブエナジー</v>
      </c>
      <c r="BA413" s="19" t="str">
        <f>IF(参照_電気!G413="","",参照_電気!G413)</f>
        <v>(株)生活クラブエナジー_メニューC(残差)</v>
      </c>
      <c r="BB413" s="19">
        <f t="shared" si="47"/>
        <v>0.55500000000000005</v>
      </c>
      <c r="BD413" s="19" t="str">
        <f>IF(参照_電気!L413="","",参照_電気!L413)</f>
        <v>(株)パワー・オプティマイザー</v>
      </c>
    </row>
    <row r="414" spans="47:56">
      <c r="AU414" s="19" t="str">
        <f>IF(参照_電気!A414="","",参照_電気!A414)</f>
        <v/>
      </c>
      <c r="AV414" s="19" t="str">
        <f>IF(参照_電気!B414="","",参照_電気!B414)</f>
        <v/>
      </c>
      <c r="AW414" s="19" t="str">
        <f>IF(参照_電気!C414="","",参照_電気!C414)</f>
        <v>(参考値)事業者全体</v>
      </c>
      <c r="AX414" s="19">
        <f>IF(参照_電気!D414="","",参照_電気!D414)</f>
        <v>5.2099999999999998E-4</v>
      </c>
      <c r="AY414" s="19">
        <f>IF(参照_電気!E414="","",参照_電気!E414)</f>
        <v>5.2099999999999998E-4</v>
      </c>
      <c r="AZ414" s="19" t="str">
        <f>IF(参照_電気!F414="","",参照_電気!F414)</f>
        <v>(株)生活クラブエナジー</v>
      </c>
      <c r="BA414" s="19" t="str">
        <f>IF(参照_電気!G414="","",参照_電気!G414)</f>
        <v>(株)生活クラブエナジー_(参考値)事業者全体</v>
      </c>
      <c r="BB414" s="19">
        <f t="shared" si="47"/>
        <v>0.52100000000000002</v>
      </c>
      <c r="BD414" s="19" t="str">
        <f>IF(参照_電気!L414="","",参照_電気!L414)</f>
        <v>パワーネクスト(株)</v>
      </c>
    </row>
    <row r="415" spans="47:56">
      <c r="AU415" s="19" t="str">
        <f>IF(参照_電気!A415="","",参照_電気!A415)</f>
        <v>A0158</v>
      </c>
      <c r="AV415" s="19" t="str">
        <f>IF(参照_電気!B415="","",参照_電気!B415)</f>
        <v>生活協同組合コープこうべ</v>
      </c>
      <c r="AW415" s="19" t="str">
        <f>IF(参照_電気!C415="","",参照_電気!C415)</f>
        <v>メニューA</v>
      </c>
      <c r="AX415" s="19">
        <f>IF(参照_電気!D415="","",参照_電気!D415)</f>
        <v>3.8699999999999997E-4</v>
      </c>
      <c r="AY415" s="19">
        <f>IF(参照_電気!E415="","",参照_電気!E415)</f>
        <v>3.8699999999999997E-4</v>
      </c>
      <c r="AZ415" s="19" t="str">
        <f>IF(参照_電気!F415="","",参照_電気!F415)</f>
        <v>生活協同組合コープこうべ</v>
      </c>
      <c r="BA415" s="19" t="str">
        <f>IF(参照_電気!G415="","",参照_電気!G415)</f>
        <v>生活協同組合コープこうべ_メニューA</v>
      </c>
      <c r="BB415" s="19">
        <f t="shared" si="47"/>
        <v>0.38699999999999996</v>
      </c>
      <c r="BD415" s="19" t="str">
        <f>IF(参照_電気!L415="","",参照_電気!L415)</f>
        <v>バンプーパワートレーディング合同会社</v>
      </c>
    </row>
    <row r="416" spans="47:56">
      <c r="AU416" s="19" t="str">
        <f>IF(参照_電気!A416="","",参照_電気!A416)</f>
        <v/>
      </c>
      <c r="AV416" s="19" t="str">
        <f>IF(参照_電気!B416="","",参照_電気!B416)</f>
        <v/>
      </c>
      <c r="AW416" s="19" t="str">
        <f>IF(参照_電気!C416="","",参照_電気!C416)</f>
        <v>メニューB</v>
      </c>
      <c r="AX416" s="19">
        <f>IF(参照_電気!D416="","",参照_電気!D416)</f>
        <v>3.6299999999999999E-4</v>
      </c>
      <c r="AY416" s="19">
        <f>IF(参照_電気!E416="","",参照_電気!E416)</f>
        <v>3.6299999999999999E-4</v>
      </c>
      <c r="AZ416" s="19" t="str">
        <f>IF(参照_電気!F416="","",参照_電気!F416)</f>
        <v>生活協同組合コープこうべ</v>
      </c>
      <c r="BA416" s="19" t="str">
        <f>IF(参照_電気!G416="","",参照_電気!G416)</f>
        <v>生活協同組合コープこうべ_メニューB</v>
      </c>
      <c r="BB416" s="19">
        <f t="shared" si="47"/>
        <v>0.36299999999999999</v>
      </c>
      <c r="BD416" s="19" t="str">
        <f>IF(参照_電気!L416="","",参照_電気!L416)</f>
        <v>ひおき地域エネルギー(株)</v>
      </c>
    </row>
    <row r="417" spans="47:56">
      <c r="AU417" s="19" t="str">
        <f>IF(参照_電気!A417="","",参照_電気!A417)</f>
        <v/>
      </c>
      <c r="AV417" s="19" t="str">
        <f>IF(参照_電気!B417="","",参照_電気!B417)</f>
        <v/>
      </c>
      <c r="AW417" s="19" t="str">
        <f>IF(参照_電気!C417="","",参照_電気!C417)</f>
        <v>メニューC(残差)</v>
      </c>
      <c r="AX417" s="19">
        <f>IF(参照_電気!D417="","",参照_電気!D417)</f>
        <v>3.9500000000000001E-4</v>
      </c>
      <c r="AY417" s="19">
        <f>IF(参照_電気!E417="","",参照_電気!E417)</f>
        <v>3.9500000000000001E-4</v>
      </c>
      <c r="AZ417" s="19" t="str">
        <f>IF(参照_電気!F417="","",参照_電気!F417)</f>
        <v>生活協同組合コープこうべ</v>
      </c>
      <c r="BA417" s="19" t="str">
        <f>IF(参照_電気!G417="","",参照_電気!G417)</f>
        <v>生活協同組合コープこうべ_メニューC(残差)</v>
      </c>
      <c r="BB417" s="19">
        <f t="shared" si="47"/>
        <v>0.39500000000000002</v>
      </c>
      <c r="BD417" s="19" t="str">
        <f>IF(参照_電気!L417="","",参照_電気!L417)</f>
        <v>東広島スマートエネルギー(株)</v>
      </c>
    </row>
    <row r="418" spans="47:56">
      <c r="AU418" s="19" t="str">
        <f>IF(参照_電気!A418="","",参照_電気!A418)</f>
        <v/>
      </c>
      <c r="AV418" s="19" t="str">
        <f>IF(参照_電気!B418="","",参照_電気!B418)</f>
        <v/>
      </c>
      <c r="AW418" s="19" t="str">
        <f>IF(参照_電気!C418="","",参照_電気!C418)</f>
        <v>(参考値)事業者全体</v>
      </c>
      <c r="AX418" s="19">
        <f>IF(参照_電気!D418="","",参照_電気!D418)</f>
        <v>3.8699999999999997E-4</v>
      </c>
      <c r="AY418" s="19">
        <f>IF(参照_電気!E418="","",参照_電気!E418)</f>
        <v>3.8699999999999997E-4</v>
      </c>
      <c r="AZ418" s="19" t="str">
        <f>IF(参照_電気!F418="","",参照_電気!F418)</f>
        <v>生活協同組合コープこうべ</v>
      </c>
      <c r="BA418" s="19" t="str">
        <f>IF(参照_電気!G418="","",参照_電気!G418)</f>
        <v>生活協同組合コープこうべ_(参考値)事業者全体</v>
      </c>
      <c r="BB418" s="19">
        <f t="shared" si="47"/>
        <v>0.38699999999999996</v>
      </c>
      <c r="BD418" s="19" t="str">
        <f>IF(参照_電気!L418="","",参照_電気!L418)</f>
        <v>一般社団法人東松島みらいとし機構</v>
      </c>
    </row>
    <row r="419" spans="47:56">
      <c r="AU419" s="19" t="str">
        <f>IF(参照_電気!A419="","",参照_電気!A419)</f>
        <v>A0159</v>
      </c>
      <c r="AV419" s="19" t="str">
        <f>IF(参照_電気!B419="","",参照_電気!B419)</f>
        <v>(株)シーエナジー</v>
      </c>
      <c r="AW419" s="19" t="str">
        <f>IF(参照_電気!C419="","",参照_電気!C419)</f>
        <v/>
      </c>
      <c r="AX419" s="19">
        <f>IF(参照_電気!D419="","",参照_電気!D419)</f>
        <v>4.1899999999999999E-4</v>
      </c>
      <c r="AY419" s="19">
        <f>IF(参照_電気!E419="","",参照_電気!E419)</f>
        <v>4.1899999999999999E-4</v>
      </c>
      <c r="AZ419" s="19" t="str">
        <f>IF(参照_電気!F419="","",参照_電気!F419)</f>
        <v>(株)シーエナジー</v>
      </c>
      <c r="BA419" s="19" t="str">
        <f>IF(参照_電気!G419="","",参照_電気!G419)</f>
        <v>(株)シーエナジー_</v>
      </c>
      <c r="BB419" s="19">
        <f t="shared" si="47"/>
        <v>0.41899999999999998</v>
      </c>
      <c r="BD419" s="19" t="str">
        <f>IF(参照_電気!L419="","",参照_電気!L419)</f>
        <v>日高都市ガス(株)</v>
      </c>
    </row>
    <row r="420" spans="47:56">
      <c r="AU420" s="19" t="str">
        <f>IF(参照_電気!A420="","",参照_電気!A420)</f>
        <v>A0160</v>
      </c>
      <c r="AV420" s="19" t="str">
        <f>IF(参照_電気!B420="","",参照_電気!B420)</f>
        <v>角栄ガス(株)</v>
      </c>
      <c r="AW420" s="19" t="str">
        <f>IF(参照_電気!C420="","",参照_電気!C420)</f>
        <v/>
      </c>
      <c r="AX420" s="19">
        <f>IF(参照_電気!D420="","",参照_電気!D420)</f>
        <v>4.1899999999999999E-4</v>
      </c>
      <c r="AY420" s="19">
        <f>IF(参照_電気!E420="","",参照_電気!E420)</f>
        <v>4.1899999999999999E-4</v>
      </c>
      <c r="AZ420" s="19" t="str">
        <f>IF(参照_電気!F420="","",参照_電気!F420)</f>
        <v>角栄ガス(株)</v>
      </c>
      <c r="BA420" s="19" t="str">
        <f>IF(参照_電気!G420="","",参照_電気!G420)</f>
        <v>角栄ガス(株)_</v>
      </c>
      <c r="BB420" s="19">
        <f t="shared" si="47"/>
        <v>0.41899999999999998</v>
      </c>
      <c r="BD420" s="19" t="str">
        <f>IF(参照_電気!L420="","",参照_電気!L420)</f>
        <v>日田グリーン電力(株)</v>
      </c>
    </row>
    <row r="421" spans="47:56">
      <c r="AU421" s="19" t="str">
        <f>IF(参照_電気!A421="","",参照_電気!A421)</f>
        <v>A0161</v>
      </c>
      <c r="AV421" s="19" t="str">
        <f>IF(参照_電気!B421="","",参照_電気!B421)</f>
        <v>京葉瓦斯(株)</v>
      </c>
      <c r="AW421" s="19" t="str">
        <f>IF(参照_電気!C421="","",参照_電気!C421)</f>
        <v>メニューA</v>
      </c>
      <c r="AX421" s="19">
        <f>IF(参照_電気!D421="","",参照_電気!D421)</f>
        <v>0</v>
      </c>
      <c r="AY421" s="19">
        <f>IF(参照_電気!E421="","",参照_電気!E421)</f>
        <v>0</v>
      </c>
      <c r="AZ421" s="19" t="str">
        <f>IF(参照_電気!F421="","",参照_電気!F421)</f>
        <v>京葉瓦斯(株)</v>
      </c>
      <c r="BA421" s="19" t="str">
        <f>IF(参照_電気!G421="","",参照_電気!G421)</f>
        <v>京葉瓦斯(株)_メニューA</v>
      </c>
      <c r="BB421" s="19">
        <f t="shared" si="47"/>
        <v>0</v>
      </c>
      <c r="BD421" s="19" t="str">
        <f>IF(参照_電気!L421="","",参照_電気!L421)</f>
        <v>飛騨高山電力(株)</v>
      </c>
    </row>
    <row r="422" spans="47:56">
      <c r="AU422" s="19" t="str">
        <f>IF(参照_電気!A422="","",参照_電気!A422)</f>
        <v/>
      </c>
      <c r="AV422" s="19" t="str">
        <f>IF(参照_電気!B422="","",参照_電気!B422)</f>
        <v/>
      </c>
      <c r="AW422" s="19" t="str">
        <f>IF(参照_電気!C422="","",参照_電気!C422)</f>
        <v>メニューB(残差)</v>
      </c>
      <c r="AX422" s="19">
        <f>IF(参照_電気!D422="","",参照_電気!D422)</f>
        <v>5.4600000000000004E-4</v>
      </c>
      <c r="AY422" s="19">
        <f>IF(参照_電気!E422="","",参照_電気!E422)</f>
        <v>5.4600000000000004E-4</v>
      </c>
      <c r="AZ422" s="19" t="str">
        <f>IF(参照_電気!F422="","",参照_電気!F422)</f>
        <v>京葉瓦斯(株)</v>
      </c>
      <c r="BA422" s="19" t="str">
        <f>IF(参照_電気!G422="","",参照_電気!G422)</f>
        <v>京葉瓦斯(株)_メニューB(残差)</v>
      </c>
      <c r="BB422" s="19">
        <f t="shared" si="47"/>
        <v>0.54600000000000004</v>
      </c>
      <c r="BD422" s="19" t="str">
        <f>IF(参照_電気!L422="","",参照_電気!L422)</f>
        <v>(株)ビビット</v>
      </c>
    </row>
    <row r="423" spans="47:56">
      <c r="AU423" s="19" t="str">
        <f>IF(参照_電気!A423="","",参照_電気!A423)</f>
        <v/>
      </c>
      <c r="AV423" s="19" t="str">
        <f>IF(参照_電気!B423="","",参照_電気!B423)</f>
        <v/>
      </c>
      <c r="AW423" s="19" t="str">
        <f>IF(参照_電気!C423="","",参照_電気!C423)</f>
        <v>(参考値)事業者全体</v>
      </c>
      <c r="AX423" s="19">
        <f>IF(参照_電気!D423="","",参照_電気!D423)</f>
        <v>5.4100000000000003E-4</v>
      </c>
      <c r="AY423" s="19">
        <f>IF(参照_電気!E423="","",参照_電気!E423)</f>
        <v>5.4100000000000003E-4</v>
      </c>
      <c r="AZ423" s="19" t="str">
        <f>IF(参照_電気!F423="","",参照_電気!F423)</f>
        <v>京葉瓦斯(株)</v>
      </c>
      <c r="BA423" s="19" t="str">
        <f>IF(参照_電気!G423="","",参照_電気!G423)</f>
        <v>京葉瓦斯(株)_(参考値)事業者全体</v>
      </c>
      <c r="BB423" s="19">
        <f t="shared" si="47"/>
        <v>0.54100000000000004</v>
      </c>
      <c r="BD423" s="19" t="str">
        <f>IF(参照_電気!L423="","",参照_電気!L423)</f>
        <v>ヒューリックプロパティソリューション(株)</v>
      </c>
    </row>
    <row r="424" spans="47:56">
      <c r="AU424" s="19" t="str">
        <f>IF(参照_電気!A424="","",参照_電気!A424)</f>
        <v>A0162</v>
      </c>
      <c r="AV424" s="19" t="str">
        <f>IF(参照_電気!B424="","",参照_電気!B424)</f>
        <v>TOPPANホールディングス(株)</v>
      </c>
      <c r="AW424" s="19" t="str">
        <f>IF(参照_電気!C424="","",参照_電気!C424)</f>
        <v>メニューA</v>
      </c>
      <c r="AX424" s="19">
        <f>IF(参照_電気!D424="","",参照_電気!D424)</f>
        <v>8.3999999999999995E-5</v>
      </c>
      <c r="AY424" s="19">
        <f>IF(参照_電気!E424="","",参照_電気!E424)</f>
        <v>8.3999999999999995E-5</v>
      </c>
      <c r="AZ424" s="19" t="str">
        <f>IF(参照_電気!F424="","",参照_電気!F424)</f>
        <v>TOPPANホールディングス(株)</v>
      </c>
      <c r="BA424" s="19" t="str">
        <f>IF(参照_電気!G424="","",参照_電気!G424)</f>
        <v>TOPPANホールディングス(株)_メニューA</v>
      </c>
      <c r="BB424" s="19">
        <f t="shared" si="47"/>
        <v>8.3999999999999991E-2</v>
      </c>
      <c r="BD424" s="19" t="str">
        <f>IF(参照_電気!L424="","",参照_電気!L424)</f>
        <v>兵庫電力(株)</v>
      </c>
    </row>
    <row r="425" spans="47:56">
      <c r="AU425" s="19" t="str">
        <f>IF(参照_電気!A425="","",参照_電気!A425)</f>
        <v/>
      </c>
      <c r="AV425" s="19" t="str">
        <f>IF(参照_電気!B425="","",参照_電気!B425)</f>
        <v/>
      </c>
      <c r="AW425" s="19" t="str">
        <f>IF(参照_電気!C425="","",参照_電気!C425)</f>
        <v>メニューB</v>
      </c>
      <c r="AX425" s="19">
        <f>IF(参照_電気!D425="","",参照_電気!D425)</f>
        <v>1.7200000000000001E-4</v>
      </c>
      <c r="AY425" s="19">
        <f>IF(参照_電気!E425="","",参照_電気!E425)</f>
        <v>1.7200000000000001E-4</v>
      </c>
      <c r="AZ425" s="19" t="str">
        <f>IF(参照_電気!F425="","",参照_電気!F425)</f>
        <v>TOPPANホールディングス(株)</v>
      </c>
      <c r="BA425" s="19" t="str">
        <f>IF(参照_電気!G425="","",参照_電気!G425)</f>
        <v>TOPPANホールディングス(株)_メニューB</v>
      </c>
      <c r="BB425" s="19">
        <f t="shared" si="47"/>
        <v>0.17200000000000001</v>
      </c>
      <c r="BD425" s="19" t="str">
        <f>IF(参照_電気!L425="","",参照_電気!L425)</f>
        <v>弘前ガス(株)</v>
      </c>
    </row>
    <row r="426" spans="47:56">
      <c r="AU426" s="19" t="str">
        <f>IF(参照_電気!A426="","",参照_電気!A426)</f>
        <v/>
      </c>
      <c r="AV426" s="19" t="str">
        <f>IF(参照_電気!B426="","",参照_電気!B426)</f>
        <v/>
      </c>
      <c r="AW426" s="19" t="str">
        <f>IF(参照_電気!C426="","",参照_電気!C426)</f>
        <v>メニューC</v>
      </c>
      <c r="AX426" s="19">
        <f>IF(参照_電気!D426="","",参照_電気!D426)</f>
        <v>1.8000000000000001E-4</v>
      </c>
      <c r="AY426" s="19">
        <f>IF(参照_電気!E426="","",参照_電気!E426)</f>
        <v>1.8000000000000001E-4</v>
      </c>
      <c r="AZ426" s="19" t="str">
        <f>IF(参照_電気!F426="","",参照_電気!F426)</f>
        <v>TOPPANホールディングス(株)</v>
      </c>
      <c r="BA426" s="19" t="str">
        <f>IF(参照_電気!G426="","",参照_電気!G426)</f>
        <v>TOPPANホールディングス(株)_メニューC</v>
      </c>
      <c r="BB426" s="19">
        <f t="shared" si="47"/>
        <v>0.18000000000000002</v>
      </c>
      <c r="BD426" s="19" t="str">
        <f>IF(参照_電気!L426="","",参照_電気!L426)</f>
        <v>広島ガス(株)</v>
      </c>
    </row>
    <row r="427" spans="47:56">
      <c r="AU427" s="19" t="str">
        <f>IF(参照_電気!A427="","",参照_電気!A427)</f>
        <v/>
      </c>
      <c r="AV427" s="19" t="str">
        <f>IF(参照_電気!B427="","",参照_電気!B427)</f>
        <v/>
      </c>
      <c r="AW427" s="19" t="str">
        <f>IF(参照_電気!C427="","",参照_電気!C427)</f>
        <v>メニューD(残差)</v>
      </c>
      <c r="AX427" s="19">
        <f>IF(参照_電気!D427="","",参照_電気!D427)</f>
        <v>5.04E-4</v>
      </c>
      <c r="AY427" s="19">
        <f>IF(参照_電気!E427="","",参照_電気!E427)</f>
        <v>5.04E-4</v>
      </c>
      <c r="AZ427" s="19" t="str">
        <f>IF(参照_電気!F427="","",参照_電気!F427)</f>
        <v>TOPPANホールディングス(株)</v>
      </c>
      <c r="BA427" s="19" t="str">
        <f>IF(参照_電気!G427="","",参照_電気!G427)</f>
        <v>TOPPANホールディングス(株)_メニューD(残差)</v>
      </c>
      <c r="BB427" s="19">
        <f t="shared" si="47"/>
        <v>0.504</v>
      </c>
      <c r="BD427" s="19" t="str">
        <f>IF(参照_電気!L427="","",参照_電気!L427)</f>
        <v>(株)ファミリーネット・ジャパン</v>
      </c>
    </row>
    <row r="428" spans="47:56">
      <c r="AU428" s="19" t="str">
        <f>IF(参照_電気!A428="","",参照_電気!A428)</f>
        <v/>
      </c>
      <c r="AV428" s="19" t="str">
        <f>IF(参照_電気!B428="","",参照_電気!B428)</f>
        <v/>
      </c>
      <c r="AW428" s="19" t="str">
        <f>IF(参照_電気!C428="","",参照_電気!C428)</f>
        <v>(参考値)事業者全体</v>
      </c>
      <c r="AX428" s="19">
        <f>IF(参照_電気!D428="","",参照_電気!D428)</f>
        <v>4.5399999999999998E-4</v>
      </c>
      <c r="AY428" s="19">
        <f>IF(参照_電気!E428="","",参照_電気!E428)</f>
        <v>4.5399999999999998E-4</v>
      </c>
      <c r="AZ428" s="19" t="str">
        <f>IF(参照_電気!F428="","",参照_電気!F428)</f>
        <v>TOPPANホールディングス(株)</v>
      </c>
      <c r="BA428" s="19" t="str">
        <f>IF(参照_電気!G428="","",参照_電気!G428)</f>
        <v>TOPPANホールディングス(株)_(参考値)事業者全体</v>
      </c>
      <c r="BB428" s="19">
        <f t="shared" si="47"/>
        <v>0.45399999999999996</v>
      </c>
      <c r="BD428" s="19" t="str">
        <f>IF(参照_電気!L428="","",参照_電気!L428)</f>
        <v>(株)ファラデー</v>
      </c>
    </row>
    <row r="429" spans="47:56">
      <c r="AU429" s="19" t="str">
        <f>IF(参照_電気!A429="","",参照_電気!A429)</f>
        <v>A0163</v>
      </c>
      <c r="AV429" s="19" t="str">
        <f>IF(参照_電気!B429="","",参照_電気!B429)</f>
        <v>伊勢崎ガス(株)</v>
      </c>
      <c r="AW429" s="19" t="str">
        <f>IF(参照_電気!C429="","",参照_電気!C429)</f>
        <v>メニューA</v>
      </c>
      <c r="AX429" s="19">
        <f>IF(参照_電気!D429="","",参照_電気!D429)</f>
        <v>0</v>
      </c>
      <c r="AY429" s="19">
        <f>IF(参照_電気!E429="","",参照_電気!E429)</f>
        <v>0</v>
      </c>
      <c r="AZ429" s="19" t="str">
        <f>IF(参照_電気!F429="","",参照_電気!F429)</f>
        <v>伊勢崎ガス(株)</v>
      </c>
      <c r="BA429" s="19" t="str">
        <f>IF(参照_電気!G429="","",参照_電気!G429)</f>
        <v>伊勢崎ガス(株)_メニューA</v>
      </c>
      <c r="BB429" s="19">
        <f t="shared" si="47"/>
        <v>0</v>
      </c>
      <c r="BD429" s="19" t="str">
        <f>IF(参照_電気!L429="","",参照_電気!L429)</f>
        <v>フィンテックラボ協同組合</v>
      </c>
    </row>
    <row r="430" spans="47:56">
      <c r="AU430" s="19" t="str">
        <f>IF(参照_電気!A430="","",参照_電気!A430)</f>
        <v/>
      </c>
      <c r="AV430" s="19" t="str">
        <f>IF(参照_電気!B430="","",参照_電気!B430)</f>
        <v/>
      </c>
      <c r="AW430" s="19" t="str">
        <f>IF(参照_電気!C430="","",参照_電気!C430)</f>
        <v>メニューB(残差)</v>
      </c>
      <c r="AX430" s="19">
        <f>IF(参照_電気!D430="","",参照_電気!D430)</f>
        <v>4.2000000000000002E-4</v>
      </c>
      <c r="AY430" s="19">
        <f>IF(参照_電気!E430="","",参照_電気!E430)</f>
        <v>4.2000000000000002E-4</v>
      </c>
      <c r="AZ430" s="19" t="str">
        <f>IF(参照_電気!F430="","",参照_電気!F430)</f>
        <v>伊勢崎ガス(株)</v>
      </c>
      <c r="BA430" s="19" t="str">
        <f>IF(参照_電気!G430="","",参照_電気!G430)</f>
        <v>伊勢崎ガス(株)_メニューB(残差)</v>
      </c>
      <c r="BB430" s="19">
        <f t="shared" si="47"/>
        <v>0.42000000000000004</v>
      </c>
      <c r="BD430" s="19" t="str">
        <f>IF(参照_電気!L430="","",参照_電気!L430)</f>
        <v>(株)フォーバルテレコム</v>
      </c>
    </row>
    <row r="431" spans="47:56">
      <c r="AU431" s="19" t="str">
        <f>IF(参照_電気!A431="","",参照_電気!A431)</f>
        <v/>
      </c>
      <c r="AV431" s="19" t="str">
        <f>IF(参照_電気!B431="","",参照_電気!B431)</f>
        <v/>
      </c>
      <c r="AW431" s="19" t="str">
        <f>IF(参照_電気!C431="","",参照_電気!C431)</f>
        <v>(参考値)事業者全体</v>
      </c>
      <c r="AX431" s="19">
        <f>IF(参照_電気!D431="","",参照_電気!D431)</f>
        <v>4.1300000000000001E-4</v>
      </c>
      <c r="AY431" s="19">
        <f>IF(参照_電気!E431="","",参照_電気!E431)</f>
        <v>4.1300000000000001E-4</v>
      </c>
      <c r="AZ431" s="19" t="str">
        <f>IF(参照_電気!F431="","",参照_電気!F431)</f>
        <v>伊勢崎ガス(株)</v>
      </c>
      <c r="BA431" s="19" t="str">
        <f>IF(参照_電気!G431="","",参照_電気!G431)</f>
        <v>伊勢崎ガス(株)_(参考値)事業者全体</v>
      </c>
      <c r="BB431" s="19">
        <f t="shared" si="47"/>
        <v>0.41300000000000003</v>
      </c>
      <c r="BD431" s="19" t="str">
        <f>IF(参照_電気!L431="","",参照_電気!L431)</f>
        <v>(株)フォレストパワー</v>
      </c>
    </row>
    <row r="432" spans="47:56">
      <c r="AU432" s="19" t="str">
        <f>IF(参照_電気!A432="","",参照_電気!A432)</f>
        <v>A0164</v>
      </c>
      <c r="AV432" s="19" t="str">
        <f>IF(参照_電気!B432="","",参照_電気!B432)</f>
        <v>キヤノンマーケティングジャパン(株)</v>
      </c>
      <c r="AW432" s="19" t="str">
        <f>IF(参照_電気!C432="","",参照_電気!C432)</f>
        <v/>
      </c>
      <c r="AX432" s="19">
        <f>IF(参照_電気!D432="","",参照_電気!D432)</f>
        <v>4.1899999999999999E-4</v>
      </c>
      <c r="AY432" s="19">
        <f>IF(参照_電気!E432="","",参照_電気!E432)</f>
        <v>4.1899999999999999E-4</v>
      </c>
      <c r="AZ432" s="19" t="str">
        <f>IF(参照_電気!F432="","",参照_電気!F432)</f>
        <v>キヤノンマーケティングジャパン(株)</v>
      </c>
      <c r="BA432" s="19" t="str">
        <f>IF(参照_電気!G432="","",参照_電気!G432)</f>
        <v>キヤノンマーケティングジャパン(株)_</v>
      </c>
      <c r="BB432" s="19">
        <f t="shared" si="47"/>
        <v>0.41899999999999998</v>
      </c>
      <c r="BD432" s="19" t="str">
        <f>IF(参照_電気!L432="","",参照_電気!L432)</f>
        <v>ふかやeパワー(株)</v>
      </c>
    </row>
    <row r="433" spans="47:56">
      <c r="AU433" s="19" t="str">
        <f>IF(参照_電気!A433="","",参照_電気!A433)</f>
        <v>A0165</v>
      </c>
      <c r="AV433" s="19" t="str">
        <f>IF(参照_電気!B433="","",参照_電気!B433)</f>
        <v>(株)とっとり市民電力</v>
      </c>
      <c r="AW433" s="19" t="str">
        <f>IF(参照_電気!C433="","",参照_電気!C433)</f>
        <v>メニューA</v>
      </c>
      <c r="AX433" s="19">
        <f>IF(参照_電気!D433="","",参照_電気!D433)</f>
        <v>0</v>
      </c>
      <c r="AY433" s="19">
        <f>IF(参照_電気!E433="","",参照_電気!E433)</f>
        <v>0</v>
      </c>
      <c r="AZ433" s="19" t="str">
        <f>IF(参照_電気!F433="","",参照_電気!F433)</f>
        <v>(株)とっとり市民電力</v>
      </c>
      <c r="BA433" s="19" t="str">
        <f>IF(参照_電気!G433="","",参照_電気!G433)</f>
        <v>(株)とっとり市民電力_メニューA</v>
      </c>
      <c r="BB433" s="19">
        <f t="shared" si="47"/>
        <v>0</v>
      </c>
      <c r="BD433" s="19" t="str">
        <f>IF(参照_電気!L433="","",参照_電気!L433)</f>
        <v>福井電力(株)</v>
      </c>
    </row>
    <row r="434" spans="47:56">
      <c r="AU434" s="19" t="str">
        <f>IF(参照_電気!A434="","",参照_電気!A434)</f>
        <v/>
      </c>
      <c r="AV434" s="19" t="str">
        <f>IF(参照_電気!B434="","",参照_電気!B434)</f>
        <v/>
      </c>
      <c r="AW434" s="19" t="str">
        <f>IF(参照_電気!C434="","",参照_電気!C434)</f>
        <v>メニューB(残差)</v>
      </c>
      <c r="AX434" s="19">
        <f>IF(参照_電気!D434="","",参照_電気!D434)</f>
        <v>2.9599999999999998E-4</v>
      </c>
      <c r="AY434" s="19">
        <f>IF(参照_電気!E434="","",参照_電気!E434)</f>
        <v>2.9599999999999998E-4</v>
      </c>
      <c r="AZ434" s="19" t="str">
        <f>IF(参照_電気!F434="","",参照_電気!F434)</f>
        <v>(株)とっとり市民電力</v>
      </c>
      <c r="BA434" s="19" t="str">
        <f>IF(参照_電気!G434="","",参照_電気!G434)</f>
        <v>(株)とっとり市民電力_メニューB(残差)</v>
      </c>
      <c r="BB434" s="19">
        <f t="shared" si="47"/>
        <v>0.29599999999999999</v>
      </c>
      <c r="BD434" s="19" t="str">
        <f>IF(参照_電気!L434="","",参照_電気!L434)</f>
        <v>ふくしま新電力(株)</v>
      </c>
    </row>
    <row r="435" spans="47:56">
      <c r="AU435" s="19" t="str">
        <f>IF(参照_電気!A435="","",参照_電気!A435)</f>
        <v/>
      </c>
      <c r="AV435" s="19" t="str">
        <f>IF(参照_電気!B435="","",参照_電気!B435)</f>
        <v/>
      </c>
      <c r="AW435" s="19" t="str">
        <f>IF(参照_電気!C435="","",参照_電気!C435)</f>
        <v>(参考値)事業者全体</v>
      </c>
      <c r="AX435" s="19">
        <f>IF(参照_電気!D435="","",参照_電気!D435)</f>
        <v>2.9100000000000003E-4</v>
      </c>
      <c r="AY435" s="19">
        <f>IF(参照_電気!E435="","",参照_電気!E435)</f>
        <v>2.9100000000000003E-4</v>
      </c>
      <c r="AZ435" s="19" t="str">
        <f>IF(参照_電気!F435="","",参照_電気!F435)</f>
        <v>(株)とっとり市民電力</v>
      </c>
      <c r="BA435" s="19" t="str">
        <f>IF(参照_電気!G435="","",参照_電気!G435)</f>
        <v>(株)とっとり市民電力_(参考値)事業者全体</v>
      </c>
      <c r="BB435" s="19">
        <f t="shared" si="47"/>
        <v>0.29100000000000004</v>
      </c>
      <c r="BD435" s="19" t="str">
        <f>IF(参照_電気!L435="","",参照_電気!L435)</f>
        <v>福島フェニックス電力(株)</v>
      </c>
    </row>
    <row r="436" spans="47:56">
      <c r="AU436" s="19" t="str">
        <f>IF(参照_電気!A436="","",参照_電気!A436)</f>
        <v>A0166</v>
      </c>
      <c r="AV436" s="19" t="str">
        <f>IF(参照_電気!B436="","",参照_電気!B436)</f>
        <v>(株)エクスゲート(旧：(株)イーエムアイ)</v>
      </c>
      <c r="AW436" s="19" t="str">
        <f>IF(参照_電気!C436="","",参照_電気!C436)</f>
        <v/>
      </c>
      <c r="AX436" s="19">
        <f>IF(参照_電気!D436="","",参照_電気!D436)</f>
        <v>7.1599999999999995E-4</v>
      </c>
      <c r="AY436" s="19">
        <f>IF(参照_電気!E436="","",参照_電気!E436)</f>
        <v>7.1599999999999995E-4</v>
      </c>
      <c r="AZ436" s="19" t="str">
        <f>IF(参照_電気!F436="","",参照_電気!F436)</f>
        <v>(株)エクスゲート(旧：(株)イーエムアイ)</v>
      </c>
      <c r="BA436" s="19" t="str">
        <f>IF(参照_電気!G436="","",参照_電気!G436)</f>
        <v>(株)エクスゲート(旧：(株)イーエムアイ)_</v>
      </c>
      <c r="BB436" s="19">
        <f t="shared" si="47"/>
        <v>0.71599999999999997</v>
      </c>
      <c r="BD436" s="19" t="str">
        <f>IF(参照_電気!L436="","",参照_電気!L436)</f>
        <v>福山未来エナジー(株)</v>
      </c>
    </row>
    <row r="437" spans="47:56">
      <c r="AU437" s="19" t="str">
        <f>IF(参照_電気!A437="","",参照_電気!A437)</f>
        <v>A0167</v>
      </c>
      <c r="AV437" s="19" t="str">
        <f>IF(参照_電気!B437="","",参照_電気!B437)</f>
        <v>佐野瓦斯(株)</v>
      </c>
      <c r="AW437" s="19" t="str">
        <f>IF(参照_電気!C437="","",参照_電気!C437)</f>
        <v>メニューA</v>
      </c>
      <c r="AX437" s="19">
        <f>IF(参照_電気!D437="","",参照_電気!D437)</f>
        <v>0</v>
      </c>
      <c r="AY437" s="19">
        <f>IF(参照_電気!E437="","",参照_電気!E437)</f>
        <v>0</v>
      </c>
      <c r="AZ437" s="19" t="str">
        <f>IF(参照_電気!F437="","",参照_電気!F437)</f>
        <v>佐野瓦斯(株)</v>
      </c>
      <c r="BA437" s="19" t="str">
        <f>IF(参照_電気!G437="","",参照_電気!G437)</f>
        <v>佐野瓦斯(株)_メニューA</v>
      </c>
      <c r="BB437" s="19">
        <f t="shared" si="47"/>
        <v>0</v>
      </c>
      <c r="BD437" s="19" t="str">
        <f>IF(参照_電気!L437="","",参照_電気!L437)</f>
        <v>富士山エナジー(株)</v>
      </c>
    </row>
    <row r="438" spans="47:56">
      <c r="AU438" s="19" t="str">
        <f>IF(参照_電気!A438="","",参照_電気!A438)</f>
        <v/>
      </c>
      <c r="AV438" s="19" t="str">
        <f>IF(参照_電気!B438="","",参照_電気!B438)</f>
        <v/>
      </c>
      <c r="AW438" s="19" t="str">
        <f>IF(参照_電気!C438="","",参照_電気!C438)</f>
        <v>メニューB(残差)</v>
      </c>
      <c r="AX438" s="19">
        <f>IF(参照_電気!D438="","",参照_電気!D438)</f>
        <v>4.0999999999999999E-4</v>
      </c>
      <c r="AY438" s="19">
        <f>IF(参照_電気!E438="","",参照_電気!E438)</f>
        <v>4.0999999999999999E-4</v>
      </c>
      <c r="AZ438" s="19" t="str">
        <f>IF(参照_電気!F438="","",参照_電気!F438)</f>
        <v>佐野瓦斯(株)</v>
      </c>
      <c r="BA438" s="19" t="str">
        <f>IF(参照_電気!G438="","",参照_電気!G438)</f>
        <v>佐野瓦斯(株)_メニューB(残差)</v>
      </c>
      <c r="BB438" s="19">
        <f t="shared" si="47"/>
        <v>0.41</v>
      </c>
      <c r="BD438" s="19" t="str">
        <f>IF(参照_電気!L438="","",参照_電気!L438)</f>
        <v>(株)藤田商店</v>
      </c>
    </row>
    <row r="439" spans="47:56">
      <c r="AU439" s="19" t="str">
        <f>IF(参照_電気!A439="","",参照_電気!A439)</f>
        <v/>
      </c>
      <c r="AV439" s="19" t="str">
        <f>IF(参照_電気!B439="","",参照_電気!B439)</f>
        <v/>
      </c>
      <c r="AW439" s="19" t="str">
        <f>IF(参照_電気!C439="","",参照_電気!C439)</f>
        <v>(参考値)事業者全体</v>
      </c>
      <c r="AX439" s="19">
        <f>IF(参照_電気!D439="","",参照_電気!D439)</f>
        <v>3.8299999999999999E-4</v>
      </c>
      <c r="AY439" s="19">
        <f>IF(参照_電気!E439="","",参照_電気!E439)</f>
        <v>3.8299999999999999E-4</v>
      </c>
      <c r="AZ439" s="19" t="str">
        <f>IF(参照_電気!F439="","",参照_電気!F439)</f>
        <v>佐野瓦斯(株)</v>
      </c>
      <c r="BA439" s="19" t="str">
        <f>IF(参照_電気!G439="","",参照_電気!G439)</f>
        <v>佐野瓦斯(株)_(参考値)事業者全体</v>
      </c>
      <c r="BB439" s="19">
        <f t="shared" si="47"/>
        <v>0.38300000000000001</v>
      </c>
      <c r="BD439" s="19" t="str">
        <f>IF(参照_電気!L439="","",参照_電気!L439)</f>
        <v>フジ物産(株)</v>
      </c>
    </row>
    <row r="440" spans="47:56">
      <c r="AU440" s="19" t="str">
        <f>IF(参照_電気!A440="","",参照_電気!A440)</f>
        <v>A0168</v>
      </c>
      <c r="AV440" s="19" t="str">
        <f>IF(参照_電気!B440="","",参照_電気!B440)</f>
        <v>桐生瓦斯(株)</v>
      </c>
      <c r="AW440" s="19" t="str">
        <f>IF(参照_電気!C440="","",参照_電気!C440)</f>
        <v/>
      </c>
      <c r="AX440" s="19">
        <f>IF(参照_電気!D440="","",参照_電気!D440)</f>
        <v>4.1899999999999999E-4</v>
      </c>
      <c r="AY440" s="19">
        <f>IF(参照_電気!E440="","",参照_電気!E440)</f>
        <v>4.1899999999999999E-4</v>
      </c>
      <c r="AZ440" s="19" t="str">
        <f>IF(参照_電気!F440="","",参照_電気!F440)</f>
        <v>桐生瓦斯(株)</v>
      </c>
      <c r="BA440" s="19" t="str">
        <f>IF(参照_電気!G440="","",参照_電気!G440)</f>
        <v>桐生瓦斯(株)_</v>
      </c>
      <c r="BB440" s="19">
        <f t="shared" si="47"/>
        <v>0.41899999999999998</v>
      </c>
      <c r="BD440" s="19" t="str">
        <f>IF(参照_電気!L440="","",参照_電気!L440)</f>
        <v>武州瓦斯(株)</v>
      </c>
    </row>
    <row r="441" spans="47:56">
      <c r="AU441" s="19" t="str">
        <f>IF(参照_電気!A441="","",参照_電気!A441)</f>
        <v>A0169</v>
      </c>
      <c r="AV441" s="19" t="str">
        <f>IF(参照_電気!B441="","",参照_電気!B441)</f>
        <v>森の電力(株)</v>
      </c>
      <c r="AW441" s="19" t="str">
        <f>IF(参照_電気!C441="","",参照_電気!C441)</f>
        <v>メニューA</v>
      </c>
      <c r="AX441" s="19">
        <f>IF(参照_電気!D441="","",参照_電気!D441)</f>
        <v>0</v>
      </c>
      <c r="AY441" s="19">
        <f>IF(参照_電気!E441="","",参照_電気!E441)</f>
        <v>0</v>
      </c>
      <c r="AZ441" s="19" t="str">
        <f>IF(参照_電気!F441="","",参照_電気!F441)</f>
        <v>森の電力(株)</v>
      </c>
      <c r="BA441" s="19" t="str">
        <f>IF(参照_電気!G441="","",参照_電気!G441)</f>
        <v>森の電力(株)_メニューA</v>
      </c>
      <c r="BB441" s="19">
        <f t="shared" si="47"/>
        <v>0</v>
      </c>
      <c r="BD441" s="19" t="str">
        <f>IF(参照_電気!L441="","",参照_電気!L441)</f>
        <v>(株)フソウ・エナジー</v>
      </c>
    </row>
    <row r="442" spans="47:56">
      <c r="AU442" s="19" t="str">
        <f>IF(参照_電気!A442="","",参照_電気!A442)</f>
        <v/>
      </c>
      <c r="AV442" s="19" t="str">
        <f>IF(参照_電気!B442="","",参照_電気!B442)</f>
        <v/>
      </c>
      <c r="AW442" s="19" t="str">
        <f>IF(参照_電気!C442="","",参照_電気!C442)</f>
        <v>メニューB(残差)</v>
      </c>
      <c r="AX442" s="19">
        <f>IF(参照_電気!D442="","",参照_電気!D442)</f>
        <v>5.8399999999999999E-4</v>
      </c>
      <c r="AY442" s="19">
        <f>IF(参照_電気!E442="","",参照_電気!E442)</f>
        <v>5.8399999999999999E-4</v>
      </c>
      <c r="AZ442" s="19" t="str">
        <f>IF(参照_電気!F442="","",参照_電気!F442)</f>
        <v>森の電力(株)</v>
      </c>
      <c r="BA442" s="19" t="str">
        <f>IF(参照_電気!G442="","",参照_電気!G442)</f>
        <v>森の電力(株)_メニューB(残差)</v>
      </c>
      <c r="BB442" s="19">
        <f t="shared" si="47"/>
        <v>0.58399999999999996</v>
      </c>
      <c r="BD442" s="19" t="str">
        <f>IF(参照_電気!L442="","",参照_電気!L442)</f>
        <v>武陽ガス(株)</v>
      </c>
    </row>
    <row r="443" spans="47:56">
      <c r="AU443" s="19" t="str">
        <f>IF(参照_電気!A443="","",参照_電気!A443)</f>
        <v/>
      </c>
      <c r="AV443" s="19" t="str">
        <f>IF(参照_電気!B443="","",参照_電気!B443)</f>
        <v/>
      </c>
      <c r="AW443" s="19" t="str">
        <f>IF(参照_電気!C443="","",参照_電気!C443)</f>
        <v>(参考値)事業者全体</v>
      </c>
      <c r="AX443" s="19">
        <f>IF(参照_電気!D443="","",参照_電気!D443)</f>
        <v>0</v>
      </c>
      <c r="AY443" s="19">
        <f>IF(参照_電気!E443="","",参照_電気!E443)</f>
        <v>0</v>
      </c>
      <c r="AZ443" s="19" t="str">
        <f>IF(参照_電気!F443="","",参照_電気!F443)</f>
        <v>森の電力(株)</v>
      </c>
      <c r="BA443" s="19" t="str">
        <f>IF(参照_電気!G443="","",参照_電気!G443)</f>
        <v>森の電力(株)_(参考値)事業者全体</v>
      </c>
      <c r="BB443" s="19">
        <f t="shared" si="47"/>
        <v>0</v>
      </c>
      <c r="BD443" s="19" t="str">
        <f>IF(参照_電気!L443="","",参照_電気!L443)</f>
        <v>フラワーペイメント(株)</v>
      </c>
    </row>
    <row r="444" spans="47:56">
      <c r="AU444" s="19" t="str">
        <f>IF(参照_電気!A444="","",参照_電気!A444)</f>
        <v>A0170</v>
      </c>
      <c r="AV444" s="19" t="str">
        <f>IF(参照_電気!B444="","",参照_電気!B444)</f>
        <v>大和ハウス工業(株)</v>
      </c>
      <c r="AW444" s="19" t="str">
        <f>IF(参照_電気!C444="","",参照_電気!C444)</f>
        <v>メニューA</v>
      </c>
      <c r="AX444" s="19">
        <f>IF(参照_電気!D444="","",参照_電気!D444)</f>
        <v>0</v>
      </c>
      <c r="AY444" s="19">
        <f>IF(参照_電気!E444="","",参照_電気!E444)</f>
        <v>0</v>
      </c>
      <c r="AZ444" s="19" t="str">
        <f>IF(参照_電気!F444="","",参照_電気!F444)</f>
        <v>大和ハウス工業(株)</v>
      </c>
      <c r="BA444" s="19" t="str">
        <f>IF(参照_電気!G444="","",参照_電気!G444)</f>
        <v>大和ハウス工業(株)_メニューA</v>
      </c>
      <c r="BB444" s="19">
        <f t="shared" si="47"/>
        <v>0</v>
      </c>
      <c r="BD444" s="19" t="str">
        <f>IF(参照_電気!L444="","",参照_電気!L444)</f>
        <v>(株)フリクト電力(旧：(株)Mpower)</v>
      </c>
    </row>
    <row r="445" spans="47:56">
      <c r="AU445" s="19" t="str">
        <f>IF(参照_電気!A445="","",参照_電気!A445)</f>
        <v/>
      </c>
      <c r="AV445" s="19" t="str">
        <f>IF(参照_電気!B445="","",参照_電気!B445)</f>
        <v/>
      </c>
      <c r="AW445" s="19" t="str">
        <f>IF(参照_電気!C445="","",参照_電気!C445)</f>
        <v>メニューB</v>
      </c>
      <c r="AX445" s="19">
        <f>IF(参照_電気!D445="","",参照_電気!D445)</f>
        <v>0</v>
      </c>
      <c r="AY445" s="19">
        <f>IF(参照_電気!E445="","",参照_電気!E445)</f>
        <v>0</v>
      </c>
      <c r="AZ445" s="19" t="str">
        <f>IF(参照_電気!F445="","",参照_電気!F445)</f>
        <v>大和ハウス工業(株)</v>
      </c>
      <c r="BA445" s="19" t="str">
        <f>IF(参照_電気!G445="","",参照_電気!G445)</f>
        <v>大和ハウス工業(株)_メニューB</v>
      </c>
      <c r="BB445" s="19">
        <f t="shared" si="47"/>
        <v>0</v>
      </c>
      <c r="BD445" s="19" t="str">
        <f>IF(参照_電気!L445="","",参照_電気!L445)</f>
        <v>秩父新電力(株)</v>
      </c>
    </row>
    <row r="446" spans="47:56">
      <c r="AU446" s="19" t="str">
        <f>IF(参照_電気!A446="","",参照_電気!A446)</f>
        <v/>
      </c>
      <c r="AV446" s="19" t="str">
        <f>IF(参照_電気!B446="","",参照_電気!B446)</f>
        <v/>
      </c>
      <c r="AW446" s="19" t="str">
        <f>IF(参照_電気!C446="","",参照_電気!C446)</f>
        <v>メニューC</v>
      </c>
      <c r="AX446" s="19">
        <f>IF(参照_電気!D446="","",参照_電気!D446)</f>
        <v>7.8999999999999996E-5</v>
      </c>
      <c r="AY446" s="19">
        <f>IF(参照_電気!E446="","",参照_電気!E446)</f>
        <v>7.8999999999999996E-5</v>
      </c>
      <c r="AZ446" s="19" t="str">
        <f>IF(参照_電気!F446="","",参照_電気!F446)</f>
        <v>大和ハウス工業(株)</v>
      </c>
      <c r="BA446" s="19" t="str">
        <f>IF(参照_電気!G446="","",参照_電気!G446)</f>
        <v>大和ハウス工業(株)_メニューC</v>
      </c>
      <c r="BB446" s="19">
        <f t="shared" si="47"/>
        <v>7.9000000000000001E-2</v>
      </c>
      <c r="BD446" s="19" t="str">
        <f>IF(参照_電気!L446="","",参照_電気!L446)</f>
        <v>(株)ぶんごおおのエナジー</v>
      </c>
    </row>
    <row r="447" spans="47:56">
      <c r="AU447" s="19" t="str">
        <f>IF(参照_電気!A447="","",参照_電気!A447)</f>
        <v/>
      </c>
      <c r="AV447" s="19" t="str">
        <f>IF(参照_電気!B447="","",参照_電気!B447)</f>
        <v/>
      </c>
      <c r="AW447" s="19" t="str">
        <f>IF(参照_電気!C447="","",参照_電気!C447)</f>
        <v>メニューD</v>
      </c>
      <c r="AX447" s="19">
        <f>IF(参照_電気!D447="","",参照_電気!D447)</f>
        <v>2.5500000000000002E-4</v>
      </c>
      <c r="AY447" s="19">
        <f>IF(参照_電気!E447="","",参照_電気!E447)</f>
        <v>2.5500000000000002E-4</v>
      </c>
      <c r="AZ447" s="19" t="str">
        <f>IF(参照_電気!F447="","",参照_電気!F447)</f>
        <v>大和ハウス工業(株)</v>
      </c>
      <c r="BA447" s="19" t="str">
        <f>IF(参照_電気!G447="","",参照_電気!G447)</f>
        <v>大和ハウス工業(株)_メニューD</v>
      </c>
      <c r="BB447" s="19">
        <f t="shared" si="47"/>
        <v>0.255</v>
      </c>
      <c r="BD447" s="19" t="str">
        <f>IF(参照_電気!L447="","",参照_電気!L447)</f>
        <v>(株)ボーダレス・ジャパン</v>
      </c>
    </row>
    <row r="448" spans="47:56">
      <c r="AU448" s="19" t="str">
        <f>IF(参照_電気!A448="","",参照_電気!A448)</f>
        <v/>
      </c>
      <c r="AV448" s="19" t="str">
        <f>IF(参照_電気!B448="","",参照_電気!B448)</f>
        <v/>
      </c>
      <c r="AW448" s="19" t="str">
        <f>IF(参照_電気!C448="","",参照_電気!C448)</f>
        <v>メニューE</v>
      </c>
      <c r="AX448" s="19">
        <f>IF(参照_電気!D448="","",参照_電気!D448)</f>
        <v>2.7500000000000002E-4</v>
      </c>
      <c r="AY448" s="19">
        <f>IF(参照_電気!E448="","",参照_電気!E448)</f>
        <v>2.7500000000000002E-4</v>
      </c>
      <c r="AZ448" s="19" t="str">
        <f>IF(参照_電気!F448="","",参照_電気!F448)</f>
        <v>大和ハウス工業(株)</v>
      </c>
      <c r="BA448" s="19" t="str">
        <f>IF(参照_電気!G448="","",参照_電気!G448)</f>
        <v>大和ハウス工業(株)_メニューE</v>
      </c>
      <c r="BB448" s="19">
        <f t="shared" si="47"/>
        <v>0.27500000000000002</v>
      </c>
      <c r="BD448" s="19" t="str">
        <f>IF(参照_電気!L448="","",参照_電気!L448)</f>
        <v>ホームタウンエナジー(株)</v>
      </c>
    </row>
    <row r="449" spans="47:56">
      <c r="AU449" s="19" t="str">
        <f>IF(参照_電気!A449="","",参照_電気!A449)</f>
        <v/>
      </c>
      <c r="AV449" s="19" t="str">
        <f>IF(参照_電気!B449="","",参照_電気!B449)</f>
        <v/>
      </c>
      <c r="AW449" s="19" t="str">
        <f>IF(参照_電気!C449="","",参照_電気!C449)</f>
        <v>メニューF(残差)</v>
      </c>
      <c r="AX449" s="19">
        <f>IF(参照_電気!D449="","",参照_電気!D449)</f>
        <v>3.7800000000000003E-4</v>
      </c>
      <c r="AY449" s="19">
        <f>IF(参照_電気!E449="","",参照_電気!E449)</f>
        <v>3.7800000000000003E-4</v>
      </c>
      <c r="AZ449" s="19" t="str">
        <f>IF(参照_電気!F449="","",参照_電気!F449)</f>
        <v>大和ハウス工業(株)</v>
      </c>
      <c r="BA449" s="19" t="str">
        <f>IF(参照_電気!G449="","",参照_電気!G449)</f>
        <v>大和ハウス工業(株)_メニューF(残差)</v>
      </c>
      <c r="BB449" s="19">
        <f t="shared" si="47"/>
        <v>0.378</v>
      </c>
      <c r="BD449" s="19" t="str">
        <f>IF(参照_電気!L449="","",参照_電気!L449)</f>
        <v>(株)ほくだん</v>
      </c>
    </row>
    <row r="450" spans="47:56">
      <c r="AU450" s="19" t="str">
        <f>IF(参照_電気!A450="","",参照_電気!A450)</f>
        <v/>
      </c>
      <c r="AV450" s="19" t="str">
        <f>IF(参照_電気!B450="","",参照_電気!B450)</f>
        <v/>
      </c>
      <c r="AW450" s="19" t="str">
        <f>IF(参照_電気!C450="","",参照_電気!C450)</f>
        <v>(参考値)事業者全体</v>
      </c>
      <c r="AX450" s="19">
        <f>IF(参照_電気!D450="","",参照_電気!D450)</f>
        <v>3.2499999999999999E-4</v>
      </c>
      <c r="AY450" s="19">
        <f>IF(参照_電気!E450="","",参照_電気!E450)</f>
        <v>3.2499999999999999E-4</v>
      </c>
      <c r="AZ450" s="19" t="str">
        <f>IF(参照_電気!F450="","",参照_電気!F450)</f>
        <v>大和ハウス工業(株)</v>
      </c>
      <c r="BA450" s="19" t="str">
        <f>IF(参照_電気!G450="","",参照_電気!G450)</f>
        <v>大和ハウス工業(株)_(参考値)事業者全体</v>
      </c>
      <c r="BB450" s="19">
        <f t="shared" si="47"/>
        <v>0.32500000000000001</v>
      </c>
      <c r="BD450" s="19" t="str">
        <f>IF(参照_電気!L450="","",参照_電気!L450)</f>
        <v>北陸電力ビズ・エナジーソリューション(株)</v>
      </c>
    </row>
    <row r="451" spans="47:56">
      <c r="AU451" s="19" t="str">
        <f>IF(参照_電気!A451="","",参照_電気!A451)</f>
        <v>A0172</v>
      </c>
      <c r="AV451" s="19" t="str">
        <f>IF(参照_電気!B451="","",参照_電気!B451)</f>
        <v>HTBエナジー(株)</v>
      </c>
      <c r="AW451" s="19" t="str">
        <f>IF(参照_電気!C451="","",参照_電気!C451)</f>
        <v>メニューA</v>
      </c>
      <c r="AX451" s="19">
        <f>IF(参照_電気!D451="","",参照_電気!D451)</f>
        <v>0</v>
      </c>
      <c r="AY451" s="19">
        <f>IF(参照_電気!E451="","",参照_電気!E451)</f>
        <v>0</v>
      </c>
      <c r="AZ451" s="19" t="str">
        <f>IF(参照_電気!F451="","",参照_電気!F451)</f>
        <v>HTBエナジー(株)</v>
      </c>
      <c r="BA451" s="19" t="str">
        <f>IF(参照_電気!G451="","",参照_電気!G451)</f>
        <v>HTBエナジー(株)_メニューA</v>
      </c>
      <c r="BB451" s="19">
        <f t="shared" si="47"/>
        <v>0</v>
      </c>
      <c r="BD451" s="19" t="str">
        <f>IF(参照_電気!L451="","",参照_電気!L451)</f>
        <v>(株)ホクレン油機サービス</v>
      </c>
    </row>
    <row r="452" spans="47:56">
      <c r="AU452" s="19" t="str">
        <f>IF(参照_電気!A452="","",参照_電気!A452)</f>
        <v/>
      </c>
      <c r="AV452" s="19" t="str">
        <f>IF(参照_電気!B452="","",参照_電気!B452)</f>
        <v/>
      </c>
      <c r="AW452" s="19" t="str">
        <f>IF(参照_電気!C452="","",参照_電気!C452)</f>
        <v>メニューB(残差)</v>
      </c>
      <c r="AX452" s="19">
        <f>IF(参照_電気!D452="","",参照_電気!D452)</f>
        <v>3.9599999999999998E-4</v>
      </c>
      <c r="AY452" s="19">
        <f>IF(参照_電気!E452="","",参照_電気!E452)</f>
        <v>3.9599999999999998E-4</v>
      </c>
      <c r="AZ452" s="19" t="str">
        <f>IF(参照_電気!F452="","",参照_電気!F452)</f>
        <v>HTBエナジー(株)</v>
      </c>
      <c r="BA452" s="19" t="str">
        <f>IF(参照_電気!G452="","",参照_電気!G452)</f>
        <v>HTBエナジー(株)_メニューB(残差)</v>
      </c>
      <c r="BB452" s="19">
        <f t="shared" si="47"/>
        <v>0.39599999999999996</v>
      </c>
      <c r="BD452" s="19" t="str">
        <f>IF(参照_電気!L452="","",参照_電気!L452)</f>
        <v>北海道瓦斯(株)</v>
      </c>
    </row>
    <row r="453" spans="47:56">
      <c r="AU453" s="19" t="str">
        <f>IF(参照_電気!A453="","",参照_電気!A453)</f>
        <v/>
      </c>
      <c r="AV453" s="19" t="str">
        <f>IF(参照_電気!B453="","",参照_電気!B453)</f>
        <v/>
      </c>
      <c r="AW453" s="19" t="str">
        <f>IF(参照_電気!C453="","",参照_電気!C453)</f>
        <v>(参考値)事業者全体</v>
      </c>
      <c r="AX453" s="19">
        <f>IF(参照_電気!D453="","",参照_電気!D453)</f>
        <v>3.6299999999999999E-4</v>
      </c>
      <c r="AY453" s="19">
        <f>IF(参照_電気!E453="","",参照_電気!E453)</f>
        <v>3.6299999999999999E-4</v>
      </c>
      <c r="AZ453" s="19" t="str">
        <f>IF(参照_電気!F453="","",参照_電気!F453)</f>
        <v>HTBエナジー(株)</v>
      </c>
      <c r="BA453" s="19" t="str">
        <f>IF(参照_電気!G453="","",参照_電気!G453)</f>
        <v>HTBエナジー(株)_(参考値)事業者全体</v>
      </c>
      <c r="BB453" s="19">
        <f t="shared" ref="BB453:BB516" si="48">AX453*1000</f>
        <v>0.36299999999999999</v>
      </c>
      <c r="BD453" s="19" t="str">
        <f>IF(参照_電気!L453="","",参照_電気!L453)</f>
        <v>穂の国とよはし電力(株)</v>
      </c>
    </row>
    <row r="454" spans="47:56">
      <c r="AU454" s="19" t="str">
        <f>IF(参照_電気!A454="","",参照_電気!A454)</f>
        <v>A0173</v>
      </c>
      <c r="AV454" s="19" t="str">
        <f>IF(参照_電気!B454="","",参照_電気!B454)</f>
        <v>(株)アシストワンエナジー</v>
      </c>
      <c r="AW454" s="19" t="str">
        <f>IF(参照_電気!C454="","",参照_電気!C454)</f>
        <v/>
      </c>
      <c r="AX454" s="19">
        <f>IF(参照_電気!D454="","",参照_電気!D454)</f>
        <v>6.1600000000000001E-4</v>
      </c>
      <c r="AY454" s="19">
        <f>IF(参照_電気!E454="","",参照_電気!E454)</f>
        <v>6.1600000000000001E-4</v>
      </c>
      <c r="AZ454" s="19" t="str">
        <f>IF(参照_電気!F454="","",参照_電気!F454)</f>
        <v>(株)アシストワンエナジー</v>
      </c>
      <c r="BA454" s="19" t="str">
        <f>IF(参照_電気!G454="","",参照_電気!G454)</f>
        <v>(株)アシストワンエナジー_</v>
      </c>
      <c r="BB454" s="19">
        <f t="shared" si="48"/>
        <v>0.61599999999999999</v>
      </c>
      <c r="BD454" s="19" t="str">
        <f>IF(参照_電気!L454="","",参照_電気!L454)</f>
        <v>本庄ガス(株)</v>
      </c>
    </row>
    <row r="455" spans="47:56">
      <c r="AU455" s="19" t="str">
        <f>IF(参照_電気!A455="","",参照_電気!A455)</f>
        <v>A0175</v>
      </c>
      <c r="AV455" s="19" t="str">
        <f>IF(参照_電気!B455="","",参照_電気!B455)</f>
        <v>(株)フソウ・エナジー</v>
      </c>
      <c r="AW455" s="19" t="str">
        <f>IF(参照_電気!C455="","",参照_電気!C455)</f>
        <v/>
      </c>
      <c r="AX455" s="19">
        <f>IF(参照_電気!D455="","",参照_電気!D455)</f>
        <v>6.4800000000000003E-4</v>
      </c>
      <c r="AY455" s="19">
        <f>IF(参照_電気!E455="","",参照_電気!E455)</f>
        <v>6.4800000000000003E-4</v>
      </c>
      <c r="AZ455" s="19" t="str">
        <f>IF(参照_電気!F455="","",参照_電気!F455)</f>
        <v>(株)フソウ・エナジー</v>
      </c>
      <c r="BA455" s="19" t="str">
        <f>IF(参照_電気!G455="","",参照_電気!G455)</f>
        <v>(株)フソウ・エナジー_</v>
      </c>
      <c r="BB455" s="19">
        <f t="shared" si="48"/>
        <v>0.64800000000000002</v>
      </c>
      <c r="BD455" s="19" t="str">
        <f>IF(参照_電気!L455="","",参照_電気!L455)</f>
        <v>(株)まち未来製作所</v>
      </c>
    </row>
    <row r="456" spans="47:56">
      <c r="AU456" s="19" t="str">
        <f>IF(参照_電気!A456="","",参照_電気!A456)</f>
        <v>A0177</v>
      </c>
      <c r="AV456" s="19" t="str">
        <f>IF(参照_電気!B456="","",参照_電気!B456)</f>
        <v>湘南電力(株)</v>
      </c>
      <c r="AW456" s="19" t="str">
        <f>IF(参照_電気!C456="","",参照_電気!C456)</f>
        <v>メニューA</v>
      </c>
      <c r="AX456" s="19">
        <f>IF(参照_電気!D456="","",参照_電気!D456)</f>
        <v>0</v>
      </c>
      <c r="AY456" s="19">
        <f>IF(参照_電気!E456="","",参照_電気!E456)</f>
        <v>0</v>
      </c>
      <c r="AZ456" s="19" t="str">
        <f>IF(参照_電気!F456="","",参照_電気!F456)</f>
        <v>湘南電力(株)</v>
      </c>
      <c r="BA456" s="19" t="str">
        <f>IF(参照_電気!G456="","",参照_電気!G456)</f>
        <v>湘南電力(株)_メニューA</v>
      </c>
      <c r="BB456" s="19">
        <f t="shared" si="48"/>
        <v>0</v>
      </c>
      <c r="BD456" s="19" t="str">
        <f>IF(参照_電気!L456="","",参照_電気!L456)</f>
        <v>松阪新電力(株)</v>
      </c>
    </row>
    <row r="457" spans="47:56">
      <c r="AU457" s="19" t="str">
        <f>IF(参照_電気!A457="","",参照_電気!A457)</f>
        <v/>
      </c>
      <c r="AV457" s="19" t="str">
        <f>IF(参照_電気!B457="","",参照_電気!B457)</f>
        <v/>
      </c>
      <c r="AW457" s="19" t="str">
        <f>IF(参照_電気!C457="","",参照_電気!C457)</f>
        <v>メニューB(残差)</v>
      </c>
      <c r="AX457" s="19">
        <f>IF(参照_電気!D457="","",参照_電気!D457)</f>
        <v>5.4699999999999996E-4</v>
      </c>
      <c r="AY457" s="19">
        <f>IF(参照_電気!E457="","",参照_電気!E457)</f>
        <v>5.4699999999999996E-4</v>
      </c>
      <c r="AZ457" s="19" t="str">
        <f>IF(参照_電気!F457="","",参照_電気!F457)</f>
        <v>湘南電力(株)</v>
      </c>
      <c r="BA457" s="19" t="str">
        <f>IF(参照_電気!G457="","",参照_電気!G457)</f>
        <v>湘南電力(株)_メニューB(残差)</v>
      </c>
      <c r="BB457" s="19">
        <f t="shared" si="48"/>
        <v>0.54699999999999993</v>
      </c>
      <c r="BD457" s="19" t="str">
        <f>IF(参照_電気!L457="","",参照_電気!L457)</f>
        <v>松本ガス(株)</v>
      </c>
    </row>
    <row r="458" spans="47:56">
      <c r="AU458" s="19" t="str">
        <f>IF(参照_電気!A458="","",参照_電気!A458)</f>
        <v/>
      </c>
      <c r="AV458" s="19" t="str">
        <f>IF(参照_電気!B458="","",参照_電気!B458)</f>
        <v/>
      </c>
      <c r="AW458" s="19" t="str">
        <f>IF(参照_電気!C458="","",参照_電気!C458)</f>
        <v>(参考値)事業者全体</v>
      </c>
      <c r="AX458" s="19">
        <f>IF(参照_電気!D458="","",参照_電気!D458)</f>
        <v>5.0600000000000005E-4</v>
      </c>
      <c r="AY458" s="19">
        <f>IF(参照_電気!E458="","",参照_電気!E458)</f>
        <v>5.0600000000000005E-4</v>
      </c>
      <c r="AZ458" s="19" t="str">
        <f>IF(参照_電気!F458="","",参照_電気!F458)</f>
        <v>湘南電力(株)</v>
      </c>
      <c r="BA458" s="19" t="str">
        <f>IF(参照_電気!G458="","",参照_電気!G458)</f>
        <v>湘南電力(株)_(参考値)事業者全体</v>
      </c>
      <c r="BB458" s="19">
        <f t="shared" si="48"/>
        <v>0.50600000000000001</v>
      </c>
      <c r="BD458" s="19" t="str">
        <f>IF(参照_電気!L458="","",参照_電気!L458)</f>
        <v>真庭バイオエネルギー(株)</v>
      </c>
    </row>
    <row r="459" spans="47:56">
      <c r="AU459" s="19" t="str">
        <f>IF(参照_電気!A459="","",参照_電気!A459)</f>
        <v>A0178</v>
      </c>
      <c r="AV459" s="19" t="str">
        <f>IF(参照_電気!B459="","",参照_電気!B459)</f>
        <v>大東建託パートナーズ(株)</v>
      </c>
      <c r="AW459" s="19" t="str">
        <f>IF(参照_電気!C459="","",参照_電気!C459)</f>
        <v/>
      </c>
      <c r="AX459" s="19">
        <f>IF(参照_電気!D459="","",参照_電気!D459)</f>
        <v>5.7600000000000001E-4</v>
      </c>
      <c r="AY459" s="19">
        <f>IF(参照_電気!E459="","",参照_電気!E459)</f>
        <v>5.7600000000000001E-4</v>
      </c>
      <c r="AZ459" s="19" t="str">
        <f>IF(参照_電気!F459="","",参照_電気!F459)</f>
        <v>大東建託パートナーズ(株)</v>
      </c>
      <c r="BA459" s="19" t="str">
        <f>IF(参照_電気!G459="","",参照_電気!G459)</f>
        <v>大東建託パートナーズ(株)_</v>
      </c>
      <c r="BB459" s="19">
        <f t="shared" si="48"/>
        <v>0.57600000000000007</v>
      </c>
      <c r="BD459" s="19" t="str">
        <f>IF(参照_電気!L459="","",参照_電気!L459)</f>
        <v>(株)マルイファシリティーズ</v>
      </c>
    </row>
    <row r="460" spans="47:56">
      <c r="AU460" s="19" t="str">
        <f>IF(参照_電気!A460="","",参照_電気!A460)</f>
        <v>A0179</v>
      </c>
      <c r="AV460" s="19" t="str">
        <f>IF(参照_電気!B460="","",参照_電気!B460)</f>
        <v>Japan電力(株)</v>
      </c>
      <c r="AW460" s="19" t="str">
        <f>IF(参照_電気!C460="","",参照_電気!C460)</f>
        <v>メニューA</v>
      </c>
      <c r="AX460" s="19">
        <f>IF(参照_電気!D460="","",参照_電気!D460)</f>
        <v>0</v>
      </c>
      <c r="AY460" s="19">
        <f>IF(参照_電気!E460="","",参照_電気!E460)</f>
        <v>0</v>
      </c>
      <c r="AZ460" s="19" t="str">
        <f>IF(参照_電気!F460="","",参照_電気!F460)</f>
        <v>Japan電力(株)</v>
      </c>
      <c r="BA460" s="19" t="str">
        <f>IF(参照_電気!G460="","",参照_電気!G460)</f>
        <v>Japan電力(株)_メニューA</v>
      </c>
      <c r="BB460" s="19">
        <f t="shared" si="48"/>
        <v>0</v>
      </c>
      <c r="BD460" s="19" t="str">
        <f>IF(参照_電気!L460="","",参照_電気!L460)</f>
        <v>(株)丸の内電力</v>
      </c>
    </row>
    <row r="461" spans="47:56">
      <c r="AU461" s="19" t="str">
        <f>IF(参照_電気!A461="","",参照_電気!A461)</f>
        <v/>
      </c>
      <c r="AV461" s="19" t="str">
        <f>IF(参照_電気!B461="","",参照_電気!B461)</f>
        <v/>
      </c>
      <c r="AW461" s="19" t="str">
        <f>IF(参照_電気!C461="","",参照_電気!C461)</f>
        <v>メニューB(残差)</v>
      </c>
      <c r="AX461" s="19">
        <f>IF(参照_電気!D461="","",参照_電気!D461)</f>
        <v>4.2099999999999999E-4</v>
      </c>
      <c r="AY461" s="19">
        <f>IF(参照_電気!E461="","",参照_電気!E461)</f>
        <v>4.2099999999999999E-4</v>
      </c>
      <c r="AZ461" s="19" t="str">
        <f>IF(参照_電気!F461="","",参照_電気!F461)</f>
        <v>Japan電力(株)</v>
      </c>
      <c r="BA461" s="19" t="str">
        <f>IF(参照_電気!G461="","",参照_電気!G461)</f>
        <v>Japan電力(株)_メニューB(残差)</v>
      </c>
      <c r="BB461" s="19">
        <f t="shared" si="48"/>
        <v>0.42099999999999999</v>
      </c>
      <c r="BD461" s="19" t="str">
        <f>IF(参照_電気!L461="","",参照_電気!L461)</f>
        <v>丸紅新電力(株)</v>
      </c>
    </row>
    <row r="462" spans="47:56">
      <c r="AU462" s="19" t="str">
        <f>IF(参照_電気!A462="","",参照_電気!A462)</f>
        <v/>
      </c>
      <c r="AV462" s="19" t="str">
        <f>IF(参照_電気!B462="","",参照_電気!B462)</f>
        <v/>
      </c>
      <c r="AW462" s="19" t="str">
        <f>IF(参照_電気!C462="","",参照_電気!C462)</f>
        <v>(参考値)事業者全体</v>
      </c>
      <c r="AX462" s="19">
        <f>IF(参照_電気!D462="","",参照_電気!D462)</f>
        <v>3.9199999999999999E-4</v>
      </c>
      <c r="AY462" s="19">
        <f>IF(参照_電気!E462="","",参照_電気!E462)</f>
        <v>3.9199999999999999E-4</v>
      </c>
      <c r="AZ462" s="19" t="str">
        <f>IF(参照_電気!F462="","",参照_電気!F462)</f>
        <v>Japan電力(株)</v>
      </c>
      <c r="BA462" s="19" t="str">
        <f>IF(参照_電気!G462="","",参照_電気!G462)</f>
        <v>Japan電力(株)_(参考値)事業者全体</v>
      </c>
      <c r="BB462" s="19">
        <f t="shared" si="48"/>
        <v>0.39200000000000002</v>
      </c>
      <c r="BD462" s="19" t="str">
        <f>IF(参照_電気!L462="","",参照_電気!L462)</f>
        <v>(株)マルヰ</v>
      </c>
    </row>
    <row r="463" spans="47:56">
      <c r="AU463" s="19" t="str">
        <f>IF(参照_電気!A463="","",参照_電気!A463)</f>
        <v>A0180</v>
      </c>
      <c r="AV463" s="19" t="str">
        <f>IF(参照_電気!B463="","",参照_電気!B463)</f>
        <v>電源開発(株)</v>
      </c>
      <c r="AW463" s="19" t="str">
        <f>IF(参照_電気!C463="","",参照_電気!C463)</f>
        <v>メニューA</v>
      </c>
      <c r="AX463" s="19">
        <f>IF(参照_電気!D463="","",参照_電気!D463)</f>
        <v>4.2499999999999998E-4</v>
      </c>
      <c r="AY463" s="19">
        <f>IF(参照_電気!E463="","",参照_電気!E463)</f>
        <v>4.2499999999999998E-4</v>
      </c>
      <c r="AZ463" s="19" t="str">
        <f>IF(参照_電気!F463="","",参照_電気!F463)</f>
        <v>電源開発(株)</v>
      </c>
      <c r="BA463" s="19" t="str">
        <f>IF(参照_電気!G463="","",参照_電気!G463)</f>
        <v>電源開発(株)_メニューA</v>
      </c>
      <c r="BB463" s="19">
        <f t="shared" si="48"/>
        <v>0.42499999999999999</v>
      </c>
      <c r="BD463" s="19" t="str">
        <f>IF(参照_電気!L463="","",参照_電気!L463)</f>
        <v>三河商事(株)</v>
      </c>
    </row>
    <row r="464" spans="47:56">
      <c r="AU464" s="19" t="str">
        <f>IF(参照_電気!A464="","",参照_電気!A464)</f>
        <v/>
      </c>
      <c r="AV464" s="19" t="str">
        <f>IF(参照_電気!B464="","",参照_電気!B464)</f>
        <v/>
      </c>
      <c r="AW464" s="19" t="str">
        <f>IF(参照_電気!C464="","",参照_電気!C464)</f>
        <v>メニューB(残差)</v>
      </c>
      <c r="AX464" s="19">
        <f>IF(参照_電気!D464="","",参照_電気!D464)</f>
        <v>4.2200000000000001E-4</v>
      </c>
      <c r="AY464" s="19">
        <f>IF(参照_電気!E464="","",参照_電気!E464)</f>
        <v>4.2200000000000001E-4</v>
      </c>
      <c r="AZ464" s="19" t="str">
        <f>IF(参照_電気!F464="","",参照_電気!F464)</f>
        <v>電源開発(株)</v>
      </c>
      <c r="BA464" s="19" t="str">
        <f>IF(参照_電気!G464="","",参照_電気!G464)</f>
        <v>電源開発(株)_メニューB(残差)</v>
      </c>
      <c r="BB464" s="19">
        <f t="shared" si="48"/>
        <v>0.42199999999999999</v>
      </c>
      <c r="BD464" s="19" t="str">
        <f>IF(参照_電気!L464="","",参照_電気!L464)</f>
        <v>(株)三河の山里コミュニティパワー</v>
      </c>
    </row>
    <row r="465" spans="47:56">
      <c r="AU465" s="19" t="str">
        <f>IF(参照_電気!A465="","",参照_電気!A465)</f>
        <v/>
      </c>
      <c r="AV465" s="19" t="str">
        <f>IF(参照_電気!B465="","",参照_電気!B465)</f>
        <v/>
      </c>
      <c r="AW465" s="19" t="str">
        <f>IF(参照_電気!C465="","",参照_電気!C465)</f>
        <v>(参考値)事業者全体</v>
      </c>
      <c r="AX465" s="19">
        <f>IF(参照_電気!D465="","",参照_電気!D465)</f>
        <v>4.2200000000000001E-4</v>
      </c>
      <c r="AY465" s="19">
        <f>IF(参照_電気!E465="","",参照_電気!E465)</f>
        <v>4.2200000000000001E-4</v>
      </c>
      <c r="AZ465" s="19" t="str">
        <f>IF(参照_電気!F465="","",参照_電気!F465)</f>
        <v>電源開発(株)</v>
      </c>
      <c r="BA465" s="19" t="str">
        <f>IF(参照_電気!G465="","",参照_電気!G465)</f>
        <v>電源開発(株)_(参考値)事業者全体</v>
      </c>
      <c r="BB465" s="19">
        <f t="shared" si="48"/>
        <v>0.42199999999999999</v>
      </c>
      <c r="BD465" s="19" t="str">
        <f>IF(参照_電気!L465="","",参照_電気!L465)</f>
        <v>三井物産(株)</v>
      </c>
    </row>
    <row r="466" spans="47:56">
      <c r="AU466" s="19" t="str">
        <f>IF(参照_電気!A466="","",参照_電気!A466)</f>
        <v>A0181</v>
      </c>
      <c r="AV466" s="19" t="str">
        <f>IF(参照_電気!B466="","",参照_電気!B466)</f>
        <v>鈴与商事(株)</v>
      </c>
      <c r="AW466" s="19" t="str">
        <f>IF(参照_電気!C466="","",参照_電気!C466)</f>
        <v>メニューA</v>
      </c>
      <c r="AX466" s="19">
        <f>IF(参照_電気!D466="","",参照_電気!D466)</f>
        <v>2.9599999999999998E-4</v>
      </c>
      <c r="AY466" s="19">
        <f>IF(参照_電気!E466="","",参照_電気!E466)</f>
        <v>2.9599999999999998E-4</v>
      </c>
      <c r="AZ466" s="19" t="str">
        <f>IF(参照_電気!F466="","",参照_電気!F466)</f>
        <v>鈴与商事(株)</v>
      </c>
      <c r="BA466" s="19" t="str">
        <f>IF(参照_電気!G466="","",参照_電気!G466)</f>
        <v>鈴与商事(株)_メニューA</v>
      </c>
      <c r="BB466" s="19">
        <f t="shared" si="48"/>
        <v>0.29599999999999999</v>
      </c>
      <c r="BD466" s="19" t="str">
        <f>IF(参照_電気!L466="","",参照_電気!L466)</f>
        <v>ミツウロコグリーンエネルギー(株)</v>
      </c>
    </row>
    <row r="467" spans="47:56">
      <c r="AU467" s="19" t="str">
        <f>IF(参照_電気!A467="","",参照_電気!A467)</f>
        <v/>
      </c>
      <c r="AV467" s="19" t="str">
        <f>IF(参照_電気!B467="","",参照_電気!B467)</f>
        <v/>
      </c>
      <c r="AW467" s="19" t="str">
        <f>IF(参照_電気!C467="","",参照_電気!C467)</f>
        <v>メニューB</v>
      </c>
      <c r="AX467" s="19">
        <f>IF(参照_電気!D467="","",参照_電気!D467)</f>
        <v>0</v>
      </c>
      <c r="AY467" s="19">
        <f>IF(参照_電気!E467="","",参照_電気!E467)</f>
        <v>0</v>
      </c>
      <c r="AZ467" s="19" t="str">
        <f>IF(参照_電気!F467="","",参照_電気!F467)</f>
        <v>鈴与商事(株)</v>
      </c>
      <c r="BA467" s="19" t="str">
        <f>IF(参照_電気!G467="","",参照_電気!G467)</f>
        <v>鈴与商事(株)_メニューB</v>
      </c>
      <c r="BB467" s="19">
        <f t="shared" si="48"/>
        <v>0</v>
      </c>
      <c r="BD467" s="19" t="str">
        <f>IF(参照_電気!L467="","",参照_電気!L467)</f>
        <v>三菱HCキャピタルエナジー(株)</v>
      </c>
    </row>
    <row r="468" spans="47:56">
      <c r="AU468" s="19" t="str">
        <f>IF(参照_電気!A468="","",参照_電気!A468)</f>
        <v/>
      </c>
      <c r="AV468" s="19" t="str">
        <f>IF(参照_電気!B468="","",参照_電気!B468)</f>
        <v/>
      </c>
      <c r="AW468" s="19" t="str">
        <f>IF(参照_電気!C468="","",参照_電気!C468)</f>
        <v>メニューC</v>
      </c>
      <c r="AX468" s="19">
        <f>IF(参照_電気!D468="","",参照_電気!D468)</f>
        <v>0</v>
      </c>
      <c r="AY468" s="19">
        <f>IF(参照_電気!E468="","",参照_電気!E468)</f>
        <v>0</v>
      </c>
      <c r="AZ468" s="19" t="str">
        <f>IF(参照_電気!F468="","",参照_電気!F468)</f>
        <v>鈴与商事(株)</v>
      </c>
      <c r="BA468" s="19" t="str">
        <f>IF(参照_電気!G468="","",参照_電気!G468)</f>
        <v>鈴与商事(株)_メニューC</v>
      </c>
      <c r="BB468" s="19">
        <f t="shared" si="48"/>
        <v>0</v>
      </c>
      <c r="BD468" s="19" t="str">
        <f>IF(参照_電気!L468="","",参照_電気!L468)</f>
        <v>(株)ミナサポ</v>
      </c>
    </row>
    <row r="469" spans="47:56">
      <c r="AU469" s="19" t="str">
        <f>IF(参照_電気!A469="","",参照_電気!A469)</f>
        <v/>
      </c>
      <c r="AV469" s="19" t="str">
        <f>IF(参照_電気!B469="","",参照_電気!B469)</f>
        <v/>
      </c>
      <c r="AW469" s="19" t="str">
        <f>IF(参照_電気!C469="","",参照_電気!C469)</f>
        <v>メニューD</v>
      </c>
      <c r="AX469" s="19">
        <f>IF(参照_電気!D469="","",参照_電気!D469)</f>
        <v>5.2999999999999998E-4</v>
      </c>
      <c r="AY469" s="19">
        <f>IF(参照_電気!E469="","",参照_電気!E469)</f>
        <v>5.2999999999999998E-4</v>
      </c>
      <c r="AZ469" s="19" t="str">
        <f>IF(参照_電気!F469="","",参照_電気!F469)</f>
        <v>鈴与商事(株)</v>
      </c>
      <c r="BA469" s="19" t="str">
        <f>IF(参照_電気!G469="","",参照_電気!G469)</f>
        <v>鈴与商事(株)_メニューD</v>
      </c>
      <c r="BB469" s="19">
        <f t="shared" si="48"/>
        <v>0.53</v>
      </c>
      <c r="BD469" s="19" t="str">
        <f>IF(参照_電気!L469="","",参照_電気!L469)</f>
        <v>(株)美作国電力</v>
      </c>
    </row>
    <row r="470" spans="47:56">
      <c r="AU470" s="19" t="str">
        <f>IF(参照_電気!A470="","",参照_電気!A470)</f>
        <v/>
      </c>
      <c r="AV470" s="19" t="str">
        <f>IF(参照_電気!B470="","",参照_電気!B470)</f>
        <v/>
      </c>
      <c r="AW470" s="19" t="str">
        <f>IF(参照_電気!C470="","",参照_電気!C470)</f>
        <v>メニューE</v>
      </c>
      <c r="AX470" s="19">
        <f>IF(参照_電気!D470="","",参照_電気!D470)</f>
        <v>5.1999999999999995E-4</v>
      </c>
      <c r="AY470" s="19">
        <f>IF(参照_電気!E470="","",参照_電気!E470)</f>
        <v>5.1999999999999995E-4</v>
      </c>
      <c r="AZ470" s="19" t="str">
        <f>IF(参照_電気!F470="","",参照_電気!F470)</f>
        <v>鈴与商事(株)</v>
      </c>
      <c r="BA470" s="19" t="str">
        <f>IF(参照_電気!G470="","",参照_電気!G470)</f>
        <v>鈴与商事(株)_メニューE</v>
      </c>
      <c r="BB470" s="19">
        <f t="shared" si="48"/>
        <v>0.51999999999999991</v>
      </c>
      <c r="BD470" s="19" t="str">
        <f>IF(参照_電気!L470="","",参照_電気!L470)</f>
        <v>(株)みやきエネルギー</v>
      </c>
    </row>
    <row r="471" spans="47:56">
      <c r="AU471" s="19" t="str">
        <f>IF(参照_電気!A471="","",参照_電気!A471)</f>
        <v/>
      </c>
      <c r="AV471" s="19" t="str">
        <f>IF(参照_電気!B471="","",参照_電気!B471)</f>
        <v/>
      </c>
      <c r="AW471" s="19" t="str">
        <f>IF(参照_電気!C471="","",参照_電気!C471)</f>
        <v>メニューF</v>
      </c>
      <c r="AX471" s="19">
        <f>IF(参照_電気!D471="","",参照_電気!D471)</f>
        <v>4.6999999999999999E-4</v>
      </c>
      <c r="AY471" s="19">
        <f>IF(参照_電気!E471="","",参照_電気!E471)</f>
        <v>4.6999999999999999E-4</v>
      </c>
      <c r="AZ471" s="19" t="str">
        <f>IF(参照_電気!F471="","",参照_電気!F471)</f>
        <v>鈴与商事(株)</v>
      </c>
      <c r="BA471" s="19" t="str">
        <f>IF(参照_電気!G471="","",参照_電気!G471)</f>
        <v>鈴与商事(株)_メニューF</v>
      </c>
      <c r="BB471" s="19">
        <f t="shared" si="48"/>
        <v>0.47</v>
      </c>
      <c r="BD471" s="19" t="str">
        <f>IF(参照_電気!L471="","",参照_電気!L471)</f>
        <v>宮古新電力(株)</v>
      </c>
    </row>
    <row r="472" spans="47:56">
      <c r="AU472" s="19" t="str">
        <f>IF(参照_電気!A472="","",参照_電気!A472)</f>
        <v/>
      </c>
      <c r="AV472" s="19" t="str">
        <f>IF(参照_電気!B472="","",参照_電気!B472)</f>
        <v/>
      </c>
      <c r="AW472" s="19" t="str">
        <f>IF(参照_電気!C472="","",参照_電気!C472)</f>
        <v>メニューG</v>
      </c>
      <c r="AX472" s="19">
        <f>IF(参照_電気!D472="","",参照_電気!D472)</f>
        <v>0</v>
      </c>
      <c r="AY472" s="19">
        <f>IF(参照_電気!E472="","",参照_電気!E472)</f>
        <v>0</v>
      </c>
      <c r="AZ472" s="19" t="str">
        <f>IF(参照_電気!F472="","",参照_電気!F472)</f>
        <v>鈴与商事(株)</v>
      </c>
      <c r="BA472" s="19" t="str">
        <f>IF(参照_電気!G472="","",参照_電気!G472)</f>
        <v>鈴与商事(株)_メニューG</v>
      </c>
      <c r="BB472" s="19">
        <f t="shared" si="48"/>
        <v>0</v>
      </c>
      <c r="BD472" s="19" t="str">
        <f>IF(参照_電気!L472="","",参照_電気!L472)</f>
        <v>宮崎瓦斯(株)(旧：(株)宮崎ガスリビング)</v>
      </c>
    </row>
    <row r="473" spans="47:56">
      <c r="AU473" s="19" t="str">
        <f>IF(参照_電気!A473="","",参照_電気!A473)</f>
        <v/>
      </c>
      <c r="AV473" s="19" t="str">
        <f>IF(参照_電気!B473="","",参照_電気!B473)</f>
        <v/>
      </c>
      <c r="AW473" s="19" t="str">
        <f>IF(参照_電気!C473="","",参照_電気!C473)</f>
        <v>メニューH(残差)</v>
      </c>
      <c r="AX473" s="19">
        <f>IF(参照_電気!D473="","",参照_電気!D473)</f>
        <v>6.4899999999999995E-4</v>
      </c>
      <c r="AY473" s="19">
        <f>IF(参照_電気!E473="","",参照_電気!E473)</f>
        <v>6.3900000000000003E-4</v>
      </c>
      <c r="AZ473" s="19" t="str">
        <f>IF(参照_電気!F473="","",参照_電気!F473)</f>
        <v>鈴与商事(株)</v>
      </c>
      <c r="BA473" s="19" t="str">
        <f>IF(参照_電気!G473="","",参照_電気!G473)</f>
        <v>鈴与商事(株)_メニューH(残差)</v>
      </c>
      <c r="BB473" s="19">
        <f t="shared" si="48"/>
        <v>0.64899999999999991</v>
      </c>
      <c r="BD473" s="19" t="str">
        <f>IF(参照_電気!L473="","",参照_電気!L473)</f>
        <v>宮崎電力(株)</v>
      </c>
    </row>
    <row r="474" spans="47:56">
      <c r="AU474" s="19" t="str">
        <f>IF(参照_電気!A474="","",参照_電気!A474)</f>
        <v/>
      </c>
      <c r="AV474" s="19" t="str">
        <f>IF(参照_電気!B474="","",参照_電気!B474)</f>
        <v/>
      </c>
      <c r="AW474" s="19" t="str">
        <f>IF(参照_電気!C474="","",参照_電気!C474)</f>
        <v>(参考値)事業者全体</v>
      </c>
      <c r="AX474" s="19">
        <f>IF(参照_電気!D474="","",参照_電気!D474)</f>
        <v>4.7699999999999999E-4</v>
      </c>
      <c r="AY474" s="19">
        <f>IF(参照_電気!E474="","",参照_電気!E474)</f>
        <v>4.73E-4</v>
      </c>
      <c r="AZ474" s="19" t="str">
        <f>IF(参照_電気!F474="","",参照_電気!F474)</f>
        <v>鈴与商事(株)</v>
      </c>
      <c r="BA474" s="19" t="str">
        <f>IF(参照_電気!G474="","",参照_電気!G474)</f>
        <v>鈴与商事(株)_(参考値)事業者全体</v>
      </c>
      <c r="BB474" s="19">
        <f t="shared" si="48"/>
        <v>0.47699999999999998</v>
      </c>
      <c r="BD474" s="19" t="str">
        <f>IF(参照_電気!L474="","",参照_電気!L474)</f>
        <v>宮崎パワーライン(株)</v>
      </c>
    </row>
    <row r="475" spans="47:56">
      <c r="AU475" s="19" t="str">
        <f>IF(参照_電気!A475="","",参照_電気!A475)</f>
        <v>A0184</v>
      </c>
      <c r="AV475" s="19" t="str">
        <f>IF(参照_電気!B475="","",参照_電気!B475)</f>
        <v>ワタミエナジー(株)</v>
      </c>
      <c r="AW475" s="19" t="str">
        <f>IF(参照_電気!C475="","",参照_電気!C475)</f>
        <v>メニューA</v>
      </c>
      <c r="AX475" s="19">
        <f>IF(参照_電気!D475="","",参照_電気!D475)</f>
        <v>0</v>
      </c>
      <c r="AY475" s="19">
        <f>IF(参照_電気!E475="","",参照_電気!E475)</f>
        <v>0</v>
      </c>
      <c r="AZ475" s="19" t="str">
        <f>IF(参照_電気!F475="","",参照_電気!F475)</f>
        <v>ワタミエナジー(株)</v>
      </c>
      <c r="BA475" s="19" t="str">
        <f>IF(参照_電気!G475="","",参照_電気!G475)</f>
        <v>ワタミエナジー(株)_メニューA</v>
      </c>
      <c r="BB475" s="19">
        <f t="shared" si="48"/>
        <v>0</v>
      </c>
      <c r="BD475" s="19" t="str">
        <f>IF(参照_電気!L475="","",参照_電気!L475)</f>
        <v>みやまスマートエネルギー(株)</v>
      </c>
    </row>
    <row r="476" spans="47:56">
      <c r="AU476" s="19" t="str">
        <f>IF(参照_電気!A476="","",参照_電気!A476)</f>
        <v/>
      </c>
      <c r="AV476" s="19" t="str">
        <f>IF(参照_電気!B476="","",参照_電気!B476)</f>
        <v/>
      </c>
      <c r="AW476" s="19" t="str">
        <f>IF(参照_電気!C476="","",参照_電気!C476)</f>
        <v>メニューB(残差)</v>
      </c>
      <c r="AX476" s="19">
        <f>IF(参照_電気!D476="","",参照_電気!D476)</f>
        <v>6.2799999999999998E-4</v>
      </c>
      <c r="AY476" s="19">
        <f>IF(参照_電気!E476="","",参照_電気!E476)</f>
        <v>6.2799999999999998E-4</v>
      </c>
      <c r="AZ476" s="19" t="str">
        <f>IF(参照_電気!F476="","",参照_電気!F476)</f>
        <v>ワタミエナジー(株)</v>
      </c>
      <c r="BA476" s="19" t="str">
        <f>IF(参照_電気!G476="","",参照_電気!G476)</f>
        <v>ワタミエナジー(株)_メニューB(残差)</v>
      </c>
      <c r="BB476" s="19">
        <f t="shared" si="48"/>
        <v>0.628</v>
      </c>
      <c r="BD476" s="19" t="str">
        <f>IF(参照_電気!L476="","",参照_電気!L476)</f>
        <v>みよしエナジー(株)</v>
      </c>
    </row>
    <row r="477" spans="47:56">
      <c r="AU477" s="19" t="str">
        <f>IF(参照_電気!A477="","",参照_電気!A477)</f>
        <v/>
      </c>
      <c r="AV477" s="19" t="str">
        <f>IF(参照_電気!B477="","",参照_電気!B477)</f>
        <v/>
      </c>
      <c r="AW477" s="19" t="str">
        <f>IF(参照_電気!C477="","",参照_電気!C477)</f>
        <v>(参考値)事業者全体</v>
      </c>
      <c r="AX477" s="19">
        <f>IF(参照_電気!D477="","",参照_電気!D477)</f>
        <v>4.95E-4</v>
      </c>
      <c r="AY477" s="19">
        <f>IF(参照_電気!E477="","",参照_電気!E477)</f>
        <v>4.95E-4</v>
      </c>
      <c r="AZ477" s="19" t="str">
        <f>IF(参照_電気!F477="","",参照_電気!F477)</f>
        <v>ワタミエナジー(株)</v>
      </c>
      <c r="BA477" s="19" t="str">
        <f>IF(参照_電気!G477="","",参照_電気!G477)</f>
        <v>ワタミエナジー(株)_(参考値)事業者全体</v>
      </c>
      <c r="BB477" s="19">
        <f t="shared" si="48"/>
        <v>0.495</v>
      </c>
      <c r="BD477" s="19" t="str">
        <f>IF(参照_電気!L477="","",参照_電気!L477)</f>
        <v>ミライフ(株)</v>
      </c>
    </row>
    <row r="478" spans="47:56">
      <c r="AU478" s="19" t="str">
        <f>IF(参照_電気!A478="","",参照_電気!A478)</f>
        <v>A0185</v>
      </c>
      <c r="AV478" s="19" t="str">
        <f>IF(参照_電気!B478="","",参照_電気!B478)</f>
        <v>(株)パルシステム電力</v>
      </c>
      <c r="AW478" s="19" t="str">
        <f>IF(参照_電気!C478="","",参照_電気!C478)</f>
        <v/>
      </c>
      <c r="AX478" s="19">
        <f>IF(参照_電気!D478="","",参照_電気!D478)</f>
        <v>3.7100000000000002E-4</v>
      </c>
      <c r="AY478" s="19">
        <f>IF(参照_電気!E478="","",参照_電気!E478)</f>
        <v>3.7100000000000002E-4</v>
      </c>
      <c r="AZ478" s="19" t="str">
        <f>IF(参照_電気!F478="","",参照_電気!F478)</f>
        <v>(株)パルシステム電力</v>
      </c>
      <c r="BA478" s="19" t="str">
        <f>IF(参照_電気!G478="","",参照_電気!G478)</f>
        <v>(株)パルシステム電力_</v>
      </c>
      <c r="BB478" s="19">
        <f t="shared" si="48"/>
        <v>0.371</v>
      </c>
      <c r="BD478" s="19" t="str">
        <f>IF(参照_電気!L478="","",参照_電気!L478)</f>
        <v xml:space="preserve">ミライフ東日本(株) </v>
      </c>
    </row>
    <row r="479" spans="47:56">
      <c r="AU479" s="19" t="str">
        <f>IF(参照_電気!A479="","",参照_電気!A479)</f>
        <v>A0186</v>
      </c>
      <c r="AV479" s="19" t="str">
        <f>IF(参照_電気!B479="","",参照_電気!B479)</f>
        <v>SBパワー(株)</v>
      </c>
      <c r="AW479" s="19" t="str">
        <f>IF(参照_電気!C479="","",参照_電気!C479)</f>
        <v>メニューA</v>
      </c>
      <c r="AX479" s="19">
        <f>IF(参照_電気!D479="","",参照_電気!D479)</f>
        <v>0</v>
      </c>
      <c r="AY479" s="19">
        <f>IF(参照_電気!E479="","",参照_電気!E479)</f>
        <v>0</v>
      </c>
      <c r="AZ479" s="19" t="str">
        <f>IF(参照_電気!F479="","",参照_電気!F479)</f>
        <v>SBパワー(株)</v>
      </c>
      <c r="BA479" s="19" t="str">
        <f>IF(参照_電気!G479="","",参照_電気!G479)</f>
        <v>SBパワー(株)_メニューA</v>
      </c>
      <c r="BB479" s="19">
        <f t="shared" si="48"/>
        <v>0</v>
      </c>
      <c r="BD479" s="19" t="str">
        <f>IF(参照_電気!L479="","",参照_電気!L479)</f>
        <v>(株)明治産業</v>
      </c>
    </row>
    <row r="480" spans="47:56">
      <c r="AU480" s="19" t="str">
        <f>IF(参照_電気!A480="","",参照_電気!A480)</f>
        <v/>
      </c>
      <c r="AV480" s="19" t="str">
        <f>IF(参照_電気!B480="","",参照_電気!B480)</f>
        <v/>
      </c>
      <c r="AW480" s="19" t="str">
        <f>IF(参照_電気!C480="","",参照_電気!C480)</f>
        <v>メニューB</v>
      </c>
      <c r="AX480" s="19">
        <f>IF(参照_電気!D480="","",参照_電気!D480)</f>
        <v>0</v>
      </c>
      <c r="AY480" s="19">
        <f>IF(参照_電気!E480="","",参照_電気!E480)</f>
        <v>0</v>
      </c>
      <c r="AZ480" s="19" t="str">
        <f>IF(参照_電気!F480="","",参照_電気!F480)</f>
        <v>SBパワー(株)</v>
      </c>
      <c r="BA480" s="19" t="str">
        <f>IF(参照_電気!G480="","",参照_電気!G480)</f>
        <v>SBパワー(株)_メニューB</v>
      </c>
      <c r="BB480" s="19">
        <f t="shared" si="48"/>
        <v>0</v>
      </c>
      <c r="BD480" s="19" t="str">
        <f>IF(参照_電気!L480="","",参照_電気!L480)</f>
        <v>名南共同エネルギー(株)</v>
      </c>
    </row>
    <row r="481" spans="47:56">
      <c r="AU481" s="19" t="str">
        <f>IF(参照_電気!A481="","",参照_電気!A481)</f>
        <v/>
      </c>
      <c r="AV481" s="19" t="str">
        <f>IF(参照_電気!B481="","",参照_電気!B481)</f>
        <v/>
      </c>
      <c r="AW481" s="19" t="str">
        <f>IF(参照_電気!C481="","",参照_電気!C481)</f>
        <v>メニューC</v>
      </c>
      <c r="AX481" s="19">
        <f>IF(参照_電気!D481="","",参照_電気!D481)</f>
        <v>1.66E-4</v>
      </c>
      <c r="AY481" s="19">
        <f>IF(参照_電気!E481="","",参照_電気!E481)</f>
        <v>1.66E-4</v>
      </c>
      <c r="AZ481" s="19" t="str">
        <f>IF(参照_電気!F481="","",参照_電気!F481)</f>
        <v>SBパワー(株)</v>
      </c>
      <c r="BA481" s="19" t="str">
        <f>IF(参照_電気!G481="","",参照_電気!G481)</f>
        <v>SBパワー(株)_メニューC</v>
      </c>
      <c r="BB481" s="19">
        <f t="shared" si="48"/>
        <v>0.16600000000000001</v>
      </c>
      <c r="BD481" s="19" t="str">
        <f>IF(参照_電気!L481="","",参照_電気!L481)</f>
        <v>もみじ電力(株)</v>
      </c>
    </row>
    <row r="482" spans="47:56">
      <c r="AU482" s="19" t="str">
        <f>IF(参照_電気!A482="","",参照_電気!A482)</f>
        <v/>
      </c>
      <c r="AV482" s="19" t="str">
        <f>IF(参照_電気!B482="","",参照_電気!B482)</f>
        <v/>
      </c>
      <c r="AW482" s="19" t="str">
        <f>IF(参照_電気!C482="","",参照_電気!C482)</f>
        <v>メニューD</v>
      </c>
      <c r="AX482" s="19">
        <f>IF(参照_電気!D482="","",参照_電気!D482)</f>
        <v>3.8999999999999999E-4</v>
      </c>
      <c r="AY482" s="19">
        <f>IF(参照_電気!E482="","",参照_電気!E482)</f>
        <v>3.8999999999999999E-4</v>
      </c>
      <c r="AZ482" s="19" t="str">
        <f>IF(参照_電気!F482="","",参照_電気!F482)</f>
        <v>SBパワー(株)</v>
      </c>
      <c r="BA482" s="19" t="str">
        <f>IF(参照_電気!G482="","",参照_電気!G482)</f>
        <v>SBパワー(株)_メニューD</v>
      </c>
      <c r="BB482" s="19">
        <f t="shared" si="48"/>
        <v>0.39</v>
      </c>
      <c r="BD482" s="19" t="str">
        <f>IF(参照_電気!L482="","",参照_電気!L482)</f>
        <v>森のエネルギー(株)</v>
      </c>
    </row>
    <row r="483" spans="47:56">
      <c r="AU483" s="19" t="str">
        <f>IF(参照_電気!A483="","",参照_電気!A483)</f>
        <v/>
      </c>
      <c r="AV483" s="19" t="str">
        <f>IF(参照_電気!B483="","",参照_電気!B483)</f>
        <v/>
      </c>
      <c r="AW483" s="19" t="str">
        <f>IF(参照_電気!C483="","",参照_電気!C483)</f>
        <v>メニューE(残差)</v>
      </c>
      <c r="AX483" s="19">
        <f>IF(参照_電気!D483="","",参照_電気!D483)</f>
        <v>6.5899999999999997E-4</v>
      </c>
      <c r="AY483" s="19">
        <f>IF(参照_電気!E483="","",参照_電気!E483)</f>
        <v>6.5899999999999997E-4</v>
      </c>
      <c r="AZ483" s="19" t="str">
        <f>IF(参照_電気!F483="","",参照_電気!F483)</f>
        <v>SBパワー(株)</v>
      </c>
      <c r="BA483" s="19" t="str">
        <f>IF(参照_電気!G483="","",参照_電気!G483)</f>
        <v>SBパワー(株)_メニューE(残差)</v>
      </c>
      <c r="BB483" s="19">
        <f t="shared" si="48"/>
        <v>0.65899999999999992</v>
      </c>
      <c r="BD483" s="19" t="str">
        <f>IF(参照_電気!L483="","",参照_電気!L483)</f>
        <v>森の電力(株)</v>
      </c>
    </row>
    <row r="484" spans="47:56">
      <c r="AU484" s="19" t="str">
        <f>IF(参照_電気!A484="","",参照_電気!A484)</f>
        <v/>
      </c>
      <c r="AV484" s="19" t="str">
        <f>IF(参照_電気!B484="","",参照_電気!B484)</f>
        <v/>
      </c>
      <c r="AW484" s="19" t="str">
        <f>IF(参照_電気!C484="","",参照_電気!C484)</f>
        <v>(参考値)事業者全体</v>
      </c>
      <c r="AX484" s="19">
        <f>IF(参照_電気!D484="","",参照_電気!D484)</f>
        <v>6.2E-4</v>
      </c>
      <c r="AY484" s="19">
        <f>IF(参照_電気!E484="","",参照_電気!E484)</f>
        <v>6.2E-4</v>
      </c>
      <c r="AZ484" s="19" t="str">
        <f>IF(参照_電気!F484="","",参照_電気!F484)</f>
        <v>SBパワー(株)</v>
      </c>
      <c r="BA484" s="19" t="str">
        <f>IF(参照_電気!G484="","",参照_電気!G484)</f>
        <v>SBパワー(株)_(参考値)事業者全体</v>
      </c>
      <c r="BB484" s="19">
        <f t="shared" si="48"/>
        <v>0.62</v>
      </c>
      <c r="BD484" s="19" t="str">
        <f>IF(参照_電気!L484="","",参照_電気!L484)</f>
        <v>八千代エンジニヤリング(株)</v>
      </c>
    </row>
    <row r="485" spans="47:56">
      <c r="AU485" s="19" t="str">
        <f>IF(参照_電気!A485="","",参照_電気!A485)</f>
        <v>A0187</v>
      </c>
      <c r="AV485" s="19" t="str">
        <f>IF(参照_電気!B485="","",参照_電気!B485)</f>
        <v>NFパワーサービス(株)</v>
      </c>
      <c r="AW485" s="19" t="str">
        <f>IF(参照_電気!C485="","",参照_電気!C485)</f>
        <v>メニューA</v>
      </c>
      <c r="AX485" s="19">
        <f>IF(参照_電気!D485="","",参照_電気!D485)</f>
        <v>0</v>
      </c>
      <c r="AY485" s="19">
        <f>IF(参照_電気!E485="","",参照_電気!E485)</f>
        <v>0</v>
      </c>
      <c r="AZ485" s="19" t="str">
        <f>IF(参照_電気!F485="","",参照_電気!F485)</f>
        <v>NFパワーサービス(株)</v>
      </c>
      <c r="BA485" s="19" t="str">
        <f>IF(参照_電気!G485="","",参照_電気!G485)</f>
        <v>NFパワーサービス(株)_メニューA</v>
      </c>
      <c r="BB485" s="19">
        <f t="shared" si="48"/>
        <v>0</v>
      </c>
      <c r="BD485" s="19" t="str">
        <f>IF(参照_電気!L485="","",参照_電気!L485)</f>
        <v>八幡商事(株)</v>
      </c>
    </row>
    <row r="486" spans="47:56">
      <c r="AU486" s="19" t="str">
        <f>IF(参照_電気!A486="","",参照_電気!A486)</f>
        <v/>
      </c>
      <c r="AV486" s="19" t="str">
        <f>IF(参照_電気!B486="","",参照_電気!B486)</f>
        <v/>
      </c>
      <c r="AW486" s="19" t="str">
        <f>IF(参照_電気!C486="","",参照_電気!C486)</f>
        <v>メニューB(残差)</v>
      </c>
      <c r="AX486" s="19">
        <f>IF(参照_電気!D486="","",参照_電気!D486)</f>
        <v>3.8699999999999997E-4</v>
      </c>
      <c r="AY486" s="19">
        <f>IF(参照_電気!E486="","",参照_電気!E486)</f>
        <v>3.8699999999999997E-4</v>
      </c>
      <c r="AZ486" s="19" t="str">
        <f>IF(参照_電気!F486="","",参照_電気!F486)</f>
        <v>NFパワーサービス(株)</v>
      </c>
      <c r="BA486" s="19" t="str">
        <f>IF(参照_電気!G486="","",参照_電気!G486)</f>
        <v>NFパワーサービス(株)_メニューB(残差)</v>
      </c>
      <c r="BB486" s="19">
        <f t="shared" si="48"/>
        <v>0.38699999999999996</v>
      </c>
      <c r="BD486" s="19" t="str">
        <f>IF(参照_電気!L486="","",参照_電気!L486)</f>
        <v>(株)やまがた新電力</v>
      </c>
    </row>
    <row r="487" spans="47:56">
      <c r="AU487" s="19" t="str">
        <f>IF(参照_電気!A487="","",参照_電気!A487)</f>
        <v/>
      </c>
      <c r="AV487" s="19" t="str">
        <f>IF(参照_電気!B487="","",参照_電気!B487)</f>
        <v/>
      </c>
      <c r="AW487" s="19" t="str">
        <f>IF(参照_電気!C487="","",参照_電気!C487)</f>
        <v>(参考値)事業者全体</v>
      </c>
      <c r="AX487" s="19">
        <f>IF(参照_電気!D487="","",参照_電気!D487)</f>
        <v>2.9300000000000002E-4</v>
      </c>
      <c r="AY487" s="19">
        <f>IF(参照_電気!E487="","",参照_電気!E487)</f>
        <v>2.9300000000000002E-4</v>
      </c>
      <c r="AZ487" s="19" t="str">
        <f>IF(参照_電気!F487="","",参照_電気!F487)</f>
        <v>NFパワーサービス(株)</v>
      </c>
      <c r="BA487" s="19" t="str">
        <f>IF(参照_電気!G487="","",参照_電気!G487)</f>
        <v>NFパワーサービス(株)_(参考値)事業者全体</v>
      </c>
      <c r="BB487" s="19">
        <f t="shared" si="48"/>
        <v>0.29300000000000004</v>
      </c>
      <c r="BD487" s="19" t="str">
        <f>IF(参照_電気!L487="","",参照_電気!L487)</f>
        <v>山口グリーンエネルギー(株)</v>
      </c>
    </row>
    <row r="488" spans="47:56">
      <c r="AU488" s="19" t="str">
        <f>IF(参照_電気!A488="","",参照_電気!A488)</f>
        <v>A0188</v>
      </c>
      <c r="AV488" s="19" t="str">
        <f>IF(参照_電気!B488="","",参照_電気!B488)</f>
        <v>ひおき地域エネルギー(株)</v>
      </c>
      <c r="AW488" s="19" t="str">
        <f>IF(参照_電気!C488="","",参照_電気!C488)</f>
        <v>メニューA</v>
      </c>
      <c r="AX488" s="19">
        <f>IF(参照_電気!D488="","",参照_電気!D488)</f>
        <v>2.9300000000000002E-4</v>
      </c>
      <c r="AY488" s="19">
        <f>IF(参照_電気!E488="","",参照_電気!E488)</f>
        <v>2.9300000000000002E-4</v>
      </c>
      <c r="AZ488" s="19" t="str">
        <f>IF(参照_電気!F488="","",参照_電気!F488)</f>
        <v>ひおき地域エネルギー(株)</v>
      </c>
      <c r="BA488" s="19" t="str">
        <f>IF(参照_電気!G488="","",参照_電気!G488)</f>
        <v>ひおき地域エネルギー(株)_メニューA</v>
      </c>
      <c r="BB488" s="19">
        <f t="shared" si="48"/>
        <v>0.29300000000000004</v>
      </c>
      <c r="BD488" s="19" t="str">
        <f>IF(参照_電気!L488="","",参照_電気!L488)</f>
        <v>やめエネルギー(株)</v>
      </c>
    </row>
    <row r="489" spans="47:56">
      <c r="AU489" s="19" t="str">
        <f>IF(参照_電気!A489="","",参照_電気!A489)</f>
        <v/>
      </c>
      <c r="AV489" s="19" t="str">
        <f>IF(参照_電気!B489="","",参照_電気!B489)</f>
        <v/>
      </c>
      <c r="AW489" s="19" t="str">
        <f>IF(参照_電気!C489="","",参照_電気!C489)</f>
        <v>メニューB</v>
      </c>
      <c r="AX489" s="19">
        <f>IF(参照_電気!D489="","",参照_電気!D489)</f>
        <v>3.4000000000000002E-4</v>
      </c>
      <c r="AY489" s="19">
        <f>IF(参照_電気!E489="","",参照_電気!E489)</f>
        <v>3.4000000000000002E-4</v>
      </c>
      <c r="AZ489" s="19" t="str">
        <f>IF(参照_電気!F489="","",参照_電気!F489)</f>
        <v>ひおき地域エネルギー(株)</v>
      </c>
      <c r="BA489" s="19" t="str">
        <f>IF(参照_電気!G489="","",参照_電気!G489)</f>
        <v>ひおき地域エネルギー(株)_メニューB</v>
      </c>
      <c r="BB489" s="19">
        <f t="shared" si="48"/>
        <v>0.34</v>
      </c>
      <c r="BD489" s="19" t="str">
        <f>IF(参照_電気!L489="","",参照_電気!L489)</f>
        <v>(株)ユーラスグリーンエナジー</v>
      </c>
    </row>
    <row r="490" spans="47:56">
      <c r="AU490" s="19" t="str">
        <f>IF(参照_電気!A490="","",参照_電気!A490)</f>
        <v/>
      </c>
      <c r="AV490" s="19" t="str">
        <f>IF(参照_電気!B490="","",参照_電気!B490)</f>
        <v/>
      </c>
      <c r="AW490" s="19" t="str">
        <f>IF(参照_電気!C490="","",参照_電気!C490)</f>
        <v>メニューC</v>
      </c>
      <c r="AX490" s="19">
        <f>IF(参照_電気!D490="","",参照_電気!D490)</f>
        <v>2.0599999999999999E-4</v>
      </c>
      <c r="AY490" s="19">
        <f>IF(参照_電気!E490="","",参照_電気!E490)</f>
        <v>2.0599999999999999E-4</v>
      </c>
      <c r="AZ490" s="19" t="str">
        <f>IF(参照_電気!F490="","",参照_電気!F490)</f>
        <v>ひおき地域エネルギー(株)</v>
      </c>
      <c r="BA490" s="19" t="str">
        <f>IF(参照_電気!G490="","",参照_電気!G490)</f>
        <v>ひおき地域エネルギー(株)_メニューC</v>
      </c>
      <c r="BB490" s="19">
        <f t="shared" si="48"/>
        <v>0.20599999999999999</v>
      </c>
      <c r="BD490" s="19" t="str">
        <f>IF(参照_電気!L490="","",参照_電気!L490)</f>
        <v>ゆきぐに新電力(株)</v>
      </c>
    </row>
    <row r="491" spans="47:56">
      <c r="AU491" s="19" t="str">
        <f>IF(参照_電気!A491="","",参照_電気!A491)</f>
        <v/>
      </c>
      <c r="AV491" s="19" t="str">
        <f>IF(参照_電気!B491="","",参照_電気!B491)</f>
        <v/>
      </c>
      <c r="AW491" s="19" t="str">
        <f>IF(参照_電気!C491="","",参照_電気!C491)</f>
        <v>メニューD</v>
      </c>
      <c r="AX491" s="19">
        <f>IF(参照_電気!D491="","",参照_電気!D491)</f>
        <v>0</v>
      </c>
      <c r="AY491" s="19">
        <f>IF(参照_電気!E491="","",参照_電気!E491)</f>
        <v>0</v>
      </c>
      <c r="AZ491" s="19" t="str">
        <f>IF(参照_電気!F491="","",参照_電気!F491)</f>
        <v>ひおき地域エネルギー(株)</v>
      </c>
      <c r="BA491" s="19" t="str">
        <f>IF(参照_電気!G491="","",参照_電気!G491)</f>
        <v>ひおき地域エネルギー(株)_メニューD</v>
      </c>
      <c r="BB491" s="19">
        <f t="shared" si="48"/>
        <v>0</v>
      </c>
      <c r="BD491" s="19" t="str">
        <f>IF(参照_電気!L491="","",参照_電気!L491)</f>
        <v>(株)吉田石油店</v>
      </c>
    </row>
    <row r="492" spans="47:56">
      <c r="AU492" s="19" t="str">
        <f>IF(参照_電気!A492="","",参照_電気!A492)</f>
        <v/>
      </c>
      <c r="AV492" s="19" t="str">
        <f>IF(参照_電気!B492="","",参照_電気!B492)</f>
        <v/>
      </c>
      <c r="AW492" s="19" t="str">
        <f>IF(参照_電気!C492="","",参照_電気!C492)</f>
        <v>メニューE(残差)</v>
      </c>
      <c r="AX492" s="19">
        <f>IF(参照_電気!D492="","",参照_電気!D492)</f>
        <v>4.1399999999999998E-4</v>
      </c>
      <c r="AY492" s="19">
        <f>IF(参照_電気!E492="","",参照_電気!E492)</f>
        <v>4.1399999999999998E-4</v>
      </c>
      <c r="AZ492" s="19" t="str">
        <f>IF(参照_電気!F492="","",参照_電気!F492)</f>
        <v>ひおき地域エネルギー(株)</v>
      </c>
      <c r="BA492" s="19" t="str">
        <f>IF(参照_電気!G492="","",参照_電気!G492)</f>
        <v>ひおき地域エネルギー(株)_メニューE(残差)</v>
      </c>
      <c r="BB492" s="19">
        <f t="shared" si="48"/>
        <v>0.41399999999999998</v>
      </c>
      <c r="BD492" s="19" t="str">
        <f>IF(参照_電気!L492="","",参照_電気!L492)</f>
        <v>米子瓦斯(株)</v>
      </c>
    </row>
    <row r="493" spans="47:56">
      <c r="AU493" s="19" t="str">
        <f>IF(参照_電気!A493="","",参照_電気!A493)</f>
        <v/>
      </c>
      <c r="AV493" s="19" t="str">
        <f>IF(参照_電気!B493="","",参照_電気!B493)</f>
        <v/>
      </c>
      <c r="AW493" s="19" t="str">
        <f>IF(参照_電気!C493="","",参照_電気!C493)</f>
        <v>(参考値)事業者全体</v>
      </c>
      <c r="AX493" s="19">
        <f>IF(参照_電気!D493="","",参照_電気!D493)</f>
        <v>3.7300000000000001E-4</v>
      </c>
      <c r="AY493" s="19">
        <f>IF(参照_電気!E493="","",参照_電気!E493)</f>
        <v>3.7300000000000001E-4</v>
      </c>
      <c r="AZ493" s="19" t="str">
        <f>IF(参照_電気!F493="","",参照_電気!F493)</f>
        <v>ひおき地域エネルギー(株)</v>
      </c>
      <c r="BA493" s="19" t="str">
        <f>IF(参照_電気!G493="","",参照_電気!G493)</f>
        <v>ひおき地域エネルギー(株)_(参考値)事業者全体</v>
      </c>
      <c r="BB493" s="19">
        <f t="shared" si="48"/>
        <v>0.373</v>
      </c>
      <c r="BD493" s="19" t="str">
        <f>IF(参照_電気!L493="","",参照_電気!L493)</f>
        <v>楽天モバイル(株)(旧：楽天エナジー(株))</v>
      </c>
    </row>
    <row r="494" spans="47:56">
      <c r="AU494" s="19" t="str">
        <f>IF(参照_電気!A494="","",参照_電気!A494)</f>
        <v>A0189</v>
      </c>
      <c r="AV494" s="19" t="str">
        <f>IF(参照_電気!B494="","",参照_電気!B494)</f>
        <v>和歌山電力(株)</v>
      </c>
      <c r="AW494" s="19" t="str">
        <f>IF(参照_電気!C494="","",参照_電気!C494)</f>
        <v/>
      </c>
      <c r="AX494" s="19">
        <f>IF(参照_電気!D494="","",参照_電気!D494)</f>
        <v>6.2200000000000005E-4</v>
      </c>
      <c r="AY494" s="19">
        <f>IF(参照_電気!E494="","",参照_電気!E494)</f>
        <v>6.2200000000000005E-4</v>
      </c>
      <c r="AZ494" s="19" t="str">
        <f>IF(参照_電気!F494="","",参照_電気!F494)</f>
        <v>和歌山電力(株)</v>
      </c>
      <c r="BA494" s="19" t="str">
        <f>IF(参照_電気!G494="","",参照_電気!G494)</f>
        <v>和歌山電力(株)_</v>
      </c>
      <c r="BB494" s="19">
        <f t="shared" si="48"/>
        <v>0.622</v>
      </c>
      <c r="BD494" s="19" t="str">
        <f>IF(参照_電気!L494="","",参照_電気!L494)</f>
        <v>リエスパワー(株)</v>
      </c>
    </row>
    <row r="495" spans="47:56">
      <c r="AU495" s="19" t="str">
        <f>IF(参照_電気!A495="","",参照_電気!A495)</f>
        <v>A0190</v>
      </c>
      <c r="AV495" s="19" t="str">
        <f>IF(参照_電気!B495="","",参照_電気!B495)</f>
        <v>日本瓦斯(株)(日本ガス(株))</v>
      </c>
      <c r="AW495" s="19" t="str">
        <f>IF(参照_電気!C495="","",参照_電気!C495)</f>
        <v/>
      </c>
      <c r="AX495" s="19">
        <f>IF(参照_電気!D495="","",参照_電気!D495)</f>
        <v>3.7199999999999999E-4</v>
      </c>
      <c r="AY495" s="19">
        <f>IF(参照_電気!E495="","",参照_電気!E495)</f>
        <v>3.7199999999999999E-4</v>
      </c>
      <c r="AZ495" s="19" t="str">
        <f>IF(参照_電気!F495="","",参照_電気!F495)</f>
        <v>日本瓦斯(株)(日本ガス(株))</v>
      </c>
      <c r="BA495" s="19" t="str">
        <f>IF(参照_電気!G495="","",参照_電気!G495)</f>
        <v>日本瓦斯(株)(日本ガス(株))_</v>
      </c>
      <c r="BB495" s="19">
        <f t="shared" si="48"/>
        <v>0.372</v>
      </c>
      <c r="BD495" s="19" t="str">
        <f>IF(参照_電気!L495="","",参照_電気!L495)</f>
        <v>リエスパワーネクスト(株)</v>
      </c>
    </row>
    <row r="496" spans="47:56">
      <c r="AU496" s="19" t="str">
        <f>IF(参照_電気!A496="","",参照_電気!A496)</f>
        <v>A0193</v>
      </c>
      <c r="AV496" s="19" t="str">
        <f>IF(参照_電気!B496="","",参照_電気!B496)</f>
        <v>九電みらいエナジー(株)</v>
      </c>
      <c r="AW496" s="19" t="str">
        <f>IF(参照_電気!C496="","",参照_電気!C496)</f>
        <v>メニューA</v>
      </c>
      <c r="AX496" s="19">
        <f>IF(参照_電気!D496="","",参照_電気!D496)</f>
        <v>0</v>
      </c>
      <c r="AY496" s="19">
        <f>IF(参照_電気!E496="","",参照_電気!E496)</f>
        <v>0</v>
      </c>
      <c r="AZ496" s="19" t="str">
        <f>IF(参照_電気!F496="","",参照_電気!F496)</f>
        <v>九電みらいエナジー(株)</v>
      </c>
      <c r="BA496" s="19" t="str">
        <f>IF(参照_電気!G496="","",参照_電気!G496)</f>
        <v>九電みらいエナジー(株)_メニューA</v>
      </c>
      <c r="BB496" s="19">
        <f t="shared" si="48"/>
        <v>0</v>
      </c>
      <c r="BD496" s="19" t="str">
        <f>IF(参照_電気!L496="","",参照_電気!L496)</f>
        <v>(株)リエネ</v>
      </c>
    </row>
    <row r="497" spans="47:56">
      <c r="AU497" s="19" t="str">
        <f>IF(参照_電気!A497="","",参照_電気!A497)</f>
        <v/>
      </c>
      <c r="AV497" s="19" t="str">
        <f>IF(参照_電気!B497="","",参照_電気!B497)</f>
        <v/>
      </c>
      <c r="AW497" s="19" t="str">
        <f>IF(参照_電気!C497="","",参照_電気!C497)</f>
        <v>メニューB(残差)</v>
      </c>
      <c r="AX497" s="19">
        <f>IF(参照_電気!D497="","",参照_電気!D497)</f>
        <v>4.5100000000000001E-4</v>
      </c>
      <c r="AY497" s="19">
        <f>IF(参照_電気!E497="","",参照_電気!E497)</f>
        <v>4.5100000000000001E-4</v>
      </c>
      <c r="AZ497" s="19" t="str">
        <f>IF(参照_電気!F497="","",参照_電気!F497)</f>
        <v>九電みらいエナジー(株)</v>
      </c>
      <c r="BA497" s="19" t="str">
        <f>IF(参照_電気!G497="","",参照_電気!G497)</f>
        <v>九電みらいエナジー(株)_メニューB(残差)</v>
      </c>
      <c r="BB497" s="19">
        <f t="shared" si="48"/>
        <v>0.45100000000000001</v>
      </c>
      <c r="BD497" s="19" t="str">
        <f>IF(参照_電気!L497="","",参照_電気!L497)</f>
        <v>陸前高田しみんエネルギー(株)</v>
      </c>
    </row>
    <row r="498" spans="47:56">
      <c r="AU498" s="19" t="str">
        <f>IF(参照_電気!A498="","",参照_電気!A498)</f>
        <v/>
      </c>
      <c r="AV498" s="19" t="str">
        <f>IF(参照_電気!B498="","",参照_電気!B498)</f>
        <v/>
      </c>
      <c r="AW498" s="19" t="str">
        <f>IF(参照_電気!C498="","",参照_電気!C498)</f>
        <v>(参考値)事業者全体</v>
      </c>
      <c r="AX498" s="19">
        <f>IF(参照_電気!D498="","",参照_電気!D498)</f>
        <v>4.3600000000000003E-4</v>
      </c>
      <c r="AY498" s="19">
        <f>IF(参照_電気!E498="","",参照_電気!E498)</f>
        <v>4.3600000000000003E-4</v>
      </c>
      <c r="AZ498" s="19" t="str">
        <f>IF(参照_電気!F498="","",参照_電気!F498)</f>
        <v>九電みらいエナジー(株)</v>
      </c>
      <c r="BA498" s="19" t="str">
        <f>IF(参照_電気!G498="","",参照_電気!G498)</f>
        <v>九電みらいエナジー(株)_(参考値)事業者全体</v>
      </c>
      <c r="BB498" s="19">
        <f t="shared" si="48"/>
        <v>0.43600000000000005</v>
      </c>
      <c r="BD498" s="19" t="str">
        <f>IF(参照_電気!L498="","",参照_電気!L498)</f>
        <v>リコージャパン(株)</v>
      </c>
    </row>
    <row r="499" spans="47:56">
      <c r="AU499" s="19" t="str">
        <f>IF(参照_電気!A499="","",参照_電気!A499)</f>
        <v>A0195</v>
      </c>
      <c r="AV499" s="19" t="str">
        <f>IF(参照_電気!B499="","",参照_電気!B499)</f>
        <v>(株)フォレストパワー</v>
      </c>
      <c r="AW499" s="19" t="str">
        <f>IF(参照_電気!C499="","",参照_電気!C499)</f>
        <v/>
      </c>
      <c r="AX499" s="19">
        <f>IF(参照_電気!D499="","",参照_電気!D499)</f>
        <v>4.46E-4</v>
      </c>
      <c r="AY499" s="19">
        <f>IF(参照_電気!E499="","",参照_電気!E499)</f>
        <v>4.46E-4</v>
      </c>
      <c r="AZ499" s="19" t="str">
        <f>IF(参照_電気!F499="","",参照_電気!F499)</f>
        <v>(株)フォレストパワー</v>
      </c>
      <c r="BA499" s="19" t="str">
        <f>IF(参照_電気!G499="","",参照_電気!G499)</f>
        <v>(株)フォレストパワー_</v>
      </c>
      <c r="BB499" s="19">
        <f t="shared" si="48"/>
        <v>0.44600000000000001</v>
      </c>
      <c r="BD499" s="19" t="str">
        <f>IF(参照_電気!L499="","",参照_電気!L499)</f>
        <v>リストプロパティーズ(株)</v>
      </c>
    </row>
    <row r="500" spans="47:56">
      <c r="AU500" s="19" t="str">
        <f>IF(参照_電気!A500="","",参照_電気!A500)</f>
        <v>A0196</v>
      </c>
      <c r="AV500" s="19" t="str">
        <f>IF(参照_電気!B500="","",参照_電気!B500)</f>
        <v>日高都市ガス(株)</v>
      </c>
      <c r="AW500" s="19" t="str">
        <f>IF(参照_電気!C500="","",参照_電気!C500)</f>
        <v/>
      </c>
      <c r="AX500" s="19">
        <f>IF(参照_電気!D500="","",参照_電気!D500)</f>
        <v>4.1899999999999999E-4</v>
      </c>
      <c r="AY500" s="19">
        <f>IF(参照_電気!E500="","",参照_電気!E500)</f>
        <v>4.1899999999999999E-4</v>
      </c>
      <c r="AZ500" s="19" t="str">
        <f>IF(参照_電気!F500="","",参照_電気!F500)</f>
        <v>日高都市ガス(株)</v>
      </c>
      <c r="BA500" s="19" t="str">
        <f>IF(参照_電気!G500="","",参照_電気!G500)</f>
        <v>日高都市ガス(株)_</v>
      </c>
      <c r="BB500" s="19">
        <f t="shared" si="48"/>
        <v>0.41899999999999998</v>
      </c>
      <c r="BD500" s="19" t="str">
        <f>IF(参照_電気!L500="","",参照_電気!L500)</f>
        <v>リニューアブル・ジャパン(株)</v>
      </c>
    </row>
    <row r="501" spans="47:56">
      <c r="AU501" s="19" t="str">
        <f>IF(参照_電気!A501="","",参照_電気!A501)</f>
        <v>A0197</v>
      </c>
      <c r="AV501" s="19" t="str">
        <f>IF(参照_電気!B501="","",参照_電気!B501)</f>
        <v>(株)アドバンテック</v>
      </c>
      <c r="AW501" s="19" t="str">
        <f>IF(参照_電気!C501="","",参照_電気!C501)</f>
        <v>メニューA</v>
      </c>
      <c r="AX501" s="19">
        <f>IF(参照_電気!D501="","",参照_電気!D501)</f>
        <v>1.07E-4</v>
      </c>
      <c r="AY501" s="19">
        <f>IF(参照_電気!E501="","",参照_電気!E501)</f>
        <v>1.07E-4</v>
      </c>
      <c r="AZ501" s="19" t="str">
        <f>IF(参照_電気!F501="","",参照_電気!F501)</f>
        <v>(株)アドバンテック</v>
      </c>
      <c r="BA501" s="19" t="str">
        <f>IF(参照_電気!G501="","",参照_電気!G501)</f>
        <v>(株)アドバンテック_メニューA</v>
      </c>
      <c r="BB501" s="19">
        <f t="shared" si="48"/>
        <v>0.107</v>
      </c>
      <c r="BD501" s="19" t="str">
        <f>IF(参照_電気!L501="","",参照_電気!L501)</f>
        <v>リニューアブルトレード(株)</v>
      </c>
    </row>
    <row r="502" spans="47:56">
      <c r="AU502" s="19" t="str">
        <f>IF(参照_電気!A502="","",参照_電気!A502)</f>
        <v/>
      </c>
      <c r="AV502" s="19" t="str">
        <f>IF(参照_電気!B502="","",参照_電気!B502)</f>
        <v/>
      </c>
      <c r="AW502" s="19" t="str">
        <f>IF(参照_電気!C502="","",参照_電気!C502)</f>
        <v>(参考値)事業者全体</v>
      </c>
      <c r="AX502" s="19">
        <f>IF(参照_電気!D502="","",参照_電気!D502)</f>
        <v>1.07E-4</v>
      </c>
      <c r="AY502" s="19">
        <f>IF(参照_電気!E502="","",参照_電気!E502)</f>
        <v>1.07E-4</v>
      </c>
      <c r="AZ502" s="19" t="str">
        <f>IF(参照_電気!F502="","",参照_電気!F502)</f>
        <v>(株)アドバンテック</v>
      </c>
      <c r="BA502" s="19" t="str">
        <f>IF(参照_電気!G502="","",参照_電気!G502)</f>
        <v>(株)アドバンテック_(参考値)事業者全体</v>
      </c>
      <c r="BB502" s="19">
        <f t="shared" si="48"/>
        <v>0.107</v>
      </c>
      <c r="BD502" s="19" t="str">
        <f>IF(参照_電気!L502="","",参照_電気!L502)</f>
        <v>(株)リボンエナジー</v>
      </c>
    </row>
    <row r="503" spans="47:56">
      <c r="AU503" s="19" t="str">
        <f>IF(参照_電気!A503="","",参照_電気!A503)</f>
        <v>A0199</v>
      </c>
      <c r="AV503" s="19" t="str">
        <f>IF(参照_電気!B503="","",参照_電気!B503)</f>
        <v>ローカルエナジー(株)</v>
      </c>
      <c r="AW503" s="19" t="str">
        <f>IF(参照_電気!C503="","",参照_電気!C503)</f>
        <v>メニューA</v>
      </c>
      <c r="AX503" s="19">
        <f>IF(参照_電気!D503="","",参照_電気!D503)</f>
        <v>0</v>
      </c>
      <c r="AY503" s="19">
        <f>IF(参照_電気!E503="","",参照_電気!E503)</f>
        <v>0</v>
      </c>
      <c r="AZ503" s="19" t="str">
        <f>IF(参照_電気!F503="","",参照_電気!F503)</f>
        <v>ローカルエナジー(株)</v>
      </c>
      <c r="BA503" s="19" t="str">
        <f>IF(参照_電気!G503="","",参照_電気!G503)</f>
        <v>ローカルエナジー(株)_メニューA</v>
      </c>
      <c r="BB503" s="19">
        <f t="shared" si="48"/>
        <v>0</v>
      </c>
      <c r="BD503" s="19" t="str">
        <f>IF(参照_電気!L503="","",参照_電気!L503)</f>
        <v>(株)リミックスポイント</v>
      </c>
    </row>
    <row r="504" spans="47:56">
      <c r="AU504" s="19" t="str">
        <f>IF(参照_電気!A504="","",参照_電気!A504)</f>
        <v/>
      </c>
      <c r="AV504" s="19" t="str">
        <f>IF(参照_電気!B504="","",参照_電気!B504)</f>
        <v/>
      </c>
      <c r="AW504" s="19" t="str">
        <f>IF(参照_電気!C504="","",参照_電気!C504)</f>
        <v>メニューB(残差)</v>
      </c>
      <c r="AX504" s="19">
        <f>IF(参照_電気!D504="","",参照_電気!D504)</f>
        <v>3.9300000000000001E-4</v>
      </c>
      <c r="AY504" s="19">
        <f>IF(参照_電気!E504="","",参照_電気!E504)</f>
        <v>3.9300000000000001E-4</v>
      </c>
      <c r="AZ504" s="19" t="str">
        <f>IF(参照_電気!F504="","",参照_電気!F504)</f>
        <v>ローカルエナジー(株)</v>
      </c>
      <c r="BA504" s="19" t="str">
        <f>IF(参照_電気!G504="","",参照_電気!G504)</f>
        <v>ローカルエナジー(株)_メニューB(残差)</v>
      </c>
      <c r="BB504" s="19">
        <f t="shared" si="48"/>
        <v>0.39300000000000002</v>
      </c>
      <c r="BD504" s="19" t="str">
        <f>IF(参照_電気!L504="","",参照_電気!L504)</f>
        <v>(株)ルーク</v>
      </c>
    </row>
    <row r="505" spans="47:56">
      <c r="AU505" s="19" t="str">
        <f>IF(参照_電気!A505="","",参照_電気!A505)</f>
        <v/>
      </c>
      <c r="AV505" s="19" t="str">
        <f>IF(参照_電気!B505="","",参照_電気!B505)</f>
        <v/>
      </c>
      <c r="AW505" s="19" t="str">
        <f>IF(参照_電気!C505="","",参照_電気!C505)</f>
        <v>(参考値)事業者全体</v>
      </c>
      <c r="AX505" s="19">
        <f>IF(参照_電気!D505="","",参照_電気!D505)</f>
        <v>3.88E-4</v>
      </c>
      <c r="AY505" s="19">
        <f>IF(参照_電気!E505="","",参照_電気!E505)</f>
        <v>3.88E-4</v>
      </c>
      <c r="AZ505" s="19" t="str">
        <f>IF(参照_電気!F505="","",参照_電気!F505)</f>
        <v>ローカルエナジー(株)</v>
      </c>
      <c r="BA505" s="19" t="str">
        <f>IF(参照_電気!G505="","",参照_電気!G505)</f>
        <v>ローカルエナジー(株)_(参考値)事業者全体</v>
      </c>
      <c r="BB505" s="19">
        <f t="shared" si="48"/>
        <v>0.38800000000000001</v>
      </c>
      <c r="BD505" s="19" t="str">
        <f>IF(参照_電気!L505="","",参照_電気!L505)</f>
        <v>(株)レクスポート</v>
      </c>
    </row>
    <row r="506" spans="47:56">
      <c r="AU506" s="19" t="str">
        <f>IF(参照_電気!A506="","",参照_電気!A506)</f>
        <v>A0200</v>
      </c>
      <c r="AV506" s="19" t="str">
        <f>IF(参照_電気!B506="","",参照_電気!B506)</f>
        <v>エネックス(株)</v>
      </c>
      <c r="AW506" s="19" t="str">
        <f>IF(参照_電気!C506="","",参照_電気!C506)</f>
        <v>メニューA</v>
      </c>
      <c r="AX506" s="19">
        <f>IF(参照_電気!D506="","",参照_電気!D506)</f>
        <v>0</v>
      </c>
      <c r="AY506" s="19">
        <f>IF(参照_電気!E506="","",参照_電気!E506)</f>
        <v>0</v>
      </c>
      <c r="AZ506" s="19" t="str">
        <f>IF(参照_電気!F506="","",参照_電気!F506)</f>
        <v>エネックス(株)</v>
      </c>
      <c r="BA506" s="19" t="str">
        <f>IF(参照_電気!G506="","",参照_電気!G506)</f>
        <v>エネックス(株)_メニューA</v>
      </c>
      <c r="BB506" s="19">
        <f t="shared" si="48"/>
        <v>0</v>
      </c>
      <c r="BD506" s="19" t="str">
        <f>IF(参照_電気!L506="","",参照_電気!L506)</f>
        <v>レジル(株)</v>
      </c>
    </row>
    <row r="507" spans="47:56">
      <c r="AU507" s="19" t="str">
        <f>IF(参照_電気!A507="","",参照_電気!A507)</f>
        <v/>
      </c>
      <c r="AV507" s="19" t="str">
        <f>IF(参照_電気!B507="","",参照_電気!B507)</f>
        <v/>
      </c>
      <c r="AW507" s="19" t="str">
        <f>IF(参照_電気!C507="","",参照_電気!C507)</f>
        <v>メニューB</v>
      </c>
      <c r="AX507" s="19">
        <f>IF(参照_電気!D507="","",参照_電気!D507)</f>
        <v>4.3800000000000002E-4</v>
      </c>
      <c r="AY507" s="19">
        <f>IF(参照_電気!E507="","",参照_電気!E507)</f>
        <v>4.3800000000000002E-4</v>
      </c>
      <c r="AZ507" s="19" t="str">
        <f>IF(参照_電気!F507="","",参照_電気!F507)</f>
        <v>エネックス(株)</v>
      </c>
      <c r="BA507" s="19" t="str">
        <f>IF(参照_電気!G507="","",参照_電気!G507)</f>
        <v>エネックス(株)_メニューB</v>
      </c>
      <c r="BB507" s="19">
        <f t="shared" si="48"/>
        <v>0.438</v>
      </c>
      <c r="BD507" s="19" t="str">
        <f>IF(参照_電気!L507="","",参照_電気!L507)</f>
        <v>(株)レックス</v>
      </c>
    </row>
    <row r="508" spans="47:56">
      <c r="AU508" s="19" t="str">
        <f>IF(参照_電気!A508="","",参照_電気!A508)</f>
        <v/>
      </c>
      <c r="AV508" s="19" t="str">
        <f>IF(参照_電気!B508="","",参照_電気!B508)</f>
        <v/>
      </c>
      <c r="AW508" s="19" t="str">
        <f>IF(参照_電気!C508="","",参照_電気!C508)</f>
        <v>(参考値)事業者全体</v>
      </c>
      <c r="AX508" s="19">
        <f>IF(参照_電気!D508="","",参照_電気!D508)</f>
        <v>3.97E-4</v>
      </c>
      <c r="AY508" s="19">
        <f>IF(参照_電気!E508="","",参照_電気!E508)</f>
        <v>3.97E-4</v>
      </c>
      <c r="AZ508" s="19" t="str">
        <f>IF(参照_電気!F508="","",参照_電気!F508)</f>
        <v>エネックス(株)</v>
      </c>
      <c r="BA508" s="19" t="str">
        <f>IF(参照_電気!G508="","",参照_電気!G508)</f>
        <v>エネックス(株)_(参考値)事業者全体</v>
      </c>
      <c r="BB508" s="19">
        <f t="shared" si="48"/>
        <v>0.39700000000000002</v>
      </c>
      <c r="BD508" s="19" t="str">
        <f>IF(参照_電気!L508="","",参照_電気!L508)</f>
        <v>レモンガス(株)</v>
      </c>
    </row>
    <row r="509" spans="47:56">
      <c r="AU509" s="19" t="str">
        <f>IF(参照_電気!A509="","",参照_電気!A509)</f>
        <v>A0203</v>
      </c>
      <c r="AV509" s="19" t="str">
        <f>IF(参照_電気!B509="","",参照_電気!B509)</f>
        <v>(株)レクスポート</v>
      </c>
      <c r="AW509" s="19" t="str">
        <f>IF(参照_電気!C509="","",参照_電気!C509)</f>
        <v/>
      </c>
      <c r="AX509" s="19">
        <f>IF(参照_電気!D509="","",参照_電気!D509)</f>
        <v>4.4900000000000002E-4</v>
      </c>
      <c r="AY509" s="19">
        <f>IF(参照_電気!E509="","",参照_電気!E509)</f>
        <v>4.4900000000000002E-4</v>
      </c>
      <c r="AZ509" s="19" t="str">
        <f>IF(参照_電気!F509="","",参照_電気!F509)</f>
        <v>(株)レクスポート</v>
      </c>
      <c r="BA509" s="19" t="str">
        <f>IF(参照_電気!G509="","",参照_電気!G509)</f>
        <v>(株)レクスポート_</v>
      </c>
      <c r="BB509" s="19">
        <f t="shared" si="48"/>
        <v>0.44900000000000001</v>
      </c>
      <c r="BD509" s="19" t="str">
        <f>IF(参照_電気!L509="","",参照_電気!L509)</f>
        <v>ローカルエナジー(株)</v>
      </c>
    </row>
    <row r="510" spans="47:56">
      <c r="AU510" s="19" t="str">
        <f>IF(参照_電気!A510="","",参照_電気!A510)</f>
        <v>A0204</v>
      </c>
      <c r="AV510" s="19" t="str">
        <f>IF(参照_電気!B510="","",参照_電気!B510)</f>
        <v>なでしこ電力(株)</v>
      </c>
      <c r="AW510" s="19" t="str">
        <f>IF(参照_電気!C510="","",参照_電気!C510)</f>
        <v>メニューA</v>
      </c>
      <c r="AX510" s="19">
        <f>IF(参照_電気!D510="","",参照_電気!D510)</f>
        <v>0</v>
      </c>
      <c r="AY510" s="19">
        <f>IF(参照_電気!E510="","",参照_電気!E510)</f>
        <v>0</v>
      </c>
      <c r="AZ510" s="19" t="str">
        <f>IF(参照_電気!F510="","",参照_電気!F510)</f>
        <v>なでしこ電力(株)</v>
      </c>
      <c r="BA510" s="19" t="str">
        <f>IF(参照_電気!G510="","",参照_電気!G510)</f>
        <v>なでしこ電力(株)_メニューA</v>
      </c>
      <c r="BB510" s="19">
        <f t="shared" si="48"/>
        <v>0</v>
      </c>
      <c r="BD510" s="19" t="str">
        <f>IF(参照_電気!L510="","",参照_電気!L510)</f>
        <v>ローカルでんき(株)</v>
      </c>
    </row>
    <row r="511" spans="47:56">
      <c r="AU511" s="19" t="str">
        <f>IF(参照_電気!A511="","",参照_電気!A511)</f>
        <v/>
      </c>
      <c r="AV511" s="19" t="str">
        <f>IF(参照_電気!B511="","",参照_電気!B511)</f>
        <v/>
      </c>
      <c r="AW511" s="19" t="str">
        <f>IF(参照_電気!C511="","",参照_電気!C511)</f>
        <v>メニューB(残差)</v>
      </c>
      <c r="AX511" s="19">
        <f>IF(参照_電気!D511="","",参照_電気!D511)</f>
        <v>5.0199999999999995E-4</v>
      </c>
      <c r="AY511" s="19">
        <f>IF(参照_電気!E511="","",参照_電気!E511)</f>
        <v>5.0199999999999995E-4</v>
      </c>
      <c r="AZ511" s="19" t="str">
        <f>IF(参照_電気!F511="","",参照_電気!F511)</f>
        <v>なでしこ電力(株)</v>
      </c>
      <c r="BA511" s="19" t="str">
        <f>IF(参照_電気!G511="","",参照_電気!G511)</f>
        <v>なでしこ電力(株)_メニューB(残差)</v>
      </c>
      <c r="BB511" s="19">
        <f t="shared" si="48"/>
        <v>0.502</v>
      </c>
      <c r="BD511" s="19" t="str">
        <f>IF(参照_電気!L511="","",参照_電気!L511)</f>
        <v>和歌山電力(株)</v>
      </c>
    </row>
    <row r="512" spans="47:56">
      <c r="AU512" s="19" t="str">
        <f>IF(参照_電気!A512="","",参照_電気!A512)</f>
        <v/>
      </c>
      <c r="AV512" s="19" t="str">
        <f>IF(参照_電気!B512="","",参照_電気!B512)</f>
        <v/>
      </c>
      <c r="AW512" s="19" t="str">
        <f>IF(参照_電気!C512="","",参照_電気!C512)</f>
        <v>(参考値)事業者全体</v>
      </c>
      <c r="AX512" s="19">
        <f>IF(参照_電気!D512="","",参照_電気!D512)</f>
        <v>1.1E-4</v>
      </c>
      <c r="AY512" s="19">
        <f>IF(参照_電気!E512="","",参照_電気!E512)</f>
        <v>1.1E-4</v>
      </c>
      <c r="AZ512" s="19" t="str">
        <f>IF(参照_電気!F512="","",参照_電気!F512)</f>
        <v>なでしこ電力(株)</v>
      </c>
      <c r="BA512" s="19" t="str">
        <f>IF(参照_電気!G512="","",参照_電気!G512)</f>
        <v>なでしこ電力(株)_(参考値)事業者全体</v>
      </c>
      <c r="BB512" s="19">
        <f t="shared" si="48"/>
        <v>0.11</v>
      </c>
      <c r="BD512" s="19" t="str">
        <f>IF(参照_電気!L512="","",参照_電気!L512)</f>
        <v>綿半パートナーズ(株)</v>
      </c>
    </row>
    <row r="513" spans="47:56">
      <c r="AU513" s="19" t="str">
        <f>IF(参照_電気!A513="","",参照_電気!A513)</f>
        <v>A0206</v>
      </c>
      <c r="AV513" s="19" t="str">
        <f>IF(参照_電気!B513="","",参照_電気!B513)</f>
        <v>日田グリーン電力(株)</v>
      </c>
      <c r="AW513" s="19" t="str">
        <f>IF(参照_電気!C513="","",参照_電気!C513)</f>
        <v>メニューA</v>
      </c>
      <c r="AX513" s="19">
        <f>IF(参照_電気!D513="","",参照_電気!D513)</f>
        <v>0</v>
      </c>
      <c r="AY513" s="19">
        <f>IF(参照_電気!E513="","",参照_電気!E513)</f>
        <v>0</v>
      </c>
      <c r="AZ513" s="19" t="str">
        <f>IF(参照_電気!F513="","",参照_電気!F513)</f>
        <v>日田グリーン電力(株)</v>
      </c>
      <c r="BA513" s="19" t="str">
        <f>IF(参照_電気!G513="","",参照_電気!G513)</f>
        <v>日田グリーン電力(株)_メニューA</v>
      </c>
      <c r="BB513" s="19">
        <f t="shared" si="48"/>
        <v>0</v>
      </c>
      <c r="BD513" s="19" t="str">
        <f>IF(参照_電気!L513="","",参照_電気!L513)</f>
        <v>ワタミエナジー(株)</v>
      </c>
    </row>
    <row r="514" spans="47:56">
      <c r="AU514" s="19" t="str">
        <f>IF(参照_電気!A514="","",参照_電気!A514)</f>
        <v/>
      </c>
      <c r="AV514" s="19" t="str">
        <f>IF(参照_電気!B514="","",参照_電気!B514)</f>
        <v/>
      </c>
      <c r="AW514" s="19" t="str">
        <f>IF(参照_電気!C514="","",参照_電気!C514)</f>
        <v>メニューB(残差)</v>
      </c>
      <c r="AX514" s="19">
        <f>IF(参照_電気!D514="","",参照_電気!D514)</f>
        <v>4.2900000000000002E-4</v>
      </c>
      <c r="AY514" s="19">
        <f>IF(参照_電気!E514="","",参照_電気!E514)</f>
        <v>4.2900000000000002E-4</v>
      </c>
      <c r="AZ514" s="19" t="str">
        <f>IF(参照_電気!F514="","",参照_電気!F514)</f>
        <v>日田グリーン電力(株)</v>
      </c>
      <c r="BA514" s="19" t="str">
        <f>IF(参照_電気!G514="","",参照_電気!G514)</f>
        <v>日田グリーン電力(株)_メニューB(残差)</v>
      </c>
      <c r="BB514" s="19">
        <f t="shared" si="48"/>
        <v>0.42899999999999999</v>
      </c>
      <c r="BD514" s="19" t="str">
        <f>IF(参照_電気!L514="","",参照_電気!L514)</f>
        <v>(株)ワット</v>
      </c>
    </row>
    <row r="515" spans="47:56">
      <c r="AU515" s="19" t="str">
        <f>IF(参照_電気!A515="","",参照_電気!A515)</f>
        <v/>
      </c>
      <c r="AV515" s="19" t="str">
        <f>IF(参照_電気!B515="","",参照_電気!B515)</f>
        <v/>
      </c>
      <c r="AW515" s="19" t="str">
        <f>IF(参照_電気!C515="","",参照_電気!C515)</f>
        <v>(参考値)事業者全体</v>
      </c>
      <c r="AX515" s="19">
        <f>IF(参照_電気!D515="","",参照_電気!D515)</f>
        <v>4.2700000000000002E-4</v>
      </c>
      <c r="AY515" s="19">
        <f>IF(参照_電気!E515="","",参照_電気!E515)</f>
        <v>4.2700000000000002E-4</v>
      </c>
      <c r="AZ515" s="19" t="str">
        <f>IF(参照_電気!F515="","",参照_電気!F515)</f>
        <v>日田グリーン電力(株)</v>
      </c>
      <c r="BA515" s="19" t="str">
        <f>IF(参照_電気!G515="","",参照_電気!G515)</f>
        <v>日田グリーン電力(株)_(参考値)事業者全体</v>
      </c>
      <c r="BB515" s="19">
        <f t="shared" si="48"/>
        <v>0.42700000000000005</v>
      </c>
      <c r="BD515" s="19" t="str">
        <f>IF(参照_電気!L515="","",参照_電気!L515)</f>
        <v/>
      </c>
    </row>
    <row r="516" spans="47:56">
      <c r="AU516" s="19" t="str">
        <f>IF(参照_電気!A516="","",参照_電気!A516)</f>
        <v>A0209</v>
      </c>
      <c r="AV516" s="19" t="str">
        <f>IF(参照_電気!B516="","",参照_電気!B516)</f>
        <v>埼玉ガス(株)</v>
      </c>
      <c r="AW516" s="19" t="str">
        <f>IF(参照_電気!C516="","",参照_電気!C516)</f>
        <v/>
      </c>
      <c r="AX516" s="19">
        <f>IF(参照_電気!D516="","",参照_電気!D516)</f>
        <v>4.1899999999999999E-4</v>
      </c>
      <c r="AY516" s="19">
        <f>IF(参照_電気!E516="","",参照_電気!E516)</f>
        <v>4.1899999999999999E-4</v>
      </c>
      <c r="AZ516" s="19" t="str">
        <f>IF(参照_電気!F516="","",参照_電気!F516)</f>
        <v>埼玉ガス(株)</v>
      </c>
      <c r="BA516" s="19" t="str">
        <f>IF(参照_電気!G516="","",参照_電気!G516)</f>
        <v>埼玉ガス(株)_</v>
      </c>
      <c r="BB516" s="19">
        <f t="shared" si="48"/>
        <v>0.41899999999999998</v>
      </c>
      <c r="BD516" s="19" t="str">
        <f>IF(参照_電気!L516="","",参照_電気!L516)</f>
        <v/>
      </c>
    </row>
    <row r="517" spans="47:56">
      <c r="AU517" s="19" t="str">
        <f>IF(参照_電気!A517="","",参照_電気!A517)</f>
        <v>A0210</v>
      </c>
      <c r="AV517" s="19" t="str">
        <f>IF(参照_電気!B517="","",参照_電気!B517)</f>
        <v>宮崎パワーライン(株)</v>
      </c>
      <c r="AW517" s="19" t="str">
        <f>IF(参照_電気!C517="","",参照_電気!C517)</f>
        <v/>
      </c>
      <c r="AX517" s="19">
        <f>IF(参照_電気!D517="","",参照_電気!D517)</f>
        <v>4.08E-4</v>
      </c>
      <c r="AY517" s="19">
        <f>IF(参照_電気!E517="","",参照_電気!E517)</f>
        <v>4.08E-4</v>
      </c>
      <c r="AZ517" s="19" t="str">
        <f>IF(参照_電気!F517="","",参照_電気!F517)</f>
        <v>宮崎パワーライン(株)</v>
      </c>
      <c r="BA517" s="19" t="str">
        <f>IF(参照_電気!G517="","",参照_電気!G517)</f>
        <v>宮崎パワーライン(株)_</v>
      </c>
      <c r="BB517" s="19">
        <f t="shared" ref="BB517:BB580" si="49">AX517*1000</f>
        <v>0.40799999999999997</v>
      </c>
      <c r="BD517" s="19" t="str">
        <f>IF(参照_電気!L517="","",参照_電気!L517)</f>
        <v/>
      </c>
    </row>
    <row r="518" spans="47:56">
      <c r="AU518" s="19" t="str">
        <f>IF(参照_電気!A518="","",参照_電気!A518)</f>
        <v>A0211</v>
      </c>
      <c r="AV518" s="19" t="str">
        <f>IF(参照_電気!B518="","",参照_電気!B518)</f>
        <v>(株)パワー・オプティマイザー</v>
      </c>
      <c r="AW518" s="19" t="str">
        <f>IF(参照_電気!C518="","",参照_電気!C518)</f>
        <v/>
      </c>
      <c r="AX518" s="19">
        <f>IF(参照_電気!D518="","",参照_電気!D518)</f>
        <v>4.7199999999999998E-4</v>
      </c>
      <c r="AY518" s="19">
        <f>IF(参照_電気!E518="","",参照_電気!E518)</f>
        <v>4.7199999999999998E-4</v>
      </c>
      <c r="AZ518" s="19" t="str">
        <f>IF(参照_電気!F518="","",参照_電気!F518)</f>
        <v>(株)パワー・オプティマイザー</v>
      </c>
      <c r="BA518" s="19" t="str">
        <f>IF(参照_電気!G518="","",参照_電気!G518)</f>
        <v>(株)パワー・オプティマイザー_</v>
      </c>
      <c r="BB518" s="19">
        <f t="shared" si="49"/>
        <v>0.47199999999999998</v>
      </c>
      <c r="BD518" s="19" t="str">
        <f>IF(参照_電気!L518="","",参照_電気!L518)</f>
        <v/>
      </c>
    </row>
    <row r="519" spans="47:56">
      <c r="AU519" s="19" t="str">
        <f>IF(参照_電気!A519="","",参照_電気!A519)</f>
        <v>A0213</v>
      </c>
      <c r="AV519" s="19" t="str">
        <f>IF(参照_電気!B519="","",参照_電気!B519)</f>
        <v>(株)UーPOWER</v>
      </c>
      <c r="AW519" s="19" t="str">
        <f>IF(参照_電気!C519="","",参照_電気!C519)</f>
        <v>メニューA</v>
      </c>
      <c r="AX519" s="19">
        <f>IF(参照_電気!D519="","",参照_電気!D519)</f>
        <v>0</v>
      </c>
      <c r="AY519" s="19">
        <f>IF(参照_電気!E519="","",参照_電気!E519)</f>
        <v>0</v>
      </c>
      <c r="AZ519" s="19" t="str">
        <f>IF(参照_電気!F519="","",参照_電気!F519)</f>
        <v>(株)UーPOWER</v>
      </c>
      <c r="BA519" s="19" t="str">
        <f>IF(参照_電気!G519="","",参照_電気!G519)</f>
        <v>(株)UーPOWER_メニューA</v>
      </c>
      <c r="BB519" s="19">
        <f t="shared" si="49"/>
        <v>0</v>
      </c>
      <c r="BD519" s="19" t="str">
        <f>IF(参照_電気!L519="","",参照_電気!L519)</f>
        <v/>
      </c>
    </row>
    <row r="520" spans="47:56">
      <c r="AU520" s="19" t="str">
        <f>IF(参照_電気!A520="","",参照_電気!A520)</f>
        <v/>
      </c>
      <c r="AV520" s="19" t="str">
        <f>IF(参照_電気!B520="","",参照_電気!B520)</f>
        <v/>
      </c>
      <c r="AW520" s="19" t="str">
        <f>IF(参照_電気!C520="","",参照_電気!C520)</f>
        <v>メニューB</v>
      </c>
      <c r="AX520" s="19">
        <f>IF(参照_電気!D520="","",参照_電気!D520)</f>
        <v>4.9600000000000002E-4</v>
      </c>
      <c r="AY520" s="19">
        <f>IF(参照_電気!E520="","",参照_電気!E520)</f>
        <v>4.9600000000000002E-4</v>
      </c>
      <c r="AZ520" s="19" t="str">
        <f>IF(参照_電気!F520="","",参照_電気!F520)</f>
        <v>(株)UーPOWER</v>
      </c>
      <c r="BA520" s="19" t="str">
        <f>IF(参照_電気!G520="","",参照_電気!G520)</f>
        <v>(株)UーPOWER_メニューB</v>
      </c>
      <c r="BB520" s="19">
        <f t="shared" si="49"/>
        <v>0.496</v>
      </c>
      <c r="BD520" s="19" t="str">
        <f>IF(参照_電気!L520="","",参照_電気!L520)</f>
        <v/>
      </c>
    </row>
    <row r="521" spans="47:56">
      <c r="AU521" s="19" t="str">
        <f>IF(参照_電気!A521="","",参照_電気!A521)</f>
        <v/>
      </c>
      <c r="AV521" s="19" t="str">
        <f>IF(参照_電気!B521="","",参照_電気!B521)</f>
        <v/>
      </c>
      <c r="AW521" s="19" t="str">
        <f>IF(参照_電気!C521="","",参照_電気!C521)</f>
        <v>メニューC</v>
      </c>
      <c r="AX521" s="19">
        <f>IF(参照_電気!D521="","",参照_電気!D521)</f>
        <v>5.4100000000000003E-4</v>
      </c>
      <c r="AY521" s="19">
        <f>IF(参照_電気!E521="","",参照_電気!E521)</f>
        <v>5.4100000000000003E-4</v>
      </c>
      <c r="AZ521" s="19" t="str">
        <f>IF(参照_電気!F521="","",参照_電気!F521)</f>
        <v>(株)UーPOWER</v>
      </c>
      <c r="BA521" s="19" t="str">
        <f>IF(参照_電気!G521="","",参照_電気!G521)</f>
        <v>(株)UーPOWER_メニューC</v>
      </c>
      <c r="BB521" s="19">
        <f t="shared" si="49"/>
        <v>0.54100000000000004</v>
      </c>
      <c r="BD521" s="19" t="str">
        <f>IF(参照_電気!L521="","",参照_電気!L521)</f>
        <v/>
      </c>
    </row>
    <row r="522" spans="47:56">
      <c r="AU522" s="19" t="str">
        <f>IF(参照_電気!A522="","",参照_電気!A522)</f>
        <v/>
      </c>
      <c r="AV522" s="19" t="str">
        <f>IF(参照_電気!B522="","",参照_電気!B522)</f>
        <v/>
      </c>
      <c r="AW522" s="19" t="str">
        <f>IF(参照_電気!C522="","",参照_電気!C522)</f>
        <v>メニューD</v>
      </c>
      <c r="AX522" s="19">
        <f>IF(参照_電気!D522="","",参照_電気!D522)</f>
        <v>0</v>
      </c>
      <c r="AY522" s="19">
        <f>IF(参照_電気!E522="","",参照_電気!E522)</f>
        <v>0</v>
      </c>
      <c r="AZ522" s="19" t="str">
        <f>IF(参照_電気!F522="","",参照_電気!F522)</f>
        <v>(株)UーPOWER</v>
      </c>
      <c r="BA522" s="19" t="str">
        <f>IF(参照_電気!G522="","",参照_電気!G522)</f>
        <v>(株)UーPOWER_メニューD</v>
      </c>
      <c r="BB522" s="19">
        <f t="shared" si="49"/>
        <v>0</v>
      </c>
      <c r="BD522" s="19" t="str">
        <f>IF(参照_電気!L522="","",参照_電気!L522)</f>
        <v/>
      </c>
    </row>
    <row r="523" spans="47:56">
      <c r="AU523" s="19" t="str">
        <f>IF(参照_電気!A523="","",参照_電気!A523)</f>
        <v/>
      </c>
      <c r="AV523" s="19" t="str">
        <f>IF(参照_電気!B523="","",参照_電気!B523)</f>
        <v/>
      </c>
      <c r="AW523" s="19" t="str">
        <f>IF(参照_電気!C523="","",参照_電気!C523)</f>
        <v>メニューE(残差)</v>
      </c>
      <c r="AX523" s="19">
        <f>IF(参照_電気!D523="","",参照_電気!D523)</f>
        <v>4.8299999999999998E-4</v>
      </c>
      <c r="AY523" s="19">
        <f>IF(参照_電気!E523="","",参照_電気!E523)</f>
        <v>4.8299999999999998E-4</v>
      </c>
      <c r="AZ523" s="19" t="str">
        <f>IF(参照_電気!F523="","",参照_電気!F523)</f>
        <v>(株)UーPOWER</v>
      </c>
      <c r="BA523" s="19" t="str">
        <f>IF(参照_電気!G523="","",参照_電気!G523)</f>
        <v>(株)UーPOWER_メニューE(残差)</v>
      </c>
      <c r="BB523" s="19">
        <f t="shared" si="49"/>
        <v>0.48299999999999998</v>
      </c>
      <c r="BD523" s="19" t="str">
        <f>IF(参照_電気!L523="","",参照_電気!L523)</f>
        <v/>
      </c>
    </row>
    <row r="524" spans="47:56">
      <c r="AU524" s="19" t="str">
        <f>IF(参照_電気!A524="","",参照_電気!A524)</f>
        <v/>
      </c>
      <c r="AV524" s="19" t="str">
        <f>IF(参照_電気!B524="","",参照_電気!B524)</f>
        <v/>
      </c>
      <c r="AW524" s="19" t="str">
        <f>IF(参照_電気!C524="","",参照_電気!C524)</f>
        <v>(参考値)事業者全体</v>
      </c>
      <c r="AX524" s="19">
        <f>IF(参照_電気!D524="","",参照_電気!D524)</f>
        <v>4.6799999999999999E-4</v>
      </c>
      <c r="AY524" s="19">
        <f>IF(参照_電気!E524="","",参照_電気!E524)</f>
        <v>4.6799999999999999E-4</v>
      </c>
      <c r="AZ524" s="19" t="str">
        <f>IF(参照_電気!F524="","",参照_電気!F524)</f>
        <v>(株)UーPOWER</v>
      </c>
      <c r="BA524" s="19" t="str">
        <f>IF(参照_電気!G524="","",参照_電気!G524)</f>
        <v>(株)UーPOWER_(参考値)事業者全体</v>
      </c>
      <c r="BB524" s="19">
        <f t="shared" si="49"/>
        <v>0.46799999999999997</v>
      </c>
      <c r="BD524" s="19" t="str">
        <f>IF(参照_電気!L524="","",参照_電気!L524)</f>
        <v/>
      </c>
    </row>
    <row r="525" spans="47:56">
      <c r="AU525" s="19" t="str">
        <f>IF(参照_電気!A525="","",参照_電気!A525)</f>
        <v>A0214</v>
      </c>
      <c r="AV525" s="19" t="str">
        <f>IF(参照_電気!B525="","",参照_電気!B525)</f>
        <v>(株)TTSパワー</v>
      </c>
      <c r="AW525" s="19" t="str">
        <f>IF(参照_電気!C525="","",参照_電気!C525)</f>
        <v/>
      </c>
      <c r="AX525" s="19">
        <f>IF(参照_電気!D525="","",参照_電気!D525)</f>
        <v>4.5100000000000001E-4</v>
      </c>
      <c r="AY525" s="19">
        <f>IF(参照_電気!E525="","",参照_電気!E525)</f>
        <v>4.5100000000000001E-4</v>
      </c>
      <c r="AZ525" s="19" t="str">
        <f>IF(参照_電気!F525="","",参照_電気!F525)</f>
        <v>(株)TTSパワー</v>
      </c>
      <c r="BA525" s="19" t="str">
        <f>IF(参照_電気!G525="","",参照_電気!G525)</f>
        <v>(株)TTSパワー_</v>
      </c>
      <c r="BB525" s="19">
        <f t="shared" si="49"/>
        <v>0.45100000000000001</v>
      </c>
      <c r="BD525" s="19" t="str">
        <f>IF(参照_電気!L525="","",参照_電気!L525)</f>
        <v/>
      </c>
    </row>
    <row r="526" spans="47:56">
      <c r="AU526" s="19" t="str">
        <f>IF(参照_電気!A526="","",参照_電気!A526)</f>
        <v>A0216</v>
      </c>
      <c r="AV526" s="19" t="str">
        <f>IF(参照_電気!B526="","",参照_電気!B526)</f>
        <v>(株)岩手ウッドパワー</v>
      </c>
      <c r="AW526" s="19" t="str">
        <f>IF(参照_電気!C526="","",参照_電気!C526)</f>
        <v>メニューA</v>
      </c>
      <c r="AX526" s="19">
        <f>IF(参照_電気!D526="","",参照_電気!D526)</f>
        <v>0</v>
      </c>
      <c r="AY526" s="19">
        <f>IF(参照_電気!E526="","",参照_電気!E526)</f>
        <v>0</v>
      </c>
      <c r="AZ526" s="19" t="str">
        <f>IF(参照_電気!F526="","",参照_電気!F526)</f>
        <v>(株)岩手ウッドパワー</v>
      </c>
      <c r="BA526" s="19" t="str">
        <f>IF(参照_電気!G526="","",参照_電気!G526)</f>
        <v>(株)岩手ウッドパワー_メニューA</v>
      </c>
      <c r="BB526" s="19">
        <f t="shared" si="49"/>
        <v>0</v>
      </c>
      <c r="BD526" s="19" t="str">
        <f>IF(参照_電気!L526="","",参照_電気!L526)</f>
        <v/>
      </c>
    </row>
    <row r="527" spans="47:56">
      <c r="AU527" s="19" t="str">
        <f>IF(参照_電気!A527="","",参照_電気!A527)</f>
        <v/>
      </c>
      <c r="AV527" s="19" t="str">
        <f>IF(参照_電気!B527="","",参照_電気!B527)</f>
        <v/>
      </c>
      <c r="AW527" s="19" t="str">
        <f>IF(参照_電気!C527="","",参照_電気!C527)</f>
        <v>メニューB(残差)</v>
      </c>
      <c r="AX527" s="19">
        <f>IF(参照_電気!D527="","",参照_電気!D527)</f>
        <v>5.6999999999999998E-4</v>
      </c>
      <c r="AY527" s="19">
        <f>IF(参照_電気!E527="","",参照_電気!E527)</f>
        <v>5.6999999999999998E-4</v>
      </c>
      <c r="AZ527" s="19" t="str">
        <f>IF(参照_電気!F527="","",参照_電気!F527)</f>
        <v>(株)岩手ウッドパワー</v>
      </c>
      <c r="BA527" s="19" t="str">
        <f>IF(参照_電気!G527="","",参照_電気!G527)</f>
        <v>(株)岩手ウッドパワー_メニューB(残差)</v>
      </c>
      <c r="BB527" s="19">
        <f t="shared" si="49"/>
        <v>0.56999999999999995</v>
      </c>
      <c r="BD527" s="19" t="str">
        <f>IF(参照_電気!L527="","",参照_電気!L527)</f>
        <v/>
      </c>
    </row>
    <row r="528" spans="47:56">
      <c r="AU528" s="19" t="str">
        <f>IF(参照_電気!A528="","",参照_電気!A528)</f>
        <v/>
      </c>
      <c r="AV528" s="19" t="str">
        <f>IF(参照_電気!B528="","",参照_電気!B528)</f>
        <v/>
      </c>
      <c r="AW528" s="19" t="str">
        <f>IF(参照_電気!C528="","",参照_電気!C528)</f>
        <v>(参考値)事業者全体</v>
      </c>
      <c r="AX528" s="19">
        <f>IF(参照_電気!D528="","",参照_電気!D528)</f>
        <v>2.43E-4</v>
      </c>
      <c r="AY528" s="19">
        <f>IF(参照_電気!E528="","",参照_電気!E528)</f>
        <v>2.43E-4</v>
      </c>
      <c r="AZ528" s="19" t="str">
        <f>IF(参照_電気!F528="","",参照_電気!F528)</f>
        <v>(株)岩手ウッドパワー</v>
      </c>
      <c r="BA528" s="19" t="str">
        <f>IF(参照_電気!G528="","",参照_電気!G528)</f>
        <v>(株)岩手ウッドパワー_(参考値)事業者全体</v>
      </c>
      <c r="BB528" s="19">
        <f t="shared" si="49"/>
        <v>0.24299999999999999</v>
      </c>
      <c r="BD528" s="19" t="str">
        <f>IF(参照_電気!L528="","",参照_電気!L528)</f>
        <v/>
      </c>
    </row>
    <row r="529" spans="47:56">
      <c r="AU529" s="19" t="str">
        <f>IF(参照_電気!A529="","",参照_電気!A529)</f>
        <v>A0217</v>
      </c>
      <c r="AV529" s="19" t="str">
        <f>IF(参照_電気!B529="","",参照_電気!B529)</f>
        <v>里山パワーワークス(株)</v>
      </c>
      <c r="AW529" s="19" t="str">
        <f>IF(参照_電気!C529="","",参照_電気!C529)</f>
        <v>メニューA</v>
      </c>
      <c r="AX529" s="19">
        <f>IF(参照_電気!D529="","",参照_電気!D529)</f>
        <v>0</v>
      </c>
      <c r="AY529" s="19">
        <f>IF(参照_電気!E529="","",参照_電気!E529)</f>
        <v>0</v>
      </c>
      <c r="AZ529" s="19" t="str">
        <f>IF(参照_電気!F529="","",参照_電気!F529)</f>
        <v>里山パワーワークス(株)</v>
      </c>
      <c r="BA529" s="19" t="str">
        <f>IF(参照_電気!G529="","",参照_電気!G529)</f>
        <v>里山パワーワークス(株)_メニューA</v>
      </c>
      <c r="BB529" s="19">
        <f t="shared" si="49"/>
        <v>0</v>
      </c>
      <c r="BD529" s="19" t="str">
        <f>IF(参照_電気!L529="","",参照_電気!L529)</f>
        <v/>
      </c>
    </row>
    <row r="530" spans="47:56">
      <c r="AU530" s="19" t="str">
        <f>IF(参照_電気!A530="","",参照_電気!A530)</f>
        <v/>
      </c>
      <c r="AV530" s="19" t="str">
        <f>IF(参照_電気!B530="","",参照_電気!B530)</f>
        <v/>
      </c>
      <c r="AW530" s="19" t="str">
        <f>IF(参照_電気!C530="","",参照_電気!C530)</f>
        <v>メニューB(残差)</v>
      </c>
      <c r="AX530" s="19">
        <f>IF(参照_電気!D530="","",参照_電気!D530)</f>
        <v>5.3700000000000004E-4</v>
      </c>
      <c r="AY530" s="19">
        <f>IF(参照_電気!E530="","",参照_電気!E530)</f>
        <v>5.3700000000000004E-4</v>
      </c>
      <c r="AZ530" s="19" t="str">
        <f>IF(参照_電気!F530="","",参照_電気!F530)</f>
        <v>里山パワーワークス(株)</v>
      </c>
      <c r="BA530" s="19" t="str">
        <f>IF(参照_電気!G530="","",参照_電気!G530)</f>
        <v>里山パワーワークス(株)_メニューB(残差)</v>
      </c>
      <c r="BB530" s="19">
        <f t="shared" si="49"/>
        <v>0.53700000000000003</v>
      </c>
      <c r="BD530" s="19" t="str">
        <f>IF(参照_電気!L530="","",参照_電気!L530)</f>
        <v/>
      </c>
    </row>
    <row r="531" spans="47:56">
      <c r="AU531" s="19" t="str">
        <f>IF(参照_電気!A531="","",参照_電気!A531)</f>
        <v/>
      </c>
      <c r="AV531" s="19" t="str">
        <f>IF(参照_電気!B531="","",参照_電気!B531)</f>
        <v/>
      </c>
      <c r="AW531" s="19" t="str">
        <f>IF(参照_電気!C531="","",参照_電気!C531)</f>
        <v>(参考値)事業者全体</v>
      </c>
      <c r="AX531" s="19">
        <f>IF(参照_電気!D531="","",参照_電気!D531)</f>
        <v>4.0400000000000001E-4</v>
      </c>
      <c r="AY531" s="19">
        <f>IF(参照_電気!E531="","",参照_電気!E531)</f>
        <v>4.0400000000000001E-4</v>
      </c>
      <c r="AZ531" s="19" t="str">
        <f>IF(参照_電気!F531="","",参照_電気!F531)</f>
        <v>里山パワーワークス(株)</v>
      </c>
      <c r="BA531" s="19" t="str">
        <f>IF(参照_電気!G531="","",参照_電気!G531)</f>
        <v>里山パワーワークス(株)_(参考値)事業者全体</v>
      </c>
      <c r="BB531" s="19">
        <f t="shared" si="49"/>
        <v>0.40400000000000003</v>
      </c>
      <c r="BD531" s="19" t="str">
        <f>IF(参照_電気!L531="","",参照_電気!L531)</f>
        <v/>
      </c>
    </row>
    <row r="532" spans="47:56">
      <c r="AU532" s="19" t="str">
        <f>IF(参照_電気!A532="","",参照_電気!A532)</f>
        <v>A0218</v>
      </c>
      <c r="AV532" s="19" t="str">
        <f>IF(参照_電気!B532="","",参照_電気!B532)</f>
        <v>(株)中之条パワー</v>
      </c>
      <c r="AW532" s="19" t="str">
        <f>IF(参照_電気!C532="","",参照_電気!C532)</f>
        <v>メニューA</v>
      </c>
      <c r="AX532" s="19">
        <f>IF(参照_電気!D532="","",参照_電気!D532)</f>
        <v>0</v>
      </c>
      <c r="AY532" s="19">
        <f>IF(参照_電気!E532="","",参照_電気!E532)</f>
        <v>0</v>
      </c>
      <c r="AZ532" s="19" t="str">
        <f>IF(参照_電気!F532="","",参照_電気!F532)</f>
        <v>(株)中之条パワー</v>
      </c>
      <c r="BA532" s="19" t="str">
        <f>IF(参照_電気!G532="","",参照_電気!G532)</f>
        <v>(株)中之条パワー_メニューA</v>
      </c>
      <c r="BB532" s="19">
        <f t="shared" si="49"/>
        <v>0</v>
      </c>
      <c r="BD532" s="19" t="str">
        <f>IF(参照_電気!L532="","",参照_電気!L532)</f>
        <v/>
      </c>
    </row>
    <row r="533" spans="47:56">
      <c r="AU533" s="19" t="str">
        <f>IF(参照_電気!A533="","",参照_電気!A533)</f>
        <v/>
      </c>
      <c r="AV533" s="19" t="str">
        <f>IF(参照_電気!B533="","",参照_電気!B533)</f>
        <v/>
      </c>
      <c r="AW533" s="19" t="str">
        <f>IF(参照_電気!C533="","",参照_電気!C533)</f>
        <v>メニューB(残差)</v>
      </c>
      <c r="AX533" s="19">
        <f>IF(参照_電気!D533="","",参照_電気!D533)</f>
        <v>1.6200000000000001E-4</v>
      </c>
      <c r="AY533" s="19">
        <f>IF(参照_電気!E533="","",参照_電気!E533)</f>
        <v>1.6200000000000001E-4</v>
      </c>
      <c r="AZ533" s="19" t="str">
        <f>IF(参照_電気!F533="","",参照_電気!F533)</f>
        <v>(株)中之条パワー</v>
      </c>
      <c r="BA533" s="19" t="str">
        <f>IF(参照_電気!G533="","",参照_電気!G533)</f>
        <v>(株)中之条パワー_メニューB(残差)</v>
      </c>
      <c r="BB533" s="19">
        <f t="shared" si="49"/>
        <v>0.16200000000000001</v>
      </c>
      <c r="BD533" s="19" t="str">
        <f>IF(参照_電気!L533="","",参照_電気!L533)</f>
        <v/>
      </c>
    </row>
    <row r="534" spans="47:56">
      <c r="AU534" s="19" t="str">
        <f>IF(参照_電気!A534="","",参照_電気!A534)</f>
        <v/>
      </c>
      <c r="AV534" s="19" t="str">
        <f>IF(参照_電気!B534="","",参照_電気!B534)</f>
        <v/>
      </c>
      <c r="AW534" s="19" t="str">
        <f>IF(参照_電気!C534="","",参照_電気!C534)</f>
        <v>(参考値)事業者全体</v>
      </c>
      <c r="AX534" s="19">
        <f>IF(参照_電気!D534="","",参照_電気!D534)</f>
        <v>1.4899999999999999E-4</v>
      </c>
      <c r="AY534" s="19">
        <f>IF(参照_電気!E534="","",参照_電気!E534)</f>
        <v>1.4899999999999999E-4</v>
      </c>
      <c r="AZ534" s="19" t="str">
        <f>IF(参照_電気!F534="","",参照_電気!F534)</f>
        <v>(株)中之条パワー</v>
      </c>
      <c r="BA534" s="19" t="str">
        <f>IF(参照_電気!G534="","",参照_電気!G534)</f>
        <v>(株)中之条パワー_(参考値)事業者全体</v>
      </c>
      <c r="BB534" s="19">
        <f t="shared" si="49"/>
        <v>0.14899999999999999</v>
      </c>
      <c r="BD534" s="19" t="str">
        <f>IF(参照_電気!L534="","",参照_電気!L534)</f>
        <v/>
      </c>
    </row>
    <row r="535" spans="47:56">
      <c r="AU535" s="19" t="str">
        <f>IF(参照_電気!A535="","",参照_電気!A535)</f>
        <v>A0220</v>
      </c>
      <c r="AV535" s="19" t="str">
        <f>IF(参照_電気!B535="","",参照_電気!B535)</f>
        <v>日産トレーデイング(株)</v>
      </c>
      <c r="AW535" s="19" t="str">
        <f>IF(参照_電気!C535="","",参照_電気!C535)</f>
        <v>メニューA</v>
      </c>
      <c r="AX535" s="19">
        <f>IF(参照_電気!D535="","",参照_電気!D535)</f>
        <v>0</v>
      </c>
      <c r="AY535" s="19">
        <f>IF(参照_電気!E535="","",参照_電気!E535)</f>
        <v>0</v>
      </c>
      <c r="AZ535" s="19" t="str">
        <f>IF(参照_電気!F535="","",参照_電気!F535)</f>
        <v>日産トレーデイング(株)</v>
      </c>
      <c r="BA535" s="19" t="str">
        <f>IF(参照_電気!G535="","",参照_電気!G535)</f>
        <v>日産トレーデイング(株)_メニューA</v>
      </c>
      <c r="BB535" s="19">
        <f t="shared" si="49"/>
        <v>0</v>
      </c>
      <c r="BD535" s="19" t="str">
        <f>IF(参照_電気!L535="","",参照_電気!L535)</f>
        <v/>
      </c>
    </row>
    <row r="536" spans="47:56">
      <c r="AU536" s="19" t="str">
        <f>IF(参照_電気!A536="","",参照_電気!A536)</f>
        <v/>
      </c>
      <c r="AV536" s="19" t="str">
        <f>IF(参照_電気!B536="","",参照_電気!B536)</f>
        <v/>
      </c>
      <c r="AW536" s="19" t="str">
        <f>IF(参照_電気!C536="","",参照_電気!C536)</f>
        <v>メニューB(残差)</v>
      </c>
      <c r="AX536" s="19">
        <f>IF(参照_電気!D536="","",参照_電気!D536)</f>
        <v>0</v>
      </c>
      <c r="AY536" s="19">
        <f>IF(参照_電気!E536="","",参照_電気!E536)</f>
        <v>0</v>
      </c>
      <c r="AZ536" s="19" t="str">
        <f>IF(参照_電気!F536="","",参照_電気!F536)</f>
        <v>日産トレーデイング(株)</v>
      </c>
      <c r="BA536" s="19" t="str">
        <f>IF(参照_電気!G536="","",参照_電気!G536)</f>
        <v>日産トレーデイング(株)_メニューB(残差)</v>
      </c>
      <c r="BB536" s="19">
        <f t="shared" si="49"/>
        <v>0</v>
      </c>
      <c r="BD536" s="19" t="str">
        <f>IF(参照_電気!L536="","",参照_電気!L536)</f>
        <v/>
      </c>
    </row>
    <row r="537" spans="47:56">
      <c r="AU537" s="19" t="str">
        <f>IF(参照_電気!A537="","",参照_電気!A537)</f>
        <v/>
      </c>
      <c r="AV537" s="19" t="str">
        <f>IF(参照_電気!B537="","",参照_電気!B537)</f>
        <v/>
      </c>
      <c r="AW537" s="19" t="str">
        <f>IF(参照_電気!C537="","",参照_電気!C537)</f>
        <v>(参考値)事業者全体</v>
      </c>
      <c r="AX537" s="19">
        <f>IF(参照_電気!D537="","",参照_電気!D537)</f>
        <v>0</v>
      </c>
      <c r="AY537" s="19">
        <f>IF(参照_電気!E537="","",参照_電気!E537)</f>
        <v>0</v>
      </c>
      <c r="AZ537" s="19" t="str">
        <f>IF(参照_電気!F537="","",参照_電気!F537)</f>
        <v>日産トレーデイング(株)</v>
      </c>
      <c r="BA537" s="19" t="str">
        <f>IF(参照_電気!G537="","",参照_電気!G537)</f>
        <v>日産トレーデイング(株)_(参考値)事業者全体</v>
      </c>
      <c r="BB537" s="19">
        <f t="shared" si="49"/>
        <v>0</v>
      </c>
      <c r="BD537" s="19" t="str">
        <f>IF(参照_電気!L537="","",参照_電気!L537)</f>
        <v/>
      </c>
    </row>
    <row r="538" spans="47:56">
      <c r="AU538" s="19" t="str">
        <f>IF(参照_電気!A538="","",参照_電気!A538)</f>
        <v>A0221</v>
      </c>
      <c r="AV538" s="19" t="str">
        <f>IF(参照_電気!B538="","",参照_電気!B538)</f>
        <v>(株)エネウィル</v>
      </c>
      <c r="AW538" s="19" t="str">
        <f>IF(参照_電気!C538="","",参照_電気!C538)</f>
        <v>メニューA</v>
      </c>
      <c r="AX538" s="19">
        <f>IF(参照_電気!D538="","",参照_電気!D538)</f>
        <v>0</v>
      </c>
      <c r="AY538" s="19">
        <f>IF(参照_電気!E538="","",参照_電気!E538)</f>
        <v>0</v>
      </c>
      <c r="AZ538" s="19" t="str">
        <f>IF(参照_電気!F538="","",参照_電気!F538)</f>
        <v>(株)エネウィル</v>
      </c>
      <c r="BA538" s="19" t="str">
        <f>IF(参照_電気!G538="","",参照_電気!G538)</f>
        <v>(株)エネウィル_メニューA</v>
      </c>
      <c r="BB538" s="19">
        <f t="shared" si="49"/>
        <v>0</v>
      </c>
      <c r="BD538" s="19" t="str">
        <f>IF(参照_電気!L538="","",参照_電気!L538)</f>
        <v/>
      </c>
    </row>
    <row r="539" spans="47:56">
      <c r="AU539" s="19" t="str">
        <f>IF(参照_電気!A539="","",参照_電気!A539)</f>
        <v/>
      </c>
      <c r="AV539" s="19" t="str">
        <f>IF(参照_電気!B539="","",参照_電気!B539)</f>
        <v/>
      </c>
      <c r="AW539" s="19" t="str">
        <f>IF(参照_電気!C539="","",参照_電気!C539)</f>
        <v>メニューB(残差)</v>
      </c>
      <c r="AX539" s="19">
        <f>IF(参照_電気!D539="","",参照_電気!D539)</f>
        <v>4.2200000000000001E-4</v>
      </c>
      <c r="AY539" s="19">
        <f>IF(参照_電気!E539="","",参照_電気!E539)</f>
        <v>4.2200000000000001E-4</v>
      </c>
      <c r="AZ539" s="19" t="str">
        <f>IF(参照_電気!F539="","",参照_電気!F539)</f>
        <v>(株)エネウィル</v>
      </c>
      <c r="BA539" s="19" t="str">
        <f>IF(参照_電気!G539="","",参照_電気!G539)</f>
        <v>(株)エネウィル_メニューB(残差)</v>
      </c>
      <c r="BB539" s="19">
        <f t="shared" si="49"/>
        <v>0.42199999999999999</v>
      </c>
      <c r="BD539" s="19" t="str">
        <f>IF(参照_電気!L539="","",参照_電気!L539)</f>
        <v/>
      </c>
    </row>
    <row r="540" spans="47:56">
      <c r="AU540" s="19" t="str">
        <f>IF(参照_電気!A540="","",参照_電気!A540)</f>
        <v/>
      </c>
      <c r="AV540" s="19" t="str">
        <f>IF(参照_電気!B540="","",参照_電気!B540)</f>
        <v/>
      </c>
      <c r="AW540" s="19" t="str">
        <f>IF(参照_電気!C540="","",参照_電気!C540)</f>
        <v>(参考値)事業者全体</v>
      </c>
      <c r="AX540" s="19">
        <f>IF(参照_電気!D540="","",参照_電気!D540)</f>
        <v>1.3749999999999999E-3</v>
      </c>
      <c r="AY540" s="19">
        <f>IF(参照_電気!E540="","",参照_電気!E540)</f>
        <v>1.3749999999999999E-3</v>
      </c>
      <c r="AZ540" s="19" t="str">
        <f>IF(参照_電気!F540="","",参照_電気!F540)</f>
        <v>(株)エネウィル</v>
      </c>
      <c r="BA540" s="19" t="str">
        <f>IF(参照_電気!G540="","",参照_電気!G540)</f>
        <v>(株)エネウィル_(参考値)事業者全体</v>
      </c>
      <c r="BB540" s="19">
        <f t="shared" si="49"/>
        <v>1.375</v>
      </c>
      <c r="BD540" s="19" t="str">
        <f>IF(参照_電気!L540="","",参照_電気!L540)</f>
        <v/>
      </c>
    </row>
    <row r="541" spans="47:56">
      <c r="AU541" s="19" t="str">
        <f>IF(参照_電気!A541="","",参照_電気!A541)</f>
        <v>A0222</v>
      </c>
      <c r="AV541" s="19" t="str">
        <f>IF(参照_電気!B541="","",参照_電気!B541)</f>
        <v>Next Power(株)</v>
      </c>
      <c r="AW541" s="19" t="str">
        <f>IF(参照_電気!C541="","",参照_電気!C541)</f>
        <v/>
      </c>
      <c r="AX541" s="19">
        <f>IF(参照_電気!D541="","",参照_電気!D541)</f>
        <v>6.0499999999999996E-4</v>
      </c>
      <c r="AY541" s="19">
        <f>IF(参照_電気!E541="","",参照_電気!E541)</f>
        <v>6.0499999999999996E-4</v>
      </c>
      <c r="AZ541" s="19" t="str">
        <f>IF(参照_電気!F541="","",参照_電気!F541)</f>
        <v>Next Power(株)</v>
      </c>
      <c r="BA541" s="19" t="str">
        <f>IF(参照_電気!G541="","",参照_電気!G541)</f>
        <v>Next Power(株)_</v>
      </c>
      <c r="BB541" s="19">
        <f t="shared" si="49"/>
        <v>0.60499999999999998</v>
      </c>
      <c r="BD541" s="19" t="str">
        <f>IF(参照_電気!L541="","",参照_電気!L541)</f>
        <v/>
      </c>
    </row>
    <row r="542" spans="47:56">
      <c r="AU542" s="19" t="str">
        <f>IF(参照_電気!A542="","",参照_電気!A542)</f>
        <v>A0227</v>
      </c>
      <c r="AV542" s="19" t="str">
        <f>IF(参照_電気!B542="","",参照_電気!B542)</f>
        <v>はりま電力(株)</v>
      </c>
      <c r="AW542" s="19" t="str">
        <f>IF(参照_電気!C542="","",参照_電気!C542)</f>
        <v>メニューA</v>
      </c>
      <c r="AX542" s="19">
        <f>IF(参照_電気!D542="","",参照_電気!D542)</f>
        <v>0</v>
      </c>
      <c r="AY542" s="19">
        <f>IF(参照_電気!E542="","",参照_電気!E542)</f>
        <v>0</v>
      </c>
      <c r="AZ542" s="19" t="str">
        <f>IF(参照_電気!F542="","",参照_電気!F542)</f>
        <v>はりま電力(株)</v>
      </c>
      <c r="BA542" s="19" t="str">
        <f>IF(参照_電気!G542="","",参照_電気!G542)</f>
        <v>はりま電力(株)_メニューA</v>
      </c>
      <c r="BB542" s="19">
        <f t="shared" si="49"/>
        <v>0</v>
      </c>
      <c r="BD542" s="19" t="str">
        <f>IF(参照_電気!L542="","",参照_電気!L542)</f>
        <v/>
      </c>
    </row>
    <row r="543" spans="47:56">
      <c r="AU543" s="19" t="str">
        <f>IF(参照_電気!A543="","",参照_電気!A543)</f>
        <v/>
      </c>
      <c r="AV543" s="19" t="str">
        <f>IF(参照_電気!B543="","",参照_電気!B543)</f>
        <v/>
      </c>
      <c r="AW543" s="19" t="str">
        <f>IF(参照_電気!C543="","",参照_電気!C543)</f>
        <v>メニューB(残差)</v>
      </c>
      <c r="AX543" s="19">
        <f>IF(参照_電気!D543="","",参照_電気!D543)</f>
        <v>5.9400000000000002E-4</v>
      </c>
      <c r="AY543" s="19">
        <f>IF(参照_電気!E543="","",参照_電気!E543)</f>
        <v>5.9400000000000002E-4</v>
      </c>
      <c r="AZ543" s="19" t="str">
        <f>IF(参照_電気!F543="","",参照_電気!F543)</f>
        <v>はりま電力(株)</v>
      </c>
      <c r="BA543" s="19" t="str">
        <f>IF(参照_電気!G543="","",参照_電気!G543)</f>
        <v>はりま電力(株)_メニューB(残差)</v>
      </c>
      <c r="BB543" s="19">
        <f t="shared" si="49"/>
        <v>0.59399999999999997</v>
      </c>
      <c r="BD543" s="19" t="str">
        <f>IF(参照_電気!L543="","",参照_電気!L543)</f>
        <v/>
      </c>
    </row>
    <row r="544" spans="47:56">
      <c r="AU544" s="19" t="str">
        <f>IF(参照_電気!A544="","",参照_電気!A544)</f>
        <v/>
      </c>
      <c r="AV544" s="19" t="str">
        <f>IF(参照_電気!B544="","",参照_電気!B544)</f>
        <v/>
      </c>
      <c r="AW544" s="19" t="str">
        <f>IF(参照_電気!C544="","",参照_電気!C544)</f>
        <v>(参考値)事業者全体</v>
      </c>
      <c r="AX544" s="19">
        <f>IF(参照_電気!D544="","",参照_電気!D544)</f>
        <v>5.7899999999999998E-4</v>
      </c>
      <c r="AY544" s="19">
        <f>IF(参照_電気!E544="","",参照_電気!E544)</f>
        <v>5.7899999999999998E-4</v>
      </c>
      <c r="AZ544" s="19" t="str">
        <f>IF(参照_電気!F544="","",参照_電気!F544)</f>
        <v>はりま電力(株)</v>
      </c>
      <c r="BA544" s="19" t="str">
        <f>IF(参照_電気!G544="","",参照_電気!G544)</f>
        <v>はりま電力(株)_(参考値)事業者全体</v>
      </c>
      <c r="BB544" s="19">
        <f t="shared" si="49"/>
        <v>0.57899999999999996</v>
      </c>
      <c r="BD544" s="19" t="str">
        <f>IF(参照_電気!L544="","",参照_電気!L544)</f>
        <v/>
      </c>
    </row>
    <row r="545" spans="47:56">
      <c r="AU545" s="19" t="str">
        <f>IF(参照_電気!A545="","",参照_電気!A545)</f>
        <v>A0228</v>
      </c>
      <c r="AV545" s="19" t="str">
        <f>IF(参照_電気!B545="","",参照_電気!B545)</f>
        <v>(株)浜松新電力</v>
      </c>
      <c r="AW545" s="19" t="str">
        <f>IF(参照_電気!C545="","",参照_電気!C545)</f>
        <v>メニューA</v>
      </c>
      <c r="AX545" s="19">
        <f>IF(参照_電気!D545="","",参照_電気!D545)</f>
        <v>0</v>
      </c>
      <c r="AY545" s="19">
        <f>IF(参照_電気!E545="","",参照_電気!E545)</f>
        <v>0</v>
      </c>
      <c r="AZ545" s="19" t="str">
        <f>IF(参照_電気!F545="","",参照_電気!F545)</f>
        <v>(株)浜松新電力</v>
      </c>
      <c r="BA545" s="19" t="str">
        <f>IF(参照_電気!G545="","",参照_電気!G545)</f>
        <v>(株)浜松新電力_メニューA</v>
      </c>
      <c r="BB545" s="19">
        <f t="shared" si="49"/>
        <v>0</v>
      </c>
      <c r="BD545" s="19" t="str">
        <f>IF(参照_電気!L545="","",参照_電気!L545)</f>
        <v/>
      </c>
    </row>
    <row r="546" spans="47:56">
      <c r="AU546" s="19" t="str">
        <f>IF(参照_電気!A546="","",参照_電気!A546)</f>
        <v/>
      </c>
      <c r="AV546" s="19" t="str">
        <f>IF(参照_電気!B546="","",参照_電気!B546)</f>
        <v/>
      </c>
      <c r="AW546" s="19" t="str">
        <f>IF(参照_電気!C546="","",参照_電気!C546)</f>
        <v>(参考値)事業者全体</v>
      </c>
      <c r="AX546" s="19">
        <f>IF(参照_電気!D546="","",参照_電気!D546)</f>
        <v>1.2400000000000001E-4</v>
      </c>
      <c r="AY546" s="19">
        <f>IF(参照_電気!E546="","",参照_電気!E546)</f>
        <v>1.2400000000000001E-4</v>
      </c>
      <c r="AZ546" s="19" t="str">
        <f>IF(参照_電気!F546="","",参照_電気!F546)</f>
        <v>(株)浜松新電力</v>
      </c>
      <c r="BA546" s="19" t="str">
        <f>IF(参照_電気!G546="","",参照_電気!G546)</f>
        <v>(株)浜松新電力_(参考値)事業者全体</v>
      </c>
      <c r="BB546" s="19">
        <f t="shared" si="49"/>
        <v>0.124</v>
      </c>
      <c r="BD546" s="19" t="str">
        <f>IF(参照_電気!L546="","",参照_電気!L546)</f>
        <v/>
      </c>
    </row>
    <row r="547" spans="47:56">
      <c r="AU547" s="19" t="str">
        <f>IF(参照_電気!A547="","",参照_電気!A547)</f>
        <v>A0229</v>
      </c>
      <c r="AV547" s="19" t="str">
        <f>IF(参照_電気!B547="","",参照_電気!B547)</f>
        <v>ゼロワットパワー(株)</v>
      </c>
      <c r="AW547" s="19" t="str">
        <f>IF(参照_電気!C547="","",参照_電気!C547)</f>
        <v>メニューA</v>
      </c>
      <c r="AX547" s="19">
        <f>IF(参照_電気!D547="","",参照_電気!D547)</f>
        <v>0</v>
      </c>
      <c r="AY547" s="19">
        <f>IF(参照_電気!E547="","",参照_電気!E547)</f>
        <v>0</v>
      </c>
      <c r="AZ547" s="19" t="str">
        <f>IF(参照_電気!F547="","",参照_電気!F547)</f>
        <v>ゼロワットパワー(株)</v>
      </c>
      <c r="BA547" s="19" t="str">
        <f>IF(参照_電気!G547="","",参照_電気!G547)</f>
        <v>ゼロワットパワー(株)_メニューA</v>
      </c>
      <c r="BB547" s="19">
        <f t="shared" si="49"/>
        <v>0</v>
      </c>
      <c r="BD547" s="19" t="str">
        <f>IF(参照_電気!L547="","",参照_電気!L547)</f>
        <v/>
      </c>
    </row>
    <row r="548" spans="47:56">
      <c r="AU548" s="19" t="str">
        <f>IF(参照_電気!A548="","",参照_電気!A548)</f>
        <v/>
      </c>
      <c r="AV548" s="19" t="str">
        <f>IF(参照_電気!B548="","",参照_電気!B548)</f>
        <v/>
      </c>
      <c r="AW548" s="19" t="str">
        <f>IF(参照_電気!C548="","",参照_電気!C548)</f>
        <v>メニューB</v>
      </c>
      <c r="AX548" s="19">
        <f>IF(参照_電気!D548="","",参照_電気!D548)</f>
        <v>0</v>
      </c>
      <c r="AY548" s="19">
        <f>IF(参照_電気!E548="","",参照_電気!E548)</f>
        <v>0</v>
      </c>
      <c r="AZ548" s="19" t="str">
        <f>IF(参照_電気!F548="","",参照_電気!F548)</f>
        <v>ゼロワットパワー(株)</v>
      </c>
      <c r="BA548" s="19" t="str">
        <f>IF(参照_電気!G548="","",参照_電気!G548)</f>
        <v>ゼロワットパワー(株)_メニューB</v>
      </c>
      <c r="BB548" s="19">
        <f t="shared" si="49"/>
        <v>0</v>
      </c>
      <c r="BD548" s="19" t="str">
        <f>IF(参照_電気!L548="","",参照_電気!L548)</f>
        <v/>
      </c>
    </row>
    <row r="549" spans="47:56">
      <c r="AU549" s="19" t="str">
        <f>IF(参照_電気!A549="","",参照_電気!A549)</f>
        <v/>
      </c>
      <c r="AV549" s="19" t="str">
        <f>IF(参照_電気!B549="","",参照_電気!B549)</f>
        <v/>
      </c>
      <c r="AW549" s="19" t="str">
        <f>IF(参照_電気!C549="","",参照_電気!C549)</f>
        <v>メニューC</v>
      </c>
      <c r="AX549" s="19">
        <f>IF(参照_電気!D549="","",参照_電気!D549)</f>
        <v>0</v>
      </c>
      <c r="AY549" s="19">
        <f>IF(参照_電気!E549="","",参照_電気!E549)</f>
        <v>0</v>
      </c>
      <c r="AZ549" s="19" t="str">
        <f>IF(参照_電気!F549="","",参照_電気!F549)</f>
        <v>ゼロワットパワー(株)</v>
      </c>
      <c r="BA549" s="19" t="str">
        <f>IF(参照_電気!G549="","",参照_電気!G549)</f>
        <v>ゼロワットパワー(株)_メニューC</v>
      </c>
      <c r="BB549" s="19">
        <f t="shared" si="49"/>
        <v>0</v>
      </c>
      <c r="BD549" s="19" t="str">
        <f>IF(参照_電気!L549="","",参照_電気!L549)</f>
        <v/>
      </c>
    </row>
    <row r="550" spans="47:56">
      <c r="AU550" s="19" t="str">
        <f>IF(参照_電気!A550="","",参照_電気!A550)</f>
        <v/>
      </c>
      <c r="AV550" s="19" t="str">
        <f>IF(参照_電気!B550="","",参照_電気!B550)</f>
        <v/>
      </c>
      <c r="AW550" s="19" t="str">
        <f>IF(参照_電気!C550="","",参照_電気!C550)</f>
        <v>メニューD</v>
      </c>
      <c r="AX550" s="19">
        <f>IF(参照_電気!D550="","",参照_電気!D550)</f>
        <v>0</v>
      </c>
      <c r="AY550" s="19">
        <f>IF(参照_電気!E550="","",参照_電気!E550)</f>
        <v>0</v>
      </c>
      <c r="AZ550" s="19" t="str">
        <f>IF(参照_電気!F550="","",参照_電気!F550)</f>
        <v>ゼロワットパワー(株)</v>
      </c>
      <c r="BA550" s="19" t="str">
        <f>IF(参照_電気!G550="","",参照_電気!G550)</f>
        <v>ゼロワットパワー(株)_メニューD</v>
      </c>
      <c r="BB550" s="19">
        <f t="shared" si="49"/>
        <v>0</v>
      </c>
      <c r="BD550" s="19" t="str">
        <f>IF(参照_電気!L550="","",参照_電気!L550)</f>
        <v/>
      </c>
    </row>
    <row r="551" spans="47:56">
      <c r="AU551" s="19" t="str">
        <f>IF(参照_電気!A551="","",参照_電気!A551)</f>
        <v/>
      </c>
      <c r="AV551" s="19" t="str">
        <f>IF(参照_電気!B551="","",参照_電気!B551)</f>
        <v/>
      </c>
      <c r="AW551" s="19" t="str">
        <f>IF(参照_電気!C551="","",参照_電気!C551)</f>
        <v>メニューE</v>
      </c>
      <c r="AX551" s="19">
        <f>IF(参照_電気!D551="","",参照_電気!D551)</f>
        <v>0</v>
      </c>
      <c r="AY551" s="19">
        <f>IF(参照_電気!E551="","",参照_電気!E551)</f>
        <v>0</v>
      </c>
      <c r="AZ551" s="19" t="str">
        <f>IF(参照_電気!F551="","",参照_電気!F551)</f>
        <v>ゼロワットパワー(株)</v>
      </c>
      <c r="BA551" s="19" t="str">
        <f>IF(参照_電気!G551="","",参照_電気!G551)</f>
        <v>ゼロワットパワー(株)_メニューE</v>
      </c>
      <c r="BB551" s="19">
        <f t="shared" si="49"/>
        <v>0</v>
      </c>
      <c r="BD551" s="19" t="str">
        <f>IF(参照_電気!L551="","",参照_電気!L551)</f>
        <v/>
      </c>
    </row>
    <row r="552" spans="47:56">
      <c r="AU552" s="19" t="str">
        <f>IF(参照_電気!A552="","",参照_電気!A552)</f>
        <v/>
      </c>
      <c r="AV552" s="19" t="str">
        <f>IF(参照_電気!B552="","",参照_電気!B552)</f>
        <v/>
      </c>
      <c r="AW552" s="19" t="str">
        <f>IF(参照_電気!C552="","",参照_電気!C552)</f>
        <v>メニューF</v>
      </c>
      <c r="AX552" s="19">
        <f>IF(参照_電気!D552="","",参照_電気!D552)</f>
        <v>0</v>
      </c>
      <c r="AY552" s="19">
        <f>IF(参照_電気!E552="","",参照_電気!E552)</f>
        <v>0</v>
      </c>
      <c r="AZ552" s="19" t="str">
        <f>IF(参照_電気!F552="","",参照_電気!F552)</f>
        <v>ゼロワットパワー(株)</v>
      </c>
      <c r="BA552" s="19" t="str">
        <f>IF(参照_電気!G552="","",参照_電気!G552)</f>
        <v>ゼロワットパワー(株)_メニューF</v>
      </c>
      <c r="BB552" s="19">
        <f t="shared" si="49"/>
        <v>0</v>
      </c>
      <c r="BD552" s="19" t="str">
        <f>IF(参照_電気!L552="","",参照_電気!L552)</f>
        <v/>
      </c>
    </row>
    <row r="553" spans="47:56">
      <c r="AU553" s="19" t="str">
        <f>IF(参照_電気!A553="","",参照_電気!A553)</f>
        <v/>
      </c>
      <c r="AV553" s="19" t="str">
        <f>IF(参照_電気!B553="","",参照_電気!B553)</f>
        <v/>
      </c>
      <c r="AW553" s="19" t="str">
        <f>IF(参照_電気!C553="","",参照_電気!C553)</f>
        <v>メニューG</v>
      </c>
      <c r="AX553" s="19">
        <f>IF(参照_電気!D553="","",参照_電気!D553)</f>
        <v>0</v>
      </c>
      <c r="AY553" s="19">
        <f>IF(参照_電気!E553="","",参照_電気!E553)</f>
        <v>0</v>
      </c>
      <c r="AZ553" s="19" t="str">
        <f>IF(参照_電気!F553="","",参照_電気!F553)</f>
        <v>ゼロワットパワー(株)</v>
      </c>
      <c r="BA553" s="19" t="str">
        <f>IF(参照_電気!G553="","",参照_電気!G553)</f>
        <v>ゼロワットパワー(株)_メニューG</v>
      </c>
      <c r="BB553" s="19">
        <f t="shared" si="49"/>
        <v>0</v>
      </c>
      <c r="BD553" s="19" t="str">
        <f>IF(参照_電気!L553="","",参照_電気!L553)</f>
        <v/>
      </c>
    </row>
    <row r="554" spans="47:56">
      <c r="AU554" s="19" t="str">
        <f>IF(参照_電気!A554="","",参照_電気!A554)</f>
        <v/>
      </c>
      <c r="AV554" s="19" t="str">
        <f>IF(参照_電気!B554="","",参照_電気!B554)</f>
        <v/>
      </c>
      <c r="AW554" s="19" t="str">
        <f>IF(参照_電気!C554="","",参照_電気!C554)</f>
        <v>メニューH</v>
      </c>
      <c r="AX554" s="19">
        <f>IF(参照_電気!D554="","",参照_電気!D554)</f>
        <v>0</v>
      </c>
      <c r="AY554" s="19">
        <f>IF(参照_電気!E554="","",参照_電気!E554)</f>
        <v>0</v>
      </c>
      <c r="AZ554" s="19" t="str">
        <f>IF(参照_電気!F554="","",参照_電気!F554)</f>
        <v>ゼロワットパワー(株)</v>
      </c>
      <c r="BA554" s="19" t="str">
        <f>IF(参照_電気!G554="","",参照_電気!G554)</f>
        <v>ゼロワットパワー(株)_メニューH</v>
      </c>
      <c r="BB554" s="19">
        <f t="shared" si="49"/>
        <v>0</v>
      </c>
      <c r="BD554" s="19" t="str">
        <f>IF(参照_電気!L554="","",参照_電気!L554)</f>
        <v/>
      </c>
    </row>
    <row r="555" spans="47:56">
      <c r="AU555" s="19" t="str">
        <f>IF(参照_電気!A555="","",参照_電気!A555)</f>
        <v/>
      </c>
      <c r="AV555" s="19" t="str">
        <f>IF(参照_電気!B555="","",参照_電気!B555)</f>
        <v/>
      </c>
      <c r="AW555" s="19" t="str">
        <f>IF(参照_電気!C555="","",参照_電気!C555)</f>
        <v>メニューI(残差)</v>
      </c>
      <c r="AX555" s="19">
        <f>IF(参照_電気!D555="","",参照_電気!D555)</f>
        <v>6.3E-5</v>
      </c>
      <c r="AY555" s="19">
        <f>IF(参照_電気!E555="","",参照_電気!E555)</f>
        <v>6.3E-5</v>
      </c>
      <c r="AZ555" s="19" t="str">
        <f>IF(参照_電気!F555="","",参照_電気!F555)</f>
        <v>ゼロワットパワー(株)</v>
      </c>
      <c r="BA555" s="19" t="str">
        <f>IF(参照_電気!G555="","",参照_電気!G555)</f>
        <v>ゼロワットパワー(株)_メニューI(残差)</v>
      </c>
      <c r="BB555" s="19">
        <f t="shared" si="49"/>
        <v>6.3E-2</v>
      </c>
      <c r="BD555" s="19" t="str">
        <f>IF(参照_電気!L555="","",参照_電気!L555)</f>
        <v/>
      </c>
    </row>
    <row r="556" spans="47:56">
      <c r="AU556" s="19" t="str">
        <f>IF(参照_電気!A556="","",参照_電気!A556)</f>
        <v/>
      </c>
      <c r="AV556" s="19" t="str">
        <f>IF(参照_電気!B556="","",参照_電気!B556)</f>
        <v/>
      </c>
      <c r="AW556" s="19" t="str">
        <f>IF(参照_電気!C556="","",参照_電気!C556)</f>
        <v>(参考値)事業者全体</v>
      </c>
      <c r="AX556" s="19">
        <f>IF(参照_電気!D556="","",参照_電気!D556)</f>
        <v>7.9999999999999996E-6</v>
      </c>
      <c r="AY556" s="19">
        <f>IF(参照_電気!E556="","",参照_電気!E556)</f>
        <v>7.9999999999999996E-6</v>
      </c>
      <c r="AZ556" s="19" t="str">
        <f>IF(参照_電気!F556="","",参照_電気!F556)</f>
        <v>ゼロワットパワー(株)</v>
      </c>
      <c r="BA556" s="19" t="str">
        <f>IF(参照_電気!G556="","",参照_電気!G556)</f>
        <v>ゼロワットパワー(株)_(参考値)事業者全体</v>
      </c>
      <c r="BB556" s="19">
        <f t="shared" si="49"/>
        <v>8.0000000000000002E-3</v>
      </c>
      <c r="BD556" s="19" t="str">
        <f>IF(参照_電気!L556="","",参照_電気!L556)</f>
        <v/>
      </c>
    </row>
    <row r="557" spans="47:56">
      <c r="AU557" s="19" t="str">
        <f>IF(参照_電気!A557="","",参照_電気!A557)</f>
        <v>A0230</v>
      </c>
      <c r="AV557" s="19" t="str">
        <f>IF(参照_電気!B557="","",参照_電気!B557)</f>
        <v>アストマックス(株)</v>
      </c>
      <c r="AW557" s="19" t="str">
        <f>IF(参照_電気!C557="","",参照_電気!C557)</f>
        <v>メニューA</v>
      </c>
      <c r="AX557" s="19">
        <f>IF(参照_電気!D557="","",参照_電気!D557)</f>
        <v>0</v>
      </c>
      <c r="AY557" s="19">
        <f>IF(参照_電気!E557="","",参照_電気!E557)</f>
        <v>0</v>
      </c>
      <c r="AZ557" s="19" t="str">
        <f>IF(参照_電気!F557="","",参照_電気!F557)</f>
        <v>アストマックス(株)</v>
      </c>
      <c r="BA557" s="19" t="str">
        <f>IF(参照_電気!G557="","",参照_電気!G557)</f>
        <v>アストマックス(株)_メニューA</v>
      </c>
      <c r="BB557" s="19">
        <f t="shared" si="49"/>
        <v>0</v>
      </c>
      <c r="BD557" s="19" t="str">
        <f>IF(参照_電気!L557="","",参照_電気!L557)</f>
        <v/>
      </c>
    </row>
    <row r="558" spans="47:56">
      <c r="AU558" s="19" t="str">
        <f>IF(参照_電気!A558="","",参照_電気!A558)</f>
        <v/>
      </c>
      <c r="AV558" s="19" t="str">
        <f>IF(参照_電気!B558="","",参照_電気!B558)</f>
        <v/>
      </c>
      <c r="AW558" s="19" t="str">
        <f>IF(参照_電気!C558="","",参照_電気!C558)</f>
        <v>メニューB</v>
      </c>
      <c r="AX558" s="19">
        <f>IF(参照_電気!D558="","",参照_電気!D558)</f>
        <v>0</v>
      </c>
      <c r="AY558" s="19">
        <f>IF(参照_電気!E558="","",参照_電気!E558)</f>
        <v>0</v>
      </c>
      <c r="AZ558" s="19" t="str">
        <f>IF(参照_電気!F558="","",参照_電気!F558)</f>
        <v>アストマックス(株)</v>
      </c>
      <c r="BA558" s="19" t="str">
        <f>IF(参照_電気!G558="","",参照_電気!G558)</f>
        <v>アストマックス(株)_メニューB</v>
      </c>
      <c r="BB558" s="19">
        <f t="shared" si="49"/>
        <v>0</v>
      </c>
      <c r="BD558" s="19" t="str">
        <f>IF(参照_電気!L558="","",参照_電気!L558)</f>
        <v/>
      </c>
    </row>
    <row r="559" spans="47:56">
      <c r="AU559" s="19" t="str">
        <f>IF(参照_電気!A559="","",参照_電気!A559)</f>
        <v/>
      </c>
      <c r="AV559" s="19" t="str">
        <f>IF(参照_電気!B559="","",参照_電気!B559)</f>
        <v/>
      </c>
      <c r="AW559" s="19" t="str">
        <f>IF(参照_電気!C559="","",参照_電気!C559)</f>
        <v>メニューC</v>
      </c>
      <c r="AX559" s="19">
        <f>IF(参照_電気!D559="","",参照_電気!D559)</f>
        <v>4.1399999999999998E-4</v>
      </c>
      <c r="AY559" s="19">
        <f>IF(参照_電気!E559="","",参照_電気!E559)</f>
        <v>4.1399999999999998E-4</v>
      </c>
      <c r="AZ559" s="19" t="str">
        <f>IF(参照_電気!F559="","",参照_電気!F559)</f>
        <v>アストマックス(株)</v>
      </c>
      <c r="BA559" s="19" t="str">
        <f>IF(参照_電気!G559="","",参照_電気!G559)</f>
        <v>アストマックス(株)_メニューC</v>
      </c>
      <c r="BB559" s="19">
        <f t="shared" si="49"/>
        <v>0.41399999999999998</v>
      </c>
      <c r="BD559" s="19" t="str">
        <f>IF(参照_電気!L559="","",参照_電気!L559)</f>
        <v/>
      </c>
    </row>
    <row r="560" spans="47:56">
      <c r="AU560" s="19" t="str">
        <f>IF(参照_電気!A560="","",参照_電気!A560)</f>
        <v/>
      </c>
      <c r="AV560" s="19" t="str">
        <f>IF(参照_電気!B560="","",参照_電気!B560)</f>
        <v/>
      </c>
      <c r="AW560" s="19" t="str">
        <f>IF(参照_電気!C560="","",参照_電気!C560)</f>
        <v>メニューD(残差)</v>
      </c>
      <c r="AX560" s="19">
        <f>IF(参照_電気!D560="","",参照_電気!D560)</f>
        <v>7.7700000000000002E-4</v>
      </c>
      <c r="AY560" s="19">
        <f>IF(参照_電気!E560="","",参照_電気!E560)</f>
        <v>7.7700000000000002E-4</v>
      </c>
      <c r="AZ560" s="19" t="str">
        <f>IF(参照_電気!F560="","",参照_電気!F560)</f>
        <v>アストマックス(株)</v>
      </c>
      <c r="BA560" s="19" t="str">
        <f>IF(参照_電気!G560="","",参照_電気!G560)</f>
        <v>アストマックス(株)_メニューD(残差)</v>
      </c>
      <c r="BB560" s="19">
        <f t="shared" si="49"/>
        <v>0.77700000000000002</v>
      </c>
      <c r="BD560" s="19" t="str">
        <f>IF(参照_電気!L560="","",参照_電気!L560)</f>
        <v/>
      </c>
    </row>
    <row r="561" spans="47:56">
      <c r="AU561" s="19" t="str">
        <f>IF(参照_電気!A561="","",参照_電気!A561)</f>
        <v/>
      </c>
      <c r="AV561" s="19" t="str">
        <f>IF(参照_電気!B561="","",参照_電気!B561)</f>
        <v/>
      </c>
      <c r="AW561" s="19" t="str">
        <f>IF(参照_電気!C561="","",参照_電気!C561)</f>
        <v>(参考値)事業者全体</v>
      </c>
      <c r="AX561" s="19">
        <f>IF(参照_電気!D561="","",参照_電気!D561)</f>
        <v>7.5299999999999998E-4</v>
      </c>
      <c r="AY561" s="19">
        <f>IF(参照_電気!E561="","",参照_電気!E561)</f>
        <v>7.5299999999999998E-4</v>
      </c>
      <c r="AZ561" s="19" t="str">
        <f>IF(参照_電気!F561="","",参照_電気!F561)</f>
        <v>アストマックス(株)</v>
      </c>
      <c r="BA561" s="19" t="str">
        <f>IF(参照_電気!G561="","",参照_電気!G561)</f>
        <v>アストマックス(株)_(参考値)事業者全体</v>
      </c>
      <c r="BB561" s="19">
        <f t="shared" si="49"/>
        <v>0.753</v>
      </c>
      <c r="BD561" s="19" t="str">
        <f>IF(参照_電気!L561="","",参照_電気!L561)</f>
        <v/>
      </c>
    </row>
    <row r="562" spans="47:56">
      <c r="AU562" s="19" t="str">
        <f>IF(参照_電気!A562="","",参照_電気!A562)</f>
        <v>A0231</v>
      </c>
      <c r="AV562" s="19" t="str">
        <f>IF(参照_電気!B562="","",参照_電気!B562)</f>
        <v>(株)やまがた新電力</v>
      </c>
      <c r="AW562" s="19" t="str">
        <f>IF(参照_電気!C562="","",参照_電気!C562)</f>
        <v>メニューA</v>
      </c>
      <c r="AX562" s="19">
        <f>IF(参照_電気!D562="","",参照_電気!D562)</f>
        <v>0</v>
      </c>
      <c r="AY562" s="19">
        <f>IF(参照_電気!E562="","",参照_電気!E562)</f>
        <v>0</v>
      </c>
      <c r="AZ562" s="19" t="str">
        <f>IF(参照_電気!F562="","",参照_電気!F562)</f>
        <v>(株)やまがた新電力</v>
      </c>
      <c r="BA562" s="19" t="str">
        <f>IF(参照_電気!G562="","",参照_電気!G562)</f>
        <v>(株)やまがた新電力_メニューA</v>
      </c>
      <c r="BB562" s="19">
        <f t="shared" si="49"/>
        <v>0</v>
      </c>
      <c r="BD562" s="19" t="str">
        <f>IF(参照_電気!L562="","",参照_電気!L562)</f>
        <v/>
      </c>
    </row>
    <row r="563" spans="47:56">
      <c r="AU563" s="19" t="str">
        <f>IF(参照_電気!A563="","",参照_電気!A563)</f>
        <v/>
      </c>
      <c r="AV563" s="19" t="str">
        <f>IF(参照_電気!B563="","",参照_電気!B563)</f>
        <v/>
      </c>
      <c r="AW563" s="19" t="str">
        <f>IF(参照_電気!C563="","",参照_電気!C563)</f>
        <v>メニューB</v>
      </c>
      <c r="AX563" s="19">
        <f>IF(参照_電気!D563="","",参照_電気!D563)</f>
        <v>5.0000000000000004E-6</v>
      </c>
      <c r="AY563" s="19">
        <f>IF(参照_電気!E563="","",参照_電気!E563)</f>
        <v>5.0000000000000004E-6</v>
      </c>
      <c r="AZ563" s="19" t="str">
        <f>IF(参照_電気!F563="","",参照_電気!F563)</f>
        <v>(株)やまがた新電力</v>
      </c>
      <c r="BA563" s="19" t="str">
        <f>IF(参照_電気!G563="","",参照_電気!G563)</f>
        <v>(株)やまがた新電力_メニューB</v>
      </c>
      <c r="BB563" s="19">
        <f t="shared" si="49"/>
        <v>5.0000000000000001E-3</v>
      </c>
      <c r="BD563" s="19" t="str">
        <f>IF(参照_電気!L563="","",参照_電気!L563)</f>
        <v/>
      </c>
    </row>
    <row r="564" spans="47:56">
      <c r="AU564" s="19" t="str">
        <f>IF(参照_電気!A564="","",参照_電気!A564)</f>
        <v/>
      </c>
      <c r="AV564" s="19" t="str">
        <f>IF(参照_電気!B564="","",参照_電気!B564)</f>
        <v/>
      </c>
      <c r="AW564" s="19" t="str">
        <f>IF(参照_電気!C564="","",参照_電気!C564)</f>
        <v>メニューC</v>
      </c>
      <c r="AX564" s="19">
        <f>IF(参照_電気!D564="","",参照_電気!D564)</f>
        <v>1.17E-4</v>
      </c>
      <c r="AY564" s="19">
        <f>IF(参照_電気!E564="","",参照_電気!E564)</f>
        <v>1.17E-4</v>
      </c>
      <c r="AZ564" s="19" t="str">
        <f>IF(参照_電気!F564="","",参照_電気!F564)</f>
        <v>(株)やまがた新電力</v>
      </c>
      <c r="BA564" s="19" t="str">
        <f>IF(参照_電気!G564="","",参照_電気!G564)</f>
        <v>(株)やまがた新電力_メニューC</v>
      </c>
      <c r="BB564" s="19">
        <f t="shared" si="49"/>
        <v>0.11699999999999999</v>
      </c>
      <c r="BD564" s="19" t="str">
        <f>IF(参照_電気!L564="","",参照_電気!L564)</f>
        <v/>
      </c>
    </row>
    <row r="565" spans="47:56">
      <c r="AU565" s="19" t="str">
        <f>IF(参照_電気!A565="","",参照_電気!A565)</f>
        <v/>
      </c>
      <c r="AV565" s="19" t="str">
        <f>IF(参照_電気!B565="","",参照_電気!B565)</f>
        <v/>
      </c>
      <c r="AW565" s="19" t="str">
        <f>IF(参照_電気!C565="","",参照_電気!C565)</f>
        <v>メニューD(残差)</v>
      </c>
      <c r="AX565" s="19">
        <f>IF(参照_電気!D565="","",参照_電気!D565)</f>
        <v>4.2200000000000001E-4</v>
      </c>
      <c r="AY565" s="19">
        <f>IF(参照_電気!E565="","",参照_電気!E565)</f>
        <v>4.2200000000000001E-4</v>
      </c>
      <c r="AZ565" s="19" t="str">
        <f>IF(参照_電気!F565="","",参照_電気!F565)</f>
        <v>(株)やまがた新電力</v>
      </c>
      <c r="BA565" s="19" t="str">
        <f>IF(参照_電気!G565="","",参照_電気!G565)</f>
        <v>(株)やまがた新電力_メニューD(残差)</v>
      </c>
      <c r="BB565" s="19">
        <f t="shared" si="49"/>
        <v>0.42199999999999999</v>
      </c>
      <c r="BD565" s="19" t="str">
        <f>IF(参照_電気!L565="","",参照_電気!L565)</f>
        <v/>
      </c>
    </row>
    <row r="566" spans="47:56">
      <c r="AU566" s="19" t="str">
        <f>IF(参照_電気!A566="","",参照_電気!A566)</f>
        <v/>
      </c>
      <c r="AV566" s="19" t="str">
        <f>IF(参照_電気!B566="","",参照_電気!B566)</f>
        <v/>
      </c>
      <c r="AW566" s="19" t="str">
        <f>IF(参照_電気!C566="","",参照_電気!C566)</f>
        <v>(参考値)事業者全体</v>
      </c>
      <c r="AX566" s="19">
        <f>IF(参照_電気!D566="","",参照_電気!D566)</f>
        <v>1.2999999999999999E-4</v>
      </c>
      <c r="AY566" s="19">
        <f>IF(参照_電気!E566="","",参照_電気!E566)</f>
        <v>1.2999999999999999E-4</v>
      </c>
      <c r="AZ566" s="19" t="str">
        <f>IF(参照_電気!F566="","",参照_電気!F566)</f>
        <v>(株)やまがた新電力</v>
      </c>
      <c r="BA566" s="19" t="str">
        <f>IF(参照_電気!G566="","",参照_電気!G566)</f>
        <v>(株)やまがた新電力_(参考値)事業者全体</v>
      </c>
      <c r="BB566" s="19">
        <f t="shared" si="49"/>
        <v>0.12999999999999998</v>
      </c>
      <c r="BD566" s="19" t="str">
        <f>IF(参照_電気!L566="","",参照_電気!L566)</f>
        <v/>
      </c>
    </row>
    <row r="567" spans="47:56">
      <c r="AU567" s="19" t="str">
        <f>IF(参照_電気!A567="","",参照_電気!A567)</f>
        <v>A0232</v>
      </c>
      <c r="AV567" s="19" t="str">
        <f>IF(参照_電気!B567="","",参照_電気!B567)</f>
        <v>一般社団法人東松島みらいとし機構</v>
      </c>
      <c r="AW567" s="19" t="str">
        <f>IF(参照_電気!C567="","",参照_電気!C567)</f>
        <v>メニューA</v>
      </c>
      <c r="AX567" s="19">
        <f>IF(参照_電気!D567="","",参照_電気!D567)</f>
        <v>9.0000000000000002E-6</v>
      </c>
      <c r="AY567" s="19">
        <f>IF(参照_電気!E567="","",参照_電気!E567)</f>
        <v>9.0000000000000002E-6</v>
      </c>
      <c r="AZ567" s="19" t="str">
        <f>IF(参照_電気!F567="","",参照_電気!F567)</f>
        <v>一般社団法人東松島みらいとし機構</v>
      </c>
      <c r="BA567" s="19" t="str">
        <f>IF(参照_電気!G567="","",参照_電気!G567)</f>
        <v>一般社団法人東松島みらいとし機構_メニューA</v>
      </c>
      <c r="BB567" s="19">
        <f t="shared" si="49"/>
        <v>9.0000000000000011E-3</v>
      </c>
      <c r="BD567" s="19" t="str">
        <f>IF(参照_電気!L567="","",参照_電気!L567)</f>
        <v/>
      </c>
    </row>
    <row r="568" spans="47:56">
      <c r="AU568" s="19" t="str">
        <f>IF(参照_電気!A568="","",参照_電気!A568)</f>
        <v/>
      </c>
      <c r="AV568" s="19" t="str">
        <f>IF(参照_電気!B568="","",参照_電気!B568)</f>
        <v/>
      </c>
      <c r="AW568" s="19" t="str">
        <f>IF(参照_電気!C568="","",参照_電気!C568)</f>
        <v>メニューB(残差)</v>
      </c>
      <c r="AX568" s="19">
        <f>IF(参照_電気!D568="","",参照_電気!D568)</f>
        <v>4.75E-4</v>
      </c>
      <c r="AY568" s="19">
        <f>IF(参照_電気!E568="","",参照_電気!E568)</f>
        <v>4.75E-4</v>
      </c>
      <c r="AZ568" s="19" t="str">
        <f>IF(参照_電気!F568="","",参照_電気!F568)</f>
        <v>一般社団法人東松島みらいとし機構</v>
      </c>
      <c r="BA568" s="19" t="str">
        <f>IF(参照_電気!G568="","",参照_電気!G568)</f>
        <v>一般社団法人東松島みらいとし機構_メニューB(残差)</v>
      </c>
      <c r="BB568" s="19">
        <f t="shared" si="49"/>
        <v>0.47499999999999998</v>
      </c>
      <c r="BD568" s="19" t="str">
        <f>IF(参照_電気!L568="","",参照_電気!L568)</f>
        <v/>
      </c>
    </row>
    <row r="569" spans="47:56">
      <c r="AU569" s="19" t="str">
        <f>IF(参照_電気!A569="","",参照_電気!A569)</f>
        <v/>
      </c>
      <c r="AV569" s="19" t="str">
        <f>IF(参照_電気!B569="","",参照_電気!B569)</f>
        <v/>
      </c>
      <c r="AW569" s="19" t="str">
        <f>IF(参照_電気!C569="","",参照_電気!C569)</f>
        <v>(参考値)事業者全体</v>
      </c>
      <c r="AX569" s="19">
        <f>IF(参照_電気!D569="","",参照_電気!D569)</f>
        <v>4.6500000000000003E-4</v>
      </c>
      <c r="AY569" s="19">
        <f>IF(参照_電気!E569="","",参照_電気!E569)</f>
        <v>4.6500000000000003E-4</v>
      </c>
      <c r="AZ569" s="19" t="str">
        <f>IF(参照_電気!F569="","",参照_電気!F569)</f>
        <v>一般社団法人東松島みらいとし機構</v>
      </c>
      <c r="BA569" s="19" t="str">
        <f>IF(参照_電気!G569="","",参照_電気!G569)</f>
        <v>一般社団法人東松島みらいとし機構_(参考値)事業者全体</v>
      </c>
      <c r="BB569" s="19">
        <f t="shared" si="49"/>
        <v>0.46500000000000002</v>
      </c>
      <c r="BD569" s="19" t="str">
        <f>IF(参照_電気!L569="","",参照_電気!L569)</f>
        <v/>
      </c>
    </row>
    <row r="570" spans="47:56">
      <c r="AU570" s="19" t="str">
        <f>IF(参照_電気!A570="","",参照_電気!A570)</f>
        <v>A0234</v>
      </c>
      <c r="AV570" s="19" t="str">
        <f>IF(参照_電気!B570="","",参照_電気!B570)</f>
        <v>(株)グリーンパワー大東</v>
      </c>
      <c r="AW570" s="19" t="str">
        <f>IF(参照_電気!C570="","",参照_電気!C570)</f>
        <v>メニューA</v>
      </c>
      <c r="AX570" s="19">
        <f>IF(参照_電気!D570="","",参照_電気!D570)</f>
        <v>0</v>
      </c>
      <c r="AY570" s="19">
        <f>IF(参照_電気!E570="","",参照_電気!E570)</f>
        <v>0</v>
      </c>
      <c r="AZ570" s="19" t="str">
        <f>IF(参照_電気!F570="","",参照_電気!F570)</f>
        <v>(株)グリーンパワー大東</v>
      </c>
      <c r="BA570" s="19" t="str">
        <f>IF(参照_電気!G570="","",参照_電気!G570)</f>
        <v>(株)グリーンパワー大東_メニューA</v>
      </c>
      <c r="BB570" s="19">
        <f t="shared" si="49"/>
        <v>0</v>
      </c>
      <c r="BD570" s="19" t="str">
        <f>IF(参照_電気!L570="","",参照_電気!L570)</f>
        <v/>
      </c>
    </row>
    <row r="571" spans="47:56">
      <c r="AU571" s="19" t="str">
        <f>IF(参照_電気!A571="","",参照_電気!A571)</f>
        <v/>
      </c>
      <c r="AV571" s="19" t="str">
        <f>IF(参照_電気!B571="","",参照_電気!B571)</f>
        <v/>
      </c>
      <c r="AW571" s="19" t="str">
        <f>IF(参照_電気!C571="","",参照_電気!C571)</f>
        <v>メニューB</v>
      </c>
      <c r="AX571" s="19">
        <f>IF(参照_電気!D571="","",参照_電気!D571)</f>
        <v>1.2E-4</v>
      </c>
      <c r="AY571" s="19">
        <f>IF(参照_電気!E571="","",参照_電気!E571)</f>
        <v>1.2E-4</v>
      </c>
      <c r="AZ571" s="19" t="str">
        <f>IF(参照_電気!F571="","",参照_電気!F571)</f>
        <v>(株)グリーンパワー大東</v>
      </c>
      <c r="BA571" s="19" t="str">
        <f>IF(参照_電気!G571="","",参照_電気!G571)</f>
        <v>(株)グリーンパワー大東_メニューB</v>
      </c>
      <c r="BB571" s="19">
        <f t="shared" si="49"/>
        <v>0.12000000000000001</v>
      </c>
      <c r="BD571" s="19" t="str">
        <f>IF(参照_電気!L571="","",参照_電気!L571)</f>
        <v/>
      </c>
    </row>
    <row r="572" spans="47:56">
      <c r="AU572" s="19" t="str">
        <f>IF(参照_電気!A572="","",参照_電気!A572)</f>
        <v/>
      </c>
      <c r="AV572" s="19" t="str">
        <f>IF(参照_電気!B572="","",参照_電気!B572)</f>
        <v/>
      </c>
      <c r="AW572" s="19" t="str">
        <f>IF(参照_電気!C572="","",参照_電気!C572)</f>
        <v>メニューC(残差)</v>
      </c>
      <c r="AX572" s="19">
        <f>IF(参照_電気!D572="","",参照_電気!D572)</f>
        <v>2.1800000000000001E-4</v>
      </c>
      <c r="AY572" s="19">
        <f>IF(参照_電気!E572="","",参照_電気!E572)</f>
        <v>2.1800000000000001E-4</v>
      </c>
      <c r="AZ572" s="19" t="str">
        <f>IF(参照_電気!F572="","",参照_電気!F572)</f>
        <v>(株)グリーンパワー大東</v>
      </c>
      <c r="BA572" s="19" t="str">
        <f>IF(参照_電気!G572="","",参照_電気!G572)</f>
        <v>(株)グリーンパワー大東_メニューC(残差)</v>
      </c>
      <c r="BB572" s="19">
        <f t="shared" si="49"/>
        <v>0.21800000000000003</v>
      </c>
      <c r="BD572" s="19" t="str">
        <f>IF(参照_電気!L572="","",参照_電気!L572)</f>
        <v/>
      </c>
    </row>
    <row r="573" spans="47:56">
      <c r="AU573" s="19" t="str">
        <f>IF(参照_電気!A573="","",参照_電気!A573)</f>
        <v/>
      </c>
      <c r="AV573" s="19" t="str">
        <f>IF(参照_電気!B573="","",参照_電気!B573)</f>
        <v/>
      </c>
      <c r="AW573" s="19" t="str">
        <f>IF(参照_電気!C573="","",参照_電気!C573)</f>
        <v>(参考値)事業者全体</v>
      </c>
      <c r="AX573" s="19">
        <f>IF(参照_電気!D573="","",参照_電気!D573)</f>
        <v>1.17E-4</v>
      </c>
      <c r="AY573" s="19">
        <f>IF(参照_電気!E573="","",参照_電気!E573)</f>
        <v>1.17E-4</v>
      </c>
      <c r="AZ573" s="19" t="str">
        <f>IF(参照_電気!F573="","",参照_電気!F573)</f>
        <v>(株)グリーンパワー大東</v>
      </c>
      <c r="BA573" s="19" t="str">
        <f>IF(参照_電気!G573="","",参照_電気!G573)</f>
        <v>(株)グリーンパワー大東_(参考値)事業者全体</v>
      </c>
      <c r="BB573" s="19">
        <f t="shared" si="49"/>
        <v>0.11699999999999999</v>
      </c>
      <c r="BD573" s="19" t="str">
        <f>IF(参照_電気!L573="","",参照_電気!L573)</f>
        <v/>
      </c>
    </row>
    <row r="574" spans="47:56">
      <c r="AU574" s="19" t="str">
        <f>IF(参照_電気!A574="","",参照_電気!A574)</f>
        <v>A0236</v>
      </c>
      <c r="AV574" s="19" t="str">
        <f>IF(参照_電気!B574="","",参照_電気!B574)</f>
        <v>(株)シーラソーラー</v>
      </c>
      <c r="AW574" s="19" t="str">
        <f>IF(参照_電気!C574="","",参照_電気!C574)</f>
        <v/>
      </c>
      <c r="AX574" s="19">
        <f>IF(参照_電気!D574="","",参照_電気!D574)</f>
        <v>5.6800000000000004E-4</v>
      </c>
      <c r="AY574" s="19">
        <f>IF(参照_電気!E574="","",参照_電気!E574)</f>
        <v>5.6800000000000004E-4</v>
      </c>
      <c r="AZ574" s="19" t="str">
        <f>IF(参照_電気!F574="","",参照_電気!F574)</f>
        <v>(株)シーラソーラー</v>
      </c>
      <c r="BA574" s="19" t="str">
        <f>IF(参照_電気!G574="","",参照_電気!G574)</f>
        <v>(株)シーラソーラー_</v>
      </c>
      <c r="BB574" s="19">
        <f t="shared" si="49"/>
        <v>0.56800000000000006</v>
      </c>
      <c r="BD574" s="19" t="str">
        <f>IF(参照_電気!L574="","",参照_電気!L574)</f>
        <v/>
      </c>
    </row>
    <row r="575" spans="47:56">
      <c r="AU575" s="19" t="str">
        <f>IF(参照_電気!A575="","",参照_電気!A575)</f>
        <v>A0237</v>
      </c>
      <c r="AV575" s="19" t="str">
        <f>IF(参照_電気!B575="","",参照_電気!B575)</f>
        <v>御所野縄文電力(株)</v>
      </c>
      <c r="AW575" s="19" t="str">
        <f>IF(参照_電気!C575="","",参照_電気!C575)</f>
        <v/>
      </c>
      <c r="AX575" s="19">
        <f>IF(参照_電気!D575="","",参照_電気!D575)</f>
        <v>4.8000000000000001E-4</v>
      </c>
      <c r="AY575" s="19">
        <f>IF(参照_電気!E575="","",参照_電気!E575)</f>
        <v>4.8000000000000001E-4</v>
      </c>
      <c r="AZ575" s="19" t="str">
        <f>IF(参照_電気!F575="","",参照_電気!F575)</f>
        <v>御所野縄文電力(株)</v>
      </c>
      <c r="BA575" s="19" t="str">
        <f>IF(参照_電気!G575="","",参照_電気!G575)</f>
        <v>御所野縄文電力(株)_</v>
      </c>
      <c r="BB575" s="19">
        <f t="shared" si="49"/>
        <v>0.48000000000000004</v>
      </c>
      <c r="BD575" s="19" t="str">
        <f>IF(参照_電気!L575="","",参照_電気!L575)</f>
        <v/>
      </c>
    </row>
    <row r="576" spans="47:56">
      <c r="AU576" s="19" t="str">
        <f>IF(参照_電気!A576="","",参照_電気!A576)</f>
        <v>A0238</v>
      </c>
      <c r="AV576" s="19" t="str">
        <f>IF(参照_電気!B576="","",参照_電気!B576)</f>
        <v>(株)カーボンニュートラル</v>
      </c>
      <c r="AW576" s="19" t="str">
        <f>IF(参照_電気!C576="","",参照_電気!C576)</f>
        <v>メニューA</v>
      </c>
      <c r="AX576" s="19">
        <f>IF(参照_電気!D576="","",参照_電気!D576)</f>
        <v>0</v>
      </c>
      <c r="AY576" s="19">
        <f>IF(参照_電気!E576="","",参照_電気!E576)</f>
        <v>0</v>
      </c>
      <c r="AZ576" s="19" t="str">
        <f>IF(参照_電気!F576="","",参照_電気!F576)</f>
        <v>(株)カーボンニュートラル</v>
      </c>
      <c r="BA576" s="19" t="str">
        <f>IF(参照_電気!G576="","",参照_電気!G576)</f>
        <v>(株)カーボンニュートラル_メニューA</v>
      </c>
      <c r="BB576" s="19">
        <f t="shared" si="49"/>
        <v>0</v>
      </c>
      <c r="BD576" s="19" t="str">
        <f>IF(参照_電気!L576="","",参照_電気!L576)</f>
        <v/>
      </c>
    </row>
    <row r="577" spans="47:56">
      <c r="AU577" s="19" t="str">
        <f>IF(参照_電気!A577="","",参照_電気!A577)</f>
        <v/>
      </c>
      <c r="AV577" s="19" t="str">
        <f>IF(参照_電気!B577="","",参照_電気!B577)</f>
        <v/>
      </c>
      <c r="AW577" s="19" t="str">
        <f>IF(参照_電気!C577="","",参照_電気!C577)</f>
        <v>メニューB(残差)</v>
      </c>
      <c r="AX577" s="19">
        <f>IF(参照_電気!D577="","",参照_電気!D577)</f>
        <v>3.8299999999999999E-4</v>
      </c>
      <c r="AY577" s="19">
        <f>IF(参照_電気!E577="","",参照_電気!E577)</f>
        <v>3.8299999999999999E-4</v>
      </c>
      <c r="AZ577" s="19" t="str">
        <f>IF(参照_電気!F577="","",参照_電気!F577)</f>
        <v>(株)カーボンニュートラル</v>
      </c>
      <c r="BA577" s="19" t="str">
        <f>IF(参照_電気!G577="","",参照_電気!G577)</f>
        <v>(株)カーボンニュートラル_メニューB(残差)</v>
      </c>
      <c r="BB577" s="19">
        <f t="shared" si="49"/>
        <v>0.38300000000000001</v>
      </c>
      <c r="BD577" s="19" t="str">
        <f>IF(参照_電気!L577="","",参照_電気!L577)</f>
        <v/>
      </c>
    </row>
    <row r="578" spans="47:56">
      <c r="AU578" s="19" t="str">
        <f>IF(参照_電気!A578="","",参照_電気!A578)</f>
        <v/>
      </c>
      <c r="AV578" s="19" t="str">
        <f>IF(参照_電気!B578="","",参照_電気!B578)</f>
        <v/>
      </c>
      <c r="AW578" s="19" t="str">
        <f>IF(参照_電気!C578="","",参照_電気!C578)</f>
        <v>(参考値)事業者全体</v>
      </c>
      <c r="AX578" s="19">
        <f>IF(参照_電気!D578="","",参照_電気!D578)</f>
        <v>2.5799999999999998E-4</v>
      </c>
      <c r="AY578" s="19">
        <f>IF(参照_電気!E578="","",参照_電気!E578)</f>
        <v>2.5799999999999998E-4</v>
      </c>
      <c r="AZ578" s="19" t="str">
        <f>IF(参照_電気!F578="","",参照_電気!F578)</f>
        <v>(株)カーボンニュートラル</v>
      </c>
      <c r="BA578" s="19" t="str">
        <f>IF(参照_電気!G578="","",参照_電気!G578)</f>
        <v>(株)カーボンニュートラル_(参考値)事業者全体</v>
      </c>
      <c r="BB578" s="19">
        <f t="shared" si="49"/>
        <v>0.25800000000000001</v>
      </c>
      <c r="BD578" s="19" t="str">
        <f>IF(参照_電気!L578="","",参照_電気!L578)</f>
        <v/>
      </c>
    </row>
    <row r="579" spans="47:56">
      <c r="AU579" s="19" t="str">
        <f>IF(参照_電気!A579="","",参照_電気!A579)</f>
        <v>A0239</v>
      </c>
      <c r="AV579" s="19" t="str">
        <f>IF(参照_電気!B579="","",参照_電気!B579)</f>
        <v>宮古新電力(株)</v>
      </c>
      <c r="AW579" s="19" t="str">
        <f>IF(参照_電気!C579="","",参照_電気!C579)</f>
        <v>メニューA</v>
      </c>
      <c r="AX579" s="19">
        <f>IF(参照_電気!D579="","",参照_電気!D579)</f>
        <v>0</v>
      </c>
      <c r="AY579" s="19">
        <f>IF(参照_電気!E579="","",参照_電気!E579)</f>
        <v>0</v>
      </c>
      <c r="AZ579" s="19" t="str">
        <f>IF(参照_電気!F579="","",参照_電気!F579)</f>
        <v>宮古新電力(株)</v>
      </c>
      <c r="BA579" s="19" t="str">
        <f>IF(参照_電気!G579="","",参照_電気!G579)</f>
        <v>宮古新電力(株)_メニューA</v>
      </c>
      <c r="BB579" s="19">
        <f t="shared" si="49"/>
        <v>0</v>
      </c>
      <c r="BD579" s="19" t="str">
        <f>IF(参照_電気!L579="","",参照_電気!L579)</f>
        <v/>
      </c>
    </row>
    <row r="580" spans="47:56">
      <c r="AU580" s="19" t="str">
        <f>IF(参照_電気!A580="","",参照_電気!A580)</f>
        <v/>
      </c>
      <c r="AV580" s="19" t="str">
        <f>IF(参照_電気!B580="","",参照_電気!B580)</f>
        <v/>
      </c>
      <c r="AW580" s="19" t="str">
        <f>IF(参照_電気!C580="","",参照_電気!C580)</f>
        <v>メニューB(残差)</v>
      </c>
      <c r="AX580" s="19">
        <f>IF(参照_電気!D580="","",参照_電気!D580)</f>
        <v>4.5899999999999999E-4</v>
      </c>
      <c r="AY580" s="19">
        <f>IF(参照_電気!E580="","",参照_電気!E580)</f>
        <v>4.5899999999999999E-4</v>
      </c>
      <c r="AZ580" s="19" t="str">
        <f>IF(参照_電気!F580="","",参照_電気!F580)</f>
        <v>宮古新電力(株)</v>
      </c>
      <c r="BA580" s="19" t="str">
        <f>IF(参照_電気!G580="","",参照_電気!G580)</f>
        <v>宮古新電力(株)_メニューB(残差)</v>
      </c>
      <c r="BB580" s="19">
        <f t="shared" si="49"/>
        <v>0.45899999999999996</v>
      </c>
      <c r="BD580" s="19" t="str">
        <f>IF(参照_電気!L580="","",参照_電気!L580)</f>
        <v/>
      </c>
    </row>
    <row r="581" spans="47:56">
      <c r="AU581" s="19" t="str">
        <f>IF(参照_電気!A581="","",参照_電気!A581)</f>
        <v/>
      </c>
      <c r="AV581" s="19" t="str">
        <f>IF(参照_電気!B581="","",参照_電気!B581)</f>
        <v/>
      </c>
      <c r="AW581" s="19" t="str">
        <f>IF(参照_電気!C581="","",参照_電気!C581)</f>
        <v>(参考値)事業者全体</v>
      </c>
      <c r="AX581" s="19">
        <f>IF(参照_電気!D581="","",参照_電気!D581)</f>
        <v>4.5899999999999999E-4</v>
      </c>
      <c r="AY581" s="19">
        <f>IF(参照_電気!E581="","",参照_電気!E581)</f>
        <v>4.5899999999999999E-4</v>
      </c>
      <c r="AZ581" s="19" t="str">
        <f>IF(参照_電気!F581="","",参照_電気!F581)</f>
        <v>宮古新電力(株)</v>
      </c>
      <c r="BA581" s="19" t="str">
        <f>IF(参照_電気!G581="","",参照_電気!G581)</f>
        <v>宮古新電力(株)_(参考値)事業者全体</v>
      </c>
      <c r="BB581" s="19">
        <f t="shared" ref="BB581:BB644" si="50">AX581*1000</f>
        <v>0.45899999999999996</v>
      </c>
      <c r="BD581" s="19" t="str">
        <f>IF(参照_電気!L581="","",参照_電気!L581)</f>
        <v/>
      </c>
    </row>
    <row r="582" spans="47:56">
      <c r="AU582" s="19" t="str">
        <f>IF(参照_電気!A582="","",参照_電気!A582)</f>
        <v>A0240</v>
      </c>
      <c r="AV582" s="19" t="str">
        <f>IF(参照_電気!B582="","",参照_電気!B582)</f>
        <v>長崎地域電力(株)</v>
      </c>
      <c r="AW582" s="19" t="str">
        <f>IF(参照_電気!C582="","",参照_電気!C582)</f>
        <v/>
      </c>
      <c r="AX582" s="19">
        <f>IF(参照_電気!D582="","",参照_電気!D582)</f>
        <v>5.8699999999999996E-4</v>
      </c>
      <c r="AY582" s="19">
        <f>IF(参照_電気!E582="","",参照_電気!E582)</f>
        <v>5.8699999999999996E-4</v>
      </c>
      <c r="AZ582" s="19" t="str">
        <f>IF(参照_電気!F582="","",参照_電気!F582)</f>
        <v>長崎地域電力(株)</v>
      </c>
      <c r="BA582" s="19" t="str">
        <f>IF(参照_電気!G582="","",参照_電気!G582)</f>
        <v>長崎地域電力(株)_</v>
      </c>
      <c r="BB582" s="19">
        <f t="shared" si="50"/>
        <v>0.58699999999999997</v>
      </c>
      <c r="BD582" s="19" t="str">
        <f>IF(参照_電気!L582="","",参照_電気!L582)</f>
        <v/>
      </c>
    </row>
    <row r="583" spans="47:56">
      <c r="AU583" s="19" t="str">
        <f>IF(参照_電気!A583="","",参照_電気!A583)</f>
        <v>A0241</v>
      </c>
      <c r="AV583" s="19" t="str">
        <f>IF(参照_電気!B583="","",参照_電気!B583)</f>
        <v>(株)エネアーク関西</v>
      </c>
      <c r="AW583" s="19" t="str">
        <f>IF(参照_電気!C583="","",参照_電気!C583)</f>
        <v/>
      </c>
      <c r="AX583" s="19">
        <f>IF(参照_電気!D583="","",参照_電気!D583)</f>
        <v>3.7800000000000003E-4</v>
      </c>
      <c r="AY583" s="19">
        <f>IF(参照_電気!E583="","",参照_電気!E583)</f>
        <v>3.7800000000000003E-4</v>
      </c>
      <c r="AZ583" s="19" t="str">
        <f>IF(参照_電気!F583="","",参照_電気!F583)</f>
        <v>(株)エネアーク関西</v>
      </c>
      <c r="BA583" s="19" t="str">
        <f>IF(参照_電気!G583="","",参照_電気!G583)</f>
        <v>(株)エネアーク関西_</v>
      </c>
      <c r="BB583" s="19">
        <f t="shared" si="50"/>
        <v>0.378</v>
      </c>
      <c r="BD583" s="19" t="str">
        <f>IF(参照_電気!L583="","",参照_電気!L583)</f>
        <v/>
      </c>
    </row>
    <row r="584" spans="47:56">
      <c r="AU584" s="19" t="str">
        <f>IF(参照_電気!A584="","",参照_電気!A584)</f>
        <v>A0243</v>
      </c>
      <c r="AV584" s="19" t="str">
        <f>IF(参照_電気!B584="","",参照_電気!B584)</f>
        <v>近畿電力(株)</v>
      </c>
      <c r="AW584" s="19" t="str">
        <f>IF(参照_電気!C584="","",参照_電気!C584)</f>
        <v/>
      </c>
      <c r="AX584" s="19">
        <f>IF(参照_電気!D584="","",参照_電気!D584)</f>
        <v>3.8299999999999999E-4</v>
      </c>
      <c r="AY584" s="19">
        <f>IF(参照_電気!E584="","",参照_電気!E584)</f>
        <v>3.8299999999999999E-4</v>
      </c>
      <c r="AZ584" s="19" t="str">
        <f>IF(参照_電気!F584="","",参照_電気!F584)</f>
        <v>近畿電力(株)</v>
      </c>
      <c r="BA584" s="19" t="str">
        <f>IF(参照_電気!G584="","",参照_電気!G584)</f>
        <v>近畿電力(株)_</v>
      </c>
      <c r="BB584" s="19">
        <f t="shared" si="50"/>
        <v>0.38300000000000001</v>
      </c>
      <c r="BD584" s="19" t="str">
        <f>IF(参照_電気!L584="","",参照_電気!L584)</f>
        <v/>
      </c>
    </row>
    <row r="585" spans="47:56">
      <c r="AU585" s="19" t="str">
        <f>IF(参照_電気!A585="","",参照_電気!A585)</f>
        <v>A0245</v>
      </c>
      <c r="AV585" s="19" t="str">
        <f>IF(参照_電気!B585="","",参照_電気!B585)</f>
        <v>新電力おおいた(株)</v>
      </c>
      <c r="AW585" s="19" t="str">
        <f>IF(参照_電気!C585="","",参照_電気!C585)</f>
        <v>メニューA</v>
      </c>
      <c r="AX585" s="19">
        <f>IF(参照_電気!D585="","",参照_電気!D585)</f>
        <v>0</v>
      </c>
      <c r="AY585" s="19">
        <f>IF(参照_電気!E585="","",参照_電気!E585)</f>
        <v>0</v>
      </c>
      <c r="AZ585" s="19" t="str">
        <f>IF(参照_電気!F585="","",参照_電気!F585)</f>
        <v>新電力おおいた(株)</v>
      </c>
      <c r="BA585" s="19" t="str">
        <f>IF(参照_電気!G585="","",参照_電気!G585)</f>
        <v>新電力おおいた(株)_メニューA</v>
      </c>
      <c r="BB585" s="19">
        <f t="shared" si="50"/>
        <v>0</v>
      </c>
      <c r="BD585" s="19" t="str">
        <f>IF(参照_電気!L585="","",参照_電気!L585)</f>
        <v/>
      </c>
    </row>
    <row r="586" spans="47:56">
      <c r="AU586" s="19" t="str">
        <f>IF(参照_電気!A586="","",参照_電気!A586)</f>
        <v/>
      </c>
      <c r="AV586" s="19" t="str">
        <f>IF(参照_電気!B586="","",参照_電気!B586)</f>
        <v/>
      </c>
      <c r="AW586" s="19" t="str">
        <f>IF(参照_電気!C586="","",参照_電気!C586)</f>
        <v>メニューB(残差)</v>
      </c>
      <c r="AX586" s="19">
        <f>IF(参照_電気!D586="","",参照_電気!D586)</f>
        <v>3.7500000000000001E-4</v>
      </c>
      <c r="AY586" s="19">
        <f>IF(参照_電気!E586="","",参照_電気!E586)</f>
        <v>3.7500000000000001E-4</v>
      </c>
      <c r="AZ586" s="19" t="str">
        <f>IF(参照_電気!F586="","",参照_電気!F586)</f>
        <v>新電力おおいた(株)</v>
      </c>
      <c r="BA586" s="19" t="str">
        <f>IF(参照_電気!G586="","",参照_電気!G586)</f>
        <v>新電力おおいた(株)_メニューB(残差)</v>
      </c>
      <c r="BB586" s="19">
        <f t="shared" si="50"/>
        <v>0.375</v>
      </c>
      <c r="BD586" s="19" t="str">
        <f>IF(参照_電気!L586="","",参照_電気!L586)</f>
        <v/>
      </c>
    </row>
    <row r="587" spans="47:56">
      <c r="AU587" s="19" t="str">
        <f>IF(参照_電気!A587="","",参照_電気!A587)</f>
        <v/>
      </c>
      <c r="AV587" s="19" t="str">
        <f>IF(参照_電気!B587="","",参照_電気!B587)</f>
        <v/>
      </c>
      <c r="AW587" s="19" t="str">
        <f>IF(参照_電気!C587="","",参照_電気!C587)</f>
        <v>(参考値)事業者全体</v>
      </c>
      <c r="AX587" s="19">
        <f>IF(参照_電気!D587="","",参照_電気!D587)</f>
        <v>3.5100000000000002E-4</v>
      </c>
      <c r="AY587" s="19">
        <f>IF(参照_電気!E587="","",参照_電気!E587)</f>
        <v>3.5100000000000002E-4</v>
      </c>
      <c r="AZ587" s="19" t="str">
        <f>IF(参照_電気!F587="","",参照_電気!F587)</f>
        <v>新電力おおいた(株)</v>
      </c>
      <c r="BA587" s="19" t="str">
        <f>IF(参照_電気!G587="","",参照_電気!G587)</f>
        <v>新電力おおいた(株)_(参考値)事業者全体</v>
      </c>
      <c r="BB587" s="19">
        <f t="shared" si="50"/>
        <v>0.35100000000000003</v>
      </c>
      <c r="BD587" s="19" t="str">
        <f>IF(参照_電気!L587="","",参照_電気!L587)</f>
        <v/>
      </c>
    </row>
    <row r="588" spans="47:56">
      <c r="AU588" s="19" t="str">
        <f>IF(参照_電気!A588="","",参照_電気!A588)</f>
        <v>A0246</v>
      </c>
      <c r="AV588" s="19" t="str">
        <f>IF(参照_電気!B588="","",参照_電気!B588)</f>
        <v>(株)日本セレモニー</v>
      </c>
      <c r="AW588" s="19" t="str">
        <f>IF(参照_電気!C588="","",参照_電気!C588)</f>
        <v/>
      </c>
      <c r="AX588" s="19">
        <f>IF(参照_電気!D588="","",参照_電気!D588)</f>
        <v>5.6700000000000001E-4</v>
      </c>
      <c r="AY588" s="19">
        <f>IF(参照_電気!E588="","",参照_電気!E588)</f>
        <v>5.6700000000000001E-4</v>
      </c>
      <c r="AZ588" s="19" t="str">
        <f>IF(参照_電気!F588="","",参照_電気!F588)</f>
        <v>(株)日本セレモニー</v>
      </c>
      <c r="BA588" s="19" t="str">
        <f>IF(参照_電気!G588="","",参照_電気!G588)</f>
        <v>(株)日本セレモニー_</v>
      </c>
      <c r="BB588" s="19">
        <f t="shared" si="50"/>
        <v>0.56700000000000006</v>
      </c>
      <c r="BD588" s="19" t="str">
        <f>IF(参照_電気!L588="","",参照_電気!L588)</f>
        <v/>
      </c>
    </row>
    <row r="589" spans="47:56">
      <c r="AU589" s="19" t="str">
        <f>IF(参照_電気!A589="","",参照_電気!A589)</f>
        <v>A0248</v>
      </c>
      <c r="AV589" s="19" t="str">
        <f>IF(参照_電気!B589="","",参照_電気!B589)</f>
        <v>(株)池見石油店</v>
      </c>
      <c r="AW589" s="19" t="str">
        <f>IF(参照_電気!C589="","",参照_電気!C589)</f>
        <v/>
      </c>
      <c r="AX589" s="19">
        <f>IF(参照_電気!D589="","",参照_電気!D589)</f>
        <v>6.4700000000000001E-4</v>
      </c>
      <c r="AY589" s="19">
        <f>IF(参照_電気!E589="","",参照_電気!E589)</f>
        <v>6.4700000000000001E-4</v>
      </c>
      <c r="AZ589" s="19" t="str">
        <f>IF(参照_電気!F589="","",参照_電気!F589)</f>
        <v>(株)池見石油店</v>
      </c>
      <c r="BA589" s="19" t="str">
        <f>IF(参照_電気!G589="","",参照_電気!G589)</f>
        <v>(株)池見石油店_</v>
      </c>
      <c r="BB589" s="19">
        <f t="shared" si="50"/>
        <v>0.64700000000000002</v>
      </c>
      <c r="BD589" s="19" t="str">
        <f>IF(参照_電気!L589="","",参照_電気!L589)</f>
        <v/>
      </c>
    </row>
    <row r="590" spans="47:56">
      <c r="AU590" s="19" t="str">
        <f>IF(参照_電気!A590="","",参照_電気!A590)</f>
        <v>A0250</v>
      </c>
      <c r="AV590" s="19" t="str">
        <f>IF(参照_電気!B590="","",参照_電気!B590)</f>
        <v>芝浦電力(株)</v>
      </c>
      <c r="AW590" s="19" t="str">
        <f>IF(参照_電気!C590="","",参照_電気!C590)</f>
        <v>メニューA</v>
      </c>
      <c r="AX590" s="19">
        <f>IF(参照_電気!D590="","",参照_電気!D590)</f>
        <v>0</v>
      </c>
      <c r="AY590" s="19">
        <f>IF(参照_電気!E590="","",参照_電気!E590)</f>
        <v>0</v>
      </c>
      <c r="AZ590" s="19" t="str">
        <f>IF(参照_電気!F590="","",参照_電気!F590)</f>
        <v>芝浦電力(株)</v>
      </c>
      <c r="BA590" s="19" t="str">
        <f>IF(参照_電気!G590="","",参照_電気!G590)</f>
        <v>芝浦電力(株)_メニューA</v>
      </c>
      <c r="BB590" s="19">
        <f t="shared" si="50"/>
        <v>0</v>
      </c>
      <c r="BD590" s="19" t="str">
        <f>IF(参照_電気!L590="","",参照_電気!L590)</f>
        <v/>
      </c>
    </row>
    <row r="591" spans="47:56">
      <c r="AU591" s="19" t="str">
        <f>IF(参照_電気!A591="","",参照_電気!A591)</f>
        <v/>
      </c>
      <c r="AV591" s="19" t="str">
        <f>IF(参照_電気!B591="","",参照_電気!B591)</f>
        <v/>
      </c>
      <c r="AW591" s="19" t="str">
        <f>IF(参照_電気!C591="","",参照_電気!C591)</f>
        <v>メニューB(残差)</v>
      </c>
      <c r="AX591" s="19">
        <f>IF(参照_電気!D591="","",参照_電気!D591)</f>
        <v>5.4299999999999997E-4</v>
      </c>
      <c r="AY591" s="19">
        <f>IF(参照_電気!E591="","",参照_電気!E591)</f>
        <v>5.4299999999999997E-4</v>
      </c>
      <c r="AZ591" s="19" t="str">
        <f>IF(参照_電気!F591="","",参照_電気!F591)</f>
        <v>芝浦電力(株)</v>
      </c>
      <c r="BA591" s="19" t="str">
        <f>IF(参照_電気!G591="","",参照_電気!G591)</f>
        <v>芝浦電力(株)_メニューB(残差)</v>
      </c>
      <c r="BB591" s="19">
        <f t="shared" si="50"/>
        <v>0.54299999999999993</v>
      </c>
      <c r="BD591" s="19" t="str">
        <f>IF(参照_電気!L591="","",参照_電気!L591)</f>
        <v/>
      </c>
    </row>
    <row r="592" spans="47:56">
      <c r="AU592" s="19" t="str">
        <f>IF(参照_電気!A592="","",参照_電気!A592)</f>
        <v/>
      </c>
      <c r="AV592" s="19" t="str">
        <f>IF(参照_電気!B592="","",参照_電気!B592)</f>
        <v/>
      </c>
      <c r="AW592" s="19" t="str">
        <f>IF(参照_電気!C592="","",参照_電気!C592)</f>
        <v>(参考値)事業者全体</v>
      </c>
      <c r="AX592" s="19">
        <f>IF(参照_電気!D592="","",参照_電気!D592)</f>
        <v>4.9399999999999997E-4</v>
      </c>
      <c r="AY592" s="19">
        <f>IF(参照_電気!E592="","",参照_電気!E592)</f>
        <v>4.9399999999999997E-4</v>
      </c>
      <c r="AZ592" s="19" t="str">
        <f>IF(参照_電気!F592="","",参照_電気!F592)</f>
        <v>芝浦電力(株)</v>
      </c>
      <c r="BA592" s="19" t="str">
        <f>IF(参照_電気!G592="","",参照_電気!G592)</f>
        <v>芝浦電力(株)_(参考値)事業者全体</v>
      </c>
      <c r="BB592" s="19">
        <f t="shared" si="50"/>
        <v>0.49399999999999999</v>
      </c>
      <c r="BD592" s="19" t="str">
        <f>IF(参照_電気!L592="","",参照_電気!L592)</f>
        <v/>
      </c>
    </row>
    <row r="593" spans="47:56">
      <c r="AU593" s="19" t="str">
        <f>IF(参照_電気!A593="","",参照_電気!A593)</f>
        <v>A0253</v>
      </c>
      <c r="AV593" s="19" t="str">
        <f>IF(参照_電気!B593="","",参照_電気!B593)</f>
        <v>(株)地域創生ホールディングス</v>
      </c>
      <c r="AW593" s="19" t="str">
        <f>IF(参照_電気!C593="","",参照_電気!C593)</f>
        <v/>
      </c>
      <c r="AX593" s="19">
        <f>IF(参照_電気!D593="","",参照_電気!D593)</f>
        <v>4.2299999999999998E-4</v>
      </c>
      <c r="AY593" s="19">
        <f>IF(参照_電気!E593="","",参照_電気!E593)</f>
        <v>4.2299999999999998E-4</v>
      </c>
      <c r="AZ593" s="19" t="str">
        <f>IF(参照_電気!F593="","",参照_電気!F593)</f>
        <v>(株)地域創生ホールディングス</v>
      </c>
      <c r="BA593" s="19" t="str">
        <f>IF(参照_電気!G593="","",参照_電気!G593)</f>
        <v>(株)地域創生ホールディングス_</v>
      </c>
      <c r="BB593" s="19">
        <f t="shared" si="50"/>
        <v>0.42299999999999999</v>
      </c>
      <c r="BD593" s="19" t="str">
        <f>IF(参照_電気!L593="","",参照_電気!L593)</f>
        <v/>
      </c>
    </row>
    <row r="594" spans="47:56">
      <c r="AU594" s="19" t="str">
        <f>IF(参照_電気!A594="","",参照_電気!A594)</f>
        <v>A0256</v>
      </c>
      <c r="AV594" s="19" t="str">
        <f>IF(参照_電気!B594="","",参照_電気!B594)</f>
        <v>(株)エーコープサービス</v>
      </c>
      <c r="AW594" s="19" t="str">
        <f>IF(参照_電気!C594="","",参照_電気!C594)</f>
        <v/>
      </c>
      <c r="AX594" s="19">
        <f>IF(参照_電気!D594="","",参照_電気!D594)</f>
        <v>4.06E-4</v>
      </c>
      <c r="AY594" s="19">
        <f>IF(参照_電気!E594="","",参照_電気!E594)</f>
        <v>4.06E-4</v>
      </c>
      <c r="AZ594" s="19" t="str">
        <f>IF(参照_電気!F594="","",参照_電気!F594)</f>
        <v>(株)エーコープサービス</v>
      </c>
      <c r="BA594" s="19" t="str">
        <f>IF(参照_電気!G594="","",参照_電気!G594)</f>
        <v>(株)エーコープサービス_</v>
      </c>
      <c r="BB594" s="19">
        <f t="shared" si="50"/>
        <v>0.40600000000000003</v>
      </c>
      <c r="BD594" s="19" t="str">
        <f>IF(参照_電気!L594="","",参照_電気!L594)</f>
        <v/>
      </c>
    </row>
    <row r="595" spans="47:56">
      <c r="AU595" s="19" t="str">
        <f>IF(参照_電気!A595="","",参照_電気!A595)</f>
        <v>A0258</v>
      </c>
      <c r="AV595" s="19" t="str">
        <f>IF(参照_電気!B595="","",参照_電気!B595)</f>
        <v>宮崎瓦斯(株)(旧：(株)宮崎ガスリビング)</v>
      </c>
      <c r="AW595" s="19" t="str">
        <f>IF(参照_電気!C595="","",参照_電気!C595)</f>
        <v/>
      </c>
      <c r="AX595" s="19">
        <f>IF(参照_電気!D595="","",参照_電気!D595)</f>
        <v>4.5600000000000003E-4</v>
      </c>
      <c r="AY595" s="19">
        <f>IF(参照_電気!E595="","",参照_電気!E595)</f>
        <v>4.5600000000000003E-4</v>
      </c>
      <c r="AZ595" s="19" t="str">
        <f>IF(参照_電気!F595="","",参照_電気!F595)</f>
        <v>宮崎瓦斯(株)(旧：(株)宮崎ガスリビング)</v>
      </c>
      <c r="BA595" s="19" t="str">
        <f>IF(参照_電気!G595="","",参照_電気!G595)</f>
        <v>宮崎瓦斯(株)(旧：(株)宮崎ガスリビング)_</v>
      </c>
      <c r="BB595" s="19">
        <f t="shared" si="50"/>
        <v>0.45600000000000002</v>
      </c>
      <c r="BD595" s="19" t="str">
        <f>IF(参照_電気!L595="","",参照_電気!L595)</f>
        <v/>
      </c>
    </row>
    <row r="596" spans="47:56">
      <c r="AU596" s="19" t="str">
        <f>IF(参照_電気!A596="","",参照_電気!A596)</f>
        <v>A0259</v>
      </c>
      <c r="AV596" s="19" t="str">
        <f>IF(参照_電気!B596="","",参照_電気!B596)</f>
        <v>山陰エレキ・アライアンス(株)</v>
      </c>
      <c r="AW596" s="19" t="str">
        <f>IF(参照_電気!C596="","",参照_電気!C596)</f>
        <v/>
      </c>
      <c r="AX596" s="19">
        <f>IF(参照_電気!D596="","",参照_電気!D596)</f>
        <v>4.3800000000000002E-4</v>
      </c>
      <c r="AY596" s="19">
        <f>IF(参照_電気!E596="","",参照_電気!E596)</f>
        <v>4.3800000000000002E-4</v>
      </c>
      <c r="AZ596" s="19" t="str">
        <f>IF(参照_電気!F596="","",参照_電気!F596)</f>
        <v>山陰エレキ・アライアンス(株)</v>
      </c>
      <c r="BA596" s="19" t="str">
        <f>IF(参照_電気!G596="","",参照_電気!G596)</f>
        <v>山陰エレキ・アライアンス(株)_</v>
      </c>
      <c r="BB596" s="19">
        <f t="shared" si="50"/>
        <v>0.438</v>
      </c>
      <c r="BD596" s="19" t="str">
        <f>IF(参照_電気!L596="","",参照_電気!L596)</f>
        <v/>
      </c>
    </row>
    <row r="597" spans="47:56">
      <c r="AU597" s="19" t="str">
        <f>IF(参照_電気!A597="","",参照_電気!A597)</f>
        <v>A0260</v>
      </c>
      <c r="AV597" s="19" t="str">
        <f>IF(参照_電気!B597="","",参照_電気!B597)</f>
        <v>(株)ジョヴィ</v>
      </c>
      <c r="AW597" s="19" t="str">
        <f>IF(参照_電気!C597="","",参照_電気!C597)</f>
        <v/>
      </c>
      <c r="AX597" s="19">
        <f>IF(参照_電気!D597="","",参照_電気!D597)</f>
        <v>4.5399999999999998E-4</v>
      </c>
      <c r="AY597" s="19">
        <f>IF(参照_電気!E597="","",参照_電気!E597)</f>
        <v>4.5399999999999998E-4</v>
      </c>
      <c r="AZ597" s="19" t="str">
        <f>IF(参照_電気!F597="","",参照_電気!F597)</f>
        <v>(株)ジョヴィ</v>
      </c>
      <c r="BA597" s="19" t="str">
        <f>IF(参照_電気!G597="","",参照_電気!G597)</f>
        <v>(株)ジョヴィ_</v>
      </c>
      <c r="BB597" s="19">
        <f t="shared" si="50"/>
        <v>0.45399999999999996</v>
      </c>
      <c r="BD597" s="19" t="str">
        <f>IF(参照_電気!L597="","",参照_電気!L597)</f>
        <v/>
      </c>
    </row>
    <row r="598" spans="47:56">
      <c r="AU598" s="19" t="str">
        <f>IF(参照_電気!A598="","",参照_電気!A598)</f>
        <v>A0261</v>
      </c>
      <c r="AV598" s="19" t="str">
        <f>IF(参照_電気!B598="","",参照_電気!B598)</f>
        <v xml:space="preserve">ミライフ東日本(株) </v>
      </c>
      <c r="AW598" s="19" t="str">
        <f>IF(参照_電気!C598="","",参照_電気!C598)</f>
        <v>メニューA</v>
      </c>
      <c r="AX598" s="19">
        <f>IF(参照_電気!D598="","",参照_電気!D598)</f>
        <v>0</v>
      </c>
      <c r="AY598" s="19">
        <f>IF(参照_電気!E598="","",参照_電気!E598)</f>
        <v>0</v>
      </c>
      <c r="AZ598" s="19" t="str">
        <f>IF(参照_電気!F598="","",参照_電気!F598)</f>
        <v xml:space="preserve">ミライフ東日本(株) </v>
      </c>
      <c r="BA598" s="19" t="str">
        <f>IF(参照_電気!G598="","",参照_電気!G598)</f>
        <v>ミライフ東日本(株) _メニューA</v>
      </c>
      <c r="BB598" s="19">
        <f t="shared" si="50"/>
        <v>0</v>
      </c>
      <c r="BD598" s="19" t="str">
        <f>IF(参照_電気!L598="","",参照_電気!L598)</f>
        <v/>
      </c>
    </row>
    <row r="599" spans="47:56">
      <c r="AU599" s="19" t="str">
        <f>IF(参照_電気!A599="","",参照_電気!A599)</f>
        <v/>
      </c>
      <c r="AV599" s="19" t="str">
        <f>IF(参照_電気!B599="","",参照_電気!B599)</f>
        <v/>
      </c>
      <c r="AW599" s="19" t="str">
        <f>IF(参照_電気!C599="","",参照_電気!C599)</f>
        <v>メニューB(残差)</v>
      </c>
      <c r="AX599" s="19">
        <f>IF(参照_電気!D599="","",参照_電気!D599)</f>
        <v>4.1899999999999999E-4</v>
      </c>
      <c r="AY599" s="19">
        <f>IF(参照_電気!E599="","",参照_電気!E599)</f>
        <v>4.1899999999999999E-4</v>
      </c>
      <c r="AZ599" s="19" t="str">
        <f>IF(参照_電気!F599="","",参照_電気!F599)</f>
        <v xml:space="preserve">ミライフ東日本(株) </v>
      </c>
      <c r="BA599" s="19" t="str">
        <f>IF(参照_電気!G599="","",参照_電気!G599)</f>
        <v>ミライフ東日本(株) _メニューB(残差)</v>
      </c>
      <c r="BB599" s="19">
        <f t="shared" si="50"/>
        <v>0.41899999999999998</v>
      </c>
      <c r="BD599" s="19" t="str">
        <f>IF(参照_電気!L599="","",参照_電気!L599)</f>
        <v/>
      </c>
    </row>
    <row r="600" spans="47:56">
      <c r="AU600" s="19" t="str">
        <f>IF(参照_電気!A600="","",参照_電気!A600)</f>
        <v/>
      </c>
      <c r="AV600" s="19" t="str">
        <f>IF(参照_電気!B600="","",参照_電気!B600)</f>
        <v/>
      </c>
      <c r="AW600" s="19" t="str">
        <f>IF(参照_電気!C600="","",参照_電気!C600)</f>
        <v>(参考値)事業者全体</v>
      </c>
      <c r="AX600" s="19">
        <f>IF(参照_電気!D600="","",参照_電気!D600)</f>
        <v>4.1899999999999999E-4</v>
      </c>
      <c r="AY600" s="19">
        <f>IF(参照_電気!E600="","",参照_電気!E600)</f>
        <v>4.1899999999999999E-4</v>
      </c>
      <c r="AZ600" s="19" t="str">
        <f>IF(参照_電気!F600="","",参照_電気!F600)</f>
        <v xml:space="preserve">ミライフ東日本(株) </v>
      </c>
      <c r="BA600" s="19" t="str">
        <f>IF(参照_電気!G600="","",参照_電気!G600)</f>
        <v>ミライフ東日本(株) _(参考値)事業者全体</v>
      </c>
      <c r="BB600" s="19">
        <f t="shared" si="50"/>
        <v>0.41899999999999998</v>
      </c>
      <c r="BD600" s="19" t="str">
        <f>IF(参照_電気!L600="","",参照_電気!L600)</f>
        <v/>
      </c>
    </row>
    <row r="601" spans="47:56">
      <c r="AU601" s="19" t="str">
        <f>IF(参照_電気!A601="","",参照_電気!A601)</f>
        <v>A0264</v>
      </c>
      <c r="AV601" s="19" t="str">
        <f>IF(参照_電気!B601="","",参照_電気!B601)</f>
        <v>山陰酸素工業(株)</v>
      </c>
      <c r="AW601" s="19" t="str">
        <f>IF(参照_電気!C601="","",参照_電気!C601)</f>
        <v/>
      </c>
      <c r="AX601" s="19">
        <f>IF(参照_電気!D601="","",参照_電気!D601)</f>
        <v>4.3800000000000002E-4</v>
      </c>
      <c r="AY601" s="19">
        <f>IF(参照_電気!E601="","",参照_電気!E601)</f>
        <v>4.3800000000000002E-4</v>
      </c>
      <c r="AZ601" s="19" t="str">
        <f>IF(参照_電気!F601="","",参照_電気!F601)</f>
        <v>山陰酸素工業(株)</v>
      </c>
      <c r="BA601" s="19" t="str">
        <f>IF(参照_電気!G601="","",参照_電気!G601)</f>
        <v>山陰酸素工業(株)_</v>
      </c>
      <c r="BB601" s="19">
        <f t="shared" si="50"/>
        <v>0.438</v>
      </c>
      <c r="BD601" s="19" t="str">
        <f>IF(参照_電気!L601="","",参照_電気!L601)</f>
        <v/>
      </c>
    </row>
    <row r="602" spans="47:56">
      <c r="AU602" s="19" t="str">
        <f>IF(参照_電気!A602="","",参照_電気!A602)</f>
        <v>A0265</v>
      </c>
      <c r="AV602" s="19" t="str">
        <f>IF(参照_電気!B602="","",参照_電気!B602)</f>
        <v>武陽ガス(株)</v>
      </c>
      <c r="AW602" s="19" t="str">
        <f>IF(参照_電気!C602="","",参照_電気!C602)</f>
        <v>メニューA</v>
      </c>
      <c r="AX602" s="19">
        <f>IF(参照_電気!D602="","",参照_電気!D602)</f>
        <v>0</v>
      </c>
      <c r="AY602" s="19">
        <f>IF(参照_電気!E602="","",参照_電気!E602)</f>
        <v>0</v>
      </c>
      <c r="AZ602" s="19" t="str">
        <f>IF(参照_電気!F602="","",参照_電気!F602)</f>
        <v>武陽ガス(株)</v>
      </c>
      <c r="BA602" s="19" t="str">
        <f>IF(参照_電気!G602="","",参照_電気!G602)</f>
        <v>武陽ガス(株)_メニューA</v>
      </c>
      <c r="BB602" s="19">
        <f t="shared" si="50"/>
        <v>0</v>
      </c>
      <c r="BD602" s="19" t="str">
        <f>IF(参照_電気!L602="","",参照_電気!L602)</f>
        <v/>
      </c>
    </row>
    <row r="603" spans="47:56">
      <c r="AU603" s="19" t="str">
        <f>IF(参照_電気!A603="","",参照_電気!A603)</f>
        <v/>
      </c>
      <c r="AV603" s="19" t="str">
        <f>IF(参照_電気!B603="","",参照_電気!B603)</f>
        <v/>
      </c>
      <c r="AW603" s="19" t="str">
        <f>IF(参照_電気!C603="","",参照_電気!C603)</f>
        <v>メニューB</v>
      </c>
      <c r="AX603" s="19">
        <f>IF(参照_電気!D603="","",参照_電気!D603)</f>
        <v>2.05E-4</v>
      </c>
      <c r="AY603" s="19">
        <f>IF(参照_電気!E603="","",参照_電気!E603)</f>
        <v>2.05E-4</v>
      </c>
      <c r="AZ603" s="19" t="str">
        <f>IF(参照_電気!F603="","",参照_電気!F603)</f>
        <v>武陽ガス(株)</v>
      </c>
      <c r="BA603" s="19" t="str">
        <f>IF(参照_電気!G603="","",参照_電気!G603)</f>
        <v>武陽ガス(株)_メニューB</v>
      </c>
      <c r="BB603" s="19">
        <f t="shared" si="50"/>
        <v>0.20499999999999999</v>
      </c>
      <c r="BD603" s="19" t="str">
        <f>IF(参照_電気!L603="","",参照_電気!L603)</f>
        <v/>
      </c>
    </row>
    <row r="604" spans="47:56">
      <c r="AU604" s="19" t="str">
        <f>IF(参照_電気!A604="","",参照_電気!A604)</f>
        <v/>
      </c>
      <c r="AV604" s="19" t="str">
        <f>IF(参照_電気!B604="","",参照_電気!B604)</f>
        <v/>
      </c>
      <c r="AW604" s="19" t="str">
        <f>IF(参照_電気!C604="","",参照_電気!C604)</f>
        <v>メニューC(残差)</v>
      </c>
      <c r="AX604" s="19">
        <f>IF(参照_電気!D604="","",参照_電気!D604)</f>
        <v>4.2099999999999999E-4</v>
      </c>
      <c r="AY604" s="19">
        <f>IF(参照_電気!E604="","",参照_電気!E604)</f>
        <v>4.2099999999999999E-4</v>
      </c>
      <c r="AZ604" s="19" t="str">
        <f>IF(参照_電気!F604="","",参照_電気!F604)</f>
        <v>武陽ガス(株)</v>
      </c>
      <c r="BA604" s="19" t="str">
        <f>IF(参照_電気!G604="","",参照_電気!G604)</f>
        <v>武陽ガス(株)_メニューC(残差)</v>
      </c>
      <c r="BB604" s="19">
        <f t="shared" si="50"/>
        <v>0.42099999999999999</v>
      </c>
      <c r="BD604" s="19" t="str">
        <f>IF(参照_電気!L604="","",参照_電気!L604)</f>
        <v/>
      </c>
    </row>
    <row r="605" spans="47:56">
      <c r="AU605" s="19" t="str">
        <f>IF(参照_電気!A605="","",参照_電気!A605)</f>
        <v/>
      </c>
      <c r="AV605" s="19" t="str">
        <f>IF(参照_電気!B605="","",参照_電気!B605)</f>
        <v/>
      </c>
      <c r="AW605" s="19" t="str">
        <f>IF(参照_電気!C605="","",参照_電気!C605)</f>
        <v>(参考値)事業者全体</v>
      </c>
      <c r="AX605" s="19">
        <f>IF(参照_電気!D605="","",参照_電気!D605)</f>
        <v>4.1199999999999999E-4</v>
      </c>
      <c r="AY605" s="19">
        <f>IF(参照_電気!E605="","",参照_電気!E605)</f>
        <v>4.1199999999999999E-4</v>
      </c>
      <c r="AZ605" s="19" t="str">
        <f>IF(参照_電気!F605="","",参照_電気!F605)</f>
        <v>武陽ガス(株)</v>
      </c>
      <c r="BA605" s="19" t="str">
        <f>IF(参照_電気!G605="","",参照_電気!G605)</f>
        <v>武陽ガス(株)_(参考値)事業者全体</v>
      </c>
      <c r="BB605" s="19">
        <f t="shared" si="50"/>
        <v>0.41199999999999998</v>
      </c>
      <c r="BD605" s="19" t="str">
        <f>IF(参照_電気!L605="","",参照_電気!L605)</f>
        <v/>
      </c>
    </row>
    <row r="606" spans="47:56">
      <c r="AU606" s="19" t="str">
        <f>IF(参照_電気!A606="","",参照_電気!A606)</f>
        <v>A0266</v>
      </c>
      <c r="AV606" s="19" t="str">
        <f>IF(参照_電気!B606="","",参照_電気!B606)</f>
        <v>常石商事(株)</v>
      </c>
      <c r="AW606" s="19" t="str">
        <f>IF(参照_電気!C606="","",参照_電気!C606)</f>
        <v/>
      </c>
      <c r="AX606" s="19">
        <f>IF(参照_電気!D606="","",参照_電気!D606)</f>
        <v>5.5800000000000001E-4</v>
      </c>
      <c r="AY606" s="19">
        <f>IF(参照_電気!E606="","",参照_電気!E606)</f>
        <v>5.5800000000000001E-4</v>
      </c>
      <c r="AZ606" s="19" t="str">
        <f>IF(参照_電気!F606="","",参照_電気!F606)</f>
        <v>常石商事(株)</v>
      </c>
      <c r="BA606" s="19" t="str">
        <f>IF(参照_電気!G606="","",参照_電気!G606)</f>
        <v>常石商事(株)_</v>
      </c>
      <c r="BB606" s="19">
        <f t="shared" si="50"/>
        <v>0.55800000000000005</v>
      </c>
      <c r="BD606" s="19" t="str">
        <f>IF(参照_電気!L606="","",参照_電気!L606)</f>
        <v/>
      </c>
    </row>
    <row r="607" spans="47:56">
      <c r="AU607" s="19" t="str">
        <f>IF(参照_電気!A607="","",参照_電気!A607)</f>
        <v>A0267</v>
      </c>
      <c r="AV607" s="19" t="str">
        <f>IF(参照_電気!B607="","",参照_電気!B607)</f>
        <v>北海道電力(株)</v>
      </c>
      <c r="AW607" s="19" t="str">
        <f>IF(参照_電気!C607="","",参照_電気!C607)</f>
        <v>メニューA</v>
      </c>
      <c r="AX607" s="19">
        <f>IF(参照_電気!D607="","",参照_電気!D607)</f>
        <v>0</v>
      </c>
      <c r="AY607" s="19">
        <f>IF(参照_電気!E607="","",参照_電気!E607)</f>
        <v>0</v>
      </c>
      <c r="AZ607" s="19" t="str">
        <f>IF(参照_電気!F607="","",参照_電気!F607)</f>
        <v>北海道電力(株)</v>
      </c>
      <c r="BA607" s="19" t="str">
        <f>IF(参照_電気!G607="","",参照_電気!G607)</f>
        <v>北海道電力(株)_メニューA</v>
      </c>
      <c r="BB607" s="19">
        <f t="shared" si="50"/>
        <v>0</v>
      </c>
      <c r="BD607" s="19" t="str">
        <f>IF(参照_電気!L607="","",参照_電気!L607)</f>
        <v/>
      </c>
    </row>
    <row r="608" spans="47:56">
      <c r="AU608" s="19" t="str">
        <f>IF(参照_電気!A608="","",参照_電気!A608)</f>
        <v/>
      </c>
      <c r="AV608" s="19" t="str">
        <f>IF(参照_電気!B608="","",参照_電気!B608)</f>
        <v/>
      </c>
      <c r="AW608" s="19" t="str">
        <f>IF(参照_電気!C608="","",参照_電気!C608)</f>
        <v>メニューB</v>
      </c>
      <c r="AX608" s="19">
        <f>IF(参照_電気!D608="","",参照_電気!D608)</f>
        <v>0</v>
      </c>
      <c r="AY608" s="19">
        <f>IF(参照_電気!E608="","",参照_電気!E608)</f>
        <v>0</v>
      </c>
      <c r="AZ608" s="19" t="str">
        <f>IF(参照_電気!F608="","",参照_電気!F608)</f>
        <v>北海道電力(株)</v>
      </c>
      <c r="BA608" s="19" t="str">
        <f>IF(参照_電気!G608="","",参照_電気!G608)</f>
        <v>北海道電力(株)_メニューB</v>
      </c>
      <c r="BB608" s="19">
        <f t="shared" si="50"/>
        <v>0</v>
      </c>
      <c r="BD608" s="19" t="str">
        <f>IF(参照_電気!L608="","",参照_電気!L608)</f>
        <v/>
      </c>
    </row>
    <row r="609" spans="47:56">
      <c r="AU609" s="19" t="str">
        <f>IF(参照_電気!A609="","",参照_電気!A609)</f>
        <v/>
      </c>
      <c r="AV609" s="19" t="str">
        <f>IF(参照_電気!B609="","",参照_電気!B609)</f>
        <v/>
      </c>
      <c r="AW609" s="19" t="str">
        <f>IF(参照_電気!C609="","",参照_電気!C609)</f>
        <v>メニューC</v>
      </c>
      <c r="AX609" s="19">
        <f>IF(参照_電気!D609="","",参照_電気!D609)</f>
        <v>0</v>
      </c>
      <c r="AY609" s="19">
        <f>IF(参照_電気!E609="","",参照_電気!E609)</f>
        <v>0</v>
      </c>
      <c r="AZ609" s="19" t="str">
        <f>IF(参照_電気!F609="","",参照_電気!F609)</f>
        <v>北海道電力(株)</v>
      </c>
      <c r="BA609" s="19" t="str">
        <f>IF(参照_電気!G609="","",参照_電気!G609)</f>
        <v>北海道電力(株)_メニューC</v>
      </c>
      <c r="BB609" s="19">
        <f t="shared" si="50"/>
        <v>0</v>
      </c>
      <c r="BD609" s="19" t="str">
        <f>IF(参照_電気!L609="","",参照_電気!L609)</f>
        <v/>
      </c>
    </row>
    <row r="610" spans="47:56">
      <c r="AU610" s="19" t="str">
        <f>IF(参照_電気!A610="","",参照_電気!A610)</f>
        <v/>
      </c>
      <c r="AV610" s="19" t="str">
        <f>IF(参照_電気!B610="","",参照_電気!B610)</f>
        <v/>
      </c>
      <c r="AW610" s="19" t="str">
        <f>IF(参照_電気!C610="","",参照_電気!C610)</f>
        <v>メニューD</v>
      </c>
      <c r="AX610" s="19">
        <f>IF(参照_電気!D610="","",参照_電気!D610)</f>
        <v>0</v>
      </c>
      <c r="AY610" s="19">
        <f>IF(参照_電気!E610="","",参照_電気!E610)</f>
        <v>0</v>
      </c>
      <c r="AZ610" s="19" t="str">
        <f>IF(参照_電気!F610="","",参照_電気!F610)</f>
        <v>北海道電力(株)</v>
      </c>
      <c r="BA610" s="19" t="str">
        <f>IF(参照_電気!G610="","",参照_電気!G610)</f>
        <v>北海道電力(株)_メニューD</v>
      </c>
      <c r="BB610" s="19">
        <f t="shared" si="50"/>
        <v>0</v>
      </c>
      <c r="BD610" s="19" t="str">
        <f>IF(参照_電気!L610="","",参照_電気!L610)</f>
        <v/>
      </c>
    </row>
    <row r="611" spans="47:56">
      <c r="AU611" s="19" t="str">
        <f>IF(参照_電気!A611="","",参照_電気!A611)</f>
        <v/>
      </c>
      <c r="AV611" s="19" t="str">
        <f>IF(参照_電気!B611="","",参照_電気!B611)</f>
        <v/>
      </c>
      <c r="AW611" s="19" t="str">
        <f>IF(参照_電気!C611="","",参照_電気!C611)</f>
        <v>メニューE</v>
      </c>
      <c r="AX611" s="19">
        <f>IF(参照_電気!D611="","",参照_電気!D611)</f>
        <v>0</v>
      </c>
      <c r="AY611" s="19">
        <f>IF(参照_電気!E611="","",参照_電気!E611)</f>
        <v>0</v>
      </c>
      <c r="AZ611" s="19" t="str">
        <f>IF(参照_電気!F611="","",参照_電気!F611)</f>
        <v>北海道電力(株)</v>
      </c>
      <c r="BA611" s="19" t="str">
        <f>IF(参照_電気!G611="","",参照_電気!G611)</f>
        <v>北海道電力(株)_メニューE</v>
      </c>
      <c r="BB611" s="19">
        <f t="shared" si="50"/>
        <v>0</v>
      </c>
      <c r="BD611" s="19" t="str">
        <f>IF(参照_電気!L611="","",参照_電気!L611)</f>
        <v/>
      </c>
    </row>
    <row r="612" spans="47:56">
      <c r="AU612" s="19" t="str">
        <f>IF(参照_電気!A612="","",参照_電気!A612)</f>
        <v/>
      </c>
      <c r="AV612" s="19" t="str">
        <f>IF(参照_電気!B612="","",参照_電気!B612)</f>
        <v/>
      </c>
      <c r="AW612" s="19" t="str">
        <f>IF(参照_電気!C612="","",参照_電気!C612)</f>
        <v>メニューF(残差)</v>
      </c>
      <c r="AX612" s="19">
        <f>IF(参照_電気!D612="","",参照_電気!D612)</f>
        <v>5.2599999999999999E-4</v>
      </c>
      <c r="AY612" s="19">
        <f>IF(参照_電気!E612="","",参照_電気!E612)</f>
        <v>5.2599999999999999E-4</v>
      </c>
      <c r="AZ612" s="19" t="str">
        <f>IF(参照_電気!F612="","",参照_電気!F612)</f>
        <v>北海道電力(株)</v>
      </c>
      <c r="BA612" s="19" t="str">
        <f>IF(参照_電気!G612="","",参照_電気!G612)</f>
        <v>北海道電力(株)_メニューF(残差)</v>
      </c>
      <c r="BB612" s="19">
        <f t="shared" si="50"/>
        <v>0.52600000000000002</v>
      </c>
      <c r="BD612" s="19" t="str">
        <f>IF(参照_電気!L612="","",参照_電気!L612)</f>
        <v/>
      </c>
    </row>
    <row r="613" spans="47:56">
      <c r="AU613" s="19" t="str">
        <f>IF(参照_電気!A613="","",参照_電気!A613)</f>
        <v/>
      </c>
      <c r="AV613" s="19" t="str">
        <f>IF(参照_電気!B613="","",参照_電気!B613)</f>
        <v/>
      </c>
      <c r="AW613" s="19" t="str">
        <f>IF(参照_電気!C613="","",参照_電気!C613)</f>
        <v>(参考値)事業者全体</v>
      </c>
      <c r="AX613" s="19">
        <f>IF(参照_電気!D613="","",参照_電気!D613)</f>
        <v>5.1800000000000001E-4</v>
      </c>
      <c r="AY613" s="19">
        <f>IF(参照_電気!E613="","",参照_電気!E613)</f>
        <v>5.1800000000000001E-4</v>
      </c>
      <c r="AZ613" s="19" t="str">
        <f>IF(参照_電気!F613="","",参照_電気!F613)</f>
        <v>北海道電力(株)</v>
      </c>
      <c r="BA613" s="19" t="str">
        <f>IF(参照_電気!G613="","",参照_電気!G613)</f>
        <v>北海道電力(株)_(参考値)事業者全体</v>
      </c>
      <c r="BB613" s="19">
        <f t="shared" si="50"/>
        <v>0.51800000000000002</v>
      </c>
      <c r="BD613" s="19" t="str">
        <f>IF(参照_電気!L613="","",参照_電気!L613)</f>
        <v/>
      </c>
    </row>
    <row r="614" spans="47:56">
      <c r="AU614" s="19" t="str">
        <f>IF(参照_電気!A614="","",参照_電気!A614)</f>
        <v>A0268</v>
      </c>
      <c r="AV614" s="19" t="str">
        <f>IF(参照_電気!B614="","",参照_電気!B614)</f>
        <v>東北電力(株)</v>
      </c>
      <c r="AW614" s="19" t="str">
        <f>IF(参照_電気!C614="","",参照_電気!C614)</f>
        <v>メニューA</v>
      </c>
      <c r="AX614" s="19">
        <f>IF(参照_電気!D614="","",参照_電気!D614)</f>
        <v>0</v>
      </c>
      <c r="AY614" s="19">
        <f>IF(参照_電気!E614="","",参照_電気!E614)</f>
        <v>0</v>
      </c>
      <c r="AZ614" s="19" t="str">
        <f>IF(参照_電気!F614="","",参照_電気!F614)</f>
        <v>東北電力(株)</v>
      </c>
      <c r="BA614" s="19" t="str">
        <f>IF(参照_電気!G614="","",参照_電気!G614)</f>
        <v>東北電力(株)_メニューA</v>
      </c>
      <c r="BB614" s="19">
        <f t="shared" si="50"/>
        <v>0</v>
      </c>
      <c r="BD614" s="19" t="str">
        <f>IF(参照_電気!L614="","",参照_電気!L614)</f>
        <v/>
      </c>
    </row>
    <row r="615" spans="47:56">
      <c r="AU615" s="19" t="str">
        <f>IF(参照_電気!A615="","",参照_電気!A615)</f>
        <v/>
      </c>
      <c r="AV615" s="19" t="str">
        <f>IF(参照_電気!B615="","",参照_電気!B615)</f>
        <v/>
      </c>
      <c r="AW615" s="19" t="str">
        <f>IF(参照_電気!C615="","",参照_電気!C615)</f>
        <v>メニューB</v>
      </c>
      <c r="AX615" s="19">
        <f>IF(参照_電気!D615="","",参照_電気!D615)</f>
        <v>0</v>
      </c>
      <c r="AY615" s="19">
        <f>IF(参照_電気!E615="","",参照_電気!E615)</f>
        <v>0</v>
      </c>
      <c r="AZ615" s="19" t="str">
        <f>IF(参照_電気!F615="","",参照_電気!F615)</f>
        <v>東北電力(株)</v>
      </c>
      <c r="BA615" s="19" t="str">
        <f>IF(参照_電気!G615="","",参照_電気!G615)</f>
        <v>東北電力(株)_メニューB</v>
      </c>
      <c r="BB615" s="19">
        <f t="shared" si="50"/>
        <v>0</v>
      </c>
      <c r="BD615" s="19" t="str">
        <f>IF(参照_電気!L615="","",参照_電気!L615)</f>
        <v/>
      </c>
    </row>
    <row r="616" spans="47:56">
      <c r="AU616" s="19" t="str">
        <f>IF(参照_電気!A616="","",参照_電気!A616)</f>
        <v/>
      </c>
      <c r="AV616" s="19" t="str">
        <f>IF(参照_電気!B616="","",参照_電気!B616)</f>
        <v/>
      </c>
      <c r="AW616" s="19" t="str">
        <f>IF(参照_電気!C616="","",参照_電気!C616)</f>
        <v>メニューC</v>
      </c>
      <c r="AX616" s="19">
        <f>IF(参照_電気!D616="","",参照_電気!D616)</f>
        <v>0</v>
      </c>
      <c r="AY616" s="19">
        <f>IF(参照_電気!E616="","",参照_電気!E616)</f>
        <v>0</v>
      </c>
      <c r="AZ616" s="19" t="str">
        <f>IF(参照_電気!F616="","",参照_電気!F616)</f>
        <v>東北電力(株)</v>
      </c>
      <c r="BA616" s="19" t="str">
        <f>IF(参照_電気!G616="","",参照_電気!G616)</f>
        <v>東北電力(株)_メニューC</v>
      </c>
      <c r="BB616" s="19">
        <f t="shared" si="50"/>
        <v>0</v>
      </c>
      <c r="BD616" s="19" t="str">
        <f>IF(参照_電気!L616="","",参照_電気!L616)</f>
        <v/>
      </c>
    </row>
    <row r="617" spans="47:56">
      <c r="AU617" s="19" t="str">
        <f>IF(参照_電気!A617="","",参照_電気!A617)</f>
        <v/>
      </c>
      <c r="AV617" s="19" t="str">
        <f>IF(参照_電気!B617="","",参照_電気!B617)</f>
        <v/>
      </c>
      <c r="AW617" s="19" t="str">
        <f>IF(参照_電気!C617="","",参照_電気!C617)</f>
        <v>メニューD(残差)</v>
      </c>
      <c r="AX617" s="19">
        <f>IF(参照_電気!D617="","",参照_電気!D617)</f>
        <v>4.2099999999999999E-4</v>
      </c>
      <c r="AY617" s="19">
        <f>IF(参照_電気!E617="","",参照_電気!E617)</f>
        <v>4.2099999999999999E-4</v>
      </c>
      <c r="AZ617" s="19" t="str">
        <f>IF(参照_電気!F617="","",参照_電気!F617)</f>
        <v>東北電力(株)</v>
      </c>
      <c r="BA617" s="19" t="str">
        <f>IF(参照_電気!G617="","",参照_電気!G617)</f>
        <v>東北電力(株)_メニューD(残差)</v>
      </c>
      <c r="BB617" s="19">
        <f t="shared" si="50"/>
        <v>0.42099999999999999</v>
      </c>
      <c r="BD617" s="19" t="str">
        <f>IF(参照_電気!L617="","",参照_電気!L617)</f>
        <v/>
      </c>
    </row>
    <row r="618" spans="47:56">
      <c r="AU618" s="19" t="str">
        <f>IF(参照_電気!A618="","",参照_電気!A618)</f>
        <v/>
      </c>
      <c r="AV618" s="19" t="str">
        <f>IF(参照_電気!B618="","",参照_電気!B618)</f>
        <v/>
      </c>
      <c r="AW618" s="19" t="str">
        <f>IF(参照_電気!C618="","",参照_電気!C618)</f>
        <v>(参考値)事業者全体</v>
      </c>
      <c r="AX618" s="19">
        <f>IF(参照_電気!D618="","",参照_電気!D618)</f>
        <v>4.0000000000000002E-4</v>
      </c>
      <c r="AY618" s="19">
        <f>IF(参照_電気!E618="","",参照_電気!E618)</f>
        <v>4.0000000000000002E-4</v>
      </c>
      <c r="AZ618" s="19" t="str">
        <f>IF(参照_電気!F618="","",参照_電気!F618)</f>
        <v>東北電力(株)</v>
      </c>
      <c r="BA618" s="19" t="str">
        <f>IF(参照_電気!G618="","",参照_電気!G618)</f>
        <v>東北電力(株)_(参考値)事業者全体</v>
      </c>
      <c r="BB618" s="19">
        <f t="shared" si="50"/>
        <v>0.4</v>
      </c>
      <c r="BD618" s="19" t="str">
        <f>IF(参照_電気!L618="","",参照_電気!L618)</f>
        <v/>
      </c>
    </row>
    <row r="619" spans="47:56">
      <c r="AU619" s="19" t="str">
        <f>IF(参照_電気!A619="","",参照_電気!A619)</f>
        <v>A0269</v>
      </c>
      <c r="AV619" s="19" t="str">
        <f>IF(参照_電気!B619="","",参照_電気!B619)</f>
        <v>東京電力エナジーパートナー(株)</v>
      </c>
      <c r="AW619" s="19" t="str">
        <f>IF(参照_電気!C619="","",参照_電気!C619)</f>
        <v>メニューA</v>
      </c>
      <c r="AX619" s="19">
        <f>IF(参照_電気!D619="","",参照_電気!D619)</f>
        <v>0</v>
      </c>
      <c r="AY619" s="19">
        <f>IF(参照_電気!E619="","",参照_電気!E619)</f>
        <v>0</v>
      </c>
      <c r="AZ619" s="19" t="str">
        <f>IF(参照_電気!F619="","",参照_電気!F619)</f>
        <v>東京電力エナジーパートナー(株)</v>
      </c>
      <c r="BA619" s="19" t="str">
        <f>IF(参照_電気!G619="","",参照_電気!G619)</f>
        <v>東京電力エナジーパートナー(株)_メニューA</v>
      </c>
      <c r="BB619" s="19">
        <f t="shared" si="50"/>
        <v>0</v>
      </c>
      <c r="BD619" s="19" t="str">
        <f>IF(参照_電気!L619="","",参照_電気!L619)</f>
        <v/>
      </c>
    </row>
    <row r="620" spans="47:56">
      <c r="AU620" s="19" t="str">
        <f>IF(参照_電気!A620="","",参照_電気!A620)</f>
        <v/>
      </c>
      <c r="AV620" s="19" t="str">
        <f>IF(参照_電気!B620="","",参照_電気!B620)</f>
        <v/>
      </c>
      <c r="AW620" s="19" t="str">
        <f>IF(参照_電気!C620="","",参照_電気!C620)</f>
        <v>メニューB</v>
      </c>
      <c r="AX620" s="19">
        <f>IF(参照_電気!D620="","",参照_電気!D620)</f>
        <v>0</v>
      </c>
      <c r="AY620" s="19">
        <f>IF(参照_電気!E620="","",参照_電気!E620)</f>
        <v>0</v>
      </c>
      <c r="AZ620" s="19" t="str">
        <f>IF(参照_電気!F620="","",参照_電気!F620)</f>
        <v>東京電力エナジーパートナー(株)</v>
      </c>
      <c r="BA620" s="19" t="str">
        <f>IF(参照_電気!G620="","",参照_電気!G620)</f>
        <v>東京電力エナジーパートナー(株)_メニューB</v>
      </c>
      <c r="BB620" s="19">
        <f t="shared" si="50"/>
        <v>0</v>
      </c>
      <c r="BD620" s="19" t="str">
        <f>IF(参照_電気!L620="","",参照_電気!L620)</f>
        <v/>
      </c>
    </row>
    <row r="621" spans="47:56">
      <c r="AU621" s="19" t="str">
        <f>IF(参照_電気!A621="","",参照_電気!A621)</f>
        <v/>
      </c>
      <c r="AV621" s="19" t="str">
        <f>IF(参照_電気!B621="","",参照_電気!B621)</f>
        <v/>
      </c>
      <c r="AW621" s="19" t="str">
        <f>IF(参照_電気!C621="","",参照_電気!C621)</f>
        <v>メニューC</v>
      </c>
      <c r="AX621" s="19">
        <f>IF(参照_電気!D621="","",参照_電気!D621)</f>
        <v>0</v>
      </c>
      <c r="AY621" s="19">
        <f>IF(参照_電気!E621="","",参照_電気!E621)</f>
        <v>0</v>
      </c>
      <c r="AZ621" s="19" t="str">
        <f>IF(参照_電気!F621="","",参照_電気!F621)</f>
        <v>東京電力エナジーパートナー(株)</v>
      </c>
      <c r="BA621" s="19" t="str">
        <f>IF(参照_電気!G621="","",参照_電気!G621)</f>
        <v>東京電力エナジーパートナー(株)_メニューC</v>
      </c>
      <c r="BB621" s="19">
        <f t="shared" si="50"/>
        <v>0</v>
      </c>
      <c r="BD621" s="19" t="str">
        <f>IF(参照_電気!L621="","",参照_電気!L621)</f>
        <v/>
      </c>
    </row>
    <row r="622" spans="47:56">
      <c r="AU622" s="19" t="str">
        <f>IF(参照_電気!A622="","",参照_電気!A622)</f>
        <v/>
      </c>
      <c r="AV622" s="19" t="str">
        <f>IF(参照_電気!B622="","",参照_電気!B622)</f>
        <v/>
      </c>
      <c r="AW622" s="19" t="str">
        <f>IF(参照_電気!C622="","",参照_電気!C622)</f>
        <v>メニューD</v>
      </c>
      <c r="AX622" s="19">
        <f>IF(参照_電気!D622="","",参照_電気!D622)</f>
        <v>0</v>
      </c>
      <c r="AY622" s="19">
        <f>IF(参照_電気!E622="","",参照_電気!E622)</f>
        <v>0</v>
      </c>
      <c r="AZ622" s="19" t="str">
        <f>IF(参照_電気!F622="","",参照_電気!F622)</f>
        <v>東京電力エナジーパートナー(株)</v>
      </c>
      <c r="BA622" s="19" t="str">
        <f>IF(参照_電気!G622="","",参照_電気!G622)</f>
        <v>東京電力エナジーパートナー(株)_メニューD</v>
      </c>
      <c r="BB622" s="19">
        <f t="shared" si="50"/>
        <v>0</v>
      </c>
      <c r="BD622" s="19" t="str">
        <f>IF(参照_電気!L622="","",参照_電気!L622)</f>
        <v/>
      </c>
    </row>
    <row r="623" spans="47:56">
      <c r="AU623" s="19" t="str">
        <f>IF(参照_電気!A623="","",参照_電気!A623)</f>
        <v/>
      </c>
      <c r="AV623" s="19" t="str">
        <f>IF(参照_電気!B623="","",参照_電気!B623)</f>
        <v/>
      </c>
      <c r="AW623" s="19" t="str">
        <f>IF(参照_電気!C623="","",参照_電気!C623)</f>
        <v>メニューE</v>
      </c>
      <c r="AX623" s="19">
        <f>IF(参照_電気!D623="","",参照_電気!D623)</f>
        <v>0</v>
      </c>
      <c r="AY623" s="19">
        <f>IF(参照_電気!E623="","",参照_電気!E623)</f>
        <v>0</v>
      </c>
      <c r="AZ623" s="19" t="str">
        <f>IF(参照_電気!F623="","",参照_電気!F623)</f>
        <v>東京電力エナジーパートナー(株)</v>
      </c>
      <c r="BA623" s="19" t="str">
        <f>IF(参照_電気!G623="","",参照_電気!G623)</f>
        <v>東京電力エナジーパートナー(株)_メニューE</v>
      </c>
      <c r="BB623" s="19">
        <f t="shared" si="50"/>
        <v>0</v>
      </c>
      <c r="BD623" s="19" t="str">
        <f>IF(参照_電気!L623="","",参照_電気!L623)</f>
        <v/>
      </c>
    </row>
    <row r="624" spans="47:56">
      <c r="AU624" s="19" t="str">
        <f>IF(参照_電気!A624="","",参照_電気!A624)</f>
        <v/>
      </c>
      <c r="AV624" s="19" t="str">
        <f>IF(参照_電気!B624="","",参照_電気!B624)</f>
        <v/>
      </c>
      <c r="AW624" s="19" t="str">
        <f>IF(参照_電気!C624="","",参照_電気!C624)</f>
        <v>メニューF</v>
      </c>
      <c r="AX624" s="19">
        <f>IF(参照_電気!D624="","",参照_電気!D624)</f>
        <v>0</v>
      </c>
      <c r="AY624" s="19">
        <f>IF(参照_電気!E624="","",参照_電気!E624)</f>
        <v>0</v>
      </c>
      <c r="AZ624" s="19" t="str">
        <f>IF(参照_電気!F624="","",参照_電気!F624)</f>
        <v>東京電力エナジーパートナー(株)</v>
      </c>
      <c r="BA624" s="19" t="str">
        <f>IF(参照_電気!G624="","",参照_電気!G624)</f>
        <v>東京電力エナジーパートナー(株)_メニューF</v>
      </c>
      <c r="BB624" s="19">
        <f t="shared" si="50"/>
        <v>0</v>
      </c>
      <c r="BD624" s="19" t="str">
        <f>IF(参照_電気!L624="","",参照_電気!L624)</f>
        <v/>
      </c>
    </row>
    <row r="625" spans="47:56">
      <c r="AU625" s="19" t="str">
        <f>IF(参照_電気!A625="","",参照_電気!A625)</f>
        <v/>
      </c>
      <c r="AV625" s="19" t="str">
        <f>IF(参照_電気!B625="","",参照_電気!B625)</f>
        <v/>
      </c>
      <c r="AW625" s="19" t="str">
        <f>IF(参照_電気!C625="","",参照_電気!C625)</f>
        <v>メニューG</v>
      </c>
      <c r="AX625" s="19">
        <f>IF(参照_電気!D625="","",参照_電気!D625)</f>
        <v>0</v>
      </c>
      <c r="AY625" s="19">
        <f>IF(参照_電気!E625="","",参照_電気!E625)</f>
        <v>0</v>
      </c>
      <c r="AZ625" s="19" t="str">
        <f>IF(参照_電気!F625="","",参照_電気!F625)</f>
        <v>東京電力エナジーパートナー(株)</v>
      </c>
      <c r="BA625" s="19" t="str">
        <f>IF(参照_電気!G625="","",参照_電気!G625)</f>
        <v>東京電力エナジーパートナー(株)_メニューG</v>
      </c>
      <c r="BB625" s="19">
        <f t="shared" si="50"/>
        <v>0</v>
      </c>
      <c r="BD625" s="19" t="str">
        <f>IF(参照_電気!L625="","",参照_電気!L625)</f>
        <v/>
      </c>
    </row>
    <row r="626" spans="47:56">
      <c r="AU626" s="19" t="str">
        <f>IF(参照_電気!A626="","",参照_電気!A626)</f>
        <v/>
      </c>
      <c r="AV626" s="19" t="str">
        <f>IF(参照_電気!B626="","",参照_電気!B626)</f>
        <v/>
      </c>
      <c r="AW626" s="19" t="str">
        <f>IF(参照_電気!C626="","",参照_電気!C626)</f>
        <v>メニューH</v>
      </c>
      <c r="AX626" s="19">
        <f>IF(参照_電気!D626="","",参照_電気!D626)</f>
        <v>0</v>
      </c>
      <c r="AY626" s="19">
        <f>IF(参照_電気!E626="","",参照_電気!E626)</f>
        <v>0</v>
      </c>
      <c r="AZ626" s="19" t="str">
        <f>IF(参照_電気!F626="","",参照_電気!F626)</f>
        <v>東京電力エナジーパートナー(株)</v>
      </c>
      <c r="BA626" s="19" t="str">
        <f>IF(参照_電気!G626="","",参照_電気!G626)</f>
        <v>東京電力エナジーパートナー(株)_メニューH</v>
      </c>
      <c r="BB626" s="19">
        <f t="shared" si="50"/>
        <v>0</v>
      </c>
      <c r="BD626" s="19" t="str">
        <f>IF(参照_電気!L626="","",参照_電気!L626)</f>
        <v/>
      </c>
    </row>
    <row r="627" spans="47:56">
      <c r="AU627" s="19" t="str">
        <f>IF(参照_電気!A627="","",参照_電気!A627)</f>
        <v/>
      </c>
      <c r="AV627" s="19" t="str">
        <f>IF(参照_電気!B627="","",参照_電気!B627)</f>
        <v/>
      </c>
      <c r="AW627" s="19" t="str">
        <f>IF(参照_電気!C627="","",参照_電気!C627)</f>
        <v>メニューI</v>
      </c>
      <c r="AX627" s="19">
        <f>IF(参照_電気!D627="","",参照_電気!D627)</f>
        <v>0</v>
      </c>
      <c r="AY627" s="19">
        <f>IF(参照_電気!E627="","",参照_電気!E627)</f>
        <v>0</v>
      </c>
      <c r="AZ627" s="19" t="str">
        <f>IF(参照_電気!F627="","",参照_電気!F627)</f>
        <v>東京電力エナジーパートナー(株)</v>
      </c>
      <c r="BA627" s="19" t="str">
        <f>IF(参照_電気!G627="","",参照_電気!G627)</f>
        <v>東京電力エナジーパートナー(株)_メニューI</v>
      </c>
      <c r="BB627" s="19">
        <f t="shared" si="50"/>
        <v>0</v>
      </c>
      <c r="BD627" s="19" t="str">
        <f>IF(参照_電気!L627="","",参照_電気!L627)</f>
        <v/>
      </c>
    </row>
    <row r="628" spans="47:56">
      <c r="AU628" s="19" t="str">
        <f>IF(参照_電気!A628="","",参照_電気!A628)</f>
        <v/>
      </c>
      <c r="AV628" s="19" t="str">
        <f>IF(参照_電気!B628="","",参照_電気!B628)</f>
        <v/>
      </c>
      <c r="AW628" s="19" t="str">
        <f>IF(参照_電気!C628="","",参照_電気!C628)</f>
        <v>メニューJ</v>
      </c>
      <c r="AX628" s="19">
        <f>IF(参照_電気!D628="","",参照_電気!D628)</f>
        <v>0</v>
      </c>
      <c r="AY628" s="19">
        <f>IF(参照_電気!E628="","",参照_電気!E628)</f>
        <v>0</v>
      </c>
      <c r="AZ628" s="19" t="str">
        <f>IF(参照_電気!F628="","",参照_電気!F628)</f>
        <v>東京電力エナジーパートナー(株)</v>
      </c>
      <c r="BA628" s="19" t="str">
        <f>IF(参照_電気!G628="","",参照_電気!G628)</f>
        <v>東京電力エナジーパートナー(株)_メニューJ</v>
      </c>
      <c r="BB628" s="19">
        <f t="shared" si="50"/>
        <v>0</v>
      </c>
      <c r="BD628" s="19" t="str">
        <f>IF(参照_電気!L628="","",参照_電気!L628)</f>
        <v/>
      </c>
    </row>
    <row r="629" spans="47:56">
      <c r="AU629" s="19" t="str">
        <f>IF(参照_電気!A629="","",参照_電気!A629)</f>
        <v/>
      </c>
      <c r="AV629" s="19" t="str">
        <f>IF(参照_電気!B629="","",参照_電気!B629)</f>
        <v/>
      </c>
      <c r="AW629" s="19" t="str">
        <f>IF(参照_電気!C629="","",参照_電気!C629)</f>
        <v>メニューK</v>
      </c>
      <c r="AX629" s="19">
        <f>IF(参照_電気!D629="","",参照_電気!D629)</f>
        <v>0</v>
      </c>
      <c r="AY629" s="19">
        <f>IF(参照_電気!E629="","",参照_電気!E629)</f>
        <v>0</v>
      </c>
      <c r="AZ629" s="19" t="str">
        <f>IF(参照_電気!F629="","",参照_電気!F629)</f>
        <v>東京電力エナジーパートナー(株)</v>
      </c>
      <c r="BA629" s="19" t="str">
        <f>IF(参照_電気!G629="","",参照_電気!G629)</f>
        <v>東京電力エナジーパートナー(株)_メニューK</v>
      </c>
      <c r="BB629" s="19">
        <f t="shared" si="50"/>
        <v>0</v>
      </c>
      <c r="BD629" s="19" t="str">
        <f>IF(参照_電気!L629="","",参照_電気!L629)</f>
        <v/>
      </c>
    </row>
    <row r="630" spans="47:56">
      <c r="AU630" s="19" t="str">
        <f>IF(参照_電気!A630="","",参照_電気!A630)</f>
        <v/>
      </c>
      <c r="AV630" s="19" t="str">
        <f>IF(参照_電気!B630="","",参照_電気!B630)</f>
        <v/>
      </c>
      <c r="AW630" s="19" t="str">
        <f>IF(参照_電気!C630="","",参照_電気!C630)</f>
        <v>メニューL</v>
      </c>
      <c r="AX630" s="19">
        <f>IF(参照_電気!D630="","",参照_電気!D630)</f>
        <v>0</v>
      </c>
      <c r="AY630" s="19">
        <f>IF(参照_電気!E630="","",参照_電気!E630)</f>
        <v>0</v>
      </c>
      <c r="AZ630" s="19" t="str">
        <f>IF(参照_電気!F630="","",参照_電気!F630)</f>
        <v>東京電力エナジーパートナー(株)</v>
      </c>
      <c r="BA630" s="19" t="str">
        <f>IF(参照_電気!G630="","",参照_電気!G630)</f>
        <v>東京電力エナジーパートナー(株)_メニューL</v>
      </c>
      <c r="BB630" s="19">
        <f t="shared" si="50"/>
        <v>0</v>
      </c>
      <c r="BD630" s="19" t="str">
        <f>IF(参照_電気!L630="","",参照_電気!L630)</f>
        <v/>
      </c>
    </row>
    <row r="631" spans="47:56">
      <c r="AU631" s="19" t="str">
        <f>IF(参照_電気!A631="","",参照_電気!A631)</f>
        <v/>
      </c>
      <c r="AV631" s="19" t="str">
        <f>IF(参照_電気!B631="","",参照_電気!B631)</f>
        <v/>
      </c>
      <c r="AW631" s="19" t="str">
        <f>IF(参照_電気!C631="","",参照_電気!C631)</f>
        <v>メニューM(残差)</v>
      </c>
      <c r="AX631" s="19">
        <f>IF(参照_電気!D631="","",参照_電気!D631)</f>
        <v>4.5199999999999998E-4</v>
      </c>
      <c r="AY631" s="19">
        <f>IF(参照_電気!E631="","",参照_電気!E631)</f>
        <v>4.5199999999999998E-4</v>
      </c>
      <c r="AZ631" s="19" t="str">
        <f>IF(参照_電気!F631="","",参照_電気!F631)</f>
        <v>東京電力エナジーパートナー(株)</v>
      </c>
      <c r="BA631" s="19" t="str">
        <f>IF(参照_電気!G631="","",参照_電気!G631)</f>
        <v>東京電力エナジーパートナー(株)_メニューM(残差)</v>
      </c>
      <c r="BB631" s="19">
        <f t="shared" si="50"/>
        <v>0.45199999999999996</v>
      </c>
      <c r="BD631" s="19" t="str">
        <f>IF(参照_電気!L631="","",参照_電気!L631)</f>
        <v/>
      </c>
    </row>
    <row r="632" spans="47:56">
      <c r="AU632" s="19" t="str">
        <f>IF(参照_電気!A632="","",参照_電気!A632)</f>
        <v/>
      </c>
      <c r="AV632" s="19" t="str">
        <f>IF(参照_電気!B632="","",参照_電気!B632)</f>
        <v/>
      </c>
      <c r="AW632" s="19" t="str">
        <f>IF(参照_電気!C632="","",参照_電気!C632)</f>
        <v>(参考値)事業者全体</v>
      </c>
      <c r="AX632" s="19">
        <f>IF(参照_電気!D632="","",参照_電気!D632)</f>
        <v>4.2099999999999999E-4</v>
      </c>
      <c r="AY632" s="19">
        <f>IF(参照_電気!E632="","",参照_電気!E632)</f>
        <v>4.2099999999999999E-4</v>
      </c>
      <c r="AZ632" s="19" t="str">
        <f>IF(参照_電気!F632="","",参照_電気!F632)</f>
        <v>東京電力エナジーパートナー(株)</v>
      </c>
      <c r="BA632" s="19" t="str">
        <f>IF(参照_電気!G632="","",参照_電気!G632)</f>
        <v>東京電力エナジーパートナー(株)_(参考値)事業者全体</v>
      </c>
      <c r="BB632" s="19">
        <f t="shared" si="50"/>
        <v>0.42099999999999999</v>
      </c>
      <c r="BD632" s="19" t="str">
        <f>IF(参照_電気!L632="","",参照_電気!L632)</f>
        <v/>
      </c>
    </row>
    <row r="633" spans="47:56">
      <c r="AU633" s="19" t="str">
        <f>IF(参照_電気!A633="","",参照_電気!A633)</f>
        <v>A0270</v>
      </c>
      <c r="AV633" s="19" t="str">
        <f>IF(参照_電気!B633="","",参照_電気!B633)</f>
        <v>中部電力ミライズ(株)</v>
      </c>
      <c r="AW633" s="19" t="str">
        <f>IF(参照_電気!C633="","",参照_電気!C633)</f>
        <v>メニューA</v>
      </c>
      <c r="AX633" s="19">
        <f>IF(参照_電気!D633="","",参照_電気!D633)</f>
        <v>0</v>
      </c>
      <c r="AY633" s="19">
        <f>IF(参照_電気!E633="","",参照_電気!E633)</f>
        <v>0</v>
      </c>
      <c r="AZ633" s="19" t="str">
        <f>IF(参照_電気!F633="","",参照_電気!F633)</f>
        <v>中部電力ミライズ(株)</v>
      </c>
      <c r="BA633" s="19" t="str">
        <f>IF(参照_電気!G633="","",参照_電気!G633)</f>
        <v>中部電力ミライズ(株)_メニューA</v>
      </c>
      <c r="BB633" s="19">
        <f t="shared" si="50"/>
        <v>0</v>
      </c>
      <c r="BD633" s="19" t="str">
        <f>IF(参照_電気!L633="","",参照_電気!L633)</f>
        <v/>
      </c>
    </row>
    <row r="634" spans="47:56">
      <c r="AU634" s="19" t="str">
        <f>IF(参照_電気!A634="","",参照_電気!A634)</f>
        <v/>
      </c>
      <c r="AV634" s="19" t="str">
        <f>IF(参照_電気!B634="","",参照_電気!B634)</f>
        <v/>
      </c>
      <c r="AW634" s="19" t="str">
        <f>IF(参照_電気!C634="","",参照_電気!C634)</f>
        <v>メニューB(残差)</v>
      </c>
      <c r="AX634" s="19">
        <f>IF(参照_電気!D634="","",参照_電気!D634)</f>
        <v>4.1100000000000002E-4</v>
      </c>
      <c r="AY634" s="19">
        <f>IF(参照_電気!E634="","",参照_電気!E634)</f>
        <v>4.1100000000000002E-4</v>
      </c>
      <c r="AZ634" s="19" t="str">
        <f>IF(参照_電気!F634="","",参照_電気!F634)</f>
        <v>中部電力ミライズ(株)</v>
      </c>
      <c r="BA634" s="19" t="str">
        <f>IF(参照_電気!G634="","",参照_電気!G634)</f>
        <v>中部電力ミライズ(株)_メニューB(残差)</v>
      </c>
      <c r="BB634" s="19">
        <f t="shared" si="50"/>
        <v>0.41100000000000003</v>
      </c>
      <c r="BD634" s="19" t="str">
        <f>IF(参照_電気!L634="","",参照_電気!L634)</f>
        <v/>
      </c>
    </row>
    <row r="635" spans="47:56">
      <c r="AU635" s="19" t="str">
        <f>IF(参照_電気!A635="","",参照_電気!A635)</f>
        <v/>
      </c>
      <c r="AV635" s="19" t="str">
        <f>IF(参照_電気!B635="","",参照_電気!B635)</f>
        <v/>
      </c>
      <c r="AW635" s="19" t="str">
        <f>IF(参照_電気!C635="","",参照_電気!C635)</f>
        <v>(参考値)事業者全体</v>
      </c>
      <c r="AX635" s="19">
        <f>IF(参照_電気!D635="","",参照_電気!D635)</f>
        <v>3.7599999999999998E-4</v>
      </c>
      <c r="AY635" s="19">
        <f>IF(参照_電気!E635="","",参照_電気!E635)</f>
        <v>3.7599999999999998E-4</v>
      </c>
      <c r="AZ635" s="19" t="str">
        <f>IF(参照_電気!F635="","",参照_電気!F635)</f>
        <v>中部電力ミライズ(株)</v>
      </c>
      <c r="BA635" s="19" t="str">
        <f>IF(参照_電気!G635="","",参照_電気!G635)</f>
        <v>中部電力ミライズ(株)_(参考値)事業者全体</v>
      </c>
      <c r="BB635" s="19">
        <f t="shared" si="50"/>
        <v>0.376</v>
      </c>
      <c r="BD635" s="19" t="str">
        <f>IF(参照_電気!L635="","",参照_電気!L635)</f>
        <v/>
      </c>
    </row>
    <row r="636" spans="47:56">
      <c r="AU636" s="19" t="str">
        <f>IF(参照_電気!A636="","",参照_電気!A636)</f>
        <v>A0271</v>
      </c>
      <c r="AV636" s="19" t="str">
        <f>IF(参照_電気!B636="","",参照_電気!B636)</f>
        <v>北陸電力(株)</v>
      </c>
      <c r="AW636" s="19" t="str">
        <f>IF(参照_電気!C636="","",参照_電気!C636)</f>
        <v>メニューA</v>
      </c>
      <c r="AX636" s="19">
        <f>IF(参照_電気!D636="","",参照_電気!D636)</f>
        <v>0</v>
      </c>
      <c r="AY636" s="19">
        <f>IF(参照_電気!E636="","",参照_電気!E636)</f>
        <v>0</v>
      </c>
      <c r="AZ636" s="19" t="str">
        <f>IF(参照_電気!F636="","",参照_電気!F636)</f>
        <v>北陸電力(株)</v>
      </c>
      <c r="BA636" s="19" t="str">
        <f>IF(参照_電気!G636="","",参照_電気!G636)</f>
        <v>北陸電力(株)_メニューA</v>
      </c>
      <c r="BB636" s="19">
        <f t="shared" si="50"/>
        <v>0</v>
      </c>
      <c r="BD636" s="19" t="str">
        <f>IF(参照_電気!L636="","",参照_電気!L636)</f>
        <v/>
      </c>
    </row>
    <row r="637" spans="47:56">
      <c r="AU637" s="19" t="str">
        <f>IF(参照_電気!A637="","",参照_電気!A637)</f>
        <v/>
      </c>
      <c r="AV637" s="19" t="str">
        <f>IF(参照_電気!B637="","",参照_電気!B637)</f>
        <v/>
      </c>
      <c r="AW637" s="19" t="str">
        <f>IF(参照_電気!C637="","",参照_電気!C637)</f>
        <v>メニューB(残差)</v>
      </c>
      <c r="AX637" s="19">
        <f>IF(参照_電気!D637="","",参照_電気!D637)</f>
        <v>4.55E-4</v>
      </c>
      <c r="AY637" s="19">
        <f>IF(参照_電気!E637="","",参照_電気!E637)</f>
        <v>4.55E-4</v>
      </c>
      <c r="AZ637" s="19" t="str">
        <f>IF(参照_電気!F637="","",参照_電気!F637)</f>
        <v>北陸電力(株)</v>
      </c>
      <c r="BA637" s="19" t="str">
        <f>IF(参照_電気!G637="","",参照_電気!G637)</f>
        <v>北陸電力(株)_メニューB(残差)</v>
      </c>
      <c r="BB637" s="19">
        <f t="shared" si="50"/>
        <v>0.45500000000000002</v>
      </c>
      <c r="BD637" s="19" t="str">
        <f>IF(参照_電気!L637="","",参照_電気!L637)</f>
        <v/>
      </c>
    </row>
    <row r="638" spans="47:56">
      <c r="AU638" s="19" t="str">
        <f>IF(参照_電気!A638="","",参照_電気!A638)</f>
        <v/>
      </c>
      <c r="AV638" s="19" t="str">
        <f>IF(参照_電気!B638="","",参照_電気!B638)</f>
        <v/>
      </c>
      <c r="AW638" s="19" t="str">
        <f>IF(参照_電気!C638="","",参照_電気!C638)</f>
        <v>(参考値)事業者全体</v>
      </c>
      <c r="AX638" s="19">
        <f>IF(参照_電気!D638="","",参照_電気!D638)</f>
        <v>4.3100000000000001E-4</v>
      </c>
      <c r="AY638" s="19">
        <f>IF(参照_電気!E638="","",参照_電気!E638)</f>
        <v>4.3100000000000001E-4</v>
      </c>
      <c r="AZ638" s="19" t="str">
        <f>IF(参照_電気!F638="","",参照_電気!F638)</f>
        <v>北陸電力(株)</v>
      </c>
      <c r="BA638" s="19" t="str">
        <f>IF(参照_電気!G638="","",参照_電気!G638)</f>
        <v>北陸電力(株)_(参考値)事業者全体</v>
      </c>
      <c r="BB638" s="19">
        <f t="shared" si="50"/>
        <v>0.43099999999999999</v>
      </c>
      <c r="BD638" s="19" t="str">
        <f>IF(参照_電気!L638="","",参照_電気!L638)</f>
        <v/>
      </c>
    </row>
    <row r="639" spans="47:56">
      <c r="AU639" s="19" t="str">
        <f>IF(参照_電気!A639="","",参照_電気!A639)</f>
        <v>A0272</v>
      </c>
      <c r="AV639" s="19" t="str">
        <f>IF(参照_電気!B639="","",参照_電気!B639)</f>
        <v>関西電力(株)</v>
      </c>
      <c r="AW639" s="19" t="str">
        <f>IF(参照_電気!C639="","",参照_電気!C639)</f>
        <v>メニューA</v>
      </c>
      <c r="AX639" s="19">
        <f>IF(参照_電気!D639="","",参照_電気!D639)</f>
        <v>0</v>
      </c>
      <c r="AY639" s="19">
        <f>IF(参照_電気!E639="","",参照_電気!E639)</f>
        <v>0</v>
      </c>
      <c r="AZ639" s="19" t="str">
        <f>IF(参照_電気!F639="","",参照_電気!F639)</f>
        <v>関西電力(株)</v>
      </c>
      <c r="BA639" s="19" t="str">
        <f>IF(参照_電気!G639="","",参照_電気!G639)</f>
        <v>関西電力(株)_メニューA</v>
      </c>
      <c r="BB639" s="19">
        <f t="shared" si="50"/>
        <v>0</v>
      </c>
      <c r="BD639" s="19" t="str">
        <f>IF(参照_電気!L639="","",参照_電気!L639)</f>
        <v/>
      </c>
    </row>
    <row r="640" spans="47:56">
      <c r="AU640" s="19" t="str">
        <f>IF(参照_電気!A640="","",参照_電気!A640)</f>
        <v/>
      </c>
      <c r="AV640" s="19" t="str">
        <f>IF(参照_電気!B640="","",参照_電気!B640)</f>
        <v/>
      </c>
      <c r="AW640" s="19" t="str">
        <f>IF(参照_電気!C640="","",参照_電気!C640)</f>
        <v>メニューB</v>
      </c>
      <c r="AX640" s="19">
        <f>IF(参照_電気!D640="","",参照_電気!D640)</f>
        <v>0</v>
      </c>
      <c r="AY640" s="19">
        <f>IF(参照_電気!E640="","",参照_電気!E640)</f>
        <v>0</v>
      </c>
      <c r="AZ640" s="19" t="str">
        <f>IF(参照_電気!F640="","",参照_電気!F640)</f>
        <v>関西電力(株)</v>
      </c>
      <c r="BA640" s="19" t="str">
        <f>IF(参照_電気!G640="","",参照_電気!G640)</f>
        <v>関西電力(株)_メニューB</v>
      </c>
      <c r="BB640" s="19">
        <f t="shared" si="50"/>
        <v>0</v>
      </c>
      <c r="BD640" s="19" t="str">
        <f>IF(参照_電気!L640="","",参照_電気!L640)</f>
        <v/>
      </c>
    </row>
    <row r="641" spans="47:56">
      <c r="AU641" s="19" t="str">
        <f>IF(参照_電気!A641="","",参照_電気!A641)</f>
        <v/>
      </c>
      <c r="AV641" s="19" t="str">
        <f>IF(参照_電気!B641="","",参照_電気!B641)</f>
        <v/>
      </c>
      <c r="AW641" s="19" t="str">
        <f>IF(参照_電気!C641="","",参照_電気!C641)</f>
        <v>メニューC</v>
      </c>
      <c r="AX641" s="19">
        <f>IF(参照_電気!D641="","",参照_電気!D641)</f>
        <v>0</v>
      </c>
      <c r="AY641" s="19">
        <f>IF(参照_電気!E641="","",参照_電気!E641)</f>
        <v>0</v>
      </c>
      <c r="AZ641" s="19" t="str">
        <f>IF(参照_電気!F641="","",参照_電気!F641)</f>
        <v>関西電力(株)</v>
      </c>
      <c r="BA641" s="19" t="str">
        <f>IF(参照_電気!G641="","",参照_電気!G641)</f>
        <v>関西電力(株)_メニューC</v>
      </c>
      <c r="BB641" s="19">
        <f t="shared" si="50"/>
        <v>0</v>
      </c>
      <c r="BD641" s="19" t="str">
        <f>IF(参照_電気!L641="","",参照_電気!L641)</f>
        <v/>
      </c>
    </row>
    <row r="642" spans="47:56">
      <c r="AU642" s="19" t="str">
        <f>IF(参照_電気!A642="","",参照_電気!A642)</f>
        <v/>
      </c>
      <c r="AV642" s="19" t="str">
        <f>IF(参照_電気!B642="","",参照_電気!B642)</f>
        <v/>
      </c>
      <c r="AW642" s="19" t="str">
        <f>IF(参照_電気!C642="","",参照_電気!C642)</f>
        <v>メニューD</v>
      </c>
      <c r="AX642" s="19">
        <f>IF(参照_電気!D642="","",参照_電気!D642)</f>
        <v>0</v>
      </c>
      <c r="AY642" s="19">
        <f>IF(参照_電気!E642="","",参照_電気!E642)</f>
        <v>0</v>
      </c>
      <c r="AZ642" s="19" t="str">
        <f>IF(参照_電気!F642="","",参照_電気!F642)</f>
        <v>関西電力(株)</v>
      </c>
      <c r="BA642" s="19" t="str">
        <f>IF(参照_電気!G642="","",参照_電気!G642)</f>
        <v>関西電力(株)_メニューD</v>
      </c>
      <c r="BB642" s="19">
        <f t="shared" si="50"/>
        <v>0</v>
      </c>
      <c r="BD642" s="19" t="str">
        <f>IF(参照_電気!L642="","",参照_電気!L642)</f>
        <v/>
      </c>
    </row>
    <row r="643" spans="47:56">
      <c r="AU643" s="19" t="str">
        <f>IF(参照_電気!A643="","",参照_電気!A643)</f>
        <v/>
      </c>
      <c r="AV643" s="19" t="str">
        <f>IF(参照_電気!B643="","",参照_電気!B643)</f>
        <v/>
      </c>
      <c r="AW643" s="19" t="str">
        <f>IF(参照_電気!C643="","",参照_電気!C643)</f>
        <v>メニューE</v>
      </c>
      <c r="AX643" s="19">
        <f>IF(参照_電気!D643="","",参照_電気!D643)</f>
        <v>0</v>
      </c>
      <c r="AY643" s="19">
        <f>IF(参照_電気!E643="","",参照_電気!E643)</f>
        <v>0</v>
      </c>
      <c r="AZ643" s="19" t="str">
        <f>IF(参照_電気!F643="","",参照_電気!F643)</f>
        <v>関西電力(株)</v>
      </c>
      <c r="BA643" s="19" t="str">
        <f>IF(参照_電気!G643="","",参照_電気!G643)</f>
        <v>関西電力(株)_メニューE</v>
      </c>
      <c r="BB643" s="19">
        <f t="shared" si="50"/>
        <v>0</v>
      </c>
      <c r="BD643" s="19" t="str">
        <f>IF(参照_電気!L643="","",参照_電気!L643)</f>
        <v/>
      </c>
    </row>
    <row r="644" spans="47:56">
      <c r="AU644" s="19" t="str">
        <f>IF(参照_電気!A644="","",参照_電気!A644)</f>
        <v/>
      </c>
      <c r="AV644" s="19" t="str">
        <f>IF(参照_電気!B644="","",参照_電気!B644)</f>
        <v/>
      </c>
      <c r="AW644" s="19" t="str">
        <f>IF(参照_電気!C644="","",参照_電気!C644)</f>
        <v>メニューF</v>
      </c>
      <c r="AX644" s="19">
        <f>IF(参照_電気!D644="","",参照_電気!D644)</f>
        <v>0</v>
      </c>
      <c r="AY644" s="19">
        <f>IF(参照_電気!E644="","",参照_電気!E644)</f>
        <v>0</v>
      </c>
      <c r="AZ644" s="19" t="str">
        <f>IF(参照_電気!F644="","",参照_電気!F644)</f>
        <v>関西電力(株)</v>
      </c>
      <c r="BA644" s="19" t="str">
        <f>IF(参照_電気!G644="","",参照_電気!G644)</f>
        <v>関西電力(株)_メニューF</v>
      </c>
      <c r="BB644" s="19">
        <f t="shared" si="50"/>
        <v>0</v>
      </c>
      <c r="BD644" s="19" t="str">
        <f>IF(参照_電気!L644="","",参照_電気!L644)</f>
        <v/>
      </c>
    </row>
    <row r="645" spans="47:56">
      <c r="AU645" s="19" t="str">
        <f>IF(参照_電気!A645="","",参照_電気!A645)</f>
        <v/>
      </c>
      <c r="AV645" s="19" t="str">
        <f>IF(参照_電気!B645="","",参照_電気!B645)</f>
        <v/>
      </c>
      <c r="AW645" s="19" t="str">
        <f>IF(参照_電気!C645="","",参照_電気!C645)</f>
        <v>メニューG</v>
      </c>
      <c r="AX645" s="19">
        <f>IF(参照_電気!D645="","",参照_電気!D645)</f>
        <v>0</v>
      </c>
      <c r="AY645" s="19">
        <f>IF(参照_電気!E645="","",参照_電気!E645)</f>
        <v>0</v>
      </c>
      <c r="AZ645" s="19" t="str">
        <f>IF(参照_電気!F645="","",参照_電気!F645)</f>
        <v>関西電力(株)</v>
      </c>
      <c r="BA645" s="19" t="str">
        <f>IF(参照_電気!G645="","",参照_電気!G645)</f>
        <v>関西電力(株)_メニューG</v>
      </c>
      <c r="BB645" s="19">
        <f t="shared" ref="BB645:BB708" si="51">AX645*1000</f>
        <v>0</v>
      </c>
      <c r="BD645" s="19" t="str">
        <f>IF(参照_電気!L645="","",参照_電気!L645)</f>
        <v/>
      </c>
    </row>
    <row r="646" spans="47:56">
      <c r="AU646" s="19" t="str">
        <f>IF(参照_電気!A646="","",参照_電気!A646)</f>
        <v/>
      </c>
      <c r="AV646" s="19" t="str">
        <f>IF(参照_電気!B646="","",参照_電気!B646)</f>
        <v/>
      </c>
      <c r="AW646" s="19" t="str">
        <f>IF(参照_電気!C646="","",参照_電気!C646)</f>
        <v>メニューH</v>
      </c>
      <c r="AX646" s="19">
        <f>IF(参照_電気!D646="","",参照_電気!D646)</f>
        <v>0</v>
      </c>
      <c r="AY646" s="19">
        <f>IF(参照_電気!E646="","",参照_電気!E646)</f>
        <v>0</v>
      </c>
      <c r="AZ646" s="19" t="str">
        <f>IF(参照_電気!F646="","",参照_電気!F646)</f>
        <v>関西電力(株)</v>
      </c>
      <c r="BA646" s="19" t="str">
        <f>IF(参照_電気!G646="","",参照_電気!G646)</f>
        <v>関西電力(株)_メニューH</v>
      </c>
      <c r="BB646" s="19">
        <f t="shared" si="51"/>
        <v>0</v>
      </c>
      <c r="BD646" s="19" t="str">
        <f>IF(参照_電気!L646="","",参照_電気!L646)</f>
        <v/>
      </c>
    </row>
    <row r="647" spans="47:56">
      <c r="AU647" s="19" t="str">
        <f>IF(参照_電気!A647="","",参照_電気!A647)</f>
        <v/>
      </c>
      <c r="AV647" s="19" t="str">
        <f>IF(参照_電気!B647="","",参照_電気!B647)</f>
        <v/>
      </c>
      <c r="AW647" s="19" t="str">
        <f>IF(参照_電気!C647="","",参照_電気!C647)</f>
        <v>メニューI</v>
      </c>
      <c r="AX647" s="19">
        <f>IF(参照_電気!D647="","",参照_電気!D647)</f>
        <v>0</v>
      </c>
      <c r="AY647" s="19">
        <f>IF(参照_電気!E647="","",参照_電気!E647)</f>
        <v>0</v>
      </c>
      <c r="AZ647" s="19" t="str">
        <f>IF(参照_電気!F647="","",参照_電気!F647)</f>
        <v>関西電力(株)</v>
      </c>
      <c r="BA647" s="19" t="str">
        <f>IF(参照_電気!G647="","",参照_電気!G647)</f>
        <v>関西電力(株)_メニューI</v>
      </c>
      <c r="BB647" s="19">
        <f t="shared" si="51"/>
        <v>0</v>
      </c>
      <c r="BD647" s="19" t="str">
        <f>IF(参照_電気!L647="","",参照_電気!L647)</f>
        <v/>
      </c>
    </row>
    <row r="648" spans="47:56">
      <c r="AU648" s="19" t="str">
        <f>IF(参照_電気!A648="","",参照_電気!A648)</f>
        <v/>
      </c>
      <c r="AV648" s="19" t="str">
        <f>IF(参照_電気!B648="","",参照_電気!B648)</f>
        <v/>
      </c>
      <c r="AW648" s="19" t="str">
        <f>IF(参照_電気!C648="","",参照_電気!C648)</f>
        <v>メニューJ(残差)</v>
      </c>
      <c r="AX648" s="19">
        <f>IF(参照_電気!D648="","",参照_電気!D648)</f>
        <v>4.15E-4</v>
      </c>
      <c r="AY648" s="19">
        <f>IF(参照_電気!E648="","",参照_電気!E648)</f>
        <v>4.15E-4</v>
      </c>
      <c r="AZ648" s="19" t="str">
        <f>IF(参照_電気!F648="","",参照_電気!F648)</f>
        <v>関西電力(株)</v>
      </c>
      <c r="BA648" s="19" t="str">
        <f>IF(参照_電気!G648="","",参照_電気!G648)</f>
        <v>関西電力(株)_メニューJ(残差)</v>
      </c>
      <c r="BB648" s="19">
        <f t="shared" si="51"/>
        <v>0.41499999999999998</v>
      </c>
      <c r="BD648" s="19" t="str">
        <f>IF(参照_電気!L648="","",参照_電気!L648)</f>
        <v/>
      </c>
    </row>
    <row r="649" spans="47:56">
      <c r="AU649" s="19" t="str">
        <f>IF(参照_電気!A649="","",参照_電気!A649)</f>
        <v/>
      </c>
      <c r="AV649" s="19" t="str">
        <f>IF(参照_電気!B649="","",参照_電気!B649)</f>
        <v/>
      </c>
      <c r="AW649" s="19" t="str">
        <f>IF(参照_電気!C649="","",参照_電気!C649)</f>
        <v>(参考値)事業者全体</v>
      </c>
      <c r="AX649" s="19">
        <f>IF(参照_電気!D649="","",参照_電気!D649)</f>
        <v>3.9599999999999998E-4</v>
      </c>
      <c r="AY649" s="19">
        <f>IF(参照_電気!E649="","",参照_電気!E649)</f>
        <v>3.9599999999999998E-4</v>
      </c>
      <c r="AZ649" s="19" t="str">
        <f>IF(参照_電気!F649="","",参照_電気!F649)</f>
        <v>関西電力(株)</v>
      </c>
      <c r="BA649" s="19" t="str">
        <f>IF(参照_電気!G649="","",参照_電気!G649)</f>
        <v>関西電力(株)_(参考値)事業者全体</v>
      </c>
      <c r="BB649" s="19">
        <f t="shared" si="51"/>
        <v>0.39599999999999996</v>
      </c>
      <c r="BD649" s="19" t="str">
        <f>IF(参照_電気!L649="","",参照_電気!L649)</f>
        <v/>
      </c>
    </row>
    <row r="650" spans="47:56">
      <c r="AU650" s="19" t="str">
        <f>IF(参照_電気!A650="","",参照_電気!A650)</f>
        <v>A0273</v>
      </c>
      <c r="AV650" s="19" t="str">
        <f>IF(参照_電気!B650="","",参照_電気!B650)</f>
        <v>中国電力(株)</v>
      </c>
      <c r="AW650" s="19" t="str">
        <f>IF(参照_電気!C650="","",参照_電気!C650)</f>
        <v>メニューA</v>
      </c>
      <c r="AX650" s="19">
        <f>IF(参照_電気!D650="","",参照_電気!D650)</f>
        <v>0</v>
      </c>
      <c r="AY650" s="19">
        <f>IF(参照_電気!E650="","",参照_電気!E650)</f>
        <v>0</v>
      </c>
      <c r="AZ650" s="19" t="str">
        <f>IF(参照_電気!F650="","",参照_電気!F650)</f>
        <v>中国電力(株)</v>
      </c>
      <c r="BA650" s="19" t="str">
        <f>IF(参照_電気!G650="","",参照_電気!G650)</f>
        <v>中国電力(株)_メニューA</v>
      </c>
      <c r="BB650" s="19">
        <f t="shared" si="51"/>
        <v>0</v>
      </c>
      <c r="BD650" s="19" t="str">
        <f>IF(参照_電気!L650="","",参照_電気!L650)</f>
        <v/>
      </c>
    </row>
    <row r="651" spans="47:56">
      <c r="AU651" s="19" t="str">
        <f>IF(参照_電気!A651="","",参照_電気!A651)</f>
        <v/>
      </c>
      <c r="AV651" s="19" t="str">
        <f>IF(参照_電気!B651="","",参照_電気!B651)</f>
        <v/>
      </c>
      <c r="AW651" s="19" t="str">
        <f>IF(参照_電気!C651="","",参照_電気!C651)</f>
        <v>メニューB</v>
      </c>
      <c r="AX651" s="19">
        <f>IF(参照_電気!D651="","",参照_電気!D651)</f>
        <v>0</v>
      </c>
      <c r="AY651" s="19">
        <f>IF(参照_電気!E651="","",参照_電気!E651)</f>
        <v>0</v>
      </c>
      <c r="AZ651" s="19" t="str">
        <f>IF(参照_電気!F651="","",参照_電気!F651)</f>
        <v>中国電力(株)</v>
      </c>
      <c r="BA651" s="19" t="str">
        <f>IF(参照_電気!G651="","",参照_電気!G651)</f>
        <v>中国電力(株)_メニューB</v>
      </c>
      <c r="BB651" s="19">
        <f t="shared" si="51"/>
        <v>0</v>
      </c>
      <c r="BD651" s="19" t="str">
        <f>IF(参照_電気!L651="","",参照_電気!L651)</f>
        <v/>
      </c>
    </row>
    <row r="652" spans="47:56">
      <c r="AU652" s="19" t="str">
        <f>IF(参照_電気!A652="","",参照_電気!A652)</f>
        <v/>
      </c>
      <c r="AV652" s="19" t="str">
        <f>IF(参照_電気!B652="","",参照_電気!B652)</f>
        <v/>
      </c>
      <c r="AW652" s="19" t="str">
        <f>IF(参照_電気!C652="","",参照_電気!C652)</f>
        <v>メニューC</v>
      </c>
      <c r="AX652" s="19">
        <f>IF(参照_電気!D652="","",参照_電気!D652)</f>
        <v>0</v>
      </c>
      <c r="AY652" s="19">
        <f>IF(参照_電気!E652="","",参照_電気!E652)</f>
        <v>0</v>
      </c>
      <c r="AZ652" s="19" t="str">
        <f>IF(参照_電気!F652="","",参照_電気!F652)</f>
        <v>中国電力(株)</v>
      </c>
      <c r="BA652" s="19" t="str">
        <f>IF(参照_電気!G652="","",参照_電気!G652)</f>
        <v>中国電力(株)_メニューC</v>
      </c>
      <c r="BB652" s="19">
        <f t="shared" si="51"/>
        <v>0</v>
      </c>
      <c r="BD652" s="19" t="str">
        <f>IF(参照_電気!L652="","",参照_電気!L652)</f>
        <v/>
      </c>
    </row>
    <row r="653" spans="47:56">
      <c r="AU653" s="19" t="str">
        <f>IF(参照_電気!A653="","",参照_電気!A653)</f>
        <v/>
      </c>
      <c r="AV653" s="19" t="str">
        <f>IF(参照_電気!B653="","",参照_電気!B653)</f>
        <v/>
      </c>
      <c r="AW653" s="19" t="str">
        <f>IF(参照_電気!C653="","",参照_電気!C653)</f>
        <v>メニューD</v>
      </c>
      <c r="AX653" s="19">
        <f>IF(参照_電気!D653="","",参照_電気!D653)</f>
        <v>0</v>
      </c>
      <c r="AY653" s="19">
        <f>IF(参照_電気!E653="","",参照_電気!E653)</f>
        <v>0</v>
      </c>
      <c r="AZ653" s="19" t="str">
        <f>IF(参照_電気!F653="","",参照_電気!F653)</f>
        <v>中国電力(株)</v>
      </c>
      <c r="BA653" s="19" t="str">
        <f>IF(参照_電気!G653="","",参照_電気!G653)</f>
        <v>中国電力(株)_メニューD</v>
      </c>
      <c r="BB653" s="19">
        <f t="shared" si="51"/>
        <v>0</v>
      </c>
      <c r="BD653" s="19" t="str">
        <f>IF(参照_電気!L653="","",参照_電気!L653)</f>
        <v/>
      </c>
    </row>
    <row r="654" spans="47:56">
      <c r="AU654" s="19" t="str">
        <f>IF(参照_電気!A654="","",参照_電気!A654)</f>
        <v/>
      </c>
      <c r="AV654" s="19" t="str">
        <f>IF(参照_電気!B654="","",参照_電気!B654)</f>
        <v/>
      </c>
      <c r="AW654" s="19" t="str">
        <f>IF(参照_電気!C654="","",参照_電気!C654)</f>
        <v>メニューE</v>
      </c>
      <c r="AX654" s="19">
        <f>IF(参照_電気!D654="","",参照_電気!D654)</f>
        <v>0</v>
      </c>
      <c r="AY654" s="19">
        <f>IF(参照_電気!E654="","",参照_電気!E654)</f>
        <v>0</v>
      </c>
      <c r="AZ654" s="19" t="str">
        <f>IF(参照_電気!F654="","",参照_電気!F654)</f>
        <v>中国電力(株)</v>
      </c>
      <c r="BA654" s="19" t="str">
        <f>IF(参照_電気!G654="","",参照_電気!G654)</f>
        <v>中国電力(株)_メニューE</v>
      </c>
      <c r="BB654" s="19">
        <f t="shared" si="51"/>
        <v>0</v>
      </c>
      <c r="BD654" s="19" t="str">
        <f>IF(参照_電気!L654="","",参照_電気!L654)</f>
        <v/>
      </c>
    </row>
    <row r="655" spans="47:56">
      <c r="AU655" s="19" t="str">
        <f>IF(参照_電気!A655="","",参照_電気!A655)</f>
        <v/>
      </c>
      <c r="AV655" s="19" t="str">
        <f>IF(参照_電気!B655="","",参照_電気!B655)</f>
        <v/>
      </c>
      <c r="AW655" s="19" t="str">
        <f>IF(参照_電気!C655="","",参照_電気!C655)</f>
        <v>メニューF</v>
      </c>
      <c r="AX655" s="19">
        <f>IF(参照_電気!D655="","",参照_電気!D655)</f>
        <v>0</v>
      </c>
      <c r="AY655" s="19">
        <f>IF(参照_電気!E655="","",参照_電気!E655)</f>
        <v>0</v>
      </c>
      <c r="AZ655" s="19" t="str">
        <f>IF(参照_電気!F655="","",参照_電気!F655)</f>
        <v>中国電力(株)</v>
      </c>
      <c r="BA655" s="19" t="str">
        <f>IF(参照_電気!G655="","",参照_電気!G655)</f>
        <v>中国電力(株)_メニューF</v>
      </c>
      <c r="BB655" s="19">
        <f t="shared" si="51"/>
        <v>0</v>
      </c>
      <c r="BD655" s="19" t="str">
        <f>IF(参照_電気!L655="","",参照_電気!L655)</f>
        <v/>
      </c>
    </row>
    <row r="656" spans="47:56">
      <c r="AU656" s="19" t="str">
        <f>IF(参照_電気!A656="","",参照_電気!A656)</f>
        <v/>
      </c>
      <c r="AV656" s="19" t="str">
        <f>IF(参照_電気!B656="","",参照_電気!B656)</f>
        <v/>
      </c>
      <c r="AW656" s="19" t="str">
        <f>IF(参照_電気!C656="","",参照_電気!C656)</f>
        <v>メニューG</v>
      </c>
      <c r="AX656" s="19">
        <f>IF(参照_電気!D656="","",参照_電気!D656)</f>
        <v>3.8699999999999997E-4</v>
      </c>
      <c r="AY656" s="19">
        <f>IF(参照_電気!E656="","",参照_電気!E656)</f>
        <v>3.8699999999999997E-4</v>
      </c>
      <c r="AZ656" s="19" t="str">
        <f>IF(参照_電気!F656="","",参照_電気!F656)</f>
        <v>中国電力(株)</v>
      </c>
      <c r="BA656" s="19" t="str">
        <f>IF(参照_電気!G656="","",参照_電気!G656)</f>
        <v>中国電力(株)_メニューG</v>
      </c>
      <c r="BB656" s="19">
        <f t="shared" si="51"/>
        <v>0.38699999999999996</v>
      </c>
      <c r="BD656" s="19" t="str">
        <f>IF(参照_電気!L656="","",参照_電気!L656)</f>
        <v/>
      </c>
    </row>
    <row r="657" spans="47:56">
      <c r="AU657" s="19" t="str">
        <f>IF(参照_電気!A657="","",参照_電気!A657)</f>
        <v/>
      </c>
      <c r="AV657" s="19" t="str">
        <f>IF(参照_電気!B657="","",参照_電気!B657)</f>
        <v/>
      </c>
      <c r="AW657" s="19" t="str">
        <f>IF(参照_電気!C657="","",参照_電気!C657)</f>
        <v>メニューH(残差)</v>
      </c>
      <c r="AX657" s="19">
        <f>IF(参照_電気!D657="","",参照_電気!D657)</f>
        <v>4.84E-4</v>
      </c>
      <c r="AY657" s="19">
        <f>IF(参照_電気!E657="","",参照_電気!E657)</f>
        <v>4.84E-4</v>
      </c>
      <c r="AZ657" s="19" t="str">
        <f>IF(参照_電気!F657="","",参照_電気!F657)</f>
        <v>中国電力(株)</v>
      </c>
      <c r="BA657" s="19" t="str">
        <f>IF(参照_電気!G657="","",参照_電気!G657)</f>
        <v>中国電力(株)_メニューH(残差)</v>
      </c>
      <c r="BB657" s="19">
        <f t="shared" si="51"/>
        <v>0.48399999999999999</v>
      </c>
      <c r="BD657" s="19" t="str">
        <f>IF(参照_電気!L657="","",参照_電気!L657)</f>
        <v/>
      </c>
    </row>
    <row r="658" spans="47:56">
      <c r="AU658" s="19" t="str">
        <f>IF(参照_電気!A658="","",参照_電気!A658)</f>
        <v/>
      </c>
      <c r="AV658" s="19" t="str">
        <f>IF(参照_電気!B658="","",参照_電気!B658)</f>
        <v/>
      </c>
      <c r="AW658" s="19" t="str">
        <f>IF(参照_電気!C658="","",参照_電気!C658)</f>
        <v>(参考値)事業者全体</v>
      </c>
      <c r="AX658" s="19">
        <f>IF(参照_電気!D658="","",参照_電気!D658)</f>
        <v>4.7199999999999998E-4</v>
      </c>
      <c r="AY658" s="19">
        <f>IF(参照_電気!E658="","",参照_電気!E658)</f>
        <v>4.7199999999999998E-4</v>
      </c>
      <c r="AZ658" s="19" t="str">
        <f>IF(参照_電気!F658="","",参照_電気!F658)</f>
        <v>中国電力(株)</v>
      </c>
      <c r="BA658" s="19" t="str">
        <f>IF(参照_電気!G658="","",参照_電気!G658)</f>
        <v>中国電力(株)_(参考値)事業者全体</v>
      </c>
      <c r="BB658" s="19">
        <f t="shared" si="51"/>
        <v>0.47199999999999998</v>
      </c>
      <c r="BD658" s="19" t="str">
        <f>IF(参照_電気!L658="","",参照_電気!L658)</f>
        <v/>
      </c>
    </row>
    <row r="659" spans="47:56">
      <c r="AU659" s="19" t="str">
        <f>IF(参照_電気!A659="","",参照_電気!A659)</f>
        <v>A0274</v>
      </c>
      <c r="AV659" s="19" t="str">
        <f>IF(参照_電気!B659="","",参照_電気!B659)</f>
        <v>四国電力(株)</v>
      </c>
      <c r="AW659" s="19" t="str">
        <f>IF(参照_電気!C659="","",参照_電気!C659)</f>
        <v>メニューA</v>
      </c>
      <c r="AX659" s="19">
        <f>IF(参照_電気!D659="","",参照_電気!D659)</f>
        <v>0</v>
      </c>
      <c r="AY659" s="19">
        <f>IF(参照_電気!E659="","",参照_電気!E659)</f>
        <v>0</v>
      </c>
      <c r="AZ659" s="19" t="str">
        <f>IF(参照_電気!F659="","",参照_電気!F659)</f>
        <v>四国電力(株)</v>
      </c>
      <c r="BA659" s="19" t="str">
        <f>IF(参照_電気!G659="","",参照_電気!G659)</f>
        <v>四国電力(株)_メニューA</v>
      </c>
      <c r="BB659" s="19">
        <f t="shared" si="51"/>
        <v>0</v>
      </c>
      <c r="BD659" s="19" t="str">
        <f>IF(参照_電気!L659="","",参照_電気!L659)</f>
        <v/>
      </c>
    </row>
    <row r="660" spans="47:56">
      <c r="AU660" s="19" t="str">
        <f>IF(参照_電気!A660="","",参照_電気!A660)</f>
        <v/>
      </c>
      <c r="AV660" s="19" t="str">
        <f>IF(参照_電気!B660="","",参照_電気!B660)</f>
        <v/>
      </c>
      <c r="AW660" s="19" t="str">
        <f>IF(参照_電気!C660="","",参照_電気!C660)</f>
        <v>メニューB</v>
      </c>
      <c r="AX660" s="19">
        <f>IF(参照_電気!D660="","",参照_電気!D660)</f>
        <v>0</v>
      </c>
      <c r="AY660" s="19">
        <f>IF(参照_電気!E660="","",参照_電気!E660)</f>
        <v>0</v>
      </c>
      <c r="AZ660" s="19" t="str">
        <f>IF(参照_電気!F660="","",参照_電気!F660)</f>
        <v>四国電力(株)</v>
      </c>
      <c r="BA660" s="19" t="str">
        <f>IF(参照_電気!G660="","",参照_電気!G660)</f>
        <v>四国電力(株)_メニューB</v>
      </c>
      <c r="BB660" s="19">
        <f t="shared" si="51"/>
        <v>0</v>
      </c>
      <c r="BD660" s="19" t="str">
        <f>IF(参照_電気!L660="","",参照_電気!L660)</f>
        <v/>
      </c>
    </row>
    <row r="661" spans="47:56">
      <c r="AU661" s="19" t="str">
        <f>IF(参照_電気!A661="","",参照_電気!A661)</f>
        <v/>
      </c>
      <c r="AV661" s="19" t="str">
        <f>IF(参照_電気!B661="","",参照_電気!B661)</f>
        <v/>
      </c>
      <c r="AW661" s="19" t="str">
        <f>IF(参照_電気!C661="","",参照_電気!C661)</f>
        <v>メニューC(残差)</v>
      </c>
      <c r="AX661" s="19">
        <f>IF(参照_電気!D661="","",参照_電気!D661)</f>
        <v>4.57E-4</v>
      </c>
      <c r="AY661" s="19">
        <f>IF(参照_電気!E661="","",参照_電気!E661)</f>
        <v>4.57E-4</v>
      </c>
      <c r="AZ661" s="19" t="str">
        <f>IF(参照_電気!F661="","",参照_電気!F661)</f>
        <v>四国電力(株)</v>
      </c>
      <c r="BA661" s="19" t="str">
        <f>IF(参照_電気!G661="","",参照_電気!G661)</f>
        <v>四国電力(株)_メニューC(残差)</v>
      </c>
      <c r="BB661" s="19">
        <f t="shared" si="51"/>
        <v>0.45700000000000002</v>
      </c>
      <c r="BD661" s="19" t="str">
        <f>IF(参照_電気!L661="","",参照_電気!L661)</f>
        <v/>
      </c>
    </row>
    <row r="662" spans="47:56">
      <c r="AU662" s="19" t="str">
        <f>IF(参照_電気!A662="","",参照_電気!A662)</f>
        <v/>
      </c>
      <c r="AV662" s="19" t="str">
        <f>IF(参照_電気!B662="","",参照_電気!B662)</f>
        <v/>
      </c>
      <c r="AW662" s="19" t="str">
        <f>IF(参照_電気!C662="","",参照_電気!C662)</f>
        <v>(参考値)事業者全体</v>
      </c>
      <c r="AX662" s="19">
        <f>IF(参照_電気!D662="","",参照_電気!D662)</f>
        <v>4.4799999999999999E-4</v>
      </c>
      <c r="AY662" s="19">
        <f>IF(参照_電気!E662="","",参照_電気!E662)</f>
        <v>4.4799999999999999E-4</v>
      </c>
      <c r="AZ662" s="19" t="str">
        <f>IF(参照_電気!F662="","",参照_電気!F662)</f>
        <v>四国電力(株)</v>
      </c>
      <c r="BA662" s="19" t="str">
        <f>IF(参照_電気!G662="","",参照_電気!G662)</f>
        <v>四国電力(株)_(参考値)事業者全体</v>
      </c>
      <c r="BB662" s="19">
        <f t="shared" si="51"/>
        <v>0.44800000000000001</v>
      </c>
      <c r="BD662" s="19" t="str">
        <f>IF(参照_電気!L662="","",参照_電気!L662)</f>
        <v/>
      </c>
    </row>
    <row r="663" spans="47:56">
      <c r="AU663" s="19" t="str">
        <f>IF(参照_電気!A663="","",参照_電気!A663)</f>
        <v>A0275</v>
      </c>
      <c r="AV663" s="19" t="str">
        <f>IF(参照_電気!B663="","",参照_電気!B663)</f>
        <v>九州電力(株)</v>
      </c>
      <c r="AW663" s="19" t="str">
        <f>IF(参照_電気!C663="","",参照_電気!C663)</f>
        <v>メニューA</v>
      </c>
      <c r="AX663" s="19">
        <f>IF(参照_電気!D663="","",参照_電気!D663)</f>
        <v>0</v>
      </c>
      <c r="AY663" s="19">
        <f>IF(参照_電気!E663="","",参照_電気!E663)</f>
        <v>0</v>
      </c>
      <c r="AZ663" s="19" t="str">
        <f>IF(参照_電気!F663="","",参照_電気!F663)</f>
        <v>九州電力(株)</v>
      </c>
      <c r="BA663" s="19" t="str">
        <f>IF(参照_電気!G663="","",参照_電気!G663)</f>
        <v>九州電力(株)_メニューA</v>
      </c>
      <c r="BB663" s="19">
        <f t="shared" si="51"/>
        <v>0</v>
      </c>
      <c r="BD663" s="19" t="str">
        <f>IF(参照_電気!L663="","",参照_電気!L663)</f>
        <v/>
      </c>
    </row>
    <row r="664" spans="47:56">
      <c r="AU664" s="19" t="str">
        <f>IF(参照_電気!A664="","",参照_電気!A664)</f>
        <v/>
      </c>
      <c r="AV664" s="19" t="str">
        <f>IF(参照_電気!B664="","",参照_電気!B664)</f>
        <v/>
      </c>
      <c r="AW664" s="19" t="str">
        <f>IF(参照_電気!C664="","",参照_電気!C664)</f>
        <v>メニューB(残差)</v>
      </c>
      <c r="AX664" s="19">
        <f>IF(参照_電気!D664="","",参照_電気!D664)</f>
        <v>4.7199999999999998E-4</v>
      </c>
      <c r="AY664" s="19">
        <f>IF(参照_電気!E664="","",参照_電気!E664)</f>
        <v>4.7199999999999998E-4</v>
      </c>
      <c r="AZ664" s="19" t="str">
        <f>IF(参照_電気!F664="","",参照_電気!F664)</f>
        <v>九州電力(株)</v>
      </c>
      <c r="BA664" s="19" t="str">
        <f>IF(参照_電気!G664="","",参照_電気!G664)</f>
        <v>九州電力(株)_メニューB(残差)</v>
      </c>
      <c r="BB664" s="19">
        <f t="shared" si="51"/>
        <v>0.47199999999999998</v>
      </c>
      <c r="BD664" s="19" t="str">
        <f>IF(参照_電気!L664="","",参照_電気!L664)</f>
        <v/>
      </c>
    </row>
    <row r="665" spans="47:56">
      <c r="AU665" s="19" t="str">
        <f>IF(参照_電気!A665="","",参照_電気!A665)</f>
        <v/>
      </c>
      <c r="AV665" s="19" t="str">
        <f>IF(参照_電気!B665="","",参照_電気!B665)</f>
        <v/>
      </c>
      <c r="AW665" s="19" t="str">
        <f>IF(参照_電気!C665="","",参照_電気!C665)</f>
        <v>(参考値)事業者全体</v>
      </c>
      <c r="AX665" s="19">
        <f>IF(参照_電気!D665="","",参照_電気!D665)</f>
        <v>4.4900000000000002E-4</v>
      </c>
      <c r="AY665" s="19">
        <f>IF(参照_電気!E665="","",参照_電気!E665)</f>
        <v>4.4900000000000002E-4</v>
      </c>
      <c r="AZ665" s="19" t="str">
        <f>IF(参照_電気!F665="","",参照_電気!F665)</f>
        <v>九州電力(株)</v>
      </c>
      <c r="BA665" s="19" t="str">
        <f>IF(参照_電気!G665="","",参照_電気!G665)</f>
        <v>九州電力(株)_(参考値)事業者全体</v>
      </c>
      <c r="BB665" s="19">
        <f t="shared" si="51"/>
        <v>0.44900000000000001</v>
      </c>
      <c r="BD665" s="19" t="str">
        <f>IF(参照_電気!L665="","",参照_電気!L665)</f>
        <v/>
      </c>
    </row>
    <row r="666" spans="47:56">
      <c r="AU666" s="19" t="str">
        <f>IF(参照_電気!A666="","",参照_電気!A666)</f>
        <v>A0276</v>
      </c>
      <c r="AV666" s="19" t="str">
        <f>IF(参照_電気!B666="","",参照_電気!B666)</f>
        <v>沖縄電力(株)</v>
      </c>
      <c r="AW666" s="19" t="str">
        <f>IF(参照_電気!C666="","",参照_電気!C666)</f>
        <v>メニューA</v>
      </c>
      <c r="AX666" s="19">
        <f>IF(参照_電気!D666="","",参照_電気!D666)</f>
        <v>0</v>
      </c>
      <c r="AY666" s="19">
        <f>IF(参照_電気!E666="","",参照_電気!E666)</f>
        <v>0</v>
      </c>
      <c r="AZ666" s="19" t="str">
        <f>IF(参照_電気!F666="","",参照_電気!F666)</f>
        <v>沖縄電力(株)</v>
      </c>
      <c r="BA666" s="19" t="str">
        <f>IF(参照_電気!G666="","",参照_電気!G666)</f>
        <v>沖縄電力(株)_メニューA</v>
      </c>
      <c r="BB666" s="19">
        <f t="shared" si="51"/>
        <v>0</v>
      </c>
      <c r="BD666" s="19" t="str">
        <f>IF(参照_電気!L666="","",参照_電気!L666)</f>
        <v/>
      </c>
    </row>
    <row r="667" spans="47:56">
      <c r="AU667" s="19" t="str">
        <f>IF(参照_電気!A667="","",参照_電気!A667)</f>
        <v/>
      </c>
      <c r="AV667" s="19" t="str">
        <f>IF(参照_電気!B667="","",参照_電気!B667)</f>
        <v/>
      </c>
      <c r="AW667" s="19" t="str">
        <f>IF(参照_電気!C667="","",参照_電気!C667)</f>
        <v>メニューB(残差)</v>
      </c>
      <c r="AX667" s="19">
        <f>IF(参照_電気!D667="","",参照_電気!D667)</f>
        <v>6.8499999999999995E-4</v>
      </c>
      <c r="AY667" s="19">
        <f>IF(参照_電気!E667="","",参照_電気!E667)</f>
        <v>6.8499999999999995E-4</v>
      </c>
      <c r="AZ667" s="19" t="str">
        <f>IF(参照_電気!F667="","",参照_電気!F667)</f>
        <v>沖縄電力(株)</v>
      </c>
      <c r="BA667" s="19" t="str">
        <f>IF(参照_電気!G667="","",参照_電気!G667)</f>
        <v>沖縄電力(株)_メニューB(残差)</v>
      </c>
      <c r="BB667" s="19">
        <f t="shared" si="51"/>
        <v>0.68499999999999994</v>
      </c>
      <c r="BD667" s="19" t="str">
        <f>IF(参照_電気!L667="","",参照_電気!L667)</f>
        <v/>
      </c>
    </row>
    <row r="668" spans="47:56">
      <c r="AU668" s="19" t="str">
        <f>IF(参照_電気!A668="","",参照_電気!A668)</f>
        <v/>
      </c>
      <c r="AV668" s="19" t="str">
        <f>IF(参照_電気!B668="","",参照_電気!B668)</f>
        <v/>
      </c>
      <c r="AW668" s="19" t="str">
        <f>IF(参照_電気!C668="","",参照_電気!C668)</f>
        <v>(参考値)事業者全体</v>
      </c>
      <c r="AX668" s="19">
        <f>IF(参照_電気!D668="","",参照_電気!D668)</f>
        <v>6.7699999999999998E-4</v>
      </c>
      <c r="AY668" s="19">
        <f>IF(参照_電気!E668="","",参照_電気!E668)</f>
        <v>6.7699999999999998E-4</v>
      </c>
      <c r="AZ668" s="19" t="str">
        <f>IF(参照_電気!F668="","",参照_電気!F668)</f>
        <v>沖縄電力(株)</v>
      </c>
      <c r="BA668" s="19" t="str">
        <f>IF(参照_電気!G668="","",参照_電気!G668)</f>
        <v>沖縄電力(株)_(参考値)事業者全体</v>
      </c>
      <c r="BB668" s="19">
        <f t="shared" si="51"/>
        <v>0.67699999999999994</v>
      </c>
      <c r="BD668" s="19" t="str">
        <f>IF(参照_電気!L668="","",参照_電気!L668)</f>
        <v/>
      </c>
    </row>
    <row r="669" spans="47:56">
      <c r="AU669" s="19" t="str">
        <f>IF(参照_電気!A669="","",参照_電気!A669)</f>
        <v>A0277</v>
      </c>
      <c r="AV669" s="19" t="str">
        <f>IF(参照_電気!B669="","",参照_電気!B669)</f>
        <v>北日本石油(株)</v>
      </c>
      <c r="AW669" s="19" t="str">
        <f>IF(参照_電気!C669="","",参照_電気!C669)</f>
        <v/>
      </c>
      <c r="AX669" s="19">
        <f>IF(参照_電気!D669="","",参照_電気!D669)</f>
        <v>4.8999999999999998E-4</v>
      </c>
      <c r="AY669" s="19">
        <f>IF(参照_電気!E669="","",参照_電気!E669)</f>
        <v>4.8999999999999998E-4</v>
      </c>
      <c r="AZ669" s="19" t="str">
        <f>IF(参照_電気!F669="","",参照_電気!F669)</f>
        <v>北日本石油(株)</v>
      </c>
      <c r="BA669" s="19" t="str">
        <f>IF(参照_電気!G669="","",参照_電気!G669)</f>
        <v>北日本石油(株)_</v>
      </c>
      <c r="BB669" s="19">
        <f t="shared" si="51"/>
        <v>0.49</v>
      </c>
      <c r="BD669" s="19" t="str">
        <f>IF(参照_電気!L669="","",参照_電気!L669)</f>
        <v/>
      </c>
    </row>
    <row r="670" spans="47:56">
      <c r="AU670" s="19" t="str">
        <f>IF(参照_電気!A670="","",参照_電気!A670)</f>
        <v>A0278</v>
      </c>
      <c r="AV670" s="19" t="str">
        <f>IF(参照_電気!B670="","",参照_電気!B670)</f>
        <v>千葉電力(株)</v>
      </c>
      <c r="AW670" s="19" t="str">
        <f>IF(参照_電気!C670="","",参照_電気!C670)</f>
        <v/>
      </c>
      <c r="AX670" s="19">
        <f>IF(参照_電気!D670="","",参照_電気!D670)</f>
        <v>4.64E-4</v>
      </c>
      <c r="AY670" s="19">
        <f>IF(参照_電気!E670="","",参照_電気!E670)</f>
        <v>4.64E-4</v>
      </c>
      <c r="AZ670" s="19" t="str">
        <f>IF(参照_電気!F670="","",参照_電気!F670)</f>
        <v>千葉電力(株)</v>
      </c>
      <c r="BA670" s="19" t="str">
        <f>IF(参照_電気!G670="","",参照_電気!G670)</f>
        <v>千葉電力(株)_</v>
      </c>
      <c r="BB670" s="19">
        <f t="shared" si="51"/>
        <v>0.46400000000000002</v>
      </c>
      <c r="BD670" s="19" t="str">
        <f>IF(参照_電気!L670="","",参照_電気!L670)</f>
        <v/>
      </c>
    </row>
    <row r="671" spans="47:56">
      <c r="AU671" s="19" t="str">
        <f>IF(参照_電気!A671="","",参照_電気!A671)</f>
        <v>A0280</v>
      </c>
      <c r="AV671" s="19" t="str">
        <f>IF(参照_電気!B671="","",参照_電気!B671)</f>
        <v>やめエネルギー(株)</v>
      </c>
      <c r="AW671" s="19" t="str">
        <f>IF(参照_電気!C671="","",参照_電気!C671)</f>
        <v/>
      </c>
      <c r="AX671" s="19">
        <f>IF(参照_電気!D671="","",参照_電気!D671)</f>
        <v>4.26E-4</v>
      </c>
      <c r="AY671" s="19">
        <f>IF(参照_電気!E671="","",参照_電気!E671)</f>
        <v>4.26E-4</v>
      </c>
      <c r="AZ671" s="19" t="str">
        <f>IF(参照_電気!F671="","",参照_電気!F671)</f>
        <v>やめエネルギー(株)</v>
      </c>
      <c r="BA671" s="19" t="str">
        <f>IF(参照_電気!G671="","",参照_電気!G671)</f>
        <v>やめエネルギー(株)_</v>
      </c>
      <c r="BB671" s="19">
        <f t="shared" si="51"/>
        <v>0.42599999999999999</v>
      </c>
      <c r="BD671" s="19" t="str">
        <f>IF(参照_電気!L671="","",参照_電気!L671)</f>
        <v/>
      </c>
    </row>
    <row r="672" spans="47:56">
      <c r="AU672" s="19" t="str">
        <f>IF(参照_電気!A672="","",参照_電気!A672)</f>
        <v>A0281</v>
      </c>
      <c r="AV672" s="19" t="str">
        <f>IF(参照_電気!B672="","",参照_電気!B672)</f>
        <v>(株)アースインフィニティ</v>
      </c>
      <c r="AW672" s="19" t="str">
        <f>IF(参照_電気!C672="","",参照_電気!C672)</f>
        <v/>
      </c>
      <c r="AX672" s="19">
        <f>IF(参照_電気!D672="","",参照_電気!D672)</f>
        <v>6.78E-4</v>
      </c>
      <c r="AY672" s="19">
        <f>IF(参照_電気!E672="","",参照_電気!E672)</f>
        <v>6.78E-4</v>
      </c>
      <c r="AZ672" s="19" t="str">
        <f>IF(参照_電気!F672="","",参照_電気!F672)</f>
        <v>(株)アースインフィニティ</v>
      </c>
      <c r="BA672" s="19" t="str">
        <f>IF(参照_電気!G672="","",参照_電気!G672)</f>
        <v>(株)アースインフィニティ_</v>
      </c>
      <c r="BB672" s="19">
        <f t="shared" si="51"/>
        <v>0.67800000000000005</v>
      </c>
      <c r="BD672" s="19" t="str">
        <f>IF(参照_電気!L672="","",参照_電気!L672)</f>
        <v/>
      </c>
    </row>
    <row r="673" spans="47:56">
      <c r="AU673" s="19" t="str">
        <f>IF(参照_電気!A673="","",参照_電気!A673)</f>
        <v>A0283</v>
      </c>
      <c r="AV673" s="19" t="str">
        <f>IF(参照_電気!B673="","",参照_電気!B673)</f>
        <v>足利ガス(株)</v>
      </c>
      <c r="AW673" s="19" t="str">
        <f>IF(参照_電気!C673="","",参照_電気!C673)</f>
        <v/>
      </c>
      <c r="AX673" s="19">
        <f>IF(参照_電気!D673="","",参照_電気!D673)</f>
        <v>4.1899999999999999E-4</v>
      </c>
      <c r="AY673" s="19">
        <f>IF(参照_電気!E673="","",参照_電気!E673)</f>
        <v>4.1899999999999999E-4</v>
      </c>
      <c r="AZ673" s="19" t="str">
        <f>IF(参照_電気!F673="","",参照_電気!F673)</f>
        <v>足利ガス(株)</v>
      </c>
      <c r="BA673" s="19" t="str">
        <f>IF(参照_電気!G673="","",参照_電気!G673)</f>
        <v>足利ガス(株)_</v>
      </c>
      <c r="BB673" s="19">
        <f t="shared" si="51"/>
        <v>0.41899999999999998</v>
      </c>
      <c r="BD673" s="19" t="str">
        <f>IF(参照_電気!L673="","",参照_電気!L673)</f>
        <v/>
      </c>
    </row>
    <row r="674" spans="47:56">
      <c r="AU674" s="19" t="str">
        <f>IF(参照_電気!A674="","",参照_電気!A674)</f>
        <v>A0284</v>
      </c>
      <c r="AV674" s="19" t="str">
        <f>IF(参照_電気!B674="","",参照_電気!B674)</f>
        <v>(株)Misumi</v>
      </c>
      <c r="AW674" s="19" t="str">
        <f>IF(参照_電気!C674="","",参照_電気!C674)</f>
        <v/>
      </c>
      <c r="AX674" s="19">
        <f>IF(参照_電気!D674="","",参照_電気!D674)</f>
        <v>3.2400000000000001E-4</v>
      </c>
      <c r="AY674" s="19">
        <f>IF(参照_電気!E674="","",参照_電気!E674)</f>
        <v>3.2400000000000001E-4</v>
      </c>
      <c r="AZ674" s="19" t="str">
        <f>IF(参照_電気!F674="","",参照_電気!F674)</f>
        <v>(株)Misumi</v>
      </c>
      <c r="BA674" s="19" t="str">
        <f>IF(参照_電気!G674="","",参照_電気!G674)</f>
        <v>(株)Misumi_</v>
      </c>
      <c r="BB674" s="19">
        <f t="shared" si="51"/>
        <v>0.32400000000000001</v>
      </c>
      <c r="BD674" s="19" t="str">
        <f>IF(参照_電気!L674="","",参照_電気!L674)</f>
        <v/>
      </c>
    </row>
    <row r="675" spans="47:56">
      <c r="AU675" s="19" t="str">
        <f>IF(参照_電気!A675="","",参照_電気!A675)</f>
        <v>A0285</v>
      </c>
      <c r="AV675" s="19" t="str">
        <f>IF(参照_電気!B675="","",参照_電気!B675)</f>
        <v>米子瓦斯(株)</v>
      </c>
      <c r="AW675" s="19" t="str">
        <f>IF(参照_電気!C675="","",参照_電気!C675)</f>
        <v/>
      </c>
      <c r="AX675" s="19">
        <f>IF(参照_電気!D675="","",参照_電気!D675)</f>
        <v>4.3899999999999999E-4</v>
      </c>
      <c r="AY675" s="19">
        <f>IF(参照_電気!E675="","",参照_電気!E675)</f>
        <v>4.3899999999999999E-4</v>
      </c>
      <c r="AZ675" s="19" t="str">
        <f>IF(参照_電気!F675="","",参照_電気!F675)</f>
        <v>米子瓦斯(株)</v>
      </c>
      <c r="BA675" s="19" t="str">
        <f>IF(参照_電気!G675="","",参照_電気!G675)</f>
        <v>米子瓦斯(株)_</v>
      </c>
      <c r="BB675" s="19">
        <f t="shared" si="51"/>
        <v>0.439</v>
      </c>
      <c r="BD675" s="19" t="str">
        <f>IF(参照_電気!L675="","",参照_電気!L675)</f>
        <v/>
      </c>
    </row>
    <row r="676" spans="47:56">
      <c r="AU676" s="19" t="str">
        <f>IF(参照_電気!A676="","",参照_電気!A676)</f>
        <v>A0286</v>
      </c>
      <c r="AV676" s="19" t="str">
        <f>IF(参照_電気!B676="","",参照_電気!B676)</f>
        <v>(株)エルピオ</v>
      </c>
      <c r="AW676" s="19" t="str">
        <f>IF(参照_電気!C676="","",参照_電気!C676)</f>
        <v>メニューA</v>
      </c>
      <c r="AX676" s="19">
        <f>IF(参照_電気!D676="","",参照_電気!D676)</f>
        <v>0</v>
      </c>
      <c r="AY676" s="19">
        <f>IF(参照_電気!E676="","",参照_電気!E676)</f>
        <v>0</v>
      </c>
      <c r="AZ676" s="19" t="str">
        <f>IF(参照_電気!F676="","",参照_電気!F676)</f>
        <v>(株)エルピオ</v>
      </c>
      <c r="BA676" s="19" t="str">
        <f>IF(参照_電気!G676="","",参照_電気!G676)</f>
        <v>(株)エルピオ_メニューA</v>
      </c>
      <c r="BB676" s="19">
        <f t="shared" si="51"/>
        <v>0</v>
      </c>
      <c r="BD676" s="19" t="str">
        <f>IF(参照_電気!L676="","",参照_電気!L676)</f>
        <v/>
      </c>
    </row>
    <row r="677" spans="47:56">
      <c r="AU677" s="19" t="str">
        <f>IF(参照_電気!A677="","",参照_電気!A677)</f>
        <v/>
      </c>
      <c r="AV677" s="19" t="str">
        <f>IF(参照_電気!B677="","",参照_電気!B677)</f>
        <v/>
      </c>
      <c r="AW677" s="19" t="str">
        <f>IF(参照_電気!C677="","",参照_電気!C677)</f>
        <v>メニューB(残差)</v>
      </c>
      <c r="AX677" s="19">
        <f>IF(参照_電気!D677="","",参照_電気!D677)</f>
        <v>0</v>
      </c>
      <c r="AY677" s="19">
        <f>IF(参照_電気!E677="","",参照_電気!E677)</f>
        <v>0</v>
      </c>
      <c r="AZ677" s="19" t="str">
        <f>IF(参照_電気!F677="","",参照_電気!F677)</f>
        <v>(株)エルピオ</v>
      </c>
      <c r="BA677" s="19" t="str">
        <f>IF(参照_電気!G677="","",参照_電気!G677)</f>
        <v>(株)エルピオ_メニューB(残差)</v>
      </c>
      <c r="BB677" s="19">
        <f t="shared" si="51"/>
        <v>0</v>
      </c>
      <c r="BD677" s="19" t="str">
        <f>IF(参照_電気!L677="","",参照_電気!L677)</f>
        <v/>
      </c>
    </row>
    <row r="678" spans="47:56">
      <c r="AU678" s="19" t="str">
        <f>IF(参照_電気!A678="","",参照_電気!A678)</f>
        <v/>
      </c>
      <c r="AV678" s="19" t="str">
        <f>IF(参照_電気!B678="","",参照_電気!B678)</f>
        <v/>
      </c>
      <c r="AW678" s="19" t="str">
        <f>IF(参照_電気!C678="","",参照_電気!C678)</f>
        <v>(参考値)事業者全体</v>
      </c>
      <c r="AX678" s="19">
        <f>IF(参照_電気!D678="","",参照_電気!D678)</f>
        <v>0</v>
      </c>
      <c r="AY678" s="19">
        <f>IF(参照_電気!E678="","",参照_電気!E678)</f>
        <v>0</v>
      </c>
      <c r="AZ678" s="19" t="str">
        <f>IF(参照_電気!F678="","",参照_電気!F678)</f>
        <v>(株)エルピオ</v>
      </c>
      <c r="BA678" s="19" t="str">
        <f>IF(参照_電気!G678="","",参照_電気!G678)</f>
        <v>(株)エルピオ_(参考値)事業者全体</v>
      </c>
      <c r="BB678" s="19">
        <f t="shared" si="51"/>
        <v>0</v>
      </c>
      <c r="BD678" s="19" t="str">
        <f>IF(参照_電気!L678="","",参照_電気!L678)</f>
        <v/>
      </c>
    </row>
    <row r="679" spans="47:56">
      <c r="AU679" s="19" t="str">
        <f>IF(参照_電気!A679="","",参照_電気!A679)</f>
        <v>A0287</v>
      </c>
      <c r="AV679" s="19" t="str">
        <f>IF(参照_電気!B679="","",参照_電気!B679)</f>
        <v>浜田ガス(株)</v>
      </c>
      <c r="AW679" s="19" t="str">
        <f>IF(参照_電気!C679="","",参照_電気!C679)</f>
        <v/>
      </c>
      <c r="AX679" s="19">
        <f>IF(参照_電気!D679="","",参照_電気!D679)</f>
        <v>4.3800000000000002E-4</v>
      </c>
      <c r="AY679" s="19">
        <f>IF(参照_電気!E679="","",参照_電気!E679)</f>
        <v>4.3800000000000002E-4</v>
      </c>
      <c r="AZ679" s="19" t="str">
        <f>IF(参照_電気!F679="","",参照_電気!F679)</f>
        <v>浜田ガス(株)</v>
      </c>
      <c r="BA679" s="19" t="str">
        <f>IF(参照_電気!G679="","",参照_電気!G679)</f>
        <v>浜田ガス(株)_</v>
      </c>
      <c r="BB679" s="19">
        <f t="shared" si="51"/>
        <v>0.438</v>
      </c>
      <c r="BD679" s="19" t="str">
        <f>IF(参照_電気!L679="","",参照_電気!L679)</f>
        <v/>
      </c>
    </row>
    <row r="680" spans="47:56">
      <c r="AU680" s="19" t="str">
        <f>IF(参照_電気!A680="","",参照_電気!A680)</f>
        <v>A0288</v>
      </c>
      <c r="AV680" s="19" t="str">
        <f>IF(参照_電気!B680="","",参照_電気!B680)</f>
        <v>(株)アメニティ電力</v>
      </c>
      <c r="AW680" s="19" t="str">
        <f>IF(参照_電気!C680="","",参照_電気!C680)</f>
        <v/>
      </c>
      <c r="AX680" s="19">
        <f>IF(参照_電気!D680="","",参照_電気!D680)</f>
        <v>6.1300000000000005E-4</v>
      </c>
      <c r="AY680" s="19">
        <f>IF(参照_電気!E680="","",参照_電気!E680)</f>
        <v>6.1300000000000005E-4</v>
      </c>
      <c r="AZ680" s="19" t="str">
        <f>IF(参照_電気!F680="","",参照_電気!F680)</f>
        <v>(株)アメニティ電力</v>
      </c>
      <c r="BA680" s="19" t="str">
        <f>IF(参照_電気!G680="","",参照_電気!G680)</f>
        <v>(株)アメニティ電力_</v>
      </c>
      <c r="BB680" s="19">
        <f t="shared" si="51"/>
        <v>0.6130000000000001</v>
      </c>
      <c r="BD680" s="19" t="str">
        <f>IF(参照_電気!L680="","",参照_電気!L680)</f>
        <v/>
      </c>
    </row>
    <row r="681" spans="47:56">
      <c r="AU681" s="19" t="str">
        <f>IF(参照_電気!A681="","",参照_電気!A681)</f>
        <v>A0292</v>
      </c>
      <c r="AV681" s="19" t="str">
        <f>IF(参照_電気!B681="","",参照_電気!B681)</f>
        <v>岡田建設(株)</v>
      </c>
      <c r="AW681" s="19" t="str">
        <f>IF(参照_電気!C681="","",参照_電気!C681)</f>
        <v/>
      </c>
      <c r="AX681" s="19">
        <f>IF(参照_電気!D681="","",参照_電気!D681)</f>
        <v>6.1200000000000002E-4</v>
      </c>
      <c r="AY681" s="19">
        <f>IF(参照_電気!E681="","",参照_電気!E681)</f>
        <v>6.1200000000000002E-4</v>
      </c>
      <c r="AZ681" s="19" t="str">
        <f>IF(参照_電気!F681="","",参照_電気!F681)</f>
        <v>岡田建設(株)</v>
      </c>
      <c r="BA681" s="19" t="str">
        <f>IF(参照_電気!G681="","",参照_電気!G681)</f>
        <v>岡田建設(株)_</v>
      </c>
      <c r="BB681" s="19">
        <f t="shared" si="51"/>
        <v>0.61199999999999999</v>
      </c>
      <c r="BD681" s="19" t="str">
        <f>IF(参照_電気!L681="","",参照_電気!L681)</f>
        <v/>
      </c>
    </row>
    <row r="682" spans="47:56">
      <c r="AU682" s="19" t="str">
        <f>IF(参照_電気!A682="","",参照_電気!A682)</f>
        <v>A0293</v>
      </c>
      <c r="AV682" s="19" t="str">
        <f>IF(参照_電気!B682="","",参照_電気!B682)</f>
        <v>出雲ガス(株)</v>
      </c>
      <c r="AW682" s="19" t="str">
        <f>IF(参照_電気!C682="","",参照_電気!C682)</f>
        <v/>
      </c>
      <c r="AX682" s="19">
        <f>IF(参照_電気!D682="","",参照_電気!D682)</f>
        <v>4.08E-4</v>
      </c>
      <c r="AY682" s="19">
        <f>IF(参照_電気!E682="","",参照_電気!E682)</f>
        <v>4.08E-4</v>
      </c>
      <c r="AZ682" s="19" t="str">
        <f>IF(参照_電気!F682="","",参照_電気!F682)</f>
        <v>出雲ガス(株)</v>
      </c>
      <c r="BA682" s="19" t="str">
        <f>IF(参照_電気!G682="","",参照_電気!G682)</f>
        <v>出雲ガス(株)_</v>
      </c>
      <c r="BB682" s="19">
        <f t="shared" si="51"/>
        <v>0.40799999999999997</v>
      </c>
      <c r="BD682" s="19" t="str">
        <f>IF(参照_電気!L682="","",参照_電気!L682)</f>
        <v/>
      </c>
    </row>
    <row r="683" spans="47:56">
      <c r="AU683" s="19" t="str">
        <f>IF(参照_電気!A683="","",参照_電気!A683)</f>
        <v>A0295</v>
      </c>
      <c r="AV683" s="19" t="str">
        <f>IF(参照_電気!B683="","",参照_電気!B683)</f>
        <v>一般社団法人グリーンコープでんき</v>
      </c>
      <c r="AW683" s="19" t="str">
        <f>IF(参照_電気!C683="","",参照_電気!C683)</f>
        <v>メニューA</v>
      </c>
      <c r="AX683" s="19">
        <f>IF(参照_電気!D683="","",参照_電気!D683)</f>
        <v>0</v>
      </c>
      <c r="AY683" s="19">
        <f>IF(参照_電気!E683="","",参照_電気!E683)</f>
        <v>0</v>
      </c>
      <c r="AZ683" s="19" t="str">
        <f>IF(参照_電気!F683="","",参照_電気!F683)</f>
        <v>一般社団法人グリーンコープでんき</v>
      </c>
      <c r="BA683" s="19" t="str">
        <f>IF(参照_電気!G683="","",参照_電気!G683)</f>
        <v>一般社団法人グリーンコープでんき_メニューA</v>
      </c>
      <c r="BB683" s="19">
        <f t="shared" si="51"/>
        <v>0</v>
      </c>
      <c r="BD683" s="19" t="str">
        <f>IF(参照_電気!L683="","",参照_電気!L683)</f>
        <v/>
      </c>
    </row>
    <row r="684" spans="47:56">
      <c r="AU684" s="19" t="str">
        <f>IF(参照_電気!A684="","",参照_電気!A684)</f>
        <v/>
      </c>
      <c r="AV684" s="19" t="str">
        <f>IF(参照_電気!B684="","",参照_電気!B684)</f>
        <v/>
      </c>
      <c r="AW684" s="19" t="str">
        <f>IF(参照_電気!C684="","",参照_電気!C684)</f>
        <v>メニューB</v>
      </c>
      <c r="AX684" s="19">
        <f>IF(参照_電気!D684="","",参照_電気!D684)</f>
        <v>0</v>
      </c>
      <c r="AY684" s="19">
        <f>IF(参照_電気!E684="","",参照_電気!E684)</f>
        <v>0</v>
      </c>
      <c r="AZ684" s="19" t="str">
        <f>IF(参照_電気!F684="","",参照_電気!F684)</f>
        <v>一般社団法人グリーンコープでんき</v>
      </c>
      <c r="BA684" s="19" t="str">
        <f>IF(参照_電気!G684="","",参照_電気!G684)</f>
        <v>一般社団法人グリーンコープでんき_メニューB</v>
      </c>
      <c r="BB684" s="19">
        <f t="shared" si="51"/>
        <v>0</v>
      </c>
      <c r="BD684" s="19" t="str">
        <f>IF(参照_電気!L684="","",参照_電気!L684)</f>
        <v/>
      </c>
    </row>
    <row r="685" spans="47:56">
      <c r="AU685" s="19" t="str">
        <f>IF(参照_電気!A685="","",参照_電気!A685)</f>
        <v/>
      </c>
      <c r="AV685" s="19" t="str">
        <f>IF(参照_電気!B685="","",参照_電気!B685)</f>
        <v/>
      </c>
      <c r="AW685" s="19" t="str">
        <f>IF(参照_電気!C685="","",参照_電気!C685)</f>
        <v>メニューC(残差)</v>
      </c>
      <c r="AX685" s="19">
        <f>IF(参照_電気!D685="","",参照_電気!D685)</f>
        <v>5.9400000000000002E-4</v>
      </c>
      <c r="AY685" s="19">
        <f>IF(参照_電気!E685="","",参照_電気!E685)</f>
        <v>5.9400000000000002E-4</v>
      </c>
      <c r="AZ685" s="19" t="str">
        <f>IF(参照_電気!F685="","",参照_電気!F685)</f>
        <v>一般社団法人グリーンコープでんき</v>
      </c>
      <c r="BA685" s="19" t="str">
        <f>IF(参照_電気!G685="","",参照_電気!G685)</f>
        <v>一般社団法人グリーンコープでんき_メニューC(残差)</v>
      </c>
      <c r="BB685" s="19">
        <f t="shared" si="51"/>
        <v>0.59399999999999997</v>
      </c>
      <c r="BD685" s="19" t="str">
        <f>IF(参照_電気!L685="","",参照_電気!L685)</f>
        <v/>
      </c>
    </row>
    <row r="686" spans="47:56">
      <c r="AU686" s="19" t="str">
        <f>IF(参照_電気!A686="","",参照_電気!A686)</f>
        <v/>
      </c>
      <c r="AV686" s="19" t="str">
        <f>IF(参照_電気!B686="","",参照_電気!B686)</f>
        <v/>
      </c>
      <c r="AW686" s="19" t="str">
        <f>IF(参照_電気!C686="","",参照_電気!C686)</f>
        <v>(参考値)事業者全体</v>
      </c>
      <c r="AX686" s="19">
        <f>IF(参照_電気!D686="","",参照_電気!D686)</f>
        <v>2.02E-4</v>
      </c>
      <c r="AY686" s="19">
        <f>IF(参照_電気!E686="","",参照_電気!E686)</f>
        <v>2.02E-4</v>
      </c>
      <c r="AZ686" s="19" t="str">
        <f>IF(参照_電気!F686="","",参照_電気!F686)</f>
        <v>一般社団法人グリーンコープでんき</v>
      </c>
      <c r="BA686" s="19" t="str">
        <f>IF(参照_電気!G686="","",参照_電気!G686)</f>
        <v>一般社団法人グリーンコープでんき_(参考値)事業者全体</v>
      </c>
      <c r="BB686" s="19">
        <f t="shared" si="51"/>
        <v>0.20200000000000001</v>
      </c>
      <c r="BD686" s="19" t="str">
        <f>IF(参照_電気!L686="","",参照_電気!L686)</f>
        <v/>
      </c>
    </row>
    <row r="687" spans="47:56">
      <c r="AU687" s="19" t="str">
        <f>IF(参照_電気!A687="","",参照_電気!A687)</f>
        <v>A0296</v>
      </c>
      <c r="AV687" s="19" t="str">
        <f>IF(参照_電気!B687="","",参照_電気!B687)</f>
        <v>公益財団法人東京都環境公社</v>
      </c>
      <c r="AW687" s="19" t="str">
        <f>IF(参照_電気!C687="","",参照_電気!C687)</f>
        <v>メニューA</v>
      </c>
      <c r="AX687" s="19">
        <f>IF(参照_電気!D687="","",参照_電気!D687)</f>
        <v>4.4799999999999999E-4</v>
      </c>
      <c r="AY687" s="19">
        <f>IF(参照_電気!E687="","",参照_電気!E687)</f>
        <v>4.4799999999999999E-4</v>
      </c>
      <c r="AZ687" s="19" t="str">
        <f>IF(参照_電気!F687="","",参照_電気!F687)</f>
        <v>公益財団法人東京都環境公社</v>
      </c>
      <c r="BA687" s="19" t="str">
        <f>IF(参照_電気!G687="","",参照_電気!G687)</f>
        <v>公益財団法人東京都環境公社_メニューA</v>
      </c>
      <c r="BB687" s="19">
        <f t="shared" si="51"/>
        <v>0.44800000000000001</v>
      </c>
      <c r="BD687" s="19" t="str">
        <f>IF(参照_電気!L687="","",参照_電気!L687)</f>
        <v/>
      </c>
    </row>
    <row r="688" spans="47:56">
      <c r="AU688" s="19" t="str">
        <f>IF(参照_電気!A688="","",参照_電気!A688)</f>
        <v/>
      </c>
      <c r="AV688" s="19" t="str">
        <f>IF(参照_電気!B688="","",参照_電気!B688)</f>
        <v/>
      </c>
      <c r="AW688" s="19" t="str">
        <f>IF(参照_電気!C688="","",参照_電気!C688)</f>
        <v>メニューB</v>
      </c>
      <c r="AX688" s="19">
        <f>IF(参照_電気!D688="","",参照_電気!D688)</f>
        <v>4.4799999999999999E-4</v>
      </c>
      <c r="AY688" s="19">
        <f>IF(参照_電気!E688="","",参照_電気!E688)</f>
        <v>4.4799999999999999E-4</v>
      </c>
      <c r="AZ688" s="19" t="str">
        <f>IF(参照_電気!F688="","",参照_電気!F688)</f>
        <v>公益財団法人東京都環境公社</v>
      </c>
      <c r="BA688" s="19" t="str">
        <f>IF(参照_電気!G688="","",参照_電気!G688)</f>
        <v>公益財団法人東京都環境公社_メニューB</v>
      </c>
      <c r="BB688" s="19">
        <f t="shared" si="51"/>
        <v>0.44800000000000001</v>
      </c>
      <c r="BD688" s="19" t="str">
        <f>IF(参照_電気!L688="","",参照_電気!L688)</f>
        <v/>
      </c>
    </row>
    <row r="689" spans="47:56">
      <c r="AU689" s="19" t="str">
        <f>IF(参照_電気!A689="","",参照_電気!A689)</f>
        <v/>
      </c>
      <c r="AV689" s="19" t="str">
        <f>IF(参照_電気!B689="","",参照_電気!B689)</f>
        <v/>
      </c>
      <c r="AW689" s="19" t="str">
        <f>IF(参照_電気!C689="","",参照_電気!C689)</f>
        <v>メニューC</v>
      </c>
      <c r="AX689" s="19">
        <f>IF(参照_電気!D689="","",参照_電気!D689)</f>
        <v>4.0700000000000003E-4</v>
      </c>
      <c r="AY689" s="19">
        <f>IF(参照_電気!E689="","",参照_電気!E689)</f>
        <v>4.0700000000000003E-4</v>
      </c>
      <c r="AZ689" s="19" t="str">
        <f>IF(参照_電気!F689="","",参照_電気!F689)</f>
        <v>公益財団法人東京都環境公社</v>
      </c>
      <c r="BA689" s="19" t="str">
        <f>IF(参照_電気!G689="","",参照_電気!G689)</f>
        <v>公益財団法人東京都環境公社_メニューC</v>
      </c>
      <c r="BB689" s="19">
        <f t="shared" si="51"/>
        <v>0.40700000000000003</v>
      </c>
      <c r="BD689" s="19" t="str">
        <f>IF(参照_電気!L689="","",参照_電気!L689)</f>
        <v/>
      </c>
    </row>
    <row r="690" spans="47:56">
      <c r="AU690" s="19" t="str">
        <f>IF(参照_電気!A690="","",参照_電気!A690)</f>
        <v/>
      </c>
      <c r="AV690" s="19" t="str">
        <f>IF(参照_電気!B690="","",参照_電気!B690)</f>
        <v/>
      </c>
      <c r="AW690" s="19" t="str">
        <f>IF(参照_電気!C690="","",参照_電気!C690)</f>
        <v>(参考値)事業者全体</v>
      </c>
      <c r="AX690" s="19">
        <f>IF(参照_電気!D690="","",参照_電気!D690)</f>
        <v>4.2400000000000001E-4</v>
      </c>
      <c r="AY690" s="19">
        <f>IF(参照_電気!E690="","",参照_電気!E690)</f>
        <v>4.2400000000000001E-4</v>
      </c>
      <c r="AZ690" s="19" t="str">
        <f>IF(参照_電気!F690="","",参照_電気!F690)</f>
        <v>公益財団法人東京都環境公社</v>
      </c>
      <c r="BA690" s="19" t="str">
        <f>IF(参照_電気!G690="","",参照_電気!G690)</f>
        <v>公益財団法人東京都環境公社_(参考値)事業者全体</v>
      </c>
      <c r="BB690" s="19">
        <f t="shared" si="51"/>
        <v>0.42399999999999999</v>
      </c>
      <c r="BD690" s="19" t="str">
        <f>IF(参照_電気!L690="","",参照_電気!L690)</f>
        <v/>
      </c>
    </row>
    <row r="691" spans="47:56">
      <c r="AU691" s="19" t="str">
        <f>IF(参照_電気!A691="","",参照_電気!A691)</f>
        <v>A0300</v>
      </c>
      <c r="AV691" s="19" t="str">
        <f>IF(参照_電気!B691="","",参照_電気!B691)</f>
        <v>(株)ファミリーネット・ジャパン</v>
      </c>
      <c r="AW691" s="19" t="str">
        <f>IF(参照_電気!C691="","",参照_電気!C691)</f>
        <v>メニューA</v>
      </c>
      <c r="AX691" s="19">
        <f>IF(参照_電気!D691="","",参照_電気!D691)</f>
        <v>0</v>
      </c>
      <c r="AY691" s="19">
        <f>IF(参照_電気!E691="","",参照_電気!E691)</f>
        <v>0</v>
      </c>
      <c r="AZ691" s="19" t="str">
        <f>IF(参照_電気!F691="","",参照_電気!F691)</f>
        <v>(株)ファミリーネット・ジャパン</v>
      </c>
      <c r="BA691" s="19" t="str">
        <f>IF(参照_電気!G691="","",参照_電気!G691)</f>
        <v>(株)ファミリーネット・ジャパン_メニューA</v>
      </c>
      <c r="BB691" s="19">
        <f t="shared" si="51"/>
        <v>0</v>
      </c>
      <c r="BD691" s="19" t="str">
        <f>IF(参照_電気!L691="","",参照_電気!L691)</f>
        <v/>
      </c>
    </row>
    <row r="692" spans="47:56">
      <c r="AU692" s="19" t="str">
        <f>IF(参照_電気!A692="","",参照_電気!A692)</f>
        <v/>
      </c>
      <c r="AV692" s="19" t="str">
        <f>IF(参照_電気!B692="","",参照_電気!B692)</f>
        <v/>
      </c>
      <c r="AW692" s="19" t="str">
        <f>IF(参照_電気!C692="","",参照_電気!C692)</f>
        <v>メニューB</v>
      </c>
      <c r="AX692" s="19">
        <f>IF(参照_電気!D692="","",参照_電気!D692)</f>
        <v>0</v>
      </c>
      <c r="AY692" s="19">
        <f>IF(参照_電気!E692="","",参照_電気!E692)</f>
        <v>0</v>
      </c>
      <c r="AZ692" s="19" t="str">
        <f>IF(参照_電気!F692="","",参照_電気!F692)</f>
        <v>(株)ファミリーネット・ジャパン</v>
      </c>
      <c r="BA692" s="19" t="str">
        <f>IF(参照_電気!G692="","",参照_電気!G692)</f>
        <v>(株)ファミリーネット・ジャパン_メニューB</v>
      </c>
      <c r="BB692" s="19">
        <f t="shared" si="51"/>
        <v>0</v>
      </c>
      <c r="BD692" s="19" t="str">
        <f>IF(参照_電気!L692="","",参照_電気!L692)</f>
        <v/>
      </c>
    </row>
    <row r="693" spans="47:56">
      <c r="AU693" s="19" t="str">
        <f>IF(参照_電気!A693="","",参照_電気!A693)</f>
        <v/>
      </c>
      <c r="AV693" s="19" t="str">
        <f>IF(参照_電気!B693="","",参照_電気!B693)</f>
        <v/>
      </c>
      <c r="AW693" s="19" t="str">
        <f>IF(参照_電気!C693="","",参照_電気!C693)</f>
        <v>メニューC</v>
      </c>
      <c r="AX693" s="19">
        <f>IF(参照_電気!D693="","",参照_電気!D693)</f>
        <v>0</v>
      </c>
      <c r="AY693" s="19">
        <f>IF(参照_電気!E693="","",参照_電気!E693)</f>
        <v>0</v>
      </c>
      <c r="AZ693" s="19" t="str">
        <f>IF(参照_電気!F693="","",参照_電気!F693)</f>
        <v>(株)ファミリーネット・ジャパン</v>
      </c>
      <c r="BA693" s="19" t="str">
        <f>IF(参照_電気!G693="","",参照_電気!G693)</f>
        <v>(株)ファミリーネット・ジャパン_メニューC</v>
      </c>
      <c r="BB693" s="19">
        <f t="shared" si="51"/>
        <v>0</v>
      </c>
      <c r="BD693" s="19" t="str">
        <f>IF(参照_電気!L693="","",参照_電気!L693)</f>
        <v/>
      </c>
    </row>
    <row r="694" spans="47:56">
      <c r="AU694" s="19" t="str">
        <f>IF(参照_電気!A694="","",参照_電気!A694)</f>
        <v/>
      </c>
      <c r="AV694" s="19" t="str">
        <f>IF(参照_電気!B694="","",参照_電気!B694)</f>
        <v/>
      </c>
      <c r="AW694" s="19" t="str">
        <f>IF(参照_電気!C694="","",参照_電気!C694)</f>
        <v>メニューD</v>
      </c>
      <c r="AX694" s="19">
        <f>IF(参照_電気!D694="","",参照_電気!D694)</f>
        <v>0</v>
      </c>
      <c r="AY694" s="19">
        <f>IF(参照_電気!E694="","",参照_電気!E694)</f>
        <v>0</v>
      </c>
      <c r="AZ694" s="19" t="str">
        <f>IF(参照_電気!F694="","",参照_電気!F694)</f>
        <v>(株)ファミリーネット・ジャパン</v>
      </c>
      <c r="BA694" s="19" t="str">
        <f>IF(参照_電気!G694="","",参照_電気!G694)</f>
        <v>(株)ファミリーネット・ジャパン_メニューD</v>
      </c>
      <c r="BB694" s="19">
        <f t="shared" si="51"/>
        <v>0</v>
      </c>
      <c r="BD694" s="19" t="str">
        <f>IF(参照_電気!L694="","",参照_電気!L694)</f>
        <v/>
      </c>
    </row>
    <row r="695" spans="47:56">
      <c r="AU695" s="19" t="str">
        <f>IF(参照_電気!A695="","",参照_電気!A695)</f>
        <v/>
      </c>
      <c r="AV695" s="19" t="str">
        <f>IF(参照_電気!B695="","",参照_電気!B695)</f>
        <v/>
      </c>
      <c r="AW695" s="19" t="str">
        <f>IF(参照_電気!C695="","",参照_電気!C695)</f>
        <v>メニューE(残差)</v>
      </c>
      <c r="AX695" s="19">
        <f>IF(参照_電気!D695="","",参照_電気!D695)</f>
        <v>3.3799999999999998E-4</v>
      </c>
      <c r="AY695" s="19">
        <f>IF(参照_電気!E695="","",参照_電気!E695)</f>
        <v>3.3799999999999998E-4</v>
      </c>
      <c r="AZ695" s="19" t="str">
        <f>IF(参照_電気!F695="","",参照_電気!F695)</f>
        <v>(株)ファミリーネット・ジャパン</v>
      </c>
      <c r="BA695" s="19" t="str">
        <f>IF(参照_電気!G695="","",参照_電気!G695)</f>
        <v>(株)ファミリーネット・ジャパン_メニューE(残差)</v>
      </c>
      <c r="BB695" s="19">
        <f t="shared" si="51"/>
        <v>0.33799999999999997</v>
      </c>
      <c r="BD695" s="19" t="str">
        <f>IF(参照_電気!L695="","",参照_電気!L695)</f>
        <v/>
      </c>
    </row>
    <row r="696" spans="47:56">
      <c r="AU696" s="19" t="str">
        <f>IF(参照_電気!A696="","",参照_電気!A696)</f>
        <v/>
      </c>
      <c r="AV696" s="19" t="str">
        <f>IF(参照_電気!B696="","",参照_電気!B696)</f>
        <v/>
      </c>
      <c r="AW696" s="19" t="str">
        <f>IF(参照_電気!C696="","",参照_電気!C696)</f>
        <v>(参考値)事業者全体</v>
      </c>
      <c r="AX696" s="19">
        <f>IF(参照_電気!D696="","",参照_電気!D696)</f>
        <v>2.9999999999999997E-4</v>
      </c>
      <c r="AY696" s="19">
        <f>IF(参照_電気!E696="","",参照_電気!E696)</f>
        <v>2.9999999999999997E-4</v>
      </c>
      <c r="AZ696" s="19" t="str">
        <f>IF(参照_電気!F696="","",参照_電気!F696)</f>
        <v>(株)ファミリーネット・ジャパン</v>
      </c>
      <c r="BA696" s="19" t="str">
        <f>IF(参照_電気!G696="","",参照_電気!G696)</f>
        <v>(株)ファミリーネット・ジャパン_(参考値)事業者全体</v>
      </c>
      <c r="BB696" s="19">
        <f t="shared" si="51"/>
        <v>0.3</v>
      </c>
      <c r="BD696" s="19" t="str">
        <f>IF(参照_電気!L696="","",参照_電気!L696)</f>
        <v/>
      </c>
    </row>
    <row r="697" spans="47:56">
      <c r="AU697" s="19" t="str">
        <f>IF(参照_電気!A697="","",参照_電気!A697)</f>
        <v>A0303</v>
      </c>
      <c r="AV697" s="19" t="str">
        <f>IF(参照_電気!B697="","",参照_電気!B697)</f>
        <v>MKステーションズ(株)</v>
      </c>
      <c r="AW697" s="19" t="str">
        <f>IF(参照_電気!C697="","",参照_電気!C697)</f>
        <v/>
      </c>
      <c r="AX697" s="19">
        <f>IF(参照_電気!D697="","",参照_電気!D697)</f>
        <v>6.1799999999999995E-4</v>
      </c>
      <c r="AY697" s="19">
        <f>IF(参照_電気!E697="","",参照_電気!E697)</f>
        <v>6.1799999999999995E-4</v>
      </c>
      <c r="AZ697" s="19" t="str">
        <f>IF(参照_電気!F697="","",参照_電気!F697)</f>
        <v>MKステーションズ(株)</v>
      </c>
      <c r="BA697" s="19" t="str">
        <f>IF(参照_電気!G697="","",参照_電気!G697)</f>
        <v>MKステーションズ(株)_</v>
      </c>
      <c r="BB697" s="19">
        <f t="shared" si="51"/>
        <v>0.61799999999999999</v>
      </c>
      <c r="BD697" s="19" t="str">
        <f>IF(参照_電気!L697="","",参照_電気!L697)</f>
        <v/>
      </c>
    </row>
    <row r="698" spans="47:56">
      <c r="AU698" s="19" t="str">
        <f>IF(参照_電気!A698="","",参照_電気!A698)</f>
        <v>A0305</v>
      </c>
      <c r="AV698" s="19" t="str">
        <f>IF(参照_電気!B698="","",参照_電気!B698)</f>
        <v>フラワーペイメント(株)</v>
      </c>
      <c r="AW698" s="19" t="str">
        <f>IF(参照_電気!C698="","",参照_電気!C698)</f>
        <v/>
      </c>
      <c r="AX698" s="19">
        <f>IF(参照_電気!D698="","",参照_電気!D698)</f>
        <v>6.5099999999999999E-4</v>
      </c>
      <c r="AY698" s="19">
        <f>IF(参照_電気!E698="","",参照_電気!E698)</f>
        <v>6.5099999999999999E-4</v>
      </c>
      <c r="AZ698" s="19" t="str">
        <f>IF(参照_電気!F698="","",参照_電気!F698)</f>
        <v>フラワーペイメント(株)</v>
      </c>
      <c r="BA698" s="19" t="str">
        <f>IF(参照_電気!G698="","",参照_電気!G698)</f>
        <v>フラワーペイメント(株)_</v>
      </c>
      <c r="BB698" s="19">
        <f t="shared" si="51"/>
        <v>0.65100000000000002</v>
      </c>
      <c r="BD698" s="19" t="str">
        <f>IF(参照_電気!L698="","",参照_電気!L698)</f>
        <v/>
      </c>
    </row>
    <row r="699" spans="47:56">
      <c r="AU699" s="19" t="str">
        <f>IF(参照_電気!A699="","",参照_電気!A699)</f>
        <v>A0306</v>
      </c>
      <c r="AV699" s="19" t="str">
        <f>IF(参照_電気!B699="","",参照_電気!B699)</f>
        <v>(株)JTBコミュニケーションデザイン</v>
      </c>
      <c r="AW699" s="19" t="str">
        <f>IF(参照_電気!C699="","",参照_電気!C699)</f>
        <v/>
      </c>
      <c r="AX699" s="19">
        <f>IF(参照_電気!D699="","",参照_電気!D699)</f>
        <v>4.9799999999999996E-4</v>
      </c>
      <c r="AY699" s="19">
        <f>IF(参照_電気!E699="","",参照_電気!E699)</f>
        <v>4.9799999999999996E-4</v>
      </c>
      <c r="AZ699" s="19" t="str">
        <f>IF(参照_電気!F699="","",参照_電気!F699)</f>
        <v>(株)JTBコミュニケーションデザイン</v>
      </c>
      <c r="BA699" s="19" t="str">
        <f>IF(参照_電気!G699="","",参照_電気!G699)</f>
        <v>(株)JTBコミュニケーションデザイン_</v>
      </c>
      <c r="BB699" s="19">
        <f t="shared" si="51"/>
        <v>0.49799999999999994</v>
      </c>
      <c r="BD699" s="19" t="str">
        <f>IF(参照_電気!L699="","",参照_電気!L699)</f>
        <v/>
      </c>
    </row>
    <row r="700" spans="47:56">
      <c r="AU700" s="19" t="str">
        <f>IF(参照_電気!A700="","",参照_電気!A700)</f>
        <v>A0310</v>
      </c>
      <c r="AV700" s="19" t="str">
        <f>IF(参照_電気!B700="","",参照_電気!B700)</f>
        <v>全農エネルギー(株)</v>
      </c>
      <c r="AW700" s="19" t="str">
        <f>IF(参照_電気!C700="","",参照_電気!C700)</f>
        <v>メニューA</v>
      </c>
      <c r="AX700" s="19">
        <f>IF(参照_電気!D700="","",参照_電気!D700)</f>
        <v>0</v>
      </c>
      <c r="AY700" s="19">
        <f>IF(参照_電気!E700="","",参照_電気!E700)</f>
        <v>0</v>
      </c>
      <c r="AZ700" s="19" t="str">
        <f>IF(参照_電気!F700="","",参照_電気!F700)</f>
        <v>全農エネルギー(株)</v>
      </c>
      <c r="BA700" s="19" t="str">
        <f>IF(参照_電気!G700="","",参照_電気!G700)</f>
        <v>全農エネルギー(株)_メニューA</v>
      </c>
      <c r="BB700" s="19">
        <f t="shared" si="51"/>
        <v>0</v>
      </c>
      <c r="BD700" s="19" t="str">
        <f>IF(参照_電気!L700="","",参照_電気!L700)</f>
        <v/>
      </c>
    </row>
    <row r="701" spans="47:56">
      <c r="AU701" s="19" t="str">
        <f>IF(参照_電気!A701="","",参照_電気!A701)</f>
        <v/>
      </c>
      <c r="AV701" s="19" t="str">
        <f>IF(参照_電気!B701="","",参照_電気!B701)</f>
        <v/>
      </c>
      <c r="AW701" s="19" t="str">
        <f>IF(参照_電気!C701="","",参照_電気!C701)</f>
        <v>メニューB(残差)</v>
      </c>
      <c r="AX701" s="19">
        <f>IF(参照_電気!D701="","",参照_電気!D701)</f>
        <v>6.0300000000000002E-4</v>
      </c>
      <c r="AY701" s="19">
        <f>IF(参照_電気!E701="","",参照_電気!E701)</f>
        <v>6.0300000000000002E-4</v>
      </c>
      <c r="AZ701" s="19" t="str">
        <f>IF(参照_電気!F701="","",参照_電気!F701)</f>
        <v>全農エネルギー(株)</v>
      </c>
      <c r="BA701" s="19" t="str">
        <f>IF(参照_電気!G701="","",参照_電気!G701)</f>
        <v>全農エネルギー(株)_メニューB(残差)</v>
      </c>
      <c r="BB701" s="19">
        <f t="shared" si="51"/>
        <v>0.60299999999999998</v>
      </c>
      <c r="BD701" s="19" t="str">
        <f>IF(参照_電気!L701="","",参照_電気!L701)</f>
        <v/>
      </c>
    </row>
    <row r="702" spans="47:56">
      <c r="AU702" s="19" t="str">
        <f>IF(参照_電気!A702="","",参照_電気!A702)</f>
        <v/>
      </c>
      <c r="AV702" s="19" t="str">
        <f>IF(参照_電気!B702="","",参照_電気!B702)</f>
        <v/>
      </c>
      <c r="AW702" s="19" t="str">
        <f>IF(参照_電気!C702="","",参照_電気!C702)</f>
        <v>(参考値)事業者全体</v>
      </c>
      <c r="AX702" s="19">
        <f>IF(参照_電気!D702="","",参照_電気!D702)</f>
        <v>5.9999999999999995E-4</v>
      </c>
      <c r="AY702" s="19">
        <f>IF(参照_電気!E702="","",参照_電気!E702)</f>
        <v>5.9999999999999995E-4</v>
      </c>
      <c r="AZ702" s="19" t="str">
        <f>IF(参照_電気!F702="","",参照_電気!F702)</f>
        <v>全農エネルギー(株)</v>
      </c>
      <c r="BA702" s="19" t="str">
        <f>IF(参照_電気!G702="","",参照_電気!G702)</f>
        <v>全農エネルギー(株)_(参考値)事業者全体</v>
      </c>
      <c r="BB702" s="19">
        <f t="shared" si="51"/>
        <v>0.6</v>
      </c>
      <c r="BD702" s="19" t="str">
        <f>IF(参照_電気!L702="","",参照_電気!L702)</f>
        <v/>
      </c>
    </row>
    <row r="703" spans="47:56">
      <c r="AU703" s="19" t="str">
        <f>IF(参照_電気!A703="","",参照_電気!A703)</f>
        <v>A0311</v>
      </c>
      <c r="AV703" s="19" t="str">
        <f>IF(参照_電気!B703="","",参照_電気!B703)</f>
        <v>(株)ハルエネ</v>
      </c>
      <c r="AW703" s="19" t="str">
        <f>IF(参照_電気!C703="","",参照_電気!C703)</f>
        <v>メニューA</v>
      </c>
      <c r="AX703" s="19">
        <f>IF(参照_電気!D703="","",参照_電気!D703)</f>
        <v>0</v>
      </c>
      <c r="AY703" s="19">
        <f>IF(参照_電気!E703="","",参照_電気!E703)</f>
        <v>0</v>
      </c>
      <c r="AZ703" s="19" t="str">
        <f>IF(参照_電気!F703="","",参照_電気!F703)</f>
        <v>(株)ハルエネ</v>
      </c>
      <c r="BA703" s="19" t="str">
        <f>IF(参照_電気!G703="","",参照_電気!G703)</f>
        <v>(株)ハルエネ_メニューA</v>
      </c>
      <c r="BB703" s="19">
        <f t="shared" si="51"/>
        <v>0</v>
      </c>
      <c r="BD703" s="19" t="str">
        <f>IF(参照_電気!L703="","",参照_電気!L703)</f>
        <v/>
      </c>
    </row>
    <row r="704" spans="47:56">
      <c r="AU704" s="19" t="str">
        <f>IF(参照_電気!A704="","",参照_電気!A704)</f>
        <v/>
      </c>
      <c r="AV704" s="19" t="str">
        <f>IF(参照_電気!B704="","",参照_電気!B704)</f>
        <v/>
      </c>
      <c r="AW704" s="19" t="str">
        <f>IF(参照_電気!C704="","",参照_電気!C704)</f>
        <v>メニューB</v>
      </c>
      <c r="AX704" s="19">
        <f>IF(参照_電気!D704="","",参照_電気!D704)</f>
        <v>0</v>
      </c>
      <c r="AY704" s="19">
        <f>IF(参照_電気!E704="","",参照_電気!E704)</f>
        <v>0</v>
      </c>
      <c r="AZ704" s="19" t="str">
        <f>IF(参照_電気!F704="","",参照_電気!F704)</f>
        <v>(株)ハルエネ</v>
      </c>
      <c r="BA704" s="19" t="str">
        <f>IF(参照_電気!G704="","",参照_電気!G704)</f>
        <v>(株)ハルエネ_メニューB</v>
      </c>
      <c r="BB704" s="19">
        <f t="shared" si="51"/>
        <v>0</v>
      </c>
      <c r="BD704" s="19" t="str">
        <f>IF(参照_電気!L704="","",参照_電気!L704)</f>
        <v/>
      </c>
    </row>
    <row r="705" spans="47:56">
      <c r="AU705" s="19" t="str">
        <f>IF(参照_電気!A705="","",参照_電気!A705)</f>
        <v/>
      </c>
      <c r="AV705" s="19" t="str">
        <f>IF(参照_電気!B705="","",参照_電気!B705)</f>
        <v/>
      </c>
      <c r="AW705" s="19" t="str">
        <f>IF(参照_電気!C705="","",参照_電気!C705)</f>
        <v>メニューC(残差)</v>
      </c>
      <c r="AX705" s="19">
        <f>IF(参照_電気!D705="","",参照_電気!D705)</f>
        <v>3.5300000000000002E-4</v>
      </c>
      <c r="AY705" s="19">
        <f>IF(参照_電気!E705="","",参照_電気!E705)</f>
        <v>3.5300000000000002E-4</v>
      </c>
      <c r="AZ705" s="19" t="str">
        <f>IF(参照_電気!F705="","",参照_電気!F705)</f>
        <v>(株)ハルエネ</v>
      </c>
      <c r="BA705" s="19" t="str">
        <f>IF(参照_電気!G705="","",参照_電気!G705)</f>
        <v>(株)ハルエネ_メニューC(残差)</v>
      </c>
      <c r="BB705" s="19">
        <f t="shared" si="51"/>
        <v>0.35300000000000004</v>
      </c>
      <c r="BD705" s="19" t="str">
        <f>IF(参照_電気!L705="","",参照_電気!L705)</f>
        <v/>
      </c>
    </row>
    <row r="706" spans="47:56">
      <c r="AU706" s="19" t="str">
        <f>IF(参照_電気!A706="","",参照_電気!A706)</f>
        <v/>
      </c>
      <c r="AV706" s="19" t="str">
        <f>IF(参照_電気!B706="","",参照_電気!B706)</f>
        <v/>
      </c>
      <c r="AW706" s="19" t="str">
        <f>IF(参照_電気!C706="","",参照_電気!C706)</f>
        <v>(参考値)事業者全体</v>
      </c>
      <c r="AX706" s="19">
        <f>IF(参照_電気!D706="","",参照_電気!D706)</f>
        <v>3.5300000000000002E-4</v>
      </c>
      <c r="AY706" s="19">
        <f>IF(参照_電気!E706="","",参照_電気!E706)</f>
        <v>3.5300000000000002E-4</v>
      </c>
      <c r="AZ706" s="19" t="str">
        <f>IF(参照_電気!F706="","",参照_電気!F706)</f>
        <v>(株)ハルエネ</v>
      </c>
      <c r="BA706" s="19" t="str">
        <f>IF(参照_電気!G706="","",参照_電気!G706)</f>
        <v>(株)ハルエネ_(参考値)事業者全体</v>
      </c>
      <c r="BB706" s="19">
        <f t="shared" si="51"/>
        <v>0.35300000000000004</v>
      </c>
      <c r="BD706" s="19" t="str">
        <f>IF(参照_電気!L706="","",参照_電気!L706)</f>
        <v/>
      </c>
    </row>
    <row r="707" spans="47:56">
      <c r="AU707" s="19" t="str">
        <f>IF(参照_電気!A707="","",参照_電気!A707)</f>
        <v>A0314</v>
      </c>
      <c r="AV707" s="19" t="str">
        <f>IF(参照_電気!B707="","",参照_電気!B707)</f>
        <v>(株)ビビット</v>
      </c>
      <c r="AW707" s="19" t="str">
        <f>IF(参照_電気!C707="","",参照_電気!C707)</f>
        <v/>
      </c>
      <c r="AX707" s="19">
        <f>IF(参照_電気!D707="","",参照_電気!D707)</f>
        <v>4.3300000000000001E-4</v>
      </c>
      <c r="AY707" s="19">
        <f>IF(参照_電気!E707="","",参照_電気!E707)</f>
        <v>4.3300000000000001E-4</v>
      </c>
      <c r="AZ707" s="19" t="str">
        <f>IF(参照_電気!F707="","",参照_電気!F707)</f>
        <v>(株)ビビット</v>
      </c>
      <c r="BA707" s="19" t="str">
        <f>IF(参照_電気!G707="","",参照_電気!G707)</f>
        <v>(株)ビビット_</v>
      </c>
      <c r="BB707" s="19">
        <f t="shared" si="51"/>
        <v>0.433</v>
      </c>
      <c r="BD707" s="19" t="str">
        <f>IF(参照_電気!L707="","",参照_電気!L707)</f>
        <v/>
      </c>
    </row>
    <row r="708" spans="47:56">
      <c r="AU708" s="19" t="str">
        <f>IF(参照_電気!A708="","",参照_電気!A708)</f>
        <v>A0315</v>
      </c>
      <c r="AV708" s="19" t="str">
        <f>IF(参照_電気!B708="","",参照_電気!B708)</f>
        <v>(株)おおた電力</v>
      </c>
      <c r="AW708" s="19" t="str">
        <f>IF(参照_電気!C708="","",参照_電気!C708)</f>
        <v/>
      </c>
      <c r="AX708" s="19">
        <f>IF(参照_電気!D708="","",参照_電気!D708)</f>
        <v>4.1899999999999999E-4</v>
      </c>
      <c r="AY708" s="19">
        <f>IF(参照_電気!E708="","",参照_電気!E708)</f>
        <v>4.1899999999999999E-4</v>
      </c>
      <c r="AZ708" s="19" t="str">
        <f>IF(参照_電気!F708="","",参照_電気!F708)</f>
        <v>(株)おおた電力</v>
      </c>
      <c r="BA708" s="19" t="str">
        <f>IF(参照_電気!G708="","",参照_電気!G708)</f>
        <v>(株)おおた電力_</v>
      </c>
      <c r="BB708" s="19">
        <f t="shared" si="51"/>
        <v>0.41899999999999998</v>
      </c>
      <c r="BD708" s="19" t="str">
        <f>IF(参照_電気!L708="","",参照_電気!L708)</f>
        <v/>
      </c>
    </row>
    <row r="709" spans="47:56">
      <c r="AU709" s="19" t="str">
        <f>IF(参照_電気!A709="","",参照_電気!A709)</f>
        <v>A0317</v>
      </c>
      <c r="AV709" s="19" t="str">
        <f>IF(参照_電気!B709="","",参照_電気!B709)</f>
        <v>伊藤忠プランテック(株)</v>
      </c>
      <c r="AW709" s="19" t="str">
        <f>IF(参照_電気!C709="","",参照_電気!C709)</f>
        <v/>
      </c>
      <c r="AX709" s="19">
        <f>IF(参照_電気!D709="","",参照_電気!D709)</f>
        <v>6.2299999999999996E-4</v>
      </c>
      <c r="AY709" s="19">
        <f>IF(参照_電気!E709="","",参照_電気!E709)</f>
        <v>6.2299999999999996E-4</v>
      </c>
      <c r="AZ709" s="19" t="str">
        <f>IF(参照_電気!F709="","",参照_電気!F709)</f>
        <v>伊藤忠プランテック(株)</v>
      </c>
      <c r="BA709" s="19" t="str">
        <f>IF(参照_電気!G709="","",参照_電気!G709)</f>
        <v>伊藤忠プランテック(株)_</v>
      </c>
      <c r="BB709" s="19">
        <f t="shared" ref="BB709:BB772" si="52">AX709*1000</f>
        <v>0.623</v>
      </c>
      <c r="BD709" s="19" t="str">
        <f>IF(参照_電気!L709="","",参照_電気!L709)</f>
        <v/>
      </c>
    </row>
    <row r="710" spans="47:56">
      <c r="AU710" s="19" t="str">
        <f>IF(参照_電気!A710="","",参照_電気!A710)</f>
        <v>A0318</v>
      </c>
      <c r="AV710" s="19" t="str">
        <f>IF(参照_電気!B710="","",参照_電気!B710)</f>
        <v>(株)オカモト</v>
      </c>
      <c r="AW710" s="19" t="str">
        <f>IF(参照_電気!C710="","",参照_電気!C710)</f>
        <v/>
      </c>
      <c r="AX710" s="19">
        <f>IF(参照_電気!D710="","",参照_電気!D710)</f>
        <v>6.4599999999999998E-4</v>
      </c>
      <c r="AY710" s="19">
        <f>IF(参照_電気!E710="","",参照_電気!E710)</f>
        <v>6.4599999999999998E-4</v>
      </c>
      <c r="AZ710" s="19" t="str">
        <f>IF(参照_電気!F710="","",参照_電気!F710)</f>
        <v>(株)オカモト</v>
      </c>
      <c r="BA710" s="19" t="str">
        <f>IF(参照_電気!G710="","",参照_電気!G710)</f>
        <v>(株)オカモト_</v>
      </c>
      <c r="BB710" s="19">
        <f t="shared" si="52"/>
        <v>0.64600000000000002</v>
      </c>
      <c r="BD710" s="19" t="str">
        <f>IF(参照_電気!L710="","",参照_電気!L710)</f>
        <v/>
      </c>
    </row>
    <row r="711" spans="47:56">
      <c r="AU711" s="19" t="str">
        <f>IF(参照_電気!A711="","",参照_電気!A711)</f>
        <v>A0323</v>
      </c>
      <c r="AV711" s="19" t="str">
        <f>IF(参照_電気!B711="","",参照_電気!B711)</f>
        <v>キタコー(株)</v>
      </c>
      <c r="AW711" s="19" t="str">
        <f>IF(参照_電気!C711="","",参照_電気!C711)</f>
        <v/>
      </c>
      <c r="AX711" s="19">
        <f>IF(参照_電気!D711="","",参照_電気!D711)</f>
        <v>4.0200000000000001E-4</v>
      </c>
      <c r="AY711" s="19">
        <f>IF(参照_電気!E711="","",参照_電気!E711)</f>
        <v>4.0200000000000001E-4</v>
      </c>
      <c r="AZ711" s="19" t="str">
        <f>IF(参照_電気!F711="","",参照_電気!F711)</f>
        <v>キタコー(株)</v>
      </c>
      <c r="BA711" s="19" t="str">
        <f>IF(参照_電気!G711="","",参照_電気!G711)</f>
        <v>キタコー(株)_</v>
      </c>
      <c r="BB711" s="19">
        <f t="shared" si="52"/>
        <v>0.40200000000000002</v>
      </c>
      <c r="BD711" s="19" t="str">
        <f>IF(参照_電気!L711="","",参照_電気!L711)</f>
        <v/>
      </c>
    </row>
    <row r="712" spans="47:56">
      <c r="AU712" s="19" t="str">
        <f>IF(参照_電気!A712="","",参照_電気!A712)</f>
        <v>A0330</v>
      </c>
      <c r="AV712" s="19" t="str">
        <f>IF(参照_電気!B712="","",参照_電気!B712)</f>
        <v>香川電力(株)　</v>
      </c>
      <c r="AW712" s="19" t="str">
        <f>IF(参照_電気!C712="","",参照_電気!C712)</f>
        <v>メニューA</v>
      </c>
      <c r="AX712" s="19">
        <f>IF(参照_電気!D712="","",参照_電気!D712)</f>
        <v>0</v>
      </c>
      <c r="AY712" s="19">
        <f>IF(参照_電気!E712="","",参照_電気!E712)</f>
        <v>0</v>
      </c>
      <c r="AZ712" s="19" t="str">
        <f>IF(参照_電気!F712="","",参照_電気!F712)</f>
        <v>香川電力(株)　</v>
      </c>
      <c r="BA712" s="19" t="str">
        <f>IF(参照_電気!G712="","",参照_電気!G712)</f>
        <v>香川電力(株)　_メニューA</v>
      </c>
      <c r="BB712" s="19">
        <f t="shared" si="52"/>
        <v>0</v>
      </c>
      <c r="BD712" s="19" t="str">
        <f>IF(参照_電気!L712="","",参照_電気!L712)</f>
        <v/>
      </c>
    </row>
    <row r="713" spans="47:56">
      <c r="AU713" s="19" t="str">
        <f>IF(参照_電気!A713="","",参照_電気!A713)</f>
        <v/>
      </c>
      <c r="AV713" s="19" t="str">
        <f>IF(参照_電気!B713="","",参照_電気!B713)</f>
        <v/>
      </c>
      <c r="AW713" s="19" t="str">
        <f>IF(参照_電気!C713="","",参照_電気!C713)</f>
        <v>メニューB</v>
      </c>
      <c r="AX713" s="19">
        <f>IF(参照_電気!D713="","",参照_電気!D713)</f>
        <v>1.84E-4</v>
      </c>
      <c r="AY713" s="19">
        <f>IF(参照_電気!E713="","",参照_電気!E713)</f>
        <v>1.84E-4</v>
      </c>
      <c r="AZ713" s="19" t="str">
        <f>IF(参照_電気!F713="","",参照_電気!F713)</f>
        <v>香川電力(株)　</v>
      </c>
      <c r="BA713" s="19" t="str">
        <f>IF(参照_電気!G713="","",参照_電気!G713)</f>
        <v>香川電力(株)　_メニューB</v>
      </c>
      <c r="BB713" s="19">
        <f t="shared" si="52"/>
        <v>0.184</v>
      </c>
      <c r="BD713" s="19" t="str">
        <f>IF(参照_電気!L713="","",参照_電気!L713)</f>
        <v/>
      </c>
    </row>
    <row r="714" spans="47:56">
      <c r="AU714" s="19" t="str">
        <f>IF(参照_電気!A714="","",参照_電気!A714)</f>
        <v/>
      </c>
      <c r="AV714" s="19" t="str">
        <f>IF(参照_電気!B714="","",参照_電気!B714)</f>
        <v/>
      </c>
      <c r="AW714" s="19" t="str">
        <f>IF(参照_電気!C714="","",参照_電気!C714)</f>
        <v>メニューC</v>
      </c>
      <c r="AX714" s="19">
        <f>IF(参照_電気!D714="","",参照_電気!D714)</f>
        <v>3.1199999999999999E-4</v>
      </c>
      <c r="AY714" s="19">
        <f>IF(参照_電気!E714="","",参照_電気!E714)</f>
        <v>3.1199999999999999E-4</v>
      </c>
      <c r="AZ714" s="19" t="str">
        <f>IF(参照_電気!F714="","",参照_電気!F714)</f>
        <v>香川電力(株)　</v>
      </c>
      <c r="BA714" s="19" t="str">
        <f>IF(参照_電気!G714="","",参照_電気!G714)</f>
        <v>香川電力(株)　_メニューC</v>
      </c>
      <c r="BB714" s="19">
        <f t="shared" si="52"/>
        <v>0.312</v>
      </c>
      <c r="BD714" s="19" t="str">
        <f>IF(参照_電気!L714="","",参照_電気!L714)</f>
        <v/>
      </c>
    </row>
    <row r="715" spans="47:56">
      <c r="AU715" s="19" t="str">
        <f>IF(参照_電気!A715="","",参照_電気!A715)</f>
        <v/>
      </c>
      <c r="AV715" s="19" t="str">
        <f>IF(参照_電気!B715="","",参照_電気!B715)</f>
        <v/>
      </c>
      <c r="AW715" s="19" t="str">
        <f>IF(参照_電気!C715="","",参照_電気!C715)</f>
        <v>メニューD(残差)</v>
      </c>
      <c r="AX715" s="19">
        <f>IF(参照_電気!D715="","",参照_電気!D715)</f>
        <v>6.0599999999999998E-4</v>
      </c>
      <c r="AY715" s="19">
        <f>IF(参照_電気!E715="","",参照_電気!E715)</f>
        <v>6.0599999999999998E-4</v>
      </c>
      <c r="AZ715" s="19" t="str">
        <f>IF(参照_電気!F715="","",参照_電気!F715)</f>
        <v>香川電力(株)　</v>
      </c>
      <c r="BA715" s="19" t="str">
        <f>IF(参照_電気!G715="","",参照_電気!G715)</f>
        <v>香川電力(株)　_メニューD(残差)</v>
      </c>
      <c r="BB715" s="19">
        <f t="shared" si="52"/>
        <v>0.60599999999999998</v>
      </c>
      <c r="BD715" s="19" t="str">
        <f>IF(参照_電気!L715="","",参照_電気!L715)</f>
        <v/>
      </c>
    </row>
    <row r="716" spans="47:56">
      <c r="AU716" s="19" t="str">
        <f>IF(参照_電気!A716="","",参照_電気!A716)</f>
        <v/>
      </c>
      <c r="AV716" s="19" t="str">
        <f>IF(参照_電気!B716="","",参照_電気!B716)</f>
        <v/>
      </c>
      <c r="AW716" s="19" t="str">
        <f>IF(参照_電気!C716="","",参照_電気!C716)</f>
        <v>(参考値)事業者全体</v>
      </c>
      <c r="AX716" s="19">
        <f>IF(参照_電気!D716="","",参照_電気!D716)</f>
        <v>5.9400000000000002E-4</v>
      </c>
      <c r="AY716" s="19">
        <f>IF(参照_電気!E716="","",参照_電気!E716)</f>
        <v>5.9400000000000002E-4</v>
      </c>
      <c r="AZ716" s="19" t="str">
        <f>IF(参照_電気!F716="","",参照_電気!F716)</f>
        <v>香川電力(株)　</v>
      </c>
      <c r="BA716" s="19" t="str">
        <f>IF(参照_電気!G716="","",参照_電気!G716)</f>
        <v>香川電力(株)　_(参考値)事業者全体</v>
      </c>
      <c r="BB716" s="19">
        <f t="shared" si="52"/>
        <v>0.59399999999999997</v>
      </c>
      <c r="BD716" s="19" t="str">
        <f>IF(参照_電気!L716="","",参照_電気!L716)</f>
        <v/>
      </c>
    </row>
    <row r="717" spans="47:56">
      <c r="AU717" s="19" t="str">
        <f>IF(参照_電気!A717="","",参照_電気!A717)</f>
        <v>A0332</v>
      </c>
      <c r="AV717" s="19" t="str">
        <f>IF(参照_電気!B717="","",参照_電気!B717)</f>
        <v>(株)PinT</v>
      </c>
      <c r="AW717" s="19" t="str">
        <f>IF(参照_電気!C717="","",参照_電気!C717)</f>
        <v>メニューA</v>
      </c>
      <c r="AX717" s="19">
        <f>IF(参照_電気!D717="","",参照_電気!D717)</f>
        <v>0</v>
      </c>
      <c r="AY717" s="19">
        <f>IF(参照_電気!E717="","",参照_電気!E717)</f>
        <v>0</v>
      </c>
      <c r="AZ717" s="19" t="str">
        <f>IF(参照_電気!F717="","",参照_電気!F717)</f>
        <v>(株)PinT</v>
      </c>
      <c r="BA717" s="19" t="str">
        <f>IF(参照_電気!G717="","",参照_電気!G717)</f>
        <v>(株)PinT_メニューA</v>
      </c>
      <c r="BB717" s="19">
        <f t="shared" si="52"/>
        <v>0</v>
      </c>
      <c r="BD717" s="19" t="str">
        <f>IF(参照_電気!L717="","",参照_電気!L717)</f>
        <v/>
      </c>
    </row>
    <row r="718" spans="47:56">
      <c r="AU718" s="19" t="str">
        <f>IF(参照_電気!A718="","",参照_電気!A718)</f>
        <v/>
      </c>
      <c r="AV718" s="19" t="str">
        <f>IF(参照_電気!B718="","",参照_電気!B718)</f>
        <v/>
      </c>
      <c r="AW718" s="19" t="str">
        <f>IF(参照_電気!C718="","",参照_電気!C718)</f>
        <v>メニューB</v>
      </c>
      <c r="AX718" s="19">
        <f>IF(参照_電気!D718="","",参照_電気!D718)</f>
        <v>0</v>
      </c>
      <c r="AY718" s="19">
        <f>IF(参照_電気!E718="","",参照_電気!E718)</f>
        <v>0</v>
      </c>
      <c r="AZ718" s="19" t="str">
        <f>IF(参照_電気!F718="","",参照_電気!F718)</f>
        <v>(株)PinT</v>
      </c>
      <c r="BA718" s="19" t="str">
        <f>IF(参照_電気!G718="","",参照_電気!G718)</f>
        <v>(株)PinT_メニューB</v>
      </c>
      <c r="BB718" s="19">
        <f t="shared" si="52"/>
        <v>0</v>
      </c>
      <c r="BD718" s="19" t="str">
        <f>IF(参照_電気!L718="","",参照_電気!L718)</f>
        <v/>
      </c>
    </row>
    <row r="719" spans="47:56">
      <c r="AU719" s="19" t="str">
        <f>IF(参照_電気!A719="","",参照_電気!A719)</f>
        <v/>
      </c>
      <c r="AV719" s="19" t="str">
        <f>IF(参照_電気!B719="","",参照_電気!B719)</f>
        <v/>
      </c>
      <c r="AW719" s="19" t="str">
        <f>IF(参照_電気!C719="","",参照_電気!C719)</f>
        <v>メニューC(残差)</v>
      </c>
      <c r="AX719" s="19">
        <f>IF(参照_電気!D719="","",参照_電気!D719)</f>
        <v>4.0499999999999998E-4</v>
      </c>
      <c r="AY719" s="19">
        <f>IF(参照_電気!E719="","",参照_電気!E719)</f>
        <v>4.0499999999999998E-4</v>
      </c>
      <c r="AZ719" s="19" t="str">
        <f>IF(参照_電気!F719="","",参照_電気!F719)</f>
        <v>(株)PinT</v>
      </c>
      <c r="BA719" s="19" t="str">
        <f>IF(参照_電気!G719="","",参照_電気!G719)</f>
        <v>(株)PinT_メニューC(残差)</v>
      </c>
      <c r="BB719" s="19">
        <f t="shared" si="52"/>
        <v>0.40499999999999997</v>
      </c>
      <c r="BD719" s="19" t="str">
        <f>IF(参照_電気!L719="","",参照_電気!L719)</f>
        <v/>
      </c>
    </row>
    <row r="720" spans="47:56">
      <c r="AU720" s="19" t="str">
        <f>IF(参照_電気!A720="","",参照_電気!A720)</f>
        <v/>
      </c>
      <c r="AV720" s="19" t="str">
        <f>IF(参照_電気!B720="","",参照_電気!B720)</f>
        <v/>
      </c>
      <c r="AW720" s="19" t="str">
        <f>IF(参照_電気!C720="","",参照_電気!C720)</f>
        <v>(参考値)事業者全体</v>
      </c>
      <c r="AX720" s="19">
        <f>IF(参照_電気!D720="","",参照_電気!D720)</f>
        <v>4.0000000000000002E-4</v>
      </c>
      <c r="AY720" s="19">
        <f>IF(参照_電気!E720="","",参照_電気!E720)</f>
        <v>4.0000000000000002E-4</v>
      </c>
      <c r="AZ720" s="19" t="str">
        <f>IF(参照_電気!F720="","",参照_電気!F720)</f>
        <v>(株)PinT</v>
      </c>
      <c r="BA720" s="19" t="str">
        <f>IF(参照_電気!G720="","",参照_電気!G720)</f>
        <v>(株)PinT_(参考値)事業者全体</v>
      </c>
      <c r="BB720" s="19">
        <f t="shared" si="52"/>
        <v>0.4</v>
      </c>
      <c r="BD720" s="19" t="str">
        <f>IF(参照_電気!L720="","",参照_電気!L720)</f>
        <v/>
      </c>
    </row>
    <row r="721" spans="47:56">
      <c r="AU721" s="19" t="str">
        <f>IF(参照_電気!A721="","",参照_電気!A721)</f>
        <v>A0336</v>
      </c>
      <c r="AV721" s="19" t="str">
        <f>IF(参照_電気!B721="","",参照_電気!B721)</f>
        <v>(株)沖縄ガスニューパワー</v>
      </c>
      <c r="AW721" s="19" t="str">
        <f>IF(参照_電気!C721="","",参照_電気!C721)</f>
        <v>メニューA</v>
      </c>
      <c r="AX721" s="19">
        <f>IF(参照_電気!D721="","",参照_電気!D721)</f>
        <v>0</v>
      </c>
      <c r="AY721" s="19">
        <f>IF(参照_電気!E721="","",参照_電気!E721)</f>
        <v>0</v>
      </c>
      <c r="AZ721" s="19" t="str">
        <f>IF(参照_電気!F721="","",参照_電気!F721)</f>
        <v>(株)沖縄ガスニューパワー</v>
      </c>
      <c r="BA721" s="19" t="str">
        <f>IF(参照_電気!G721="","",参照_電気!G721)</f>
        <v>(株)沖縄ガスニューパワー_メニューA</v>
      </c>
      <c r="BB721" s="19">
        <f t="shared" si="52"/>
        <v>0</v>
      </c>
      <c r="BD721" s="19" t="str">
        <f>IF(参照_電気!L721="","",参照_電気!L721)</f>
        <v/>
      </c>
    </row>
    <row r="722" spans="47:56">
      <c r="AU722" s="19" t="str">
        <f>IF(参照_電気!A722="","",参照_電気!A722)</f>
        <v/>
      </c>
      <c r="AV722" s="19" t="str">
        <f>IF(参照_電気!B722="","",参照_電気!B722)</f>
        <v/>
      </c>
      <c r="AW722" s="19" t="str">
        <f>IF(参照_電気!C722="","",参照_電気!C722)</f>
        <v>メニューB(残差)</v>
      </c>
      <c r="AX722" s="19">
        <f>IF(参照_電気!D722="","",参照_電気!D722)</f>
        <v>5.4799999999999998E-4</v>
      </c>
      <c r="AY722" s="19">
        <f>IF(参照_電気!E722="","",参照_電気!E722)</f>
        <v>5.4799999999999998E-4</v>
      </c>
      <c r="AZ722" s="19" t="str">
        <f>IF(参照_電気!F722="","",参照_電気!F722)</f>
        <v>(株)沖縄ガスニューパワー</v>
      </c>
      <c r="BA722" s="19" t="str">
        <f>IF(参照_電気!G722="","",参照_電気!G722)</f>
        <v>(株)沖縄ガスニューパワー_メニューB(残差)</v>
      </c>
      <c r="BB722" s="19">
        <f t="shared" si="52"/>
        <v>0.54799999999999993</v>
      </c>
      <c r="BD722" s="19" t="str">
        <f>IF(参照_電気!L722="","",参照_電気!L722)</f>
        <v/>
      </c>
    </row>
    <row r="723" spans="47:56">
      <c r="AU723" s="19" t="str">
        <f>IF(参照_電気!A723="","",参照_電気!A723)</f>
        <v/>
      </c>
      <c r="AV723" s="19" t="str">
        <f>IF(参照_電気!B723="","",参照_電気!B723)</f>
        <v/>
      </c>
      <c r="AW723" s="19" t="str">
        <f>IF(参照_電気!C723="","",参照_電気!C723)</f>
        <v>(参考値)事業者全体</v>
      </c>
      <c r="AX723" s="19">
        <f>IF(参照_電気!D723="","",参照_電気!D723)</f>
        <v>4.7800000000000002E-4</v>
      </c>
      <c r="AY723" s="19">
        <f>IF(参照_電気!E723="","",参照_電気!E723)</f>
        <v>4.7800000000000002E-4</v>
      </c>
      <c r="AZ723" s="19" t="str">
        <f>IF(参照_電気!F723="","",参照_電気!F723)</f>
        <v>(株)沖縄ガスニューパワー</v>
      </c>
      <c r="BA723" s="19" t="str">
        <f>IF(参照_電気!G723="","",参照_電気!G723)</f>
        <v>(株)沖縄ガスニューパワー_(参考値)事業者全体</v>
      </c>
      <c r="BB723" s="19">
        <f t="shared" si="52"/>
        <v>0.47800000000000004</v>
      </c>
      <c r="BD723" s="19" t="str">
        <f>IF(参照_電気!L723="","",参照_電気!L723)</f>
        <v/>
      </c>
    </row>
    <row r="724" spans="47:56">
      <c r="AU724" s="19" t="str">
        <f>IF(参照_電気!A724="","",参照_電気!A724)</f>
        <v>A0337</v>
      </c>
      <c r="AV724" s="19" t="str">
        <f>IF(参照_電気!B724="","",参照_電気!B724)</f>
        <v>諏訪瓦斯(株)</v>
      </c>
      <c r="AW724" s="19" t="str">
        <f>IF(参照_電気!C724="","",参照_電気!C724)</f>
        <v/>
      </c>
      <c r="AX724" s="19">
        <f>IF(参照_電気!D724="","",参照_電気!D724)</f>
        <v>4.1899999999999999E-4</v>
      </c>
      <c r="AY724" s="19">
        <f>IF(参照_電気!E724="","",参照_電気!E724)</f>
        <v>4.1899999999999999E-4</v>
      </c>
      <c r="AZ724" s="19" t="str">
        <f>IF(参照_電気!F724="","",参照_電気!F724)</f>
        <v>諏訪瓦斯(株)</v>
      </c>
      <c r="BA724" s="19" t="str">
        <f>IF(参照_電気!G724="","",参照_電気!G724)</f>
        <v>諏訪瓦斯(株)_</v>
      </c>
      <c r="BB724" s="19">
        <f t="shared" si="52"/>
        <v>0.41899999999999998</v>
      </c>
      <c r="BD724" s="19" t="str">
        <f>IF(参照_電気!L724="","",参照_電気!L724)</f>
        <v/>
      </c>
    </row>
    <row r="725" spans="47:56">
      <c r="AU725" s="19" t="str">
        <f>IF(参照_電気!A725="","",参照_電気!A725)</f>
        <v>A0338</v>
      </c>
      <c r="AV725" s="19" t="str">
        <f>IF(参照_電気!B725="","",参照_電気!B725)</f>
        <v>エッセンシャルエナジー(株)</v>
      </c>
      <c r="AW725" s="19" t="str">
        <f>IF(参照_電気!C725="","",参照_電気!C725)</f>
        <v/>
      </c>
      <c r="AX725" s="19">
        <f>IF(参照_電気!D725="","",参照_電気!D725)</f>
        <v>5.9400000000000002E-4</v>
      </c>
      <c r="AY725" s="19">
        <f>IF(参照_電気!E725="","",参照_電気!E725)</f>
        <v>5.9400000000000002E-4</v>
      </c>
      <c r="AZ725" s="19" t="str">
        <f>IF(参照_電気!F725="","",参照_電気!F725)</f>
        <v>エッセンシャルエナジー(株)</v>
      </c>
      <c r="BA725" s="19" t="str">
        <f>IF(参照_電気!G725="","",参照_電気!G725)</f>
        <v>エッセンシャルエナジー(株)_</v>
      </c>
      <c r="BB725" s="19">
        <f t="shared" si="52"/>
        <v>0.59399999999999997</v>
      </c>
      <c r="BD725" s="19" t="str">
        <f>IF(参照_電気!L725="","",参照_電気!L725)</f>
        <v/>
      </c>
    </row>
    <row r="726" spans="47:56">
      <c r="AU726" s="19" t="str">
        <f>IF(参照_電気!A726="","",参照_電気!A726)</f>
        <v>A0342</v>
      </c>
      <c r="AV726" s="19" t="str">
        <f>IF(参照_電気!B726="","",参照_電気!B726)</f>
        <v>(株)いちき串木野電力</v>
      </c>
      <c r="AW726" s="19" t="str">
        <f>IF(参照_電気!C726="","",参照_電気!C726)</f>
        <v/>
      </c>
      <c r="AX726" s="19">
        <f>IF(参照_電気!D726="","",参照_電気!D726)</f>
        <v>2.99E-4</v>
      </c>
      <c r="AY726" s="19">
        <f>IF(参照_電気!E726="","",参照_電気!E726)</f>
        <v>2.99E-4</v>
      </c>
      <c r="AZ726" s="19" t="str">
        <f>IF(参照_電気!F726="","",参照_電気!F726)</f>
        <v>(株)いちき串木野電力</v>
      </c>
      <c r="BA726" s="19" t="str">
        <f>IF(参照_電気!G726="","",参照_電気!G726)</f>
        <v>(株)いちき串木野電力_</v>
      </c>
      <c r="BB726" s="19">
        <f t="shared" si="52"/>
        <v>0.29899999999999999</v>
      </c>
      <c r="BD726" s="19" t="str">
        <f>IF(参照_電気!L726="","",参照_電気!L726)</f>
        <v/>
      </c>
    </row>
    <row r="727" spans="47:56">
      <c r="AU727" s="19" t="str">
        <f>IF(参照_電気!A727="","",参照_電気!A727)</f>
        <v>A0343</v>
      </c>
      <c r="AV727" s="19" t="str">
        <f>IF(参照_電気!B727="","",参照_電気!B727)</f>
        <v>(株)クローバー・テクノロジーズ</v>
      </c>
      <c r="AW727" s="19" t="str">
        <f>IF(参照_電気!C727="","",参照_電気!C727)</f>
        <v/>
      </c>
      <c r="AX727" s="19">
        <f>IF(参照_電気!D727="","",参照_電気!D727)</f>
        <v>5.7399999999999997E-4</v>
      </c>
      <c r="AY727" s="19">
        <f>IF(参照_電気!E727="","",参照_電気!E727)</f>
        <v>5.7399999999999997E-4</v>
      </c>
      <c r="AZ727" s="19" t="str">
        <f>IF(参照_電気!F727="","",参照_電気!F727)</f>
        <v>(株)クローバー・テクノロジーズ</v>
      </c>
      <c r="BA727" s="19" t="str">
        <f>IF(参照_電気!G727="","",参照_電気!G727)</f>
        <v>(株)クローバー・テクノロジーズ_</v>
      </c>
      <c r="BB727" s="19">
        <f t="shared" si="52"/>
        <v>0.57399999999999995</v>
      </c>
      <c r="BD727" s="19" t="str">
        <f>IF(参照_電気!L727="","",参照_電気!L727)</f>
        <v/>
      </c>
    </row>
    <row r="728" spans="47:56">
      <c r="AU728" s="19" t="str">
        <f>IF(参照_電気!A728="","",参照_電気!A728)</f>
        <v>A0344</v>
      </c>
      <c r="AV728" s="19" t="str">
        <f>IF(参照_電気!B728="","",参照_電気!B728)</f>
        <v>西武ガス(株)</v>
      </c>
      <c r="AW728" s="19" t="str">
        <f>IF(参照_電気!C728="","",参照_電気!C728)</f>
        <v/>
      </c>
      <c r="AX728" s="19">
        <f>IF(参照_電気!D728="","",参照_電気!D728)</f>
        <v>4.1899999999999999E-4</v>
      </c>
      <c r="AY728" s="19">
        <f>IF(参照_電気!E728="","",参照_電気!E728)</f>
        <v>4.1899999999999999E-4</v>
      </c>
      <c r="AZ728" s="19" t="str">
        <f>IF(参照_電気!F728="","",参照_電気!F728)</f>
        <v>西武ガス(株)</v>
      </c>
      <c r="BA728" s="19" t="str">
        <f>IF(参照_電気!G728="","",参照_電気!G728)</f>
        <v>西武ガス(株)_</v>
      </c>
      <c r="BB728" s="19">
        <f t="shared" si="52"/>
        <v>0.41899999999999998</v>
      </c>
      <c r="BD728" s="19" t="str">
        <f>IF(参照_電気!L728="","",参照_電気!L728)</f>
        <v/>
      </c>
    </row>
    <row r="729" spans="47:56">
      <c r="AU729" s="19" t="str">
        <f>IF(参照_電気!A729="","",参照_電気!A729)</f>
        <v>A0345</v>
      </c>
      <c r="AV729" s="19" t="str">
        <f>IF(参照_電気!B729="","",参照_電気!B729)</f>
        <v>松本ガス(株)</v>
      </c>
      <c r="AW729" s="19" t="str">
        <f>IF(参照_電気!C729="","",参照_電気!C729)</f>
        <v>メニューA</v>
      </c>
      <c r="AX729" s="19">
        <f>IF(参照_電気!D729="","",参照_電気!D729)</f>
        <v>0</v>
      </c>
      <c r="AY729" s="19">
        <f>IF(参照_電気!E729="","",参照_電気!E729)</f>
        <v>0</v>
      </c>
      <c r="AZ729" s="19" t="str">
        <f>IF(参照_電気!F729="","",参照_電気!F729)</f>
        <v>松本ガス(株)</v>
      </c>
      <c r="BA729" s="19" t="str">
        <f>IF(参照_電気!G729="","",参照_電気!G729)</f>
        <v>松本ガス(株)_メニューA</v>
      </c>
      <c r="BB729" s="19">
        <f t="shared" si="52"/>
        <v>0</v>
      </c>
      <c r="BD729" s="19" t="str">
        <f>IF(参照_電気!L729="","",参照_電気!L729)</f>
        <v/>
      </c>
    </row>
    <row r="730" spans="47:56">
      <c r="AU730" s="19" t="str">
        <f>IF(参照_電気!A730="","",参照_電気!A730)</f>
        <v/>
      </c>
      <c r="AV730" s="19" t="str">
        <f>IF(参照_電気!B730="","",参照_電気!B730)</f>
        <v/>
      </c>
      <c r="AW730" s="19" t="str">
        <f>IF(参照_電気!C730="","",参照_電気!C730)</f>
        <v>メニューB(残差)</v>
      </c>
      <c r="AX730" s="19">
        <f>IF(参照_電気!D730="","",参照_電気!D730)</f>
        <v>4.3399999999999998E-4</v>
      </c>
      <c r="AY730" s="19">
        <f>IF(参照_電気!E730="","",参照_電気!E730)</f>
        <v>4.3399999999999998E-4</v>
      </c>
      <c r="AZ730" s="19" t="str">
        <f>IF(参照_電気!F730="","",参照_電気!F730)</f>
        <v>松本ガス(株)</v>
      </c>
      <c r="BA730" s="19" t="str">
        <f>IF(参照_電気!G730="","",参照_電気!G730)</f>
        <v>松本ガス(株)_メニューB(残差)</v>
      </c>
      <c r="BB730" s="19">
        <f t="shared" si="52"/>
        <v>0.434</v>
      </c>
      <c r="BD730" s="19" t="str">
        <f>IF(参照_電気!L730="","",参照_電気!L730)</f>
        <v/>
      </c>
    </row>
    <row r="731" spans="47:56">
      <c r="AU731" s="19" t="str">
        <f>IF(参照_電気!A731="","",参照_電気!A731)</f>
        <v/>
      </c>
      <c r="AV731" s="19" t="str">
        <f>IF(参照_電気!B731="","",参照_電気!B731)</f>
        <v/>
      </c>
      <c r="AW731" s="19" t="str">
        <f>IF(参照_電気!C731="","",参照_電気!C731)</f>
        <v>(参考値)事業者全体</v>
      </c>
      <c r="AX731" s="19">
        <f>IF(参照_電気!D731="","",参照_電気!D731)</f>
        <v>3.4000000000000002E-4</v>
      </c>
      <c r="AY731" s="19">
        <f>IF(参照_電気!E731="","",参照_電気!E731)</f>
        <v>3.4000000000000002E-4</v>
      </c>
      <c r="AZ731" s="19" t="str">
        <f>IF(参照_電気!F731="","",参照_電気!F731)</f>
        <v>松本ガス(株)</v>
      </c>
      <c r="BA731" s="19" t="str">
        <f>IF(参照_電気!G731="","",参照_電気!G731)</f>
        <v>松本ガス(株)_(参考値)事業者全体</v>
      </c>
      <c r="BB731" s="19">
        <f t="shared" si="52"/>
        <v>0.34</v>
      </c>
      <c r="BD731" s="19" t="str">
        <f>IF(参照_電気!L731="","",参照_電気!L731)</f>
        <v/>
      </c>
    </row>
    <row r="732" spans="47:56">
      <c r="AU732" s="19" t="str">
        <f>IF(参照_電気!A732="","",参照_電気!A732)</f>
        <v>A0348</v>
      </c>
      <c r="AV732" s="19" t="str">
        <f>IF(参照_電気!B732="","",参照_電気!B732)</f>
        <v>南部だんだんエナジー(株)</v>
      </c>
      <c r="AW732" s="19" t="str">
        <f>IF(参照_電気!C732="","",参照_電気!C732)</f>
        <v/>
      </c>
      <c r="AX732" s="19">
        <f>IF(参照_電気!D732="","",参照_電気!D732)</f>
        <v>4.7800000000000002E-4</v>
      </c>
      <c r="AY732" s="19">
        <f>IF(参照_電気!E732="","",参照_電気!E732)</f>
        <v>4.7800000000000002E-4</v>
      </c>
      <c r="AZ732" s="19" t="str">
        <f>IF(参照_電気!F732="","",参照_電気!F732)</f>
        <v>南部だんだんエナジー(株)</v>
      </c>
      <c r="BA732" s="19" t="str">
        <f>IF(参照_電気!G732="","",参照_電気!G732)</f>
        <v>南部だんだんエナジー(株)_</v>
      </c>
      <c r="BB732" s="19">
        <f t="shared" si="52"/>
        <v>0.47800000000000004</v>
      </c>
      <c r="BD732" s="19" t="str">
        <f>IF(参照_電気!L732="","",参照_電気!L732)</f>
        <v/>
      </c>
    </row>
    <row r="733" spans="47:56">
      <c r="AU733" s="19" t="str">
        <f>IF(参照_電気!A733="","",参照_電気!A733)</f>
        <v>A0349</v>
      </c>
      <c r="AV733" s="19" t="str">
        <f>IF(参照_電気!B733="","",参照_電気!B733)</f>
        <v>(株)エフエネ</v>
      </c>
      <c r="AW733" s="19" t="str">
        <f>IF(参照_電気!C733="","",参照_電気!C733)</f>
        <v/>
      </c>
      <c r="AX733" s="19">
        <f>IF(参照_電気!D733="","",参照_電気!D733)</f>
        <v>5.6499999999999996E-4</v>
      </c>
      <c r="AY733" s="19">
        <f>IF(参照_電気!E733="","",参照_電気!E733)</f>
        <v>5.6499999999999996E-4</v>
      </c>
      <c r="AZ733" s="19" t="str">
        <f>IF(参照_電気!F733="","",参照_電気!F733)</f>
        <v>(株)エフエネ</v>
      </c>
      <c r="BA733" s="19" t="str">
        <f>IF(参照_電気!G733="","",参照_電気!G733)</f>
        <v>(株)エフエネ_</v>
      </c>
      <c r="BB733" s="19">
        <f t="shared" si="52"/>
        <v>0.56499999999999995</v>
      </c>
      <c r="BD733" s="19" t="str">
        <f>IF(参照_電気!L733="","",参照_電気!L733)</f>
        <v/>
      </c>
    </row>
    <row r="734" spans="47:56">
      <c r="AU734" s="19" t="str">
        <f>IF(参照_電気!A734="","",参照_電気!A734)</f>
        <v>A0350</v>
      </c>
      <c r="AV734" s="19" t="str">
        <f>IF(参照_電気!B734="","",参照_電気!B734)</f>
        <v>こなんウルトラパワー(株)</v>
      </c>
      <c r="AW734" s="19" t="str">
        <f>IF(参照_電気!C734="","",参照_電気!C734)</f>
        <v/>
      </c>
      <c r="AX734" s="19">
        <f>IF(参照_電気!D734="","",参照_電気!D734)</f>
        <v>5.1800000000000001E-4</v>
      </c>
      <c r="AY734" s="19">
        <f>IF(参照_電気!E734="","",参照_電気!E734)</f>
        <v>5.1800000000000001E-4</v>
      </c>
      <c r="AZ734" s="19" t="str">
        <f>IF(参照_電気!F734="","",参照_電気!F734)</f>
        <v>こなんウルトラパワー(株)</v>
      </c>
      <c r="BA734" s="19" t="str">
        <f>IF(参照_電気!G734="","",参照_電気!G734)</f>
        <v>こなんウルトラパワー(株)_</v>
      </c>
      <c r="BB734" s="19">
        <f t="shared" si="52"/>
        <v>0.51800000000000002</v>
      </c>
      <c r="BD734" s="19" t="str">
        <f>IF(参照_電気!L734="","",参照_電気!L734)</f>
        <v/>
      </c>
    </row>
    <row r="735" spans="47:56">
      <c r="AU735" s="19" t="str">
        <f>IF(参照_電気!A735="","",参照_電気!A735)</f>
        <v>A0351</v>
      </c>
      <c r="AV735" s="19" t="str">
        <f>IF(参照_電気!B735="","",参照_電気!B735)</f>
        <v>(株)CHIBAむつざわエナジー</v>
      </c>
      <c r="AW735" s="19" t="str">
        <f>IF(参照_電気!C735="","",参照_電気!C735)</f>
        <v/>
      </c>
      <c r="AX735" s="19">
        <f>IF(参照_電気!D735="","",参照_電気!D735)</f>
        <v>3.9199999999999999E-4</v>
      </c>
      <c r="AY735" s="19">
        <f>IF(参照_電気!E735="","",参照_電気!E735)</f>
        <v>3.9199999999999999E-4</v>
      </c>
      <c r="AZ735" s="19" t="str">
        <f>IF(参照_電気!F735="","",参照_電気!F735)</f>
        <v>(株)CHIBAむつざわエナジー</v>
      </c>
      <c r="BA735" s="19" t="str">
        <f>IF(参照_電気!G735="","",参照_電気!G735)</f>
        <v>(株)CHIBAむつざわエナジー_</v>
      </c>
      <c r="BB735" s="19">
        <f t="shared" si="52"/>
        <v>0.39200000000000002</v>
      </c>
      <c r="BD735" s="19" t="str">
        <f>IF(参照_電気!L735="","",参照_電気!L735)</f>
        <v/>
      </c>
    </row>
    <row r="736" spans="47:56">
      <c r="AU736" s="19" t="str">
        <f>IF(参照_電気!A736="","",参照_電気!A736)</f>
        <v>A0352</v>
      </c>
      <c r="AV736" s="19" t="str">
        <f>IF(参照_電気!B736="","",参照_電気!B736)</f>
        <v>(株)関西空調</v>
      </c>
      <c r="AW736" s="19" t="str">
        <f>IF(参照_電気!C736="","",参照_電気!C736)</f>
        <v/>
      </c>
      <c r="AX736" s="19">
        <f>IF(参照_電気!D736="","",参照_電気!D736)</f>
        <v>5.6400000000000005E-4</v>
      </c>
      <c r="AY736" s="19">
        <f>IF(参照_電気!E736="","",参照_電気!E736)</f>
        <v>5.6400000000000005E-4</v>
      </c>
      <c r="AZ736" s="19" t="str">
        <f>IF(参照_電気!F736="","",参照_電気!F736)</f>
        <v>(株)関西空調</v>
      </c>
      <c r="BA736" s="19" t="str">
        <f>IF(参照_電気!G736="","",参照_電気!G736)</f>
        <v>(株)関西空調_</v>
      </c>
      <c r="BB736" s="19">
        <f t="shared" si="52"/>
        <v>0.56400000000000006</v>
      </c>
      <c r="BD736" s="19" t="str">
        <f>IF(参照_電気!L736="","",参照_電気!L736)</f>
        <v/>
      </c>
    </row>
    <row r="737" spans="47:56">
      <c r="AU737" s="19" t="str">
        <f>IF(参照_電気!A737="","",参照_電気!A737)</f>
        <v>A0353</v>
      </c>
      <c r="AV737" s="19" t="str">
        <f>IF(参照_電気!B737="","",参照_電気!B737)</f>
        <v>奥出雲電力(株)</v>
      </c>
      <c r="AW737" s="19" t="str">
        <f>IF(参照_電気!C737="","",参照_電気!C737)</f>
        <v/>
      </c>
      <c r="AX737" s="19">
        <f>IF(参照_電気!D737="","",参照_電気!D737)</f>
        <v>4.7800000000000002E-4</v>
      </c>
      <c r="AY737" s="19">
        <f>IF(参照_電気!E737="","",参照_電気!E737)</f>
        <v>4.7800000000000002E-4</v>
      </c>
      <c r="AZ737" s="19" t="str">
        <f>IF(参照_電気!F737="","",参照_電気!F737)</f>
        <v>奥出雲電力(株)</v>
      </c>
      <c r="BA737" s="19" t="str">
        <f>IF(参照_電気!G737="","",参照_電気!G737)</f>
        <v>奥出雲電力(株)_</v>
      </c>
      <c r="BB737" s="19">
        <f t="shared" si="52"/>
        <v>0.47800000000000004</v>
      </c>
      <c r="BD737" s="19" t="str">
        <f>IF(参照_電気!L737="","",参照_電気!L737)</f>
        <v/>
      </c>
    </row>
    <row r="738" spans="47:56">
      <c r="AU738" s="19" t="str">
        <f>IF(参照_電気!A738="","",参照_電気!A738)</f>
        <v>A0355</v>
      </c>
      <c r="AV738" s="19" t="str">
        <f>IF(参照_電気!B738="","",参照_電気!B738)</f>
        <v>レジル(株)</v>
      </c>
      <c r="AW738" s="19" t="str">
        <f>IF(参照_電気!C738="","",参照_電気!C738)</f>
        <v>メニューA</v>
      </c>
      <c r="AX738" s="19">
        <f>IF(参照_電気!D738="","",参照_電気!D738)</f>
        <v>0</v>
      </c>
      <c r="AY738" s="19">
        <f>IF(参照_電気!E738="","",参照_電気!E738)</f>
        <v>0</v>
      </c>
      <c r="AZ738" s="19" t="str">
        <f>IF(参照_電気!F738="","",参照_電気!F738)</f>
        <v>レジル(株)</v>
      </c>
      <c r="BA738" s="19" t="str">
        <f>IF(参照_電気!G738="","",参照_電気!G738)</f>
        <v>レジル(株)_メニューA</v>
      </c>
      <c r="BB738" s="19">
        <f t="shared" si="52"/>
        <v>0</v>
      </c>
      <c r="BD738" s="19" t="str">
        <f>IF(参照_電気!L738="","",参照_電気!L738)</f>
        <v/>
      </c>
    </row>
    <row r="739" spans="47:56">
      <c r="AU739" s="19" t="str">
        <f>IF(参照_電気!A739="","",参照_電気!A739)</f>
        <v/>
      </c>
      <c r="AV739" s="19" t="str">
        <f>IF(参照_電気!B739="","",参照_電気!B739)</f>
        <v/>
      </c>
      <c r="AW739" s="19" t="str">
        <f>IF(参照_電気!C739="","",参照_電気!C739)</f>
        <v>メニューB</v>
      </c>
      <c r="AX739" s="19">
        <f>IF(参照_電気!D739="","",参照_電気!D739)</f>
        <v>0</v>
      </c>
      <c r="AY739" s="19">
        <f>IF(参照_電気!E739="","",参照_電気!E739)</f>
        <v>0</v>
      </c>
      <c r="AZ739" s="19" t="str">
        <f>IF(参照_電気!F739="","",参照_電気!F739)</f>
        <v>レジル(株)</v>
      </c>
      <c r="BA739" s="19" t="str">
        <f>IF(参照_電気!G739="","",参照_電気!G739)</f>
        <v>レジル(株)_メニューB</v>
      </c>
      <c r="BB739" s="19">
        <f t="shared" si="52"/>
        <v>0</v>
      </c>
      <c r="BD739" s="19" t="str">
        <f>IF(参照_電気!L739="","",参照_電気!L739)</f>
        <v/>
      </c>
    </row>
    <row r="740" spans="47:56">
      <c r="AU740" s="19" t="str">
        <f>IF(参照_電気!A740="","",参照_電気!A740)</f>
        <v/>
      </c>
      <c r="AV740" s="19" t="str">
        <f>IF(参照_電気!B740="","",参照_電気!B740)</f>
        <v/>
      </c>
      <c r="AW740" s="19" t="str">
        <f>IF(参照_電気!C740="","",参照_電気!C740)</f>
        <v>メニューC</v>
      </c>
      <c r="AX740" s="19">
        <f>IF(参照_電気!D740="","",参照_電気!D740)</f>
        <v>0</v>
      </c>
      <c r="AY740" s="19">
        <f>IF(参照_電気!E740="","",参照_電気!E740)</f>
        <v>0</v>
      </c>
      <c r="AZ740" s="19" t="str">
        <f>IF(参照_電気!F740="","",参照_電気!F740)</f>
        <v>レジル(株)</v>
      </c>
      <c r="BA740" s="19" t="str">
        <f>IF(参照_電気!G740="","",参照_電気!G740)</f>
        <v>レジル(株)_メニューC</v>
      </c>
      <c r="BB740" s="19">
        <f t="shared" si="52"/>
        <v>0</v>
      </c>
      <c r="BD740" s="19" t="str">
        <f>IF(参照_電気!L740="","",参照_電気!L740)</f>
        <v/>
      </c>
    </row>
    <row r="741" spans="47:56">
      <c r="AU741" s="19" t="str">
        <f>IF(参照_電気!A741="","",参照_電気!A741)</f>
        <v/>
      </c>
      <c r="AV741" s="19" t="str">
        <f>IF(参照_電気!B741="","",参照_電気!B741)</f>
        <v/>
      </c>
      <c r="AW741" s="19" t="str">
        <f>IF(参照_電気!C741="","",参照_電気!C741)</f>
        <v>メニューD(残差)</v>
      </c>
      <c r="AX741" s="19">
        <f>IF(参照_電気!D741="","",参照_電気!D741)</f>
        <v>4.2200000000000001E-4</v>
      </c>
      <c r="AY741" s="19">
        <f>IF(参照_電気!E741="","",参照_電気!E741)</f>
        <v>4.2200000000000001E-4</v>
      </c>
      <c r="AZ741" s="19" t="str">
        <f>IF(参照_電気!F741="","",参照_電気!F741)</f>
        <v>レジル(株)</v>
      </c>
      <c r="BA741" s="19" t="str">
        <f>IF(参照_電気!G741="","",参照_電気!G741)</f>
        <v>レジル(株)_メニューD(残差)</v>
      </c>
      <c r="BB741" s="19">
        <f t="shared" si="52"/>
        <v>0.42199999999999999</v>
      </c>
      <c r="BD741" s="19" t="str">
        <f>IF(参照_電気!L741="","",参照_電気!L741)</f>
        <v/>
      </c>
    </row>
    <row r="742" spans="47:56">
      <c r="AU742" s="19" t="str">
        <f>IF(参照_電気!A742="","",参照_電気!A742)</f>
        <v/>
      </c>
      <c r="AV742" s="19" t="str">
        <f>IF(参照_電気!B742="","",参照_電気!B742)</f>
        <v/>
      </c>
      <c r="AW742" s="19" t="str">
        <f>IF(参照_電気!C742="","",参照_電気!C742)</f>
        <v>(参考値)事業者全体</v>
      </c>
      <c r="AX742" s="19">
        <f>IF(参照_電気!D742="","",参照_電気!D742)</f>
        <v>1.6200000000000001E-4</v>
      </c>
      <c r="AY742" s="19">
        <f>IF(参照_電気!E742="","",参照_電気!E742)</f>
        <v>1.6200000000000001E-4</v>
      </c>
      <c r="AZ742" s="19" t="str">
        <f>IF(参照_電気!F742="","",参照_電気!F742)</f>
        <v>レジル(株)</v>
      </c>
      <c r="BA742" s="19" t="str">
        <f>IF(参照_電気!G742="","",参照_電気!G742)</f>
        <v>レジル(株)_(参考値)事業者全体</v>
      </c>
      <c r="BB742" s="19">
        <f t="shared" si="52"/>
        <v>0.16200000000000001</v>
      </c>
      <c r="BD742" s="19" t="str">
        <f>IF(参照_電気!L742="","",参照_電気!L742)</f>
        <v/>
      </c>
    </row>
    <row r="743" spans="47:56">
      <c r="AU743" s="19" t="str">
        <f>IF(参照_電気!A743="","",参照_電気!A743)</f>
        <v>A0356</v>
      </c>
      <c r="AV743" s="19" t="str">
        <f>IF(参照_電気!B743="","",参照_電気!B743)</f>
        <v>(株)成田香取エネルギー</v>
      </c>
      <c r="AW743" s="19" t="str">
        <f>IF(参照_電気!C743="","",参照_電気!C743)</f>
        <v/>
      </c>
      <c r="AX743" s="19">
        <f>IF(参照_電気!D743="","",参照_電気!D743)</f>
        <v>4.15E-4</v>
      </c>
      <c r="AY743" s="19">
        <f>IF(参照_電気!E743="","",参照_電気!E743)</f>
        <v>4.15E-4</v>
      </c>
      <c r="AZ743" s="19" t="str">
        <f>IF(参照_電気!F743="","",参照_電気!F743)</f>
        <v>(株)成田香取エネルギー</v>
      </c>
      <c r="BA743" s="19" t="str">
        <f>IF(参照_電気!G743="","",参照_電気!G743)</f>
        <v>(株)成田香取エネルギー_</v>
      </c>
      <c r="BB743" s="19">
        <f t="shared" si="52"/>
        <v>0.41499999999999998</v>
      </c>
      <c r="BD743" s="19" t="str">
        <f>IF(参照_電気!L743="","",参照_電気!L743)</f>
        <v/>
      </c>
    </row>
    <row r="744" spans="47:56">
      <c r="AU744" s="19" t="str">
        <f>IF(参照_電気!A744="","",参照_電気!A744)</f>
        <v>A0362</v>
      </c>
      <c r="AV744" s="19" t="str">
        <f>IF(参照_電気!B744="","",参照_電気!B744)</f>
        <v>(株)CWS</v>
      </c>
      <c r="AW744" s="19" t="str">
        <f>IF(参照_電気!C744="","",参照_電気!C744)</f>
        <v/>
      </c>
      <c r="AX744" s="19">
        <f>IF(参照_電気!D744="","",参照_電気!D744)</f>
        <v>3.4099999999999999E-4</v>
      </c>
      <c r="AY744" s="19">
        <f>IF(参照_電気!E744="","",参照_電気!E744)</f>
        <v>3.4099999999999999E-4</v>
      </c>
      <c r="AZ744" s="19" t="str">
        <f>IF(参照_電気!F744="","",参照_電気!F744)</f>
        <v>(株)CWS</v>
      </c>
      <c r="BA744" s="19" t="str">
        <f>IF(参照_電気!G744="","",参照_電気!G744)</f>
        <v>(株)CWS_</v>
      </c>
      <c r="BB744" s="19">
        <f t="shared" si="52"/>
        <v>0.34099999999999997</v>
      </c>
      <c r="BD744" s="19" t="str">
        <f>IF(参照_電気!L744="","",参照_電気!L744)</f>
        <v/>
      </c>
    </row>
    <row r="745" spans="47:56">
      <c r="AU745" s="19" t="str">
        <f>IF(参照_電気!A745="","",参照_電気!A745)</f>
        <v>A0364</v>
      </c>
      <c r="AV745" s="19" t="str">
        <f>IF(参照_電気!B745="","",参照_電気!B745)</f>
        <v>ふくしま新電力(株)</v>
      </c>
      <c r="AW745" s="19" t="str">
        <f>IF(参照_電気!C745="","",参照_電気!C745)</f>
        <v/>
      </c>
      <c r="AX745" s="19">
        <f>IF(参照_電気!D745="","",参照_電気!D745)</f>
        <v>3.9800000000000002E-4</v>
      </c>
      <c r="AY745" s="19">
        <f>IF(参照_電気!E745="","",参照_電気!E745)</f>
        <v>3.9800000000000002E-4</v>
      </c>
      <c r="AZ745" s="19" t="str">
        <f>IF(参照_電気!F745="","",参照_電気!F745)</f>
        <v>ふくしま新電力(株)</v>
      </c>
      <c r="BA745" s="19" t="str">
        <f>IF(参照_電気!G745="","",参照_電気!G745)</f>
        <v>ふくしま新電力(株)_</v>
      </c>
      <c r="BB745" s="19">
        <f t="shared" si="52"/>
        <v>0.39800000000000002</v>
      </c>
      <c r="BD745" s="19" t="str">
        <f>IF(参照_電気!L745="","",参照_電気!L745)</f>
        <v/>
      </c>
    </row>
    <row r="746" spans="47:56">
      <c r="AU746" s="19" t="str">
        <f>IF(参照_電気!A746="","",参照_電気!A746)</f>
        <v>A0365</v>
      </c>
      <c r="AV746" s="19" t="str">
        <f>IF(参照_電気!B746="","",参照_電気!B746)</f>
        <v>ティーダッシュ合同会社</v>
      </c>
      <c r="AW746" s="19" t="str">
        <f>IF(参照_電気!C746="","",参照_電気!C746)</f>
        <v>メニューA</v>
      </c>
      <c r="AX746" s="19">
        <f>IF(参照_電気!D746="","",参照_電気!D746)</f>
        <v>0</v>
      </c>
      <c r="AY746" s="19">
        <f>IF(参照_電気!E746="","",参照_電気!E746)</f>
        <v>0</v>
      </c>
      <c r="AZ746" s="19" t="str">
        <f>IF(参照_電気!F746="","",参照_電気!F746)</f>
        <v>ティーダッシュ合同会社</v>
      </c>
      <c r="BA746" s="19" t="str">
        <f>IF(参照_電気!G746="","",参照_電気!G746)</f>
        <v>ティーダッシュ合同会社_メニューA</v>
      </c>
      <c r="BB746" s="19">
        <f t="shared" si="52"/>
        <v>0</v>
      </c>
      <c r="BD746" s="19" t="str">
        <f>IF(参照_電気!L746="","",参照_電気!L746)</f>
        <v/>
      </c>
    </row>
    <row r="747" spans="47:56">
      <c r="AU747" s="19" t="str">
        <f>IF(参照_電気!A747="","",参照_電気!A747)</f>
        <v/>
      </c>
      <c r="AV747" s="19" t="str">
        <f>IF(参照_電気!B747="","",参照_電気!B747)</f>
        <v/>
      </c>
      <c r="AW747" s="19" t="str">
        <f>IF(参照_電気!C747="","",参照_電気!C747)</f>
        <v>メニューB(残差)</v>
      </c>
      <c r="AX747" s="19">
        <f>IF(参照_電気!D747="","",参照_電気!D747)</f>
        <v>4.0099999999999999E-4</v>
      </c>
      <c r="AY747" s="19">
        <f>IF(参照_電気!E747="","",参照_電気!E747)</f>
        <v>4.0099999999999999E-4</v>
      </c>
      <c r="AZ747" s="19" t="str">
        <f>IF(参照_電気!F747="","",参照_電気!F747)</f>
        <v>ティーダッシュ合同会社</v>
      </c>
      <c r="BA747" s="19" t="str">
        <f>IF(参照_電気!G747="","",参照_電気!G747)</f>
        <v>ティーダッシュ合同会社_メニューB(残差)</v>
      </c>
      <c r="BB747" s="19">
        <f t="shared" si="52"/>
        <v>0.40099999999999997</v>
      </c>
      <c r="BD747" s="19" t="str">
        <f>IF(参照_電気!L747="","",参照_電気!L747)</f>
        <v/>
      </c>
    </row>
    <row r="748" spans="47:56">
      <c r="AU748" s="19" t="str">
        <f>IF(参照_電気!A748="","",参照_電気!A748)</f>
        <v/>
      </c>
      <c r="AV748" s="19" t="str">
        <f>IF(参照_電気!B748="","",参照_電気!B748)</f>
        <v/>
      </c>
      <c r="AW748" s="19" t="str">
        <f>IF(参照_電気!C748="","",参照_電気!C748)</f>
        <v>(参考値)事業者全体</v>
      </c>
      <c r="AX748" s="19">
        <f>IF(参照_電気!D748="","",参照_電気!D748)</f>
        <v>3.9399999999999998E-4</v>
      </c>
      <c r="AY748" s="19">
        <f>IF(参照_電気!E748="","",参照_電気!E748)</f>
        <v>3.9399999999999998E-4</v>
      </c>
      <c r="AZ748" s="19" t="str">
        <f>IF(参照_電気!F748="","",参照_電気!F748)</f>
        <v>ティーダッシュ合同会社</v>
      </c>
      <c r="BA748" s="19" t="str">
        <f>IF(参照_電気!G748="","",参照_電気!G748)</f>
        <v>ティーダッシュ合同会社_(参考値)事業者全体</v>
      </c>
      <c r="BB748" s="19">
        <f t="shared" si="52"/>
        <v>0.39399999999999996</v>
      </c>
      <c r="BD748" s="19" t="str">
        <f>IF(参照_電気!L748="","",参照_電気!L748)</f>
        <v/>
      </c>
    </row>
    <row r="749" spans="47:56">
      <c r="AU749" s="19" t="str">
        <f>IF(参照_電気!A749="","",参照_電気!A749)</f>
        <v>A0366</v>
      </c>
      <c r="AV749" s="19" t="str">
        <f>IF(参照_電気!B749="","",参照_電気!B749)</f>
        <v>(株)エネクスライフサービス</v>
      </c>
      <c r="AW749" s="19" t="str">
        <f>IF(参照_電気!C749="","",参照_電気!C749)</f>
        <v/>
      </c>
      <c r="AX749" s="19">
        <f>IF(参照_電気!D749="","",参照_電気!D749)</f>
        <v>3.3300000000000002E-4</v>
      </c>
      <c r="AY749" s="19">
        <f>IF(参照_電気!E749="","",参照_電気!E749)</f>
        <v>3.3300000000000002E-4</v>
      </c>
      <c r="AZ749" s="19" t="str">
        <f>IF(参照_電気!F749="","",参照_電気!F749)</f>
        <v>(株)エネクスライフサービス</v>
      </c>
      <c r="BA749" s="19" t="str">
        <f>IF(参照_電気!G749="","",参照_電気!G749)</f>
        <v>(株)エネクスライフサービス_</v>
      </c>
      <c r="BB749" s="19">
        <f t="shared" si="52"/>
        <v>0.33300000000000002</v>
      </c>
      <c r="BD749" s="19" t="str">
        <f>IF(参照_電気!L749="","",参照_電気!L749)</f>
        <v/>
      </c>
    </row>
    <row r="750" spans="47:56">
      <c r="AU750" s="19" t="str">
        <f>IF(参照_電気!A750="","",参照_電気!A750)</f>
        <v>A0367</v>
      </c>
      <c r="AV750" s="19" t="str">
        <f>IF(参照_電気!B750="","",参照_電気!B750)</f>
        <v>ネイチャーエナジー小国(株)</v>
      </c>
      <c r="AW750" s="19" t="str">
        <f>IF(参照_電気!C750="","",参照_電気!C750)</f>
        <v/>
      </c>
      <c r="AX750" s="19">
        <f>IF(参照_電気!D750="","",参照_電気!D750)</f>
        <v>4.8200000000000001E-4</v>
      </c>
      <c r="AY750" s="19">
        <f>IF(参照_電気!E750="","",参照_電気!E750)</f>
        <v>4.8200000000000001E-4</v>
      </c>
      <c r="AZ750" s="19" t="str">
        <f>IF(参照_電気!F750="","",参照_電気!F750)</f>
        <v>ネイチャーエナジー小国(株)</v>
      </c>
      <c r="BA750" s="19" t="str">
        <f>IF(参照_電気!G750="","",参照_電気!G750)</f>
        <v>ネイチャーエナジー小国(株)_</v>
      </c>
      <c r="BB750" s="19">
        <f t="shared" si="52"/>
        <v>0.48199999999999998</v>
      </c>
      <c r="BD750" s="19" t="str">
        <f>IF(参照_電気!L750="","",参照_電気!L750)</f>
        <v/>
      </c>
    </row>
    <row r="751" spans="47:56">
      <c r="AU751" s="19" t="str">
        <f>IF(参照_電気!A751="","",参照_電気!A751)</f>
        <v>A0368</v>
      </c>
      <c r="AV751" s="19" t="str">
        <f>IF(参照_電気!B751="","",参照_電気!B751)</f>
        <v>リエスパワーネクスト(株)</v>
      </c>
      <c r="AW751" s="19" t="str">
        <f>IF(参照_電気!C751="","",参照_電気!C751)</f>
        <v/>
      </c>
      <c r="AX751" s="19">
        <f>IF(参照_電気!D751="","",参照_電気!D751)</f>
        <v>3.8200000000000002E-4</v>
      </c>
      <c r="AY751" s="19">
        <f>IF(参照_電気!E751="","",参照_電気!E751)</f>
        <v>3.7399999999999998E-4</v>
      </c>
      <c r="AZ751" s="19" t="str">
        <f>IF(参照_電気!F751="","",参照_電気!F751)</f>
        <v>リエスパワーネクスト(株)</v>
      </c>
      <c r="BA751" s="19" t="str">
        <f>IF(参照_電気!G751="","",参照_電気!G751)</f>
        <v>リエスパワーネクスト(株)_</v>
      </c>
      <c r="BB751" s="19">
        <f t="shared" si="52"/>
        <v>0.38200000000000001</v>
      </c>
      <c r="BD751" s="19" t="str">
        <f>IF(参照_電気!L751="","",参照_電気!L751)</f>
        <v/>
      </c>
    </row>
    <row r="752" spans="47:56">
      <c r="AU752" s="19" t="str">
        <f>IF(参照_電気!A752="","",参照_電気!A752)</f>
        <v>A0371</v>
      </c>
      <c r="AV752" s="19" t="str">
        <f>IF(参照_電気!B752="","",参照_電気!B752)</f>
        <v>エネルギーパワー(株)</v>
      </c>
      <c r="AW752" s="19" t="str">
        <f>IF(参照_電気!C752="","",参照_電気!C752)</f>
        <v/>
      </c>
      <c r="AX752" s="19">
        <f>IF(参照_電気!D752="","",参照_電気!D752)</f>
        <v>5.6999999999999998E-4</v>
      </c>
      <c r="AY752" s="19">
        <f>IF(参照_電気!E752="","",参照_電気!E752)</f>
        <v>5.6999999999999998E-4</v>
      </c>
      <c r="AZ752" s="19" t="str">
        <f>IF(参照_電気!F752="","",参照_電気!F752)</f>
        <v>エネルギーパワー(株)</v>
      </c>
      <c r="BA752" s="19" t="str">
        <f>IF(参照_電気!G752="","",参照_電気!G752)</f>
        <v>エネルギーパワー(株)_</v>
      </c>
      <c r="BB752" s="19">
        <f t="shared" si="52"/>
        <v>0.56999999999999995</v>
      </c>
      <c r="BD752" s="19" t="str">
        <f>IF(参照_電気!L752="","",参照_電気!L752)</f>
        <v/>
      </c>
    </row>
    <row r="753" spans="47:56">
      <c r="AU753" s="19" t="str">
        <f>IF(参照_電気!A753="","",参照_電気!A753)</f>
        <v>A0372</v>
      </c>
      <c r="AV753" s="19" t="str">
        <f>IF(参照_電気!B753="","",参照_電気!B753)</f>
        <v>(株)グリムスパワー</v>
      </c>
      <c r="AW753" s="19" t="str">
        <f>IF(参照_電気!C753="","",参照_電気!C753)</f>
        <v>メニューA</v>
      </c>
      <c r="AX753" s="19">
        <f>IF(参照_電気!D753="","",参照_電気!D753)</f>
        <v>0</v>
      </c>
      <c r="AY753" s="19">
        <f>IF(参照_電気!E753="","",参照_電気!E753)</f>
        <v>0</v>
      </c>
      <c r="AZ753" s="19" t="str">
        <f>IF(参照_電気!F753="","",参照_電気!F753)</f>
        <v>(株)グリムスパワー</v>
      </c>
      <c r="BA753" s="19" t="str">
        <f>IF(参照_電気!G753="","",参照_電気!G753)</f>
        <v>(株)グリムスパワー_メニューA</v>
      </c>
      <c r="BB753" s="19">
        <f t="shared" si="52"/>
        <v>0</v>
      </c>
      <c r="BD753" s="19" t="str">
        <f>IF(参照_電気!L753="","",参照_電気!L753)</f>
        <v/>
      </c>
    </row>
    <row r="754" spans="47:56">
      <c r="AU754" s="19" t="str">
        <f>IF(参照_電気!A754="","",参照_電気!A754)</f>
        <v/>
      </c>
      <c r="AV754" s="19" t="str">
        <f>IF(参照_電気!B754="","",参照_電気!B754)</f>
        <v/>
      </c>
      <c r="AW754" s="19" t="str">
        <f>IF(参照_電気!C754="","",参照_電気!C754)</f>
        <v>メニューB(残差)</v>
      </c>
      <c r="AX754" s="19">
        <f>IF(参照_電気!D754="","",参照_電気!D754)</f>
        <v>5.5199999999999997E-4</v>
      </c>
      <c r="AY754" s="19">
        <f>IF(参照_電気!E754="","",参照_電気!E754)</f>
        <v>5.5199999999999997E-4</v>
      </c>
      <c r="AZ754" s="19" t="str">
        <f>IF(参照_電気!F754="","",参照_電気!F754)</f>
        <v>(株)グリムスパワー</v>
      </c>
      <c r="BA754" s="19" t="str">
        <f>IF(参照_電気!G754="","",参照_電気!G754)</f>
        <v>(株)グリムスパワー_メニューB(残差)</v>
      </c>
      <c r="BB754" s="19">
        <f t="shared" si="52"/>
        <v>0.55199999999999994</v>
      </c>
      <c r="BD754" s="19" t="str">
        <f>IF(参照_電気!L754="","",参照_電気!L754)</f>
        <v/>
      </c>
    </row>
    <row r="755" spans="47:56">
      <c r="AU755" s="19" t="str">
        <f>IF(参照_電気!A755="","",参照_電気!A755)</f>
        <v/>
      </c>
      <c r="AV755" s="19" t="str">
        <f>IF(参照_電気!B755="","",参照_電気!B755)</f>
        <v/>
      </c>
      <c r="AW755" s="19" t="str">
        <f>IF(参照_電気!C755="","",参照_電気!C755)</f>
        <v>(参考値)事業者全体</v>
      </c>
      <c r="AX755" s="19">
        <f>IF(参照_電気!D755="","",参照_電気!D755)</f>
        <v>5.4699999999999996E-4</v>
      </c>
      <c r="AY755" s="19">
        <f>IF(参照_電気!E755="","",参照_電気!E755)</f>
        <v>5.4699999999999996E-4</v>
      </c>
      <c r="AZ755" s="19" t="str">
        <f>IF(参照_電気!F755="","",参照_電気!F755)</f>
        <v>(株)グリムスパワー</v>
      </c>
      <c r="BA755" s="19" t="str">
        <f>IF(参照_電気!G755="","",参照_電気!G755)</f>
        <v>(株)グリムスパワー_(参考値)事業者全体</v>
      </c>
      <c r="BB755" s="19">
        <f t="shared" si="52"/>
        <v>0.54699999999999993</v>
      </c>
      <c r="BD755" s="19" t="str">
        <f>IF(参照_電気!L755="","",参照_電気!L755)</f>
        <v/>
      </c>
    </row>
    <row r="756" spans="47:56">
      <c r="AU756" s="19" t="str">
        <f>IF(参照_電気!A756="","",参照_電気!A756)</f>
        <v>A0376</v>
      </c>
      <c r="AV756" s="19" t="str">
        <f>IF(参照_電気!B756="","",参照_電気!B756)</f>
        <v>自然電力(株)</v>
      </c>
      <c r="AW756" s="19" t="str">
        <f>IF(参照_電気!C756="","",参照_電気!C756)</f>
        <v/>
      </c>
      <c r="AX756" s="19">
        <f>IF(参照_電気!D756="","",参照_電気!D756)</f>
        <v>5.71E-4</v>
      </c>
      <c r="AY756" s="19">
        <f>IF(参照_電気!E756="","",参照_電気!E756)</f>
        <v>5.71E-4</v>
      </c>
      <c r="AZ756" s="19" t="str">
        <f>IF(参照_電気!F756="","",参照_電気!F756)</f>
        <v>自然電力(株)</v>
      </c>
      <c r="BA756" s="19" t="str">
        <f>IF(参照_電気!G756="","",参照_電気!G756)</f>
        <v>自然電力(株)_</v>
      </c>
      <c r="BB756" s="19">
        <f t="shared" si="52"/>
        <v>0.57099999999999995</v>
      </c>
      <c r="BD756" s="19" t="str">
        <f>IF(参照_電気!L756="","",参照_電気!L756)</f>
        <v/>
      </c>
    </row>
    <row r="757" spans="47:56">
      <c r="AU757" s="19" t="str">
        <f>IF(参照_電気!A757="","",参照_電気!A757)</f>
        <v>A0378</v>
      </c>
      <c r="AV757" s="19" t="str">
        <f>IF(参照_電気!B757="","",参照_電気!B757)</f>
        <v>本庄ガス(株)</v>
      </c>
      <c r="AW757" s="19" t="str">
        <f>IF(参照_電気!C757="","",参照_電気!C757)</f>
        <v/>
      </c>
      <c r="AX757" s="19">
        <f>IF(参照_電気!D757="","",参照_電気!D757)</f>
        <v>4.1899999999999999E-4</v>
      </c>
      <c r="AY757" s="19">
        <f>IF(参照_電気!E757="","",参照_電気!E757)</f>
        <v>4.1899999999999999E-4</v>
      </c>
      <c r="AZ757" s="19" t="str">
        <f>IF(参照_電気!F757="","",参照_電気!F757)</f>
        <v>本庄ガス(株)</v>
      </c>
      <c r="BA757" s="19" t="str">
        <f>IF(参照_電気!G757="","",参照_電気!G757)</f>
        <v>本庄ガス(株)_</v>
      </c>
      <c r="BB757" s="19">
        <f t="shared" si="52"/>
        <v>0.41899999999999998</v>
      </c>
      <c r="BD757" s="19" t="str">
        <f>IF(参照_電気!L757="","",参照_電気!L757)</f>
        <v/>
      </c>
    </row>
    <row r="758" spans="47:56">
      <c r="AU758" s="19" t="str">
        <f>IF(参照_電気!A758="","",参照_電気!A758)</f>
        <v>A0380</v>
      </c>
      <c r="AV758" s="19" t="str">
        <f>IF(参照_電気!B758="","",参照_電気!B758)</f>
        <v>青森県民エナジー(株)</v>
      </c>
      <c r="AW758" s="19" t="str">
        <f>IF(参照_電気!C758="","",参照_電気!C758)</f>
        <v/>
      </c>
      <c r="AX758" s="19">
        <f>IF(参照_電気!D758="","",参照_電気!D758)</f>
        <v>4.84E-4</v>
      </c>
      <c r="AY758" s="19">
        <f>IF(参照_電気!E758="","",参照_電気!E758)</f>
        <v>4.84E-4</v>
      </c>
      <c r="AZ758" s="19" t="str">
        <f>IF(参照_電気!F758="","",参照_電気!F758)</f>
        <v>青森県民エナジー(株)</v>
      </c>
      <c r="BA758" s="19" t="str">
        <f>IF(参照_電気!G758="","",参照_電気!G758)</f>
        <v>青森県民エナジー(株)_</v>
      </c>
      <c r="BB758" s="19">
        <f t="shared" si="52"/>
        <v>0.48399999999999999</v>
      </c>
      <c r="BD758" s="19" t="str">
        <f>IF(参照_電気!L758="","",参照_電気!L758)</f>
        <v/>
      </c>
    </row>
    <row r="759" spans="47:56">
      <c r="AU759" s="19" t="str">
        <f>IF(参照_電気!A759="","",参照_電気!A759)</f>
        <v>A0381</v>
      </c>
      <c r="AV759" s="19" t="str">
        <f>IF(参照_電気!B759="","",参照_電気!B759)</f>
        <v>国際航業(株)</v>
      </c>
      <c r="AW759" s="19" t="str">
        <f>IF(参照_電気!C759="","",参照_電気!C759)</f>
        <v>メニューA</v>
      </c>
      <c r="AX759" s="19">
        <f>IF(参照_電気!D759="","",参照_電気!D759)</f>
        <v>0</v>
      </c>
      <c r="AY759" s="19">
        <f>IF(参照_電気!E759="","",参照_電気!E759)</f>
        <v>0</v>
      </c>
      <c r="AZ759" s="19" t="str">
        <f>IF(参照_電気!F759="","",参照_電気!F759)</f>
        <v>国際航業(株)</v>
      </c>
      <c r="BA759" s="19" t="str">
        <f>IF(参照_電気!G759="","",参照_電気!G759)</f>
        <v>国際航業(株)_メニューA</v>
      </c>
      <c r="BB759" s="19">
        <f t="shared" si="52"/>
        <v>0</v>
      </c>
      <c r="BD759" s="19" t="str">
        <f>IF(参照_電気!L759="","",参照_電気!L759)</f>
        <v/>
      </c>
    </row>
    <row r="760" spans="47:56">
      <c r="AU760" s="19" t="str">
        <f>IF(参照_電気!A760="","",参照_電気!A760)</f>
        <v/>
      </c>
      <c r="AV760" s="19" t="str">
        <f>IF(参照_電気!B760="","",参照_電気!B760)</f>
        <v/>
      </c>
      <c r="AW760" s="19" t="str">
        <f>IF(参照_電気!C760="","",参照_電気!C760)</f>
        <v>メニューB(残差)</v>
      </c>
      <c r="AX760" s="19">
        <f>IF(参照_電気!D760="","",参照_電気!D760)</f>
        <v>6.4400000000000004E-4</v>
      </c>
      <c r="AY760" s="19">
        <f>IF(参照_電気!E760="","",参照_電気!E760)</f>
        <v>6.4400000000000004E-4</v>
      </c>
      <c r="AZ760" s="19" t="str">
        <f>IF(参照_電気!F760="","",参照_電気!F760)</f>
        <v>国際航業(株)</v>
      </c>
      <c r="BA760" s="19" t="str">
        <f>IF(参照_電気!G760="","",参照_電気!G760)</f>
        <v>国際航業(株)_メニューB(残差)</v>
      </c>
      <c r="BB760" s="19">
        <f t="shared" si="52"/>
        <v>0.64400000000000002</v>
      </c>
      <c r="BD760" s="19" t="str">
        <f>IF(参照_電気!L760="","",参照_電気!L760)</f>
        <v/>
      </c>
    </row>
    <row r="761" spans="47:56">
      <c r="AU761" s="19" t="str">
        <f>IF(参照_電気!A761="","",参照_電気!A761)</f>
        <v/>
      </c>
      <c r="AV761" s="19" t="str">
        <f>IF(参照_電気!B761="","",参照_電気!B761)</f>
        <v/>
      </c>
      <c r="AW761" s="19" t="str">
        <f>IF(参照_電気!C761="","",参照_電気!C761)</f>
        <v>(参考値)事業者全体</v>
      </c>
      <c r="AX761" s="19">
        <f>IF(参照_電気!D761="","",参照_電気!D761)</f>
        <v>2.6800000000000001E-4</v>
      </c>
      <c r="AY761" s="19">
        <f>IF(参照_電気!E761="","",参照_電気!E761)</f>
        <v>2.6800000000000001E-4</v>
      </c>
      <c r="AZ761" s="19" t="str">
        <f>IF(参照_電気!F761="","",参照_電気!F761)</f>
        <v>国際航業(株)</v>
      </c>
      <c r="BA761" s="19" t="str">
        <f>IF(参照_電気!G761="","",参照_電気!G761)</f>
        <v>国際航業(株)_(参考値)事業者全体</v>
      </c>
      <c r="BB761" s="19">
        <f t="shared" si="52"/>
        <v>0.26800000000000002</v>
      </c>
      <c r="BD761" s="19" t="str">
        <f>IF(参照_電気!L761="","",参照_電気!L761)</f>
        <v/>
      </c>
    </row>
    <row r="762" spans="47:56">
      <c r="AU762" s="19" t="str">
        <f>IF(参照_電気!A762="","",参照_電気!A762)</f>
        <v>A0382</v>
      </c>
      <c r="AV762" s="19" t="str">
        <f>IF(参照_電気!B762="","",参照_電気!B762)</f>
        <v>ローカルでんき(株)</v>
      </c>
      <c r="AW762" s="19" t="str">
        <f>IF(参照_電気!C762="","",参照_電気!C762)</f>
        <v>メニューA</v>
      </c>
      <c r="AX762" s="19">
        <f>IF(参照_電気!D762="","",参照_電気!D762)</f>
        <v>0</v>
      </c>
      <c r="AY762" s="19">
        <f>IF(参照_電気!E762="","",参照_電気!E762)</f>
        <v>0</v>
      </c>
      <c r="AZ762" s="19" t="str">
        <f>IF(参照_電気!F762="","",参照_電気!F762)</f>
        <v>ローカルでんき(株)</v>
      </c>
      <c r="BA762" s="19" t="str">
        <f>IF(参照_電気!G762="","",参照_電気!G762)</f>
        <v>ローカルでんき(株)_メニューA</v>
      </c>
      <c r="BB762" s="19">
        <f t="shared" si="52"/>
        <v>0</v>
      </c>
      <c r="BD762" s="19" t="str">
        <f>IF(参照_電気!L762="","",参照_電気!L762)</f>
        <v/>
      </c>
    </row>
    <row r="763" spans="47:56">
      <c r="AU763" s="19" t="str">
        <f>IF(参照_電気!A763="","",参照_電気!A763)</f>
        <v/>
      </c>
      <c r="AV763" s="19" t="str">
        <f>IF(参照_電気!B763="","",参照_電気!B763)</f>
        <v/>
      </c>
      <c r="AW763" s="19" t="str">
        <f>IF(参照_電気!C763="","",参照_電気!C763)</f>
        <v>メニューB(残差)</v>
      </c>
      <c r="AX763" s="19">
        <f>IF(参照_電気!D763="","",参照_電気!D763)</f>
        <v>5.4100000000000003E-4</v>
      </c>
      <c r="AY763" s="19">
        <f>IF(参照_電気!E763="","",参照_電気!E763)</f>
        <v>5.4100000000000003E-4</v>
      </c>
      <c r="AZ763" s="19" t="str">
        <f>IF(参照_電気!F763="","",参照_電気!F763)</f>
        <v>ローカルでんき(株)</v>
      </c>
      <c r="BA763" s="19" t="str">
        <f>IF(参照_電気!G763="","",参照_電気!G763)</f>
        <v>ローカルでんき(株)_メニューB(残差)</v>
      </c>
      <c r="BB763" s="19">
        <f t="shared" si="52"/>
        <v>0.54100000000000004</v>
      </c>
      <c r="BD763" s="19" t="str">
        <f>IF(参照_電気!L763="","",参照_電気!L763)</f>
        <v/>
      </c>
    </row>
    <row r="764" spans="47:56">
      <c r="AU764" s="19" t="str">
        <f>IF(参照_電気!A764="","",参照_電気!A764)</f>
        <v/>
      </c>
      <c r="AV764" s="19" t="str">
        <f>IF(参照_電気!B764="","",参照_電気!B764)</f>
        <v/>
      </c>
      <c r="AW764" s="19" t="str">
        <f>IF(参照_電気!C764="","",参照_電気!C764)</f>
        <v>(参考値)事業者全体</v>
      </c>
      <c r="AX764" s="19">
        <f>IF(参照_電気!D764="","",参照_電気!D764)</f>
        <v>4.7699999999999999E-4</v>
      </c>
      <c r="AY764" s="19">
        <f>IF(参照_電気!E764="","",参照_電気!E764)</f>
        <v>4.7699999999999999E-4</v>
      </c>
      <c r="AZ764" s="19" t="str">
        <f>IF(参照_電気!F764="","",参照_電気!F764)</f>
        <v>ローカルでんき(株)</v>
      </c>
      <c r="BA764" s="19" t="str">
        <f>IF(参照_電気!G764="","",参照_電気!G764)</f>
        <v>ローカルでんき(株)_(参考値)事業者全体</v>
      </c>
      <c r="BB764" s="19">
        <f t="shared" si="52"/>
        <v>0.47699999999999998</v>
      </c>
      <c r="BD764" s="19" t="str">
        <f>IF(参照_電気!L764="","",参照_電気!L764)</f>
        <v/>
      </c>
    </row>
    <row r="765" spans="47:56">
      <c r="AU765" s="19" t="str">
        <f>IF(参照_電気!A765="","",参照_電気!A765)</f>
        <v>A0383</v>
      </c>
      <c r="AV765" s="19" t="str">
        <f>IF(参照_電気!B765="","",参照_電気!B765)</f>
        <v>(株)明治産業</v>
      </c>
      <c r="AW765" s="19" t="str">
        <f>IF(参照_電気!C765="","",参照_電気!C765)</f>
        <v/>
      </c>
      <c r="AX765" s="19">
        <f>IF(参照_電気!D765="","",参照_電気!D765)</f>
        <v>4.4099999999999999E-4</v>
      </c>
      <c r="AY765" s="19">
        <f>IF(参照_電気!E765="","",参照_電気!E765)</f>
        <v>4.4099999999999999E-4</v>
      </c>
      <c r="AZ765" s="19" t="str">
        <f>IF(参照_電気!F765="","",参照_電気!F765)</f>
        <v>(株)明治産業</v>
      </c>
      <c r="BA765" s="19" t="str">
        <f>IF(参照_電気!G765="","",参照_電気!G765)</f>
        <v>(株)明治産業_</v>
      </c>
      <c r="BB765" s="19">
        <f t="shared" si="52"/>
        <v>0.441</v>
      </c>
      <c r="BD765" s="19" t="str">
        <f>IF(参照_電気!L765="","",参照_電気!L765)</f>
        <v/>
      </c>
    </row>
    <row r="766" spans="47:56">
      <c r="AU766" s="19" t="str">
        <f>IF(参照_電気!A766="","",参照_電気!A766)</f>
        <v>A0385</v>
      </c>
      <c r="AV766" s="19" t="str">
        <f>IF(参照_電気!B766="","",参照_電気!B766)</f>
        <v>岡山電力(株)</v>
      </c>
      <c r="AW766" s="19" t="str">
        <f>IF(参照_電気!C766="","",参照_電気!C766)</f>
        <v>メニューA</v>
      </c>
      <c r="AX766" s="19">
        <f>IF(参照_電気!D766="","",参照_電気!D766)</f>
        <v>0</v>
      </c>
      <c r="AY766" s="19">
        <f>IF(参照_電気!E766="","",参照_電気!E766)</f>
        <v>0</v>
      </c>
      <c r="AZ766" s="19" t="str">
        <f>IF(参照_電気!F766="","",参照_電気!F766)</f>
        <v>岡山電力(株)</v>
      </c>
      <c r="BA766" s="19" t="str">
        <f>IF(参照_電気!G766="","",参照_電気!G766)</f>
        <v>岡山電力(株)_メニューA</v>
      </c>
      <c r="BB766" s="19">
        <f t="shared" si="52"/>
        <v>0</v>
      </c>
      <c r="BD766" s="19" t="str">
        <f>IF(参照_電気!L766="","",参照_電気!L766)</f>
        <v/>
      </c>
    </row>
    <row r="767" spans="47:56">
      <c r="AU767" s="19" t="str">
        <f>IF(参照_電気!A767="","",参照_電気!A767)</f>
        <v/>
      </c>
      <c r="AV767" s="19" t="str">
        <f>IF(参照_電気!B767="","",参照_電気!B767)</f>
        <v/>
      </c>
      <c r="AW767" s="19" t="str">
        <f>IF(参照_電気!C767="","",参照_電気!C767)</f>
        <v>メニューB(残差)</v>
      </c>
      <c r="AX767" s="19">
        <f>IF(参照_電気!D767="","",参照_電気!D767)</f>
        <v>4.55E-4</v>
      </c>
      <c r="AY767" s="19">
        <f>IF(参照_電気!E767="","",参照_電気!E767)</f>
        <v>4.55E-4</v>
      </c>
      <c r="AZ767" s="19" t="str">
        <f>IF(参照_電気!F767="","",参照_電気!F767)</f>
        <v>岡山電力(株)</v>
      </c>
      <c r="BA767" s="19" t="str">
        <f>IF(参照_電気!G767="","",参照_電気!G767)</f>
        <v>岡山電力(株)_メニューB(残差)</v>
      </c>
      <c r="BB767" s="19">
        <f t="shared" si="52"/>
        <v>0.45500000000000002</v>
      </c>
      <c r="BD767" s="19" t="str">
        <f>IF(参照_電気!L767="","",参照_電気!L767)</f>
        <v/>
      </c>
    </row>
    <row r="768" spans="47:56">
      <c r="AU768" s="19" t="str">
        <f>IF(参照_電気!A768="","",参照_電気!A768)</f>
        <v/>
      </c>
      <c r="AV768" s="19" t="str">
        <f>IF(参照_電気!B768="","",参照_電気!B768)</f>
        <v/>
      </c>
      <c r="AW768" s="19" t="str">
        <f>IF(参照_電気!C768="","",参照_電気!C768)</f>
        <v>(参考値)事業者全体</v>
      </c>
      <c r="AX768" s="19">
        <f>IF(参照_電気!D768="","",参照_電気!D768)</f>
        <v>4.35E-4</v>
      </c>
      <c r="AY768" s="19">
        <f>IF(参照_電気!E768="","",参照_電気!E768)</f>
        <v>4.35E-4</v>
      </c>
      <c r="AZ768" s="19" t="str">
        <f>IF(参照_電気!F768="","",参照_電気!F768)</f>
        <v>岡山電力(株)</v>
      </c>
      <c r="BA768" s="19" t="str">
        <f>IF(参照_電気!G768="","",参照_電気!G768)</f>
        <v>岡山電力(株)_(参考値)事業者全体</v>
      </c>
      <c r="BB768" s="19">
        <f t="shared" si="52"/>
        <v>0.435</v>
      </c>
      <c r="BD768" s="19" t="str">
        <f>IF(参照_電気!L768="","",参照_電気!L768)</f>
        <v/>
      </c>
    </row>
    <row r="769" spans="47:56">
      <c r="AU769" s="19" t="str">
        <f>IF(参照_電気!A769="","",参照_電気!A769)</f>
        <v>A0386</v>
      </c>
      <c r="AV769" s="19" t="str">
        <f>IF(参照_電気!B769="","",参照_電気!B769)</f>
        <v>ミライフ(株)</v>
      </c>
      <c r="AW769" s="19" t="str">
        <f>IF(参照_電気!C769="","",参照_電気!C769)</f>
        <v>メニューA</v>
      </c>
      <c r="AX769" s="19">
        <f>IF(参照_電気!D769="","",参照_電気!D769)</f>
        <v>0</v>
      </c>
      <c r="AY769" s="19">
        <f>IF(参照_電気!E769="","",参照_電気!E769)</f>
        <v>0</v>
      </c>
      <c r="AZ769" s="19" t="str">
        <f>IF(参照_電気!F769="","",参照_電気!F769)</f>
        <v>ミライフ(株)</v>
      </c>
      <c r="BA769" s="19" t="str">
        <f>IF(参照_電気!G769="","",参照_電気!G769)</f>
        <v>ミライフ(株)_メニューA</v>
      </c>
      <c r="BB769" s="19">
        <f t="shared" si="52"/>
        <v>0</v>
      </c>
      <c r="BD769" s="19" t="str">
        <f>IF(参照_電気!L769="","",参照_電気!L769)</f>
        <v/>
      </c>
    </row>
    <row r="770" spans="47:56">
      <c r="AU770" s="19" t="str">
        <f>IF(参照_電気!A770="","",参照_電気!A770)</f>
        <v/>
      </c>
      <c r="AV770" s="19" t="str">
        <f>IF(参照_電気!B770="","",参照_電気!B770)</f>
        <v/>
      </c>
      <c r="AW770" s="19" t="str">
        <f>IF(参照_電気!C770="","",参照_電気!C770)</f>
        <v>メニューB(残差)</v>
      </c>
      <c r="AX770" s="19">
        <f>IF(参照_電気!D770="","",参照_電気!D770)</f>
        <v>4.2000000000000002E-4</v>
      </c>
      <c r="AY770" s="19">
        <f>IF(参照_電気!E770="","",参照_電気!E770)</f>
        <v>4.2000000000000002E-4</v>
      </c>
      <c r="AZ770" s="19" t="str">
        <f>IF(参照_電気!F770="","",参照_電気!F770)</f>
        <v>ミライフ(株)</v>
      </c>
      <c r="BA770" s="19" t="str">
        <f>IF(参照_電気!G770="","",参照_電気!G770)</f>
        <v>ミライフ(株)_メニューB(残差)</v>
      </c>
      <c r="BB770" s="19">
        <f t="shared" si="52"/>
        <v>0.42000000000000004</v>
      </c>
      <c r="BD770" s="19" t="str">
        <f>IF(参照_電気!L770="","",参照_電気!L770)</f>
        <v/>
      </c>
    </row>
    <row r="771" spans="47:56">
      <c r="AU771" s="19" t="str">
        <f>IF(参照_電気!A771="","",参照_電気!A771)</f>
        <v/>
      </c>
      <c r="AV771" s="19" t="str">
        <f>IF(参照_電気!B771="","",参照_電気!B771)</f>
        <v/>
      </c>
      <c r="AW771" s="19" t="str">
        <f>IF(参照_電気!C771="","",参照_電気!C771)</f>
        <v>(参考値)事業者全体</v>
      </c>
      <c r="AX771" s="19">
        <f>IF(参照_電気!D771="","",参照_電気!D771)</f>
        <v>4.1599999999999997E-4</v>
      </c>
      <c r="AY771" s="19">
        <f>IF(参照_電気!E771="","",参照_電気!E771)</f>
        <v>4.1599999999999997E-4</v>
      </c>
      <c r="AZ771" s="19" t="str">
        <f>IF(参照_電気!F771="","",参照_電気!F771)</f>
        <v>ミライフ(株)</v>
      </c>
      <c r="BA771" s="19" t="str">
        <f>IF(参照_電気!G771="","",参照_電気!G771)</f>
        <v>ミライフ(株)_(参考値)事業者全体</v>
      </c>
      <c r="BB771" s="19">
        <f t="shared" si="52"/>
        <v>0.41599999999999998</v>
      </c>
      <c r="BD771" s="19" t="str">
        <f>IF(参照_電気!L771="","",参照_電気!L771)</f>
        <v/>
      </c>
    </row>
    <row r="772" spans="47:56">
      <c r="AU772" s="19" t="str">
        <f>IF(参照_電気!A772="","",参照_電気!A772)</f>
        <v>A0388</v>
      </c>
      <c r="AV772" s="19" t="str">
        <f>IF(参照_電気!B772="","",参照_電気!B772)</f>
        <v>楽天モバイル(株)(旧：楽天エナジー(株))</v>
      </c>
      <c r="AW772" s="19" t="str">
        <f>IF(参照_電気!C772="","",参照_電気!C772)</f>
        <v>メニューA</v>
      </c>
      <c r="AX772" s="19">
        <f>IF(参照_電気!D772="","",参照_電気!D772)</f>
        <v>0</v>
      </c>
      <c r="AY772" s="19">
        <f>IF(参照_電気!E772="","",参照_電気!E772)</f>
        <v>0</v>
      </c>
      <c r="AZ772" s="19" t="str">
        <f>IF(参照_電気!F772="","",参照_電気!F772)</f>
        <v>楽天モバイル(株)(旧：楽天エナジー(株))</v>
      </c>
      <c r="BA772" s="19" t="str">
        <f>IF(参照_電気!G772="","",参照_電気!G772)</f>
        <v>楽天モバイル(株)(旧：楽天エナジー(株))_メニューA</v>
      </c>
      <c r="BB772" s="19">
        <f t="shared" si="52"/>
        <v>0</v>
      </c>
      <c r="BD772" s="19" t="str">
        <f>IF(参照_電気!L772="","",参照_電気!L772)</f>
        <v/>
      </c>
    </row>
    <row r="773" spans="47:56">
      <c r="AU773" s="19" t="str">
        <f>IF(参照_電気!A773="","",参照_電気!A773)</f>
        <v/>
      </c>
      <c r="AV773" s="19" t="str">
        <f>IF(参照_電気!B773="","",参照_電気!B773)</f>
        <v/>
      </c>
      <c r="AW773" s="19" t="str">
        <f>IF(参照_電気!C773="","",参照_電気!C773)</f>
        <v>メニューB</v>
      </c>
      <c r="AX773" s="19">
        <f>IF(参照_電気!D773="","",参照_電気!D773)</f>
        <v>0</v>
      </c>
      <c r="AY773" s="19">
        <f>IF(参照_電気!E773="","",参照_電気!E773)</f>
        <v>0</v>
      </c>
      <c r="AZ773" s="19" t="str">
        <f>IF(参照_電気!F773="","",参照_電気!F773)</f>
        <v>楽天モバイル(株)(旧：楽天エナジー(株))</v>
      </c>
      <c r="BA773" s="19" t="str">
        <f>IF(参照_電気!G773="","",参照_電気!G773)</f>
        <v>楽天モバイル(株)(旧：楽天エナジー(株))_メニューB</v>
      </c>
      <c r="BB773" s="19">
        <f t="shared" ref="BB773:BB836" si="53">AX773*1000</f>
        <v>0</v>
      </c>
      <c r="BD773" s="19" t="str">
        <f>IF(参照_電気!L773="","",参照_電気!L773)</f>
        <v/>
      </c>
    </row>
    <row r="774" spans="47:56">
      <c r="AU774" s="19" t="str">
        <f>IF(参照_電気!A774="","",参照_電気!A774)</f>
        <v/>
      </c>
      <c r="AV774" s="19" t="str">
        <f>IF(参照_電気!B774="","",参照_電気!B774)</f>
        <v/>
      </c>
      <c r="AW774" s="19" t="str">
        <f>IF(参照_電気!C774="","",参照_電気!C774)</f>
        <v>メニューC(残差)</v>
      </c>
      <c r="AX774" s="19">
        <f>IF(参照_電気!D774="","",参照_電気!D774)</f>
        <v>5.7799999999999995E-4</v>
      </c>
      <c r="AY774" s="19">
        <f>IF(参照_電気!E774="","",参照_電気!E774)</f>
        <v>5.7799999999999995E-4</v>
      </c>
      <c r="AZ774" s="19" t="str">
        <f>IF(参照_電気!F774="","",参照_電気!F774)</f>
        <v>楽天モバイル(株)(旧：楽天エナジー(株))</v>
      </c>
      <c r="BA774" s="19" t="str">
        <f>IF(参照_電気!G774="","",参照_電気!G774)</f>
        <v>楽天モバイル(株)(旧：楽天エナジー(株))_メニューC(残差)</v>
      </c>
      <c r="BB774" s="19">
        <f t="shared" si="53"/>
        <v>0.57799999999999996</v>
      </c>
      <c r="BD774" s="19" t="str">
        <f>IF(参照_電気!L774="","",参照_電気!L774)</f>
        <v/>
      </c>
    </row>
    <row r="775" spans="47:56">
      <c r="AU775" s="19" t="str">
        <f>IF(参照_電気!A775="","",参照_電気!A775)</f>
        <v/>
      </c>
      <c r="AV775" s="19" t="str">
        <f>IF(参照_電気!B775="","",参照_電気!B775)</f>
        <v/>
      </c>
      <c r="AW775" s="19" t="str">
        <f>IF(参照_電気!C775="","",参照_電気!C775)</f>
        <v>(参考値)事業者全体</v>
      </c>
      <c r="AX775" s="19">
        <f>IF(参照_電気!D775="","",参照_電気!D775)</f>
        <v>5.71E-4</v>
      </c>
      <c r="AY775" s="19">
        <f>IF(参照_電気!E775="","",参照_電気!E775)</f>
        <v>5.71E-4</v>
      </c>
      <c r="AZ775" s="19" t="str">
        <f>IF(参照_電気!F775="","",参照_電気!F775)</f>
        <v>楽天モバイル(株)(旧：楽天エナジー(株))</v>
      </c>
      <c r="BA775" s="19" t="str">
        <f>IF(参照_電気!G775="","",参照_電気!G775)</f>
        <v>楽天モバイル(株)(旧：楽天エナジー(株))_(参考値)事業者全体</v>
      </c>
      <c r="BB775" s="19">
        <f t="shared" si="53"/>
        <v>0.57099999999999995</v>
      </c>
      <c r="BD775" s="19" t="str">
        <f>IF(参照_電気!L775="","",参照_電気!L775)</f>
        <v/>
      </c>
    </row>
    <row r="776" spans="47:56">
      <c r="AU776" s="19" t="str">
        <f>IF(参照_電気!A776="","",参照_電気!A776)</f>
        <v>A0389</v>
      </c>
      <c r="AV776" s="19" t="str">
        <f>IF(参照_電気!B776="","",参照_電気!B776)</f>
        <v>うすきエネルギー(株)</v>
      </c>
      <c r="AW776" s="19" t="str">
        <f>IF(参照_電気!C776="","",参照_電気!C776)</f>
        <v/>
      </c>
      <c r="AX776" s="19">
        <f>IF(参照_電気!D776="","",参照_電気!D776)</f>
        <v>5.5500000000000005E-4</v>
      </c>
      <c r="AY776" s="19">
        <f>IF(参照_電気!E776="","",参照_電気!E776)</f>
        <v>5.5500000000000005E-4</v>
      </c>
      <c r="AZ776" s="19" t="str">
        <f>IF(参照_電気!F776="","",参照_電気!F776)</f>
        <v>うすきエネルギー(株)</v>
      </c>
      <c r="BA776" s="19" t="str">
        <f>IF(参照_電気!G776="","",参照_電気!G776)</f>
        <v>うすきエネルギー(株)_</v>
      </c>
      <c r="BB776" s="19">
        <f t="shared" si="53"/>
        <v>0.55500000000000005</v>
      </c>
      <c r="BD776" s="19" t="str">
        <f>IF(参照_電気!L776="","",参照_電気!L776)</f>
        <v/>
      </c>
    </row>
    <row r="777" spans="47:56">
      <c r="AU777" s="19" t="str">
        <f>IF(参照_電気!A777="","",参照_電気!A777)</f>
        <v>A0391</v>
      </c>
      <c r="AV777" s="19" t="str">
        <f>IF(参照_電気!B777="","",参照_電気!B777)</f>
        <v>森のエネルギー(株)</v>
      </c>
      <c r="AW777" s="19" t="str">
        <f>IF(参照_電気!C777="","",参照_電気!C777)</f>
        <v/>
      </c>
      <c r="AX777" s="19">
        <f>IF(参照_電気!D777="","",参照_電気!D777)</f>
        <v>5.6300000000000002E-4</v>
      </c>
      <c r="AY777" s="19">
        <f>IF(参照_電気!E777="","",参照_電気!E777)</f>
        <v>5.6300000000000002E-4</v>
      </c>
      <c r="AZ777" s="19" t="str">
        <f>IF(参照_電気!F777="","",参照_電気!F777)</f>
        <v>森のエネルギー(株)</v>
      </c>
      <c r="BA777" s="19" t="str">
        <f>IF(参照_電気!G777="","",参照_電気!G777)</f>
        <v>森のエネルギー(株)_</v>
      </c>
      <c r="BB777" s="19">
        <f t="shared" si="53"/>
        <v>0.56300000000000006</v>
      </c>
      <c r="BD777" s="19" t="str">
        <f>IF(参照_電気!L777="","",参照_電気!L777)</f>
        <v/>
      </c>
    </row>
    <row r="778" spans="47:56">
      <c r="AU778" s="19" t="str">
        <f>IF(参照_電気!A778="","",参照_電気!A778)</f>
        <v>A0392</v>
      </c>
      <c r="AV778" s="19" t="str">
        <f>IF(参照_電気!B778="","",参照_電気!B778)</f>
        <v>岐阜電力(株)</v>
      </c>
      <c r="AW778" s="19" t="str">
        <f>IF(参照_電気!C778="","",参照_電気!C778)</f>
        <v>メニューA</v>
      </c>
      <c r="AX778" s="19">
        <f>IF(参照_電気!D778="","",参照_電気!D778)</f>
        <v>1.5999999999999999E-5</v>
      </c>
      <c r="AY778" s="19">
        <f>IF(参照_電気!E778="","",参照_電気!E778)</f>
        <v>0</v>
      </c>
      <c r="AZ778" s="19" t="str">
        <f>IF(参照_電気!F778="","",参照_電気!F778)</f>
        <v>岐阜電力(株)</v>
      </c>
      <c r="BA778" s="19" t="str">
        <f>IF(参照_電気!G778="","",参照_電気!G778)</f>
        <v>岐阜電力(株)_メニューA</v>
      </c>
      <c r="BB778" s="19">
        <f t="shared" si="53"/>
        <v>1.6E-2</v>
      </c>
      <c r="BD778" s="19" t="str">
        <f>IF(参照_電気!L778="","",参照_電気!L778)</f>
        <v/>
      </c>
    </row>
    <row r="779" spans="47:56">
      <c r="AU779" s="19" t="str">
        <f>IF(参照_電気!A779="","",参照_電気!A779)</f>
        <v/>
      </c>
      <c r="AV779" s="19" t="str">
        <f>IF(参照_電気!B779="","",参照_電気!B779)</f>
        <v/>
      </c>
      <c r="AW779" s="19" t="str">
        <f>IF(参照_電気!C779="","",参照_電気!C779)</f>
        <v>(参考値)事業者全体</v>
      </c>
      <c r="AX779" s="19">
        <f>IF(参照_電気!D779="","",参照_電気!D779)</f>
        <v>1.5999999999999999E-5</v>
      </c>
      <c r="AY779" s="19">
        <f>IF(参照_電気!E779="","",参照_電気!E779)</f>
        <v>0</v>
      </c>
      <c r="AZ779" s="19" t="str">
        <f>IF(参照_電気!F779="","",参照_電気!F779)</f>
        <v>岐阜電力(株)</v>
      </c>
      <c r="BA779" s="19" t="str">
        <f>IF(参照_電気!G779="","",参照_電気!G779)</f>
        <v>岐阜電力(株)_(参考値)事業者全体</v>
      </c>
      <c r="BB779" s="19">
        <f t="shared" si="53"/>
        <v>1.6E-2</v>
      </c>
      <c r="BD779" s="19" t="str">
        <f>IF(参照_電気!L779="","",参照_電気!L779)</f>
        <v/>
      </c>
    </row>
    <row r="780" spans="47:56">
      <c r="AU780" s="19" t="str">
        <f>IF(参照_電気!A780="","",参照_電気!A780)</f>
        <v>A0397</v>
      </c>
      <c r="AV780" s="19" t="str">
        <f>IF(参照_電気!B780="","",参照_電気!B780)</f>
        <v>名南共同エネルギー(株)</v>
      </c>
      <c r="AW780" s="19" t="str">
        <f>IF(参照_電気!C780="","",参照_電気!C780)</f>
        <v/>
      </c>
      <c r="AX780" s="19">
        <f>IF(参照_電気!D780="","",参照_電気!D780)</f>
        <v>4.1899999999999999E-4</v>
      </c>
      <c r="AY780" s="19">
        <f>IF(参照_電気!E780="","",参照_電気!E780)</f>
        <v>4.1899999999999999E-4</v>
      </c>
      <c r="AZ780" s="19" t="str">
        <f>IF(参照_電気!F780="","",参照_電気!F780)</f>
        <v>名南共同エネルギー(株)</v>
      </c>
      <c r="BA780" s="19" t="str">
        <f>IF(参照_電気!G780="","",参照_電気!G780)</f>
        <v>名南共同エネルギー(株)_</v>
      </c>
      <c r="BB780" s="19">
        <f t="shared" si="53"/>
        <v>0.41899999999999998</v>
      </c>
      <c r="BD780" s="19" t="str">
        <f>IF(参照_電気!L780="","",参照_電気!L780)</f>
        <v/>
      </c>
    </row>
    <row r="781" spans="47:56">
      <c r="AU781" s="19" t="str">
        <f>IF(参照_電気!A781="","",参照_電気!A781)</f>
        <v>A0398</v>
      </c>
      <c r="AV781" s="19" t="str">
        <f>IF(参照_電気!B781="","",参照_電気!B781)</f>
        <v>Apaman Energy(株)</v>
      </c>
      <c r="AW781" s="19" t="str">
        <f>IF(参照_電気!C781="","",参照_電気!C781)</f>
        <v/>
      </c>
      <c r="AX781" s="19">
        <f>IF(参照_電気!D781="","",参照_電気!D781)</f>
        <v>6.3699999999999998E-4</v>
      </c>
      <c r="AY781" s="19">
        <f>IF(参照_電気!E781="","",参照_電気!E781)</f>
        <v>6.3699999999999998E-4</v>
      </c>
      <c r="AZ781" s="19" t="str">
        <f>IF(参照_電気!F781="","",参照_電気!F781)</f>
        <v>Apaman Energy(株)</v>
      </c>
      <c r="BA781" s="19" t="str">
        <f>IF(参照_電気!G781="","",参照_電気!G781)</f>
        <v>Apaman Energy(株)_</v>
      </c>
      <c r="BB781" s="19">
        <f t="shared" si="53"/>
        <v>0.63700000000000001</v>
      </c>
      <c r="BD781" s="19" t="str">
        <f>IF(参照_電気!L781="","",参照_電気!L781)</f>
        <v/>
      </c>
    </row>
    <row r="782" spans="47:56">
      <c r="AU782" s="19" t="str">
        <f>IF(参照_電気!A782="","",参照_電気!A782)</f>
        <v>A0405</v>
      </c>
      <c r="AV782" s="19" t="str">
        <f>IF(参照_電気!B782="","",参照_電気!B782)</f>
        <v>アストマックス・エネルギー(株)</v>
      </c>
      <c r="AW782" s="19" t="str">
        <f>IF(参照_電気!C782="","",参照_電気!C782)</f>
        <v>メニューA</v>
      </c>
      <c r="AX782" s="19">
        <f>IF(参照_電気!D782="","",参照_電気!D782)</f>
        <v>0</v>
      </c>
      <c r="AY782" s="19">
        <f>IF(参照_電気!E782="","",参照_電気!E782)</f>
        <v>0</v>
      </c>
      <c r="AZ782" s="19" t="str">
        <f>IF(参照_電気!F782="","",参照_電気!F782)</f>
        <v>アストマックス・エネルギー(株)</v>
      </c>
      <c r="BA782" s="19" t="str">
        <f>IF(参照_電気!G782="","",参照_電気!G782)</f>
        <v>アストマックス・エネルギー(株)_メニューA</v>
      </c>
      <c r="BB782" s="19">
        <f t="shared" si="53"/>
        <v>0</v>
      </c>
      <c r="BD782" s="19" t="str">
        <f>IF(参照_電気!L782="","",参照_電気!L782)</f>
        <v/>
      </c>
    </row>
    <row r="783" spans="47:56">
      <c r="AU783" s="19" t="str">
        <f>IF(参照_電気!A783="","",参照_電気!A783)</f>
        <v/>
      </c>
      <c r="AV783" s="19" t="str">
        <f>IF(参照_電気!B783="","",参照_電気!B783)</f>
        <v/>
      </c>
      <c r="AW783" s="19" t="str">
        <f>IF(参照_電気!C783="","",参照_電気!C783)</f>
        <v>メニューB</v>
      </c>
      <c r="AX783" s="19">
        <f>IF(参照_電気!D783="","",参照_電気!D783)</f>
        <v>0</v>
      </c>
      <c r="AY783" s="19">
        <f>IF(参照_電気!E783="","",参照_電気!E783)</f>
        <v>0</v>
      </c>
      <c r="AZ783" s="19" t="str">
        <f>IF(参照_電気!F783="","",参照_電気!F783)</f>
        <v>アストマックス・エネルギー(株)</v>
      </c>
      <c r="BA783" s="19" t="str">
        <f>IF(参照_電気!G783="","",参照_電気!G783)</f>
        <v>アストマックス・エネルギー(株)_メニューB</v>
      </c>
      <c r="BB783" s="19">
        <f t="shared" si="53"/>
        <v>0</v>
      </c>
      <c r="BD783" s="19" t="str">
        <f>IF(参照_電気!L783="","",参照_電気!L783)</f>
        <v/>
      </c>
    </row>
    <row r="784" spans="47:56">
      <c r="AU784" s="19" t="str">
        <f>IF(参照_電気!A784="","",参照_電気!A784)</f>
        <v/>
      </c>
      <c r="AV784" s="19" t="str">
        <f>IF(参照_電気!B784="","",参照_電気!B784)</f>
        <v/>
      </c>
      <c r="AW784" s="19" t="str">
        <f>IF(参照_電気!C784="","",参照_電気!C784)</f>
        <v>メニューC</v>
      </c>
      <c r="AX784" s="19">
        <f>IF(参照_電気!D784="","",参照_電気!D784)</f>
        <v>0</v>
      </c>
      <c r="AY784" s="19">
        <f>IF(参照_電気!E784="","",参照_電気!E784)</f>
        <v>0</v>
      </c>
      <c r="AZ784" s="19" t="str">
        <f>IF(参照_電気!F784="","",参照_電気!F784)</f>
        <v>アストマックス・エネルギー(株)</v>
      </c>
      <c r="BA784" s="19" t="str">
        <f>IF(参照_電気!G784="","",参照_電気!G784)</f>
        <v>アストマックス・エネルギー(株)_メニューC</v>
      </c>
      <c r="BB784" s="19">
        <f t="shared" si="53"/>
        <v>0</v>
      </c>
      <c r="BD784" s="19" t="str">
        <f>IF(参照_電気!L784="","",参照_電気!L784)</f>
        <v/>
      </c>
    </row>
    <row r="785" spans="47:56">
      <c r="AU785" s="19" t="str">
        <f>IF(参照_電気!A785="","",参照_電気!A785)</f>
        <v/>
      </c>
      <c r="AV785" s="19" t="str">
        <f>IF(参照_電気!B785="","",参照_電気!B785)</f>
        <v/>
      </c>
      <c r="AW785" s="19" t="str">
        <f>IF(参照_電気!C785="","",参照_電気!C785)</f>
        <v>メニューD(残差)</v>
      </c>
      <c r="AX785" s="19">
        <f>IF(参照_電気!D785="","",参照_電気!D785)</f>
        <v>6.4199999999999999E-4</v>
      </c>
      <c r="AY785" s="19">
        <f>IF(参照_電気!E785="","",参照_電気!E785)</f>
        <v>6.4199999999999999E-4</v>
      </c>
      <c r="AZ785" s="19" t="str">
        <f>IF(参照_電気!F785="","",参照_電気!F785)</f>
        <v>アストマックス・エネルギー(株)</v>
      </c>
      <c r="BA785" s="19" t="str">
        <f>IF(参照_電気!G785="","",参照_電気!G785)</f>
        <v>アストマックス・エネルギー(株)_メニューD(残差)</v>
      </c>
      <c r="BB785" s="19">
        <f t="shared" si="53"/>
        <v>0.64200000000000002</v>
      </c>
      <c r="BD785" s="19" t="str">
        <f>IF(参照_電気!L785="","",参照_電気!L785)</f>
        <v/>
      </c>
    </row>
    <row r="786" spans="47:56">
      <c r="AU786" s="19" t="str">
        <f>IF(参照_電気!A786="","",参照_電気!A786)</f>
        <v/>
      </c>
      <c r="AV786" s="19" t="str">
        <f>IF(参照_電気!B786="","",参照_電気!B786)</f>
        <v/>
      </c>
      <c r="AW786" s="19" t="str">
        <f>IF(参照_電気!C786="","",参照_電気!C786)</f>
        <v>(参考値)事業者全体</v>
      </c>
      <c r="AX786" s="19">
        <f>IF(参照_電気!D786="","",参照_電気!D786)</f>
        <v>6.2299999999999996E-4</v>
      </c>
      <c r="AY786" s="19">
        <f>IF(参照_電気!E786="","",参照_電気!E786)</f>
        <v>6.2299999999999996E-4</v>
      </c>
      <c r="AZ786" s="19" t="str">
        <f>IF(参照_電気!F786="","",参照_電気!F786)</f>
        <v>アストマックス・エネルギー(株)</v>
      </c>
      <c r="BA786" s="19" t="str">
        <f>IF(参照_電気!G786="","",参照_電気!G786)</f>
        <v>アストマックス・エネルギー(株)_(参考値)事業者全体</v>
      </c>
      <c r="BB786" s="19">
        <f t="shared" si="53"/>
        <v>0.623</v>
      </c>
      <c r="BD786" s="19" t="str">
        <f>IF(参照_電気!L786="","",参照_電気!L786)</f>
        <v/>
      </c>
    </row>
    <row r="787" spans="47:56">
      <c r="AU787" s="19" t="str">
        <f>IF(参照_電気!A787="","",参照_電気!A787)</f>
        <v>A0407</v>
      </c>
      <c r="AV787" s="19" t="str">
        <f>IF(参照_電気!B787="","",参照_電気!B787)</f>
        <v>ALL GREEN POWER(株)</v>
      </c>
      <c r="AW787" s="19" t="str">
        <f>IF(参照_電気!C787="","",参照_電気!C787)</f>
        <v/>
      </c>
      <c r="AX787" s="19">
        <f>IF(参照_電気!D787="","",参照_電気!D787)</f>
        <v>4.2200000000000001E-4</v>
      </c>
      <c r="AY787" s="19">
        <f>IF(参照_電気!E787="","",参照_電気!E787)</f>
        <v>4.2200000000000001E-4</v>
      </c>
      <c r="AZ787" s="19" t="str">
        <f>IF(参照_電気!F787="","",参照_電気!F787)</f>
        <v>ALL GREEN POWER(株)</v>
      </c>
      <c r="BA787" s="19" t="str">
        <f>IF(参照_電気!G787="","",参照_電気!G787)</f>
        <v>ALL GREEN POWER(株)_</v>
      </c>
      <c r="BB787" s="19">
        <f t="shared" si="53"/>
        <v>0.42199999999999999</v>
      </c>
      <c r="BD787" s="19" t="str">
        <f>IF(参照_電気!L787="","",参照_電気!L787)</f>
        <v/>
      </c>
    </row>
    <row r="788" spans="47:56">
      <c r="AU788" s="19" t="str">
        <f>IF(参照_電気!A788="","",参照_電気!A788)</f>
        <v>A0411</v>
      </c>
      <c r="AV788" s="19" t="str">
        <f>IF(参照_電気!B788="","",参照_電気!B788)</f>
        <v>福井電力(株)</v>
      </c>
      <c r="AW788" s="19" t="str">
        <f>IF(参照_電気!C788="","",参照_電気!C788)</f>
        <v/>
      </c>
      <c r="AX788" s="19">
        <f>IF(参照_電気!D788="","",参照_電気!D788)</f>
        <v>6.11E-4</v>
      </c>
      <c r="AY788" s="19">
        <f>IF(参照_電気!E788="","",参照_電気!E788)</f>
        <v>6.11E-4</v>
      </c>
      <c r="AZ788" s="19" t="str">
        <f>IF(参照_電気!F788="","",参照_電気!F788)</f>
        <v>福井電力(株)</v>
      </c>
      <c r="BA788" s="19" t="str">
        <f>IF(参照_電気!G788="","",参照_電気!G788)</f>
        <v>福井電力(株)_</v>
      </c>
      <c r="BB788" s="19">
        <f t="shared" si="53"/>
        <v>0.61099999999999999</v>
      </c>
      <c r="BD788" s="19" t="str">
        <f>IF(参照_電気!L788="","",参照_電気!L788)</f>
        <v/>
      </c>
    </row>
    <row r="789" spans="47:56">
      <c r="AU789" s="19" t="str">
        <f>IF(参照_電気!A789="","",参照_電気!A789)</f>
        <v>A0413</v>
      </c>
      <c r="AV789" s="19" t="str">
        <f>IF(参照_電気!B789="","",参照_電気!B789)</f>
        <v>(株)MKエネルギー</v>
      </c>
      <c r="AW789" s="19" t="str">
        <f>IF(参照_電気!C789="","",参照_電気!C789)</f>
        <v/>
      </c>
      <c r="AX789" s="19">
        <f>IF(参照_電気!D789="","",参照_電気!D789)</f>
        <v>6.2600000000000004E-4</v>
      </c>
      <c r="AY789" s="19">
        <f>IF(参照_電気!E789="","",参照_電気!E789)</f>
        <v>6.2600000000000004E-4</v>
      </c>
      <c r="AZ789" s="19" t="str">
        <f>IF(参照_電気!F789="","",参照_電気!F789)</f>
        <v>(株)MKエネルギー</v>
      </c>
      <c r="BA789" s="19" t="str">
        <f>IF(参照_電気!G789="","",参照_電気!G789)</f>
        <v>(株)MKエネルギー_</v>
      </c>
      <c r="BB789" s="19">
        <f t="shared" si="53"/>
        <v>0.626</v>
      </c>
      <c r="BD789" s="19" t="str">
        <f>IF(参照_電気!L789="","",参照_電気!L789)</f>
        <v/>
      </c>
    </row>
    <row r="790" spans="47:56">
      <c r="AU790" s="19" t="str">
        <f>IF(参照_電気!A790="","",参照_電気!A790)</f>
        <v>A0415</v>
      </c>
      <c r="AV790" s="19" t="str">
        <f>IF(参照_電気!B790="","",参照_電気!B790)</f>
        <v>エネラボ(株)</v>
      </c>
      <c r="AW790" s="19" t="str">
        <f>IF(参照_電気!C790="","",参照_電気!C790)</f>
        <v>メニューA</v>
      </c>
      <c r="AX790" s="19">
        <f>IF(参照_電気!D790="","",参照_電気!D790)</f>
        <v>4.3199999999999998E-4</v>
      </c>
      <c r="AY790" s="19">
        <f>IF(参照_電気!E790="","",参照_電気!E790)</f>
        <v>0</v>
      </c>
      <c r="AZ790" s="19" t="str">
        <f>IF(参照_電気!F790="","",参照_電気!F790)</f>
        <v>エネラボ(株)</v>
      </c>
      <c r="BA790" s="19" t="str">
        <f>IF(参照_電気!G790="","",参照_電気!G790)</f>
        <v>エネラボ(株)_メニューA</v>
      </c>
      <c r="BB790" s="19">
        <f t="shared" si="53"/>
        <v>0.432</v>
      </c>
      <c r="BD790" s="19" t="str">
        <f>IF(参照_電気!L790="","",参照_電気!L790)</f>
        <v/>
      </c>
    </row>
    <row r="791" spans="47:56">
      <c r="AU791" s="19" t="str">
        <f>IF(参照_電気!A791="","",参照_電気!A791)</f>
        <v/>
      </c>
      <c r="AV791" s="19" t="str">
        <f>IF(参照_電気!B791="","",参照_電気!B791)</f>
        <v/>
      </c>
      <c r="AW791" s="19" t="str">
        <f>IF(参照_電気!C791="","",参照_電気!C791)</f>
        <v>メニューB(残差)</v>
      </c>
      <c r="AX791" s="19">
        <f>IF(参照_電気!D791="","",参照_電気!D791)</f>
        <v>4.5800000000000002E-4</v>
      </c>
      <c r="AY791" s="19">
        <f>IF(参照_電気!E791="","",参照_電気!E791)</f>
        <v>4.5800000000000002E-4</v>
      </c>
      <c r="AZ791" s="19" t="str">
        <f>IF(参照_電気!F791="","",参照_電気!F791)</f>
        <v>エネラボ(株)</v>
      </c>
      <c r="BA791" s="19" t="str">
        <f>IF(参照_電気!G791="","",参照_電気!G791)</f>
        <v>エネラボ(株)_メニューB(残差)</v>
      </c>
      <c r="BB791" s="19">
        <f t="shared" si="53"/>
        <v>0.45800000000000002</v>
      </c>
      <c r="BD791" s="19" t="str">
        <f>IF(参照_電気!L791="","",参照_電気!L791)</f>
        <v/>
      </c>
    </row>
    <row r="792" spans="47:56">
      <c r="AU792" s="19" t="str">
        <f>IF(参照_電気!A792="","",参照_電気!A792)</f>
        <v/>
      </c>
      <c r="AV792" s="19" t="str">
        <f>IF(参照_電気!B792="","",参照_電気!B792)</f>
        <v/>
      </c>
      <c r="AW792" s="19" t="str">
        <f>IF(参照_電気!C792="","",参照_電気!C792)</f>
        <v>(参考値)事業者全体</v>
      </c>
      <c r="AX792" s="19">
        <f>IF(参照_電気!D792="","",参照_電気!D792)</f>
        <v>4.5800000000000002E-4</v>
      </c>
      <c r="AY792" s="19">
        <f>IF(参照_電気!E792="","",参照_電気!E792)</f>
        <v>4.5800000000000002E-4</v>
      </c>
      <c r="AZ792" s="19" t="str">
        <f>IF(参照_電気!F792="","",参照_電気!F792)</f>
        <v>エネラボ(株)</v>
      </c>
      <c r="BA792" s="19" t="str">
        <f>IF(参照_電気!G792="","",参照_電気!G792)</f>
        <v>エネラボ(株)_(参考値)事業者全体</v>
      </c>
      <c r="BB792" s="19">
        <f t="shared" si="53"/>
        <v>0.45800000000000002</v>
      </c>
      <c r="BD792" s="19" t="str">
        <f>IF(参照_電気!L792="","",参照_電気!L792)</f>
        <v/>
      </c>
    </row>
    <row r="793" spans="47:56">
      <c r="AU793" s="19" t="str">
        <f>IF(参照_電気!A793="","",参照_電気!A793)</f>
        <v>A0419</v>
      </c>
      <c r="AV793" s="19" t="str">
        <f>IF(参照_電気!B793="","",参照_電気!B793)</f>
        <v>スマートエナジー磐田(株)</v>
      </c>
      <c r="AW793" s="19" t="str">
        <f>IF(参照_電気!C793="","",参照_電気!C793)</f>
        <v>メニューA</v>
      </c>
      <c r="AX793" s="19">
        <f>IF(参照_電気!D793="","",参照_電気!D793)</f>
        <v>0</v>
      </c>
      <c r="AY793" s="19">
        <f>IF(参照_電気!E793="","",参照_電気!E793)</f>
        <v>0</v>
      </c>
      <c r="AZ793" s="19" t="str">
        <f>IF(参照_電気!F793="","",参照_電気!F793)</f>
        <v>スマートエナジー磐田(株)</v>
      </c>
      <c r="BA793" s="19" t="str">
        <f>IF(参照_電気!G793="","",参照_電気!G793)</f>
        <v>スマートエナジー磐田(株)_メニューA</v>
      </c>
      <c r="BB793" s="19">
        <f t="shared" si="53"/>
        <v>0</v>
      </c>
      <c r="BD793" s="19" t="str">
        <f>IF(参照_電気!L793="","",参照_電気!L793)</f>
        <v/>
      </c>
    </row>
    <row r="794" spans="47:56">
      <c r="AU794" s="19" t="str">
        <f>IF(参照_電気!A794="","",参照_電気!A794)</f>
        <v/>
      </c>
      <c r="AV794" s="19" t="str">
        <f>IF(参照_電気!B794="","",参照_電気!B794)</f>
        <v/>
      </c>
      <c r="AW794" s="19" t="str">
        <f>IF(参照_電気!C794="","",参照_電気!C794)</f>
        <v>メニューB</v>
      </c>
      <c r="AX794" s="19">
        <f>IF(参照_電気!D794="","",参照_電気!D794)</f>
        <v>3.0600000000000001E-4</v>
      </c>
      <c r="AY794" s="19">
        <f>IF(参照_電気!E794="","",参照_電気!E794)</f>
        <v>3.0600000000000001E-4</v>
      </c>
      <c r="AZ794" s="19" t="str">
        <f>IF(参照_電気!F794="","",参照_電気!F794)</f>
        <v>スマートエナジー磐田(株)</v>
      </c>
      <c r="BA794" s="19" t="str">
        <f>IF(参照_電気!G794="","",参照_電気!G794)</f>
        <v>スマートエナジー磐田(株)_メニューB</v>
      </c>
      <c r="BB794" s="19">
        <f t="shared" si="53"/>
        <v>0.30599999999999999</v>
      </c>
      <c r="BD794" s="19" t="str">
        <f>IF(参照_電気!L794="","",参照_電気!L794)</f>
        <v/>
      </c>
    </row>
    <row r="795" spans="47:56">
      <c r="AU795" s="19" t="str">
        <f>IF(参照_電気!A795="","",参照_電気!A795)</f>
        <v/>
      </c>
      <c r="AV795" s="19" t="str">
        <f>IF(参照_電気!B795="","",参照_電気!B795)</f>
        <v/>
      </c>
      <c r="AW795" s="19" t="str">
        <f>IF(参照_電気!C795="","",参照_電気!C795)</f>
        <v>メニューC(残差)</v>
      </c>
      <c r="AX795" s="19">
        <f>IF(参照_電気!D795="","",参照_電気!D795)</f>
        <v>3.6900000000000002E-4</v>
      </c>
      <c r="AY795" s="19">
        <f>IF(参照_電気!E795="","",参照_電気!E795)</f>
        <v>3.6900000000000002E-4</v>
      </c>
      <c r="AZ795" s="19" t="str">
        <f>IF(参照_電気!F795="","",参照_電気!F795)</f>
        <v>スマートエナジー磐田(株)</v>
      </c>
      <c r="BA795" s="19" t="str">
        <f>IF(参照_電気!G795="","",参照_電気!G795)</f>
        <v>スマートエナジー磐田(株)_メニューC(残差)</v>
      </c>
      <c r="BB795" s="19">
        <f t="shared" si="53"/>
        <v>0.36900000000000005</v>
      </c>
      <c r="BD795" s="19" t="str">
        <f>IF(参照_電気!L795="","",参照_電気!L795)</f>
        <v/>
      </c>
    </row>
    <row r="796" spans="47:56">
      <c r="AU796" s="19" t="str">
        <f>IF(参照_電気!A796="","",参照_電気!A796)</f>
        <v/>
      </c>
      <c r="AV796" s="19" t="str">
        <f>IF(参照_電気!B796="","",参照_電気!B796)</f>
        <v/>
      </c>
      <c r="AW796" s="19" t="str">
        <f>IF(参照_電気!C796="","",参照_電気!C796)</f>
        <v>(参考値)事業者全体</v>
      </c>
      <c r="AX796" s="19">
        <f>IF(参照_電気!D796="","",参照_電気!D796)</f>
        <v>3.59E-4</v>
      </c>
      <c r="AY796" s="19">
        <f>IF(参照_電気!E796="","",参照_電気!E796)</f>
        <v>3.59E-4</v>
      </c>
      <c r="AZ796" s="19" t="str">
        <f>IF(参照_電気!F796="","",参照_電気!F796)</f>
        <v>スマートエナジー磐田(株)</v>
      </c>
      <c r="BA796" s="19" t="str">
        <f>IF(参照_電気!G796="","",参照_電気!G796)</f>
        <v>スマートエナジー磐田(株)_(参考値)事業者全体</v>
      </c>
      <c r="BB796" s="19">
        <f t="shared" si="53"/>
        <v>0.35899999999999999</v>
      </c>
      <c r="BD796" s="19" t="str">
        <f>IF(参照_電気!L796="","",参照_電気!L796)</f>
        <v/>
      </c>
    </row>
    <row r="797" spans="47:56">
      <c r="AU797" s="19" t="str">
        <f>IF(参照_電気!A797="","",参照_電気!A797)</f>
        <v>A0420</v>
      </c>
      <c r="AV797" s="19" t="str">
        <f>IF(参照_電気!B797="","",参照_電気!B797)</f>
        <v>そうまIグリッド合同会社</v>
      </c>
      <c r="AW797" s="19" t="str">
        <f>IF(参照_電気!C797="","",参照_電気!C797)</f>
        <v/>
      </c>
      <c r="AX797" s="19">
        <f>IF(参照_電気!D797="","",参照_電気!D797)</f>
        <v>4.8799999999999999E-4</v>
      </c>
      <c r="AY797" s="19">
        <f>IF(参照_電気!E797="","",参照_電気!E797)</f>
        <v>4.8799999999999999E-4</v>
      </c>
      <c r="AZ797" s="19" t="str">
        <f>IF(参照_電気!F797="","",参照_電気!F797)</f>
        <v>そうまIグリッド合同会社</v>
      </c>
      <c r="BA797" s="19" t="str">
        <f>IF(参照_電気!G797="","",参照_電気!G797)</f>
        <v>そうまIグリッド合同会社_</v>
      </c>
      <c r="BB797" s="19">
        <f t="shared" si="53"/>
        <v>0.48799999999999999</v>
      </c>
      <c r="BD797" s="19" t="str">
        <f>IF(参照_電気!L797="","",参照_電気!L797)</f>
        <v/>
      </c>
    </row>
    <row r="798" spans="47:56">
      <c r="AU798" s="19" t="str">
        <f>IF(参照_電気!A798="","",参照_電気!A798)</f>
        <v>A0425</v>
      </c>
      <c r="AV798" s="19" t="str">
        <f>IF(参照_電気!B798="","",参照_電気!B798)</f>
        <v>エネトレード(株)</v>
      </c>
      <c r="AW798" s="19" t="str">
        <f>IF(参照_電気!C798="","",参照_電気!C798)</f>
        <v/>
      </c>
      <c r="AX798" s="19">
        <f>IF(参照_電気!D798="","",参照_電気!D798)</f>
        <v>4.2200000000000001E-4</v>
      </c>
      <c r="AY798" s="19">
        <f>IF(参照_電気!E798="","",参照_電気!E798)</f>
        <v>4.2200000000000001E-4</v>
      </c>
      <c r="AZ798" s="19" t="str">
        <f>IF(参照_電気!F798="","",参照_電気!F798)</f>
        <v>エネトレード(株)</v>
      </c>
      <c r="BA798" s="19" t="str">
        <f>IF(参照_電気!G798="","",参照_電気!G798)</f>
        <v>エネトレード(株)_</v>
      </c>
      <c r="BB798" s="19">
        <f t="shared" si="53"/>
        <v>0.42199999999999999</v>
      </c>
      <c r="BD798" s="19" t="str">
        <f>IF(参照_電気!L798="","",参照_電気!L798)</f>
        <v/>
      </c>
    </row>
    <row r="799" spans="47:56">
      <c r="AU799" s="19" t="str">
        <f>IF(参照_電気!A799="","",参照_電気!A799)</f>
        <v>A0429</v>
      </c>
      <c r="AV799" s="19" t="str">
        <f>IF(参照_電気!B799="","",参照_電気!B799)</f>
        <v>ニシムラ(株)</v>
      </c>
      <c r="AW799" s="19" t="str">
        <f>IF(参照_電気!C799="","",参照_電気!C799)</f>
        <v/>
      </c>
      <c r="AX799" s="19">
        <f>IF(参照_電気!D799="","",参照_電気!D799)</f>
        <v>6.1899999999999998E-4</v>
      </c>
      <c r="AY799" s="19">
        <f>IF(参照_電気!E799="","",参照_電気!E799)</f>
        <v>6.1899999999999998E-4</v>
      </c>
      <c r="AZ799" s="19" t="str">
        <f>IF(参照_電気!F799="","",参照_電気!F799)</f>
        <v>ニシムラ(株)</v>
      </c>
      <c r="BA799" s="19" t="str">
        <f>IF(参照_電気!G799="","",参照_電気!G799)</f>
        <v>ニシムラ(株)_</v>
      </c>
      <c r="BB799" s="19">
        <f t="shared" si="53"/>
        <v>0.61899999999999999</v>
      </c>
      <c r="BD799" s="19" t="str">
        <f>IF(参照_電気!L799="","",参照_電気!L799)</f>
        <v/>
      </c>
    </row>
    <row r="800" spans="47:56">
      <c r="AU800" s="19" t="str">
        <f>IF(参照_電気!A800="","",参照_電気!A800)</f>
        <v>A0430</v>
      </c>
      <c r="AV800" s="19" t="str">
        <f>IF(参照_電気!B800="","",参照_電気!B800)</f>
        <v>(株)さくら新電力</v>
      </c>
      <c r="AW800" s="19" t="str">
        <f>IF(参照_電気!C800="","",参照_電気!C800)</f>
        <v>メニューA</v>
      </c>
      <c r="AX800" s="19">
        <f>IF(参照_電気!D800="","",参照_電気!D800)</f>
        <v>0</v>
      </c>
      <c r="AY800" s="19">
        <f>IF(参照_電気!E800="","",参照_電気!E800)</f>
        <v>0</v>
      </c>
      <c r="AZ800" s="19" t="str">
        <f>IF(参照_電気!F800="","",参照_電気!F800)</f>
        <v>(株)さくら新電力</v>
      </c>
      <c r="BA800" s="19" t="str">
        <f>IF(参照_電気!G800="","",参照_電気!G800)</f>
        <v>(株)さくら新電力_メニューA</v>
      </c>
      <c r="BB800" s="19">
        <f t="shared" si="53"/>
        <v>0</v>
      </c>
      <c r="BD800" s="19" t="str">
        <f>IF(参照_電気!L800="","",参照_電気!L800)</f>
        <v/>
      </c>
    </row>
    <row r="801" spans="47:56">
      <c r="AU801" s="19" t="str">
        <f>IF(参照_電気!A801="","",参照_電気!A801)</f>
        <v/>
      </c>
      <c r="AV801" s="19" t="str">
        <f>IF(参照_電気!B801="","",参照_電気!B801)</f>
        <v/>
      </c>
      <c r="AW801" s="19" t="str">
        <f>IF(参照_電気!C801="","",参照_電気!C801)</f>
        <v>メニューB(残差)</v>
      </c>
      <c r="AX801" s="19">
        <f>IF(参照_電気!D801="","",参照_電気!D801)</f>
        <v>4.8299999999999998E-4</v>
      </c>
      <c r="AY801" s="19">
        <f>IF(参照_電気!E801="","",参照_電気!E801)</f>
        <v>4.8299999999999998E-4</v>
      </c>
      <c r="AZ801" s="19" t="str">
        <f>IF(参照_電気!F801="","",参照_電気!F801)</f>
        <v>(株)さくら新電力</v>
      </c>
      <c r="BA801" s="19" t="str">
        <f>IF(参照_電気!G801="","",参照_電気!G801)</f>
        <v>(株)さくら新電力_メニューB(残差)</v>
      </c>
      <c r="BB801" s="19">
        <f t="shared" si="53"/>
        <v>0.48299999999999998</v>
      </c>
      <c r="BD801" s="19" t="str">
        <f>IF(参照_電気!L801="","",参照_電気!L801)</f>
        <v/>
      </c>
    </row>
    <row r="802" spans="47:56">
      <c r="AU802" s="19" t="str">
        <f>IF(参照_電気!A802="","",参照_電気!A802)</f>
        <v/>
      </c>
      <c r="AV802" s="19" t="str">
        <f>IF(参照_電気!B802="","",参照_電気!B802)</f>
        <v/>
      </c>
      <c r="AW802" s="19" t="str">
        <f>IF(参照_電気!C802="","",参照_電気!C802)</f>
        <v>(参考値)事業者全体</v>
      </c>
      <c r="AX802" s="19">
        <f>IF(参照_電気!D802="","",参照_電気!D802)</f>
        <v>4.44E-4</v>
      </c>
      <c r="AY802" s="19">
        <f>IF(参照_電気!E802="","",参照_電気!E802)</f>
        <v>4.44E-4</v>
      </c>
      <c r="AZ802" s="19" t="str">
        <f>IF(参照_電気!F802="","",参照_電気!F802)</f>
        <v>(株)さくら新電力</v>
      </c>
      <c r="BA802" s="19" t="str">
        <f>IF(参照_電気!G802="","",参照_電気!G802)</f>
        <v>(株)さくら新電力_(参考値)事業者全体</v>
      </c>
      <c r="BB802" s="19">
        <f t="shared" si="53"/>
        <v>0.44400000000000001</v>
      </c>
      <c r="BD802" s="19" t="str">
        <f>IF(参照_電気!L802="","",参照_電気!L802)</f>
        <v/>
      </c>
    </row>
    <row r="803" spans="47:56">
      <c r="AU803" s="19" t="str">
        <f>IF(参照_電気!A803="","",参照_電気!A803)</f>
        <v>A0431</v>
      </c>
      <c r="AV803" s="19" t="str">
        <f>IF(参照_電気!B803="","",参照_電気!B803)</f>
        <v>(株)グローアップ</v>
      </c>
      <c r="AW803" s="19" t="str">
        <f>IF(参照_電気!C803="","",参照_電気!C803)</f>
        <v/>
      </c>
      <c r="AX803" s="19">
        <f>IF(参照_電気!D803="","",参照_電気!D803)</f>
        <v>3.1399999999999999E-4</v>
      </c>
      <c r="AY803" s="19">
        <f>IF(参照_電気!E803="","",参照_電気!E803)</f>
        <v>3.1399999999999999E-4</v>
      </c>
      <c r="AZ803" s="19" t="str">
        <f>IF(参照_電気!F803="","",参照_電気!F803)</f>
        <v>(株)グローアップ</v>
      </c>
      <c r="BA803" s="19" t="str">
        <f>IF(参照_電気!G803="","",参照_電気!G803)</f>
        <v>(株)グローアップ_</v>
      </c>
      <c r="BB803" s="19">
        <f t="shared" si="53"/>
        <v>0.314</v>
      </c>
      <c r="BD803" s="19" t="str">
        <f>IF(参照_電気!L803="","",参照_電気!L803)</f>
        <v/>
      </c>
    </row>
    <row r="804" spans="47:56">
      <c r="AU804" s="19" t="str">
        <f>IF(参照_電気!A804="","",参照_電気!A804)</f>
        <v>A0435</v>
      </c>
      <c r="AV804" s="19" t="str">
        <f>IF(参照_電気!B804="","",参照_電気!B804)</f>
        <v>いこま市民パワー(株)</v>
      </c>
      <c r="AW804" s="19" t="str">
        <f>IF(参照_電気!C804="","",参照_電気!C804)</f>
        <v/>
      </c>
      <c r="AX804" s="19">
        <f>IF(参照_電気!D804="","",参照_電気!D804)</f>
        <v>4.0499999999999998E-4</v>
      </c>
      <c r="AY804" s="19">
        <f>IF(参照_電気!E804="","",参照_電気!E804)</f>
        <v>4.0499999999999998E-4</v>
      </c>
      <c r="AZ804" s="19" t="str">
        <f>IF(参照_電気!F804="","",参照_電気!F804)</f>
        <v>いこま市民パワー(株)</v>
      </c>
      <c r="BA804" s="19" t="str">
        <f>IF(参照_電気!G804="","",参照_電気!G804)</f>
        <v>いこま市民パワー(株)_</v>
      </c>
      <c r="BB804" s="19">
        <f t="shared" si="53"/>
        <v>0.40499999999999997</v>
      </c>
      <c r="BD804" s="19" t="str">
        <f>IF(参照_電気!L804="","",参照_電気!L804)</f>
        <v/>
      </c>
    </row>
    <row r="805" spans="47:56">
      <c r="AU805" s="19" t="str">
        <f>IF(参照_電気!A805="","",参照_電気!A805)</f>
        <v>A0437</v>
      </c>
      <c r="AV805" s="19" t="str">
        <f>IF(参照_電気!B805="","",参照_電気!B805)</f>
        <v>おもてなし山形(株)</v>
      </c>
      <c r="AW805" s="19" t="str">
        <f>IF(参照_電気!C805="","",参照_電気!C805)</f>
        <v>メニューA</v>
      </c>
      <c r="AX805" s="19">
        <f>IF(参照_電気!D805="","",参照_電気!D805)</f>
        <v>0</v>
      </c>
      <c r="AY805" s="19">
        <f>IF(参照_電気!E805="","",参照_電気!E805)</f>
        <v>0</v>
      </c>
      <c r="AZ805" s="19" t="str">
        <f>IF(参照_電気!F805="","",参照_電気!F805)</f>
        <v>おもてなし山形(株)</v>
      </c>
      <c r="BA805" s="19" t="str">
        <f>IF(参照_電気!G805="","",参照_電気!G805)</f>
        <v>おもてなし山形(株)_メニューA</v>
      </c>
      <c r="BB805" s="19">
        <f t="shared" si="53"/>
        <v>0</v>
      </c>
      <c r="BD805" s="19" t="str">
        <f>IF(参照_電気!L805="","",参照_電気!L805)</f>
        <v/>
      </c>
    </row>
    <row r="806" spans="47:56">
      <c r="AU806" s="19" t="str">
        <f>IF(参照_電気!A806="","",参照_電気!A806)</f>
        <v/>
      </c>
      <c r="AV806" s="19" t="str">
        <f>IF(参照_電気!B806="","",参照_電気!B806)</f>
        <v/>
      </c>
      <c r="AW806" s="19" t="str">
        <f>IF(参照_電気!C806="","",参照_電気!C806)</f>
        <v>メニューB(残差)</v>
      </c>
      <c r="AX806" s="19">
        <f>IF(参照_電気!D806="","",参照_電気!D806)</f>
        <v>4.3100000000000001E-4</v>
      </c>
      <c r="AY806" s="19">
        <f>IF(参照_電気!E806="","",参照_電気!E806)</f>
        <v>4.3100000000000001E-4</v>
      </c>
      <c r="AZ806" s="19" t="str">
        <f>IF(参照_電気!F806="","",参照_電気!F806)</f>
        <v>おもてなし山形(株)</v>
      </c>
      <c r="BA806" s="19" t="str">
        <f>IF(参照_電気!G806="","",参照_電気!G806)</f>
        <v>おもてなし山形(株)_メニューB(残差)</v>
      </c>
      <c r="BB806" s="19">
        <f t="shared" si="53"/>
        <v>0.43099999999999999</v>
      </c>
      <c r="BD806" s="19" t="str">
        <f>IF(参照_電気!L806="","",参照_電気!L806)</f>
        <v/>
      </c>
    </row>
    <row r="807" spans="47:56">
      <c r="AU807" s="19" t="str">
        <f>IF(参照_電気!A807="","",参照_電気!A807)</f>
        <v/>
      </c>
      <c r="AV807" s="19" t="str">
        <f>IF(参照_電気!B807="","",参照_電気!B807)</f>
        <v/>
      </c>
      <c r="AW807" s="19" t="str">
        <f>IF(参照_電気!C807="","",参照_電気!C807)</f>
        <v>(参考値)事業者全体</v>
      </c>
      <c r="AX807" s="19">
        <f>IF(参照_電気!D807="","",参照_電気!D807)</f>
        <v>6.7000000000000002E-5</v>
      </c>
      <c r="AY807" s="19">
        <f>IF(参照_電気!E807="","",参照_電気!E807)</f>
        <v>6.7000000000000002E-5</v>
      </c>
      <c r="AZ807" s="19" t="str">
        <f>IF(参照_電気!F807="","",参照_電気!F807)</f>
        <v>おもてなし山形(株)</v>
      </c>
      <c r="BA807" s="19" t="str">
        <f>IF(参照_電気!G807="","",参照_電気!G807)</f>
        <v>おもてなし山形(株)_(参考値)事業者全体</v>
      </c>
      <c r="BB807" s="19">
        <f t="shared" si="53"/>
        <v>6.7000000000000004E-2</v>
      </c>
      <c r="BD807" s="19" t="str">
        <f>IF(参照_電気!L807="","",参照_電気!L807)</f>
        <v/>
      </c>
    </row>
    <row r="808" spans="47:56">
      <c r="AU808" s="19" t="str">
        <f>IF(参照_電気!A808="","",参照_電気!A808)</f>
        <v>A0438</v>
      </c>
      <c r="AV808" s="19" t="str">
        <f>IF(参照_電気!B808="","",参照_電気!B808)</f>
        <v>長野都市ガス(株)</v>
      </c>
      <c r="AW808" s="19" t="str">
        <f>IF(参照_電気!C808="","",参照_電気!C808)</f>
        <v/>
      </c>
      <c r="AX808" s="19">
        <f>IF(参照_電気!D808="","",参照_電気!D808)</f>
        <v>4.06E-4</v>
      </c>
      <c r="AY808" s="19">
        <f>IF(参照_電気!E808="","",参照_電気!E808)</f>
        <v>4.06E-4</v>
      </c>
      <c r="AZ808" s="19" t="str">
        <f>IF(参照_電気!F808="","",参照_電気!F808)</f>
        <v>長野都市ガス(株)</v>
      </c>
      <c r="BA808" s="19" t="str">
        <f>IF(参照_電気!G808="","",参照_電気!G808)</f>
        <v>長野都市ガス(株)_</v>
      </c>
      <c r="BB808" s="19">
        <f t="shared" si="53"/>
        <v>0.40600000000000003</v>
      </c>
      <c r="BD808" s="19" t="str">
        <f>IF(参照_電気!L808="","",参照_電気!L808)</f>
        <v/>
      </c>
    </row>
    <row r="809" spans="47:56">
      <c r="AU809" s="19" t="str">
        <f>IF(参照_電気!A809="","",参照_電気!A809)</f>
        <v>A0439</v>
      </c>
      <c r="AV809" s="19" t="str">
        <f>IF(参照_電気!B809="","",参照_電気!B809)</f>
        <v>上田ガス(株)</v>
      </c>
      <c r="AW809" s="19" t="str">
        <f>IF(参照_電気!C809="","",参照_電気!C809)</f>
        <v/>
      </c>
      <c r="AX809" s="19">
        <f>IF(参照_電気!D809="","",参照_電気!D809)</f>
        <v>4.1899999999999999E-4</v>
      </c>
      <c r="AY809" s="19">
        <f>IF(参照_電気!E809="","",参照_電気!E809)</f>
        <v>4.1899999999999999E-4</v>
      </c>
      <c r="AZ809" s="19" t="str">
        <f>IF(参照_電気!F809="","",参照_電気!F809)</f>
        <v>上田ガス(株)</v>
      </c>
      <c r="BA809" s="19" t="str">
        <f>IF(参照_電気!G809="","",参照_電気!G809)</f>
        <v>上田ガス(株)_</v>
      </c>
      <c r="BB809" s="19">
        <f t="shared" si="53"/>
        <v>0.41899999999999998</v>
      </c>
      <c r="BD809" s="19" t="str">
        <f>IF(参照_電気!L809="","",参照_電気!L809)</f>
        <v/>
      </c>
    </row>
    <row r="810" spans="47:56">
      <c r="AU810" s="19" t="str">
        <f>IF(参照_電気!A810="","",参照_電気!A810)</f>
        <v>A0440</v>
      </c>
      <c r="AV810" s="19" t="str">
        <f>IF(参照_電気!B810="","",参照_電気!B810)</f>
        <v>日本瓦斯(株)</v>
      </c>
      <c r="AW810" s="19" t="str">
        <f>IF(参照_電気!C810="","",参照_電気!C810)</f>
        <v>メニューA</v>
      </c>
      <c r="AX810" s="19">
        <f>IF(参照_電気!D810="","",参照_電気!D810)</f>
        <v>0</v>
      </c>
      <c r="AY810" s="19">
        <f>IF(参照_電気!E810="","",参照_電気!E810)</f>
        <v>0</v>
      </c>
      <c r="AZ810" s="19" t="str">
        <f>IF(参照_電気!F810="","",参照_電気!F810)</f>
        <v>日本瓦斯(株)</v>
      </c>
      <c r="BA810" s="19" t="str">
        <f>IF(参照_電気!G810="","",参照_電気!G810)</f>
        <v>日本瓦斯(株)_メニューA</v>
      </c>
      <c r="BB810" s="19">
        <f t="shared" si="53"/>
        <v>0</v>
      </c>
      <c r="BD810" s="19" t="str">
        <f>IF(参照_電気!L810="","",参照_電気!L810)</f>
        <v/>
      </c>
    </row>
    <row r="811" spans="47:56">
      <c r="AU811" s="19" t="str">
        <f>IF(参照_電気!A811="","",参照_電気!A811)</f>
        <v/>
      </c>
      <c r="AV811" s="19" t="str">
        <f>IF(参照_電気!B811="","",参照_電気!B811)</f>
        <v/>
      </c>
      <c r="AW811" s="19" t="str">
        <f>IF(参照_電気!C811="","",参照_電気!C811)</f>
        <v>メニューB(残差)</v>
      </c>
      <c r="AX811" s="19">
        <f>IF(参照_電気!D811="","",参照_電気!D811)</f>
        <v>3.9100000000000002E-4</v>
      </c>
      <c r="AY811" s="19">
        <f>IF(参照_電気!E811="","",参照_電気!E811)</f>
        <v>3.9100000000000002E-4</v>
      </c>
      <c r="AZ811" s="19" t="str">
        <f>IF(参照_電気!F811="","",参照_電気!F811)</f>
        <v>日本瓦斯(株)</v>
      </c>
      <c r="BA811" s="19" t="str">
        <f>IF(参照_電気!G811="","",参照_電気!G811)</f>
        <v>日本瓦斯(株)_メニューB(残差)</v>
      </c>
      <c r="BB811" s="19">
        <f t="shared" si="53"/>
        <v>0.39100000000000001</v>
      </c>
      <c r="BD811" s="19" t="str">
        <f>IF(参照_電気!L811="","",参照_電気!L811)</f>
        <v/>
      </c>
    </row>
    <row r="812" spans="47:56">
      <c r="AU812" s="19" t="str">
        <f>IF(参照_電気!A812="","",参照_電気!A812)</f>
        <v/>
      </c>
      <c r="AV812" s="19" t="str">
        <f>IF(参照_電気!B812="","",参照_電気!B812)</f>
        <v/>
      </c>
      <c r="AW812" s="19" t="str">
        <f>IF(参照_電気!C812="","",参照_電気!C812)</f>
        <v>(参考値)事業者全体</v>
      </c>
      <c r="AX812" s="19">
        <f>IF(参照_電気!D812="","",参照_電気!D812)</f>
        <v>3.8400000000000001E-4</v>
      </c>
      <c r="AY812" s="19">
        <f>IF(参照_電気!E812="","",参照_電気!E812)</f>
        <v>3.8400000000000001E-4</v>
      </c>
      <c r="AZ812" s="19" t="str">
        <f>IF(参照_電気!F812="","",参照_電気!F812)</f>
        <v>日本瓦斯(株)</v>
      </c>
      <c r="BA812" s="19" t="str">
        <f>IF(参照_電気!G812="","",参照_電気!G812)</f>
        <v>日本瓦斯(株)_(参考値)事業者全体</v>
      </c>
      <c r="BB812" s="19">
        <f t="shared" si="53"/>
        <v>0.38400000000000001</v>
      </c>
      <c r="BD812" s="19" t="str">
        <f>IF(参照_電気!L812="","",参照_電気!L812)</f>
        <v/>
      </c>
    </row>
    <row r="813" spans="47:56">
      <c r="AU813" s="19" t="str">
        <f>IF(参照_電気!A813="","",参照_電気!A813)</f>
        <v>A0442</v>
      </c>
      <c r="AV813" s="19" t="str">
        <f>IF(参照_電気!B813="","",参照_電気!B813)</f>
        <v>(株)シグナストラスト</v>
      </c>
      <c r="AW813" s="19" t="str">
        <f>IF(参照_電気!C813="","",参照_電気!C813)</f>
        <v/>
      </c>
      <c r="AX813" s="19">
        <f>IF(参照_電気!D813="","",参照_電気!D813)</f>
        <v>4.6299999999999998E-4</v>
      </c>
      <c r="AY813" s="19">
        <f>IF(参照_電気!E813="","",参照_電気!E813)</f>
        <v>4.6299999999999998E-4</v>
      </c>
      <c r="AZ813" s="19" t="str">
        <f>IF(参照_電気!F813="","",参照_電気!F813)</f>
        <v>(株)シグナストラスト</v>
      </c>
      <c r="BA813" s="19" t="str">
        <f>IF(参照_電気!G813="","",参照_電気!G813)</f>
        <v>(株)シグナストラスト_</v>
      </c>
      <c r="BB813" s="19">
        <f t="shared" si="53"/>
        <v>0.46299999999999997</v>
      </c>
      <c r="BD813" s="19" t="str">
        <f>IF(参照_電気!L813="","",参照_電気!L813)</f>
        <v/>
      </c>
    </row>
    <row r="814" spans="47:56">
      <c r="AU814" s="19" t="str">
        <f>IF(参照_電気!A814="","",参照_電気!A814)</f>
        <v>A0443</v>
      </c>
      <c r="AV814" s="19" t="str">
        <f>IF(参照_電気!B814="","",参照_電気!B814)</f>
        <v>ゲーテハウス(株)</v>
      </c>
      <c r="AW814" s="19" t="str">
        <f>IF(参照_電気!C814="","",参照_電気!C814)</f>
        <v/>
      </c>
      <c r="AX814" s="19">
        <f>IF(参照_電気!D814="","",参照_電気!D814)</f>
        <v>5.0600000000000005E-4</v>
      </c>
      <c r="AY814" s="19">
        <f>IF(参照_電気!E814="","",参照_電気!E814)</f>
        <v>5.0600000000000005E-4</v>
      </c>
      <c r="AZ814" s="19" t="str">
        <f>IF(参照_電気!F814="","",参照_電気!F814)</f>
        <v>ゲーテハウス(株)</v>
      </c>
      <c r="BA814" s="19" t="str">
        <f>IF(参照_電気!G814="","",参照_電気!G814)</f>
        <v>ゲーテハウス(株)_</v>
      </c>
      <c r="BB814" s="19">
        <f t="shared" si="53"/>
        <v>0.50600000000000001</v>
      </c>
      <c r="BD814" s="19" t="str">
        <f>IF(参照_電気!L814="","",参照_電気!L814)</f>
        <v/>
      </c>
    </row>
    <row r="815" spans="47:56">
      <c r="AU815" s="19" t="str">
        <f>IF(参照_電気!A815="","",参照_電気!A815)</f>
        <v>A0446</v>
      </c>
      <c r="AV815" s="19" t="str">
        <f>IF(参照_電気!B815="","",参照_電気!B815)</f>
        <v>JPエネルギー(株)</v>
      </c>
      <c r="AW815" s="19" t="str">
        <f>IF(参照_電気!C815="","",参照_電気!C815)</f>
        <v/>
      </c>
      <c r="AX815" s="19">
        <f>IF(参照_電気!D815="","",参照_電気!D815)</f>
        <v>6.1700000000000004E-4</v>
      </c>
      <c r="AY815" s="19">
        <f>IF(参照_電気!E815="","",参照_電気!E815)</f>
        <v>6.1700000000000004E-4</v>
      </c>
      <c r="AZ815" s="19" t="str">
        <f>IF(参照_電気!F815="","",参照_電気!F815)</f>
        <v>JPエネルギー(株)</v>
      </c>
      <c r="BA815" s="19" t="str">
        <f>IF(参照_電気!G815="","",参照_電気!G815)</f>
        <v>JPエネルギー(株)_</v>
      </c>
      <c r="BB815" s="19">
        <f t="shared" si="53"/>
        <v>0.61699999999999999</v>
      </c>
      <c r="BD815" s="19" t="str">
        <f>IF(参照_電気!L815="","",参照_電気!L815)</f>
        <v/>
      </c>
    </row>
    <row r="816" spans="47:56">
      <c r="AU816" s="19" t="str">
        <f>IF(参照_電気!A816="","",参照_電気!A816)</f>
        <v>A0447</v>
      </c>
      <c r="AV816" s="19" t="str">
        <f>IF(参照_電気!B816="","",参照_電気!B816)</f>
        <v>兵庫電力(株)</v>
      </c>
      <c r="AW816" s="19" t="str">
        <f>IF(参照_電気!C816="","",参照_電気!C816)</f>
        <v/>
      </c>
      <c r="AX816" s="19">
        <f>IF(参照_電気!D816="","",参照_電気!D816)</f>
        <v>6.2299999999999996E-4</v>
      </c>
      <c r="AY816" s="19">
        <f>IF(参照_電気!E816="","",参照_電気!E816)</f>
        <v>6.2299999999999996E-4</v>
      </c>
      <c r="AZ816" s="19" t="str">
        <f>IF(参照_電気!F816="","",参照_電気!F816)</f>
        <v>兵庫電力(株)</v>
      </c>
      <c r="BA816" s="19" t="str">
        <f>IF(参照_電気!G816="","",参照_電気!G816)</f>
        <v>兵庫電力(株)_</v>
      </c>
      <c r="BB816" s="19">
        <f t="shared" si="53"/>
        <v>0.623</v>
      </c>
      <c r="BD816" s="19" t="str">
        <f>IF(参照_電気!L816="","",参照_電気!L816)</f>
        <v/>
      </c>
    </row>
    <row r="817" spans="47:56">
      <c r="AU817" s="19" t="str">
        <f>IF(参照_電気!A817="","",参照_電気!A817)</f>
        <v>A0451</v>
      </c>
      <c r="AV817" s="19" t="str">
        <f>IF(参照_電気!B817="","",参照_電気!B817)</f>
        <v>Cocoテラスたがわ(株)</v>
      </c>
      <c r="AW817" s="19" t="str">
        <f>IF(参照_電気!C817="","",参照_電気!C817)</f>
        <v/>
      </c>
      <c r="AX817" s="19">
        <f>IF(参照_電気!D817="","",参照_電気!D817)</f>
        <v>5.1900000000000004E-4</v>
      </c>
      <c r="AY817" s="19">
        <f>IF(参照_電気!E817="","",参照_電気!E817)</f>
        <v>5.1900000000000004E-4</v>
      </c>
      <c r="AZ817" s="19" t="str">
        <f>IF(参照_電気!F817="","",参照_電気!F817)</f>
        <v>Cocoテラスたがわ(株)</v>
      </c>
      <c r="BA817" s="19" t="str">
        <f>IF(参照_電気!G817="","",参照_電気!G817)</f>
        <v>Cocoテラスたがわ(株)_</v>
      </c>
      <c r="BB817" s="19">
        <f t="shared" si="53"/>
        <v>0.51900000000000002</v>
      </c>
      <c r="BD817" s="19" t="str">
        <f>IF(参照_電気!L817="","",参照_電気!L817)</f>
        <v/>
      </c>
    </row>
    <row r="818" spans="47:56">
      <c r="AU818" s="19" t="str">
        <f>IF(参照_電気!A818="","",参照_電気!A818)</f>
        <v>A0452</v>
      </c>
      <c r="AV818" s="19" t="str">
        <f>IF(参照_電気!B818="","",参照_電気!B818)</f>
        <v>東北電力エナジートレーディング(株)</v>
      </c>
      <c r="AW818" s="19" t="str">
        <f>IF(参照_電気!C818="","",参照_電気!C818)</f>
        <v/>
      </c>
      <c r="AX818" s="19">
        <f>IF(参照_電気!D818="","",参照_電気!D818)</f>
        <v>4.2200000000000001E-4</v>
      </c>
      <c r="AY818" s="19">
        <f>IF(参照_電気!E818="","",参照_電気!E818)</f>
        <v>4.2200000000000001E-4</v>
      </c>
      <c r="AZ818" s="19" t="str">
        <f>IF(参照_電気!F818="","",参照_電気!F818)</f>
        <v>東北電力エナジートレーディング(株)</v>
      </c>
      <c r="BA818" s="19" t="str">
        <f>IF(参照_電気!G818="","",参照_電気!G818)</f>
        <v>東北電力エナジートレーディング(株)_</v>
      </c>
      <c r="BB818" s="19">
        <f t="shared" si="53"/>
        <v>0.42199999999999999</v>
      </c>
      <c r="BD818" s="19" t="str">
        <f>IF(参照_電気!L818="","",参照_電気!L818)</f>
        <v/>
      </c>
    </row>
    <row r="819" spans="47:56">
      <c r="AU819" s="19" t="str">
        <f>IF(参照_電気!A819="","",参照_電気!A819)</f>
        <v>A0454</v>
      </c>
      <c r="AV819" s="19" t="str">
        <f>IF(参照_電気!B819="","",参照_電気!B819)</f>
        <v>(株)まち未来製作所</v>
      </c>
      <c r="AW819" s="19" t="str">
        <f>IF(参照_電気!C819="","",参照_電気!C819)</f>
        <v>メニューA</v>
      </c>
      <c r="AX819" s="19">
        <f>IF(参照_電気!D819="","",参照_電気!D819)</f>
        <v>0</v>
      </c>
      <c r="AY819" s="19">
        <f>IF(参照_電気!E819="","",参照_電気!E819)</f>
        <v>0</v>
      </c>
      <c r="AZ819" s="19" t="str">
        <f>IF(参照_電気!F819="","",参照_電気!F819)</f>
        <v>(株)まち未来製作所</v>
      </c>
      <c r="BA819" s="19" t="str">
        <f>IF(参照_電気!G819="","",参照_電気!G819)</f>
        <v>(株)まち未来製作所_メニューA</v>
      </c>
      <c r="BB819" s="19">
        <f t="shared" si="53"/>
        <v>0</v>
      </c>
      <c r="BD819" s="19" t="str">
        <f>IF(参照_電気!L819="","",参照_電気!L819)</f>
        <v/>
      </c>
    </row>
    <row r="820" spans="47:56">
      <c r="AU820" s="19" t="str">
        <f>IF(参照_電気!A820="","",参照_電気!A820)</f>
        <v/>
      </c>
      <c r="AV820" s="19" t="str">
        <f>IF(参照_電気!B820="","",参照_電気!B820)</f>
        <v/>
      </c>
      <c r="AW820" s="19" t="str">
        <f>IF(参照_電気!C820="","",参照_電気!C820)</f>
        <v>メニューB(残差)</v>
      </c>
      <c r="AX820" s="19">
        <f>IF(参照_電気!D820="","",参照_電気!D820)</f>
        <v>5.4699999999999996E-4</v>
      </c>
      <c r="AY820" s="19">
        <f>IF(参照_電気!E820="","",参照_電気!E820)</f>
        <v>5.4699999999999996E-4</v>
      </c>
      <c r="AZ820" s="19" t="str">
        <f>IF(参照_電気!F820="","",参照_電気!F820)</f>
        <v>(株)まち未来製作所</v>
      </c>
      <c r="BA820" s="19" t="str">
        <f>IF(参照_電気!G820="","",参照_電気!G820)</f>
        <v>(株)まち未来製作所_メニューB(残差)</v>
      </c>
      <c r="BB820" s="19">
        <f t="shared" si="53"/>
        <v>0.54699999999999993</v>
      </c>
      <c r="BD820" s="19" t="str">
        <f>IF(参照_電気!L820="","",参照_電気!L820)</f>
        <v/>
      </c>
    </row>
    <row r="821" spans="47:56">
      <c r="AU821" s="19" t="str">
        <f>IF(参照_電気!A821="","",参照_電気!A821)</f>
        <v/>
      </c>
      <c r="AV821" s="19" t="str">
        <f>IF(参照_電気!B821="","",参照_電気!B821)</f>
        <v/>
      </c>
      <c r="AW821" s="19" t="str">
        <f>IF(参照_電気!C821="","",参照_電気!C821)</f>
        <v>(参考値)事業者全体</v>
      </c>
      <c r="AX821" s="19">
        <f>IF(参照_電気!D821="","",参照_電気!D821)</f>
        <v>4.2499999999999998E-4</v>
      </c>
      <c r="AY821" s="19">
        <f>IF(参照_電気!E821="","",参照_電気!E821)</f>
        <v>4.2499999999999998E-4</v>
      </c>
      <c r="AZ821" s="19" t="str">
        <f>IF(参照_電気!F821="","",参照_電気!F821)</f>
        <v>(株)まち未来製作所</v>
      </c>
      <c r="BA821" s="19" t="str">
        <f>IF(参照_電気!G821="","",参照_電気!G821)</f>
        <v>(株)まち未来製作所_(参考値)事業者全体</v>
      </c>
      <c r="BB821" s="19">
        <f t="shared" si="53"/>
        <v>0.42499999999999999</v>
      </c>
      <c r="BD821" s="19" t="str">
        <f>IF(参照_電気!L821="","",参照_電気!L821)</f>
        <v/>
      </c>
    </row>
    <row r="822" spans="47:56">
      <c r="AU822" s="19" t="str">
        <f>IF(参照_電気!A822="","",参照_電気!A822)</f>
        <v>A0456</v>
      </c>
      <c r="AV822" s="19" t="str">
        <f>IF(参照_電気!B822="","",参照_電気!B822)</f>
        <v>(株)どさんこパワー</v>
      </c>
      <c r="AW822" s="19" t="str">
        <f>IF(参照_電気!C822="","",参照_電気!C822)</f>
        <v/>
      </c>
      <c r="AX822" s="19">
        <f>IF(参照_電気!D822="","",参照_電気!D822)</f>
        <v>6.3599999999999996E-4</v>
      </c>
      <c r="AY822" s="19">
        <f>IF(参照_電気!E822="","",参照_電気!E822)</f>
        <v>6.3599999999999996E-4</v>
      </c>
      <c r="AZ822" s="19" t="str">
        <f>IF(参照_電気!F822="","",参照_電気!F822)</f>
        <v>(株)どさんこパワー</v>
      </c>
      <c r="BA822" s="19" t="str">
        <f>IF(参照_電気!G822="","",参照_電気!G822)</f>
        <v>(株)どさんこパワー_</v>
      </c>
      <c r="BB822" s="19">
        <f t="shared" si="53"/>
        <v>0.63600000000000001</v>
      </c>
      <c r="BD822" s="19" t="str">
        <f>IF(参照_電気!L822="","",参照_電気!L822)</f>
        <v/>
      </c>
    </row>
    <row r="823" spans="47:56">
      <c r="AU823" s="19" t="str">
        <f>IF(参照_電気!A823="","",参照_電気!A823)</f>
        <v>A0457</v>
      </c>
      <c r="AV823" s="19" t="str">
        <f>IF(参照_電気!B823="","",参照_電気!B823)</f>
        <v>トリニティエナジー(株)</v>
      </c>
      <c r="AW823" s="19" t="str">
        <f>IF(参照_電気!C823="","",参照_電気!C823)</f>
        <v/>
      </c>
      <c r="AX823" s="19">
        <f>IF(参照_電気!D823="","",参照_電気!D823)</f>
        <v>5.8100000000000003E-4</v>
      </c>
      <c r="AY823" s="19">
        <f>IF(参照_電気!E823="","",参照_電気!E823)</f>
        <v>5.8100000000000003E-4</v>
      </c>
      <c r="AZ823" s="19" t="str">
        <f>IF(参照_電気!F823="","",参照_電気!F823)</f>
        <v>トリニティエナジー(株)</v>
      </c>
      <c r="BA823" s="19" t="str">
        <f>IF(参照_電気!G823="","",参照_電気!G823)</f>
        <v>トリニティエナジー(株)_</v>
      </c>
      <c r="BB823" s="19">
        <f t="shared" si="53"/>
        <v>0.58100000000000007</v>
      </c>
      <c r="BD823" s="19" t="str">
        <f>IF(参照_電気!L823="","",参照_電気!L823)</f>
        <v/>
      </c>
    </row>
    <row r="824" spans="47:56">
      <c r="AU824" s="19" t="str">
        <f>IF(参照_電気!A824="","",参照_電気!A824)</f>
        <v>A0461</v>
      </c>
      <c r="AV824" s="19" t="str">
        <f>IF(参照_電気!B824="","",参照_電気!B824)</f>
        <v>(株)LIXIL TEPCO スマートパートナーズ</v>
      </c>
      <c r="AW824" s="19" t="str">
        <f>IF(参照_電気!C824="","",参照_電気!C824)</f>
        <v/>
      </c>
      <c r="AX824" s="19">
        <f>IF(参照_電気!D824="","",参照_電気!D824)</f>
        <v>4.2200000000000001E-4</v>
      </c>
      <c r="AY824" s="19">
        <f>IF(参照_電気!E824="","",参照_電気!E824)</f>
        <v>4.2200000000000001E-4</v>
      </c>
      <c r="AZ824" s="19" t="str">
        <f>IF(参照_電気!F824="","",参照_電気!F824)</f>
        <v>(株)LIXIL TEPCO スマートパートナーズ</v>
      </c>
      <c r="BA824" s="19" t="str">
        <f>IF(参照_電気!G824="","",参照_電気!G824)</f>
        <v>(株)LIXIL TEPCO スマートパートナーズ_</v>
      </c>
      <c r="BB824" s="19">
        <f t="shared" si="53"/>
        <v>0.42199999999999999</v>
      </c>
      <c r="BD824" s="19" t="str">
        <f>IF(参照_電気!L824="","",参照_電気!L824)</f>
        <v/>
      </c>
    </row>
    <row r="825" spans="47:56">
      <c r="AU825" s="19" t="str">
        <f>IF(参照_電気!A825="","",参照_電気!A825)</f>
        <v>A0463</v>
      </c>
      <c r="AV825" s="19" t="str">
        <f>IF(参照_電気!B825="","",参照_電気!B825)</f>
        <v>(株)NEXT ONE</v>
      </c>
      <c r="AW825" s="19" t="str">
        <f>IF(参照_電気!C825="","",参照_電気!C825)</f>
        <v/>
      </c>
      <c r="AX825" s="19">
        <f>IF(参照_電気!D825="","",参照_電気!D825)</f>
        <v>4.6900000000000002E-4</v>
      </c>
      <c r="AY825" s="19">
        <f>IF(参照_電気!E825="","",参照_電気!E825)</f>
        <v>4.6900000000000002E-4</v>
      </c>
      <c r="AZ825" s="19" t="str">
        <f>IF(参照_電気!F825="","",参照_電気!F825)</f>
        <v>(株)NEXT ONE</v>
      </c>
      <c r="BA825" s="19" t="str">
        <f>IF(参照_電気!G825="","",参照_電気!G825)</f>
        <v>(株)NEXT ONE_</v>
      </c>
      <c r="BB825" s="19">
        <f t="shared" si="53"/>
        <v>0.46900000000000003</v>
      </c>
      <c r="BD825" s="19" t="str">
        <f>IF(参照_電気!L825="","",参照_電気!L825)</f>
        <v/>
      </c>
    </row>
    <row r="826" spans="47:56">
      <c r="AU826" s="19" t="str">
        <f>IF(参照_電気!A826="","",参照_電気!A826)</f>
        <v>A0465</v>
      </c>
      <c r="AV826" s="19" t="str">
        <f>IF(参照_電気!B826="","",参照_電気!B826)</f>
        <v>(株)テラス(旧：(株)ネオ・コーポレーション)</v>
      </c>
      <c r="AW826" s="19" t="str">
        <f>IF(参照_電気!C826="","",参照_電気!C826)</f>
        <v/>
      </c>
      <c r="AX826" s="19">
        <f>IF(参照_電気!D826="","",参照_電気!D826)</f>
        <v>5.0500000000000002E-4</v>
      </c>
      <c r="AY826" s="19">
        <f>IF(参照_電気!E826="","",参照_電気!E826)</f>
        <v>5.0500000000000002E-4</v>
      </c>
      <c r="AZ826" s="19" t="str">
        <f>IF(参照_電気!F826="","",参照_電気!F826)</f>
        <v>(株)テラス(旧：(株)ネオ・コーポレーション)</v>
      </c>
      <c r="BA826" s="19" t="str">
        <f>IF(参照_電気!G826="","",参照_電気!G826)</f>
        <v>(株)テラス(旧：(株)ネオ・コーポレーション)_</v>
      </c>
      <c r="BB826" s="19">
        <f t="shared" si="53"/>
        <v>0.505</v>
      </c>
      <c r="BD826" s="19" t="str">
        <f>IF(参照_電気!L826="","",参照_電気!L826)</f>
        <v/>
      </c>
    </row>
    <row r="827" spans="47:56">
      <c r="AU827" s="19" t="str">
        <f>IF(参照_電気!A827="","",参照_電気!A827)</f>
        <v>A0467</v>
      </c>
      <c r="AV827" s="19" t="str">
        <f>IF(参照_電気!B827="","",参照_電気!B827)</f>
        <v>つばさでんき(株)(旧：(株)アルファライズ)</v>
      </c>
      <c r="AW827" s="19" t="str">
        <f>IF(参照_電気!C827="","",参照_電気!C827)</f>
        <v/>
      </c>
      <c r="AX827" s="19">
        <f>IF(参照_電気!D827="","",参照_電気!D827)</f>
        <v>7.0899999999999999E-4</v>
      </c>
      <c r="AY827" s="19">
        <f>IF(参照_電気!E827="","",参照_電気!E827)</f>
        <v>7.0899999999999999E-4</v>
      </c>
      <c r="AZ827" s="19" t="str">
        <f>IF(参照_電気!F827="","",参照_電気!F827)</f>
        <v>つばさでんき(株)(旧：(株)アルファライズ)</v>
      </c>
      <c r="BA827" s="19" t="str">
        <f>IF(参照_電気!G827="","",参照_電気!G827)</f>
        <v>つばさでんき(株)(旧：(株)アルファライズ)_</v>
      </c>
      <c r="BB827" s="19">
        <f t="shared" si="53"/>
        <v>0.70899999999999996</v>
      </c>
      <c r="BD827" s="19" t="str">
        <f>IF(参照_電気!L827="","",参照_電気!L827)</f>
        <v/>
      </c>
    </row>
    <row r="828" spans="47:56">
      <c r="AU828" s="19" t="str">
        <f>IF(参照_電気!A828="","",参照_電気!A828)</f>
        <v>A0468</v>
      </c>
      <c r="AV828" s="19" t="str">
        <f>IF(参照_電気!B828="","",参照_電気!B828)</f>
        <v>おおすみ半島スマートエネルギー(株)</v>
      </c>
      <c r="AW828" s="19" t="str">
        <f>IF(参照_電気!C828="","",参照_電気!C828)</f>
        <v/>
      </c>
      <c r="AX828" s="19">
        <f>IF(参照_電気!D828="","",参照_電気!D828)</f>
        <v>5.8699999999999996E-4</v>
      </c>
      <c r="AY828" s="19">
        <f>IF(参照_電気!E828="","",参照_電気!E828)</f>
        <v>5.8699999999999996E-4</v>
      </c>
      <c r="AZ828" s="19" t="str">
        <f>IF(参照_電気!F828="","",参照_電気!F828)</f>
        <v>おおすみ半島スマートエネルギー(株)</v>
      </c>
      <c r="BA828" s="19" t="str">
        <f>IF(参照_電気!G828="","",参照_電気!G828)</f>
        <v>おおすみ半島スマートエネルギー(株)_</v>
      </c>
      <c r="BB828" s="19">
        <f t="shared" si="53"/>
        <v>0.58699999999999997</v>
      </c>
      <c r="BD828" s="19" t="str">
        <f>IF(参照_電気!L828="","",参照_電気!L828)</f>
        <v/>
      </c>
    </row>
    <row r="829" spans="47:56">
      <c r="AU829" s="19" t="str">
        <f>IF(参照_電気!A829="","",参照_電気!A829)</f>
        <v>A0470</v>
      </c>
      <c r="AV829" s="19" t="str">
        <f>IF(参照_電気!B829="","",参照_電気!B829)</f>
        <v>おきなわコープエナジー(株)</v>
      </c>
      <c r="AW829" s="19" t="str">
        <f>IF(参照_電気!C829="","",参照_電気!C829)</f>
        <v/>
      </c>
      <c r="AX829" s="19">
        <f>IF(参照_電気!D829="","",参照_電気!D829)</f>
        <v>6.5600000000000001E-4</v>
      </c>
      <c r="AY829" s="19">
        <f>IF(参照_電気!E829="","",参照_電気!E829)</f>
        <v>6.5600000000000001E-4</v>
      </c>
      <c r="AZ829" s="19" t="str">
        <f>IF(参照_電気!F829="","",参照_電気!F829)</f>
        <v>おきなわコープエナジー(株)</v>
      </c>
      <c r="BA829" s="19" t="str">
        <f>IF(参照_電気!G829="","",参照_電気!G829)</f>
        <v>おきなわコープエナジー(株)_</v>
      </c>
      <c r="BB829" s="19">
        <f t="shared" si="53"/>
        <v>0.65600000000000003</v>
      </c>
      <c r="BD829" s="19" t="str">
        <f>IF(参照_電気!L829="","",参照_電気!L829)</f>
        <v/>
      </c>
    </row>
    <row r="830" spans="47:56">
      <c r="AU830" s="19" t="str">
        <f>IF(参照_電気!A830="","",参照_電気!A830)</f>
        <v>A0471</v>
      </c>
      <c r="AV830" s="19" t="str">
        <f>IF(参照_電気!B830="","",参照_電気!B830)</f>
        <v>久慈地域エネルギー(株)</v>
      </c>
      <c r="AW830" s="19" t="str">
        <f>IF(参照_電気!C830="","",参照_電気!C830)</f>
        <v>メニューA</v>
      </c>
      <c r="AX830" s="19">
        <f>IF(参照_電気!D830="","",参照_電気!D830)</f>
        <v>0</v>
      </c>
      <c r="AY830" s="19">
        <f>IF(参照_電気!E830="","",参照_電気!E830)</f>
        <v>0</v>
      </c>
      <c r="AZ830" s="19" t="str">
        <f>IF(参照_電気!F830="","",参照_電気!F830)</f>
        <v>久慈地域エネルギー(株)</v>
      </c>
      <c r="BA830" s="19" t="str">
        <f>IF(参照_電気!G830="","",参照_電気!G830)</f>
        <v>久慈地域エネルギー(株)_メニューA</v>
      </c>
      <c r="BB830" s="19">
        <f t="shared" si="53"/>
        <v>0</v>
      </c>
      <c r="BD830" s="19" t="str">
        <f>IF(参照_電気!L830="","",参照_電気!L830)</f>
        <v/>
      </c>
    </row>
    <row r="831" spans="47:56">
      <c r="AU831" s="19" t="str">
        <f>IF(参照_電気!A831="","",参照_電気!A831)</f>
        <v/>
      </c>
      <c r="AV831" s="19" t="str">
        <f>IF(参照_電気!B831="","",参照_電気!B831)</f>
        <v/>
      </c>
      <c r="AW831" s="19" t="str">
        <f>IF(参照_電気!C831="","",参照_電気!C831)</f>
        <v>メニューB(残差)</v>
      </c>
      <c r="AX831" s="19">
        <f>IF(参照_電気!D831="","",参照_電気!D831)</f>
        <v>4.08E-4</v>
      </c>
      <c r="AY831" s="19">
        <f>IF(参照_電気!E831="","",参照_電気!E831)</f>
        <v>4.0700000000000003E-4</v>
      </c>
      <c r="AZ831" s="19" t="str">
        <f>IF(参照_電気!F831="","",参照_電気!F831)</f>
        <v>久慈地域エネルギー(株)</v>
      </c>
      <c r="BA831" s="19" t="str">
        <f>IF(参照_電気!G831="","",参照_電気!G831)</f>
        <v>久慈地域エネルギー(株)_メニューB(残差)</v>
      </c>
      <c r="BB831" s="19">
        <f t="shared" si="53"/>
        <v>0.40799999999999997</v>
      </c>
      <c r="BD831" s="19" t="str">
        <f>IF(参照_電気!L831="","",参照_電気!L831)</f>
        <v/>
      </c>
    </row>
    <row r="832" spans="47:56">
      <c r="AU832" s="19" t="str">
        <f>IF(参照_電気!A832="","",参照_電気!A832)</f>
        <v/>
      </c>
      <c r="AV832" s="19" t="str">
        <f>IF(参照_電気!B832="","",参照_電気!B832)</f>
        <v/>
      </c>
      <c r="AW832" s="19" t="str">
        <f>IF(参照_電気!C832="","",参照_電気!C832)</f>
        <v>(参考値)事業者全体</v>
      </c>
      <c r="AX832" s="19">
        <f>IF(参照_電気!D832="","",参照_電気!D832)</f>
        <v>3.1500000000000001E-4</v>
      </c>
      <c r="AY832" s="19">
        <f>IF(参照_電気!E832="","",参照_電気!E832)</f>
        <v>3.1399999999999999E-4</v>
      </c>
      <c r="AZ832" s="19" t="str">
        <f>IF(参照_電気!F832="","",参照_電気!F832)</f>
        <v>久慈地域エネルギー(株)</v>
      </c>
      <c r="BA832" s="19" t="str">
        <f>IF(参照_電気!G832="","",参照_電気!G832)</f>
        <v>久慈地域エネルギー(株)_(参考値)事業者全体</v>
      </c>
      <c r="BB832" s="19">
        <f t="shared" si="53"/>
        <v>0.315</v>
      </c>
      <c r="BD832" s="19" t="str">
        <f>IF(参照_電気!L832="","",参照_電気!L832)</f>
        <v/>
      </c>
    </row>
    <row r="833" spans="47:56">
      <c r="AU833" s="19" t="str">
        <f>IF(参照_電気!A833="","",参照_電気!A833)</f>
        <v>A0472</v>
      </c>
      <c r="AV833" s="19" t="str">
        <f>IF(参照_電気!B833="","",参照_電気!B833)</f>
        <v>弘前ガス(株)</v>
      </c>
      <c r="AW833" s="19" t="str">
        <f>IF(参照_電気!C833="","",参照_電気!C833)</f>
        <v/>
      </c>
      <c r="AX833" s="19">
        <f>IF(参照_電気!D833="","",参照_電気!D833)</f>
        <v>5.9000000000000003E-4</v>
      </c>
      <c r="AY833" s="19">
        <f>IF(参照_電気!E833="","",参照_電気!E833)</f>
        <v>5.9000000000000003E-4</v>
      </c>
      <c r="AZ833" s="19" t="str">
        <f>IF(参照_電気!F833="","",参照_電気!F833)</f>
        <v>弘前ガス(株)</v>
      </c>
      <c r="BA833" s="19" t="str">
        <f>IF(参照_電気!G833="","",参照_電気!G833)</f>
        <v>弘前ガス(株)_</v>
      </c>
      <c r="BB833" s="19">
        <f t="shared" si="53"/>
        <v>0.59000000000000008</v>
      </c>
      <c r="BD833" s="19" t="str">
        <f>IF(参照_電気!L833="","",参照_電気!L833)</f>
        <v/>
      </c>
    </row>
    <row r="834" spans="47:56">
      <c r="AU834" s="19" t="str">
        <f>IF(参照_電気!A834="","",参照_電気!A834)</f>
        <v>A0473</v>
      </c>
      <c r="AV834" s="19" t="str">
        <f>IF(参照_電気!B834="","",参照_電気!B834)</f>
        <v>(株)フォーバルテレコム</v>
      </c>
      <c r="AW834" s="19" t="str">
        <f>IF(参照_電気!C834="","",参照_電気!C834)</f>
        <v>メニューA</v>
      </c>
      <c r="AX834" s="19">
        <f>IF(参照_電気!D834="","",参照_電気!D834)</f>
        <v>0</v>
      </c>
      <c r="AY834" s="19">
        <f>IF(参照_電気!E834="","",参照_電気!E834)</f>
        <v>0</v>
      </c>
      <c r="AZ834" s="19" t="str">
        <f>IF(参照_電気!F834="","",参照_電気!F834)</f>
        <v>(株)フォーバルテレコム</v>
      </c>
      <c r="BA834" s="19" t="str">
        <f>IF(参照_電気!G834="","",参照_電気!G834)</f>
        <v>(株)フォーバルテレコム_メニューA</v>
      </c>
      <c r="BB834" s="19">
        <f t="shared" si="53"/>
        <v>0</v>
      </c>
      <c r="BD834" s="19" t="str">
        <f>IF(参照_電気!L834="","",参照_電気!L834)</f>
        <v/>
      </c>
    </row>
    <row r="835" spans="47:56">
      <c r="AU835" s="19" t="str">
        <f>IF(参照_電気!A835="","",参照_電気!A835)</f>
        <v/>
      </c>
      <c r="AV835" s="19" t="str">
        <f>IF(参照_電気!B835="","",参照_電気!B835)</f>
        <v/>
      </c>
      <c r="AW835" s="19" t="str">
        <f>IF(参照_電気!C835="","",参照_電気!C835)</f>
        <v>メニューB(残差)</v>
      </c>
      <c r="AX835" s="19">
        <f>IF(参照_電気!D835="","",参照_電気!D835)</f>
        <v>4.7199999999999998E-4</v>
      </c>
      <c r="AY835" s="19">
        <f>IF(参照_電気!E835="","",参照_電気!E835)</f>
        <v>4.7199999999999998E-4</v>
      </c>
      <c r="AZ835" s="19" t="str">
        <f>IF(参照_電気!F835="","",参照_電気!F835)</f>
        <v>(株)フォーバルテレコム</v>
      </c>
      <c r="BA835" s="19" t="str">
        <f>IF(参照_電気!G835="","",参照_電気!G835)</f>
        <v>(株)フォーバルテレコム_メニューB(残差)</v>
      </c>
      <c r="BB835" s="19">
        <f t="shared" si="53"/>
        <v>0.47199999999999998</v>
      </c>
      <c r="BD835" s="19" t="str">
        <f>IF(参照_電気!L835="","",参照_電気!L835)</f>
        <v/>
      </c>
    </row>
    <row r="836" spans="47:56">
      <c r="AU836" s="19" t="str">
        <f>IF(参照_電気!A836="","",参照_電気!A836)</f>
        <v/>
      </c>
      <c r="AV836" s="19" t="str">
        <f>IF(参照_電気!B836="","",参照_電気!B836)</f>
        <v/>
      </c>
      <c r="AW836" s="19" t="str">
        <f>IF(参照_電気!C836="","",参照_電気!C836)</f>
        <v>(参考値)事業者全体</v>
      </c>
      <c r="AX836" s="19">
        <f>IF(参照_電気!D836="","",参照_電気!D836)</f>
        <v>4.66E-4</v>
      </c>
      <c r="AY836" s="19">
        <f>IF(参照_電気!E836="","",参照_電気!E836)</f>
        <v>4.66E-4</v>
      </c>
      <c r="AZ836" s="19" t="str">
        <f>IF(参照_電気!F836="","",参照_電気!F836)</f>
        <v>(株)フォーバルテレコム</v>
      </c>
      <c r="BA836" s="19" t="str">
        <f>IF(参照_電気!G836="","",参照_電気!G836)</f>
        <v>(株)フォーバルテレコム_(参考値)事業者全体</v>
      </c>
      <c r="BB836" s="19">
        <f t="shared" si="53"/>
        <v>0.46599999999999997</v>
      </c>
      <c r="BD836" s="19" t="str">
        <f>IF(参照_電気!L836="","",参照_電気!L836)</f>
        <v/>
      </c>
    </row>
    <row r="837" spans="47:56">
      <c r="AU837" s="19" t="str">
        <f>IF(参照_電気!A837="","",参照_電気!A837)</f>
        <v>A0476</v>
      </c>
      <c r="AV837" s="19" t="str">
        <f>IF(参照_電気!B837="","",参照_電気!B837)</f>
        <v>(株)ストエネ</v>
      </c>
      <c r="AW837" s="19" t="str">
        <f>IF(参照_電気!C837="","",参照_電気!C837)</f>
        <v/>
      </c>
      <c r="AX837" s="19">
        <f>IF(参照_電気!D837="","",参照_電気!D837)</f>
        <v>3.3399999999999999E-4</v>
      </c>
      <c r="AY837" s="19">
        <f>IF(参照_電気!E837="","",参照_電気!E837)</f>
        <v>3.3399999999999999E-4</v>
      </c>
      <c r="AZ837" s="19" t="str">
        <f>IF(参照_電気!F837="","",参照_電気!F837)</f>
        <v>(株)ストエネ</v>
      </c>
      <c r="BA837" s="19" t="str">
        <f>IF(参照_電気!G837="","",参照_電気!G837)</f>
        <v>(株)ストエネ_</v>
      </c>
      <c r="BB837" s="19">
        <f t="shared" ref="BB837:BB900" si="54">AX837*1000</f>
        <v>0.33399999999999996</v>
      </c>
      <c r="BD837" s="19" t="str">
        <f>IF(参照_電気!L837="","",参照_電気!L837)</f>
        <v/>
      </c>
    </row>
    <row r="838" spans="47:56">
      <c r="AU838" s="19" t="str">
        <f>IF(参照_電気!A838="","",参照_電気!A838)</f>
        <v>A0477</v>
      </c>
      <c r="AV838" s="19" t="str">
        <f>IF(参照_電気!B838="","",参照_電気!B838)</f>
        <v>くるめエネルギー(株)</v>
      </c>
      <c r="AW838" s="19" t="str">
        <f>IF(参照_電気!C838="","",参照_電気!C838)</f>
        <v/>
      </c>
      <c r="AX838" s="19">
        <f>IF(参照_電気!D838="","",参照_電気!D838)</f>
        <v>5.8600000000000004E-4</v>
      </c>
      <c r="AY838" s="19">
        <f>IF(参照_電気!E838="","",参照_電気!E838)</f>
        <v>5.8600000000000004E-4</v>
      </c>
      <c r="AZ838" s="19" t="str">
        <f>IF(参照_電気!F838="","",参照_電気!F838)</f>
        <v>くるめエネルギー(株)</v>
      </c>
      <c r="BA838" s="19" t="str">
        <f>IF(参照_電気!G838="","",参照_電気!G838)</f>
        <v>くるめエネルギー(株)_</v>
      </c>
      <c r="BB838" s="19">
        <f t="shared" si="54"/>
        <v>0.58600000000000008</v>
      </c>
      <c r="BD838" s="19" t="str">
        <f>IF(参照_電気!L838="","",参照_電気!L838)</f>
        <v/>
      </c>
    </row>
    <row r="839" spans="47:56">
      <c r="AU839" s="19" t="str">
        <f>IF(参照_電気!A839="","",参照_電気!A839)</f>
        <v>A0480</v>
      </c>
      <c r="AV839" s="19" t="str">
        <f>IF(参照_電気!B839="","",参照_電気!B839)</f>
        <v>松阪新電力(株)</v>
      </c>
      <c r="AW839" s="19" t="str">
        <f>IF(参照_電気!C839="","",参照_電気!C839)</f>
        <v/>
      </c>
      <c r="AX839" s="19">
        <f>IF(参照_電気!D839="","",参照_電気!D839)</f>
        <v>4.1100000000000002E-4</v>
      </c>
      <c r="AY839" s="19">
        <f>IF(参照_電気!E839="","",参照_電気!E839)</f>
        <v>2.9300000000000002E-4</v>
      </c>
      <c r="AZ839" s="19" t="str">
        <f>IF(参照_電気!F839="","",参照_電気!F839)</f>
        <v>松阪新電力(株)</v>
      </c>
      <c r="BA839" s="19" t="str">
        <f>IF(参照_電気!G839="","",参照_電気!G839)</f>
        <v>松阪新電力(株)_</v>
      </c>
      <c r="BB839" s="19">
        <f t="shared" si="54"/>
        <v>0.41100000000000003</v>
      </c>
      <c r="BD839" s="19" t="str">
        <f>IF(参照_電気!L839="","",参照_電気!L839)</f>
        <v/>
      </c>
    </row>
    <row r="840" spans="47:56">
      <c r="AU840" s="19" t="str">
        <f>IF(参照_電気!A840="","",参照_電気!A840)</f>
        <v>A0481</v>
      </c>
      <c r="AV840" s="19" t="str">
        <f>IF(参照_電気!B840="","",参照_電気!B840)</f>
        <v>ヒューリックプロパティソリューション(株)</v>
      </c>
      <c r="AW840" s="19" t="str">
        <f>IF(参照_電気!C840="","",参照_電気!C840)</f>
        <v>メニューA</v>
      </c>
      <c r="AX840" s="19">
        <f>IF(参照_電気!D840="","",参照_電気!D840)</f>
        <v>0</v>
      </c>
      <c r="AY840" s="19">
        <f>IF(参照_電気!E840="","",参照_電気!E840)</f>
        <v>0</v>
      </c>
      <c r="AZ840" s="19" t="str">
        <f>IF(参照_電気!F840="","",参照_電気!F840)</f>
        <v>ヒューリックプロパティソリューション(株)</v>
      </c>
      <c r="BA840" s="19" t="str">
        <f>IF(参照_電気!G840="","",参照_電気!G840)</f>
        <v>ヒューリックプロパティソリューション(株)_メニューA</v>
      </c>
      <c r="BB840" s="19">
        <f t="shared" si="54"/>
        <v>0</v>
      </c>
      <c r="BD840" s="19" t="str">
        <f>IF(参照_電気!L840="","",参照_電気!L840)</f>
        <v/>
      </c>
    </row>
    <row r="841" spans="47:56">
      <c r="AU841" s="19" t="str">
        <f>IF(参照_電気!A841="","",参照_電気!A841)</f>
        <v/>
      </c>
      <c r="AV841" s="19" t="str">
        <f>IF(参照_電気!B841="","",参照_電気!B841)</f>
        <v/>
      </c>
      <c r="AW841" s="19" t="str">
        <f>IF(参照_電気!C841="","",参照_電気!C841)</f>
        <v>メニューB(残差)</v>
      </c>
      <c r="AX841" s="19">
        <f>IF(参照_電気!D841="","",参照_電気!D841)</f>
        <v>4.6000000000000001E-4</v>
      </c>
      <c r="AY841" s="19">
        <f>IF(参照_電気!E841="","",参照_電気!E841)</f>
        <v>4.6000000000000001E-4</v>
      </c>
      <c r="AZ841" s="19" t="str">
        <f>IF(参照_電気!F841="","",参照_電気!F841)</f>
        <v>ヒューリックプロパティソリューション(株)</v>
      </c>
      <c r="BA841" s="19" t="str">
        <f>IF(参照_電気!G841="","",参照_電気!G841)</f>
        <v>ヒューリックプロパティソリューション(株)_メニューB(残差)</v>
      </c>
      <c r="BB841" s="19">
        <f t="shared" si="54"/>
        <v>0.46</v>
      </c>
      <c r="BD841" s="19" t="str">
        <f>IF(参照_電気!L841="","",参照_電気!L841)</f>
        <v/>
      </c>
    </row>
    <row r="842" spans="47:56">
      <c r="AU842" s="19" t="str">
        <f>IF(参照_電気!A842="","",参照_電気!A842)</f>
        <v/>
      </c>
      <c r="AV842" s="19" t="str">
        <f>IF(参照_電気!B842="","",参照_電気!B842)</f>
        <v/>
      </c>
      <c r="AW842" s="19" t="str">
        <f>IF(参照_電気!C842="","",参照_電気!C842)</f>
        <v>(参考値)事業者全体</v>
      </c>
      <c r="AX842" s="19">
        <f>IF(参照_電気!D842="","",参照_電気!D842)</f>
        <v>3.1599999999999998E-4</v>
      </c>
      <c r="AY842" s="19">
        <f>IF(参照_電気!E842="","",参照_電気!E842)</f>
        <v>3.1599999999999998E-4</v>
      </c>
      <c r="AZ842" s="19" t="str">
        <f>IF(参照_電気!F842="","",参照_電気!F842)</f>
        <v>ヒューリックプロパティソリューション(株)</v>
      </c>
      <c r="BA842" s="19" t="str">
        <f>IF(参照_電気!G842="","",参照_電気!G842)</f>
        <v>ヒューリックプロパティソリューション(株)_(参考値)事業者全体</v>
      </c>
      <c r="BB842" s="19">
        <f t="shared" si="54"/>
        <v>0.316</v>
      </c>
      <c r="BD842" s="19" t="str">
        <f>IF(参照_電気!L842="","",参照_電気!L842)</f>
        <v/>
      </c>
    </row>
    <row r="843" spans="47:56">
      <c r="AU843" s="19" t="str">
        <f>IF(参照_電気!A843="","",参照_電気!A843)</f>
        <v>A0482</v>
      </c>
      <c r="AV843" s="19" t="str">
        <f>IF(参照_電気!B843="","",参照_電気!B843)</f>
        <v>宮崎電力(株)</v>
      </c>
      <c r="AW843" s="19" t="str">
        <f>IF(参照_電気!C843="","",参照_電気!C843)</f>
        <v/>
      </c>
      <c r="AX843" s="19">
        <f>IF(参照_電気!D843="","",参照_電気!D843)</f>
        <v>4.9200000000000003E-4</v>
      </c>
      <c r="AY843" s="19">
        <f>IF(参照_電気!E843="","",参照_電気!E843)</f>
        <v>4.9200000000000003E-4</v>
      </c>
      <c r="AZ843" s="19" t="str">
        <f>IF(参照_電気!F843="","",参照_電気!F843)</f>
        <v>宮崎電力(株)</v>
      </c>
      <c r="BA843" s="19" t="str">
        <f>IF(参照_電気!G843="","",参照_電気!G843)</f>
        <v>宮崎電力(株)_</v>
      </c>
      <c r="BB843" s="19">
        <f t="shared" si="54"/>
        <v>0.49200000000000005</v>
      </c>
      <c r="BD843" s="19" t="str">
        <f>IF(参照_電気!L843="","",参照_電気!L843)</f>
        <v/>
      </c>
    </row>
    <row r="844" spans="47:56">
      <c r="AU844" s="19" t="str">
        <f>IF(参照_電気!A844="","",参照_電気!A844)</f>
        <v>A0490</v>
      </c>
      <c r="AV844" s="19" t="str">
        <f>IF(参照_電気!B844="","",参照_電気!B844)</f>
        <v>(株)CDエナジーダイレクト</v>
      </c>
      <c r="AW844" s="19" t="str">
        <f>IF(参照_電気!C844="","",参照_電気!C844)</f>
        <v>メニューA</v>
      </c>
      <c r="AX844" s="19">
        <f>IF(参照_電気!D844="","",参照_電気!D844)</f>
        <v>0</v>
      </c>
      <c r="AY844" s="19">
        <f>IF(参照_電気!E844="","",参照_電気!E844)</f>
        <v>0</v>
      </c>
      <c r="AZ844" s="19" t="str">
        <f>IF(参照_電気!F844="","",参照_電気!F844)</f>
        <v>(株)CDエナジーダイレクト</v>
      </c>
      <c r="BA844" s="19" t="str">
        <f>IF(参照_電気!G844="","",参照_電気!G844)</f>
        <v>(株)CDエナジーダイレクト_メニューA</v>
      </c>
      <c r="BB844" s="19">
        <f t="shared" si="54"/>
        <v>0</v>
      </c>
      <c r="BD844" s="19" t="str">
        <f>IF(参照_電気!L844="","",参照_電気!L844)</f>
        <v/>
      </c>
    </row>
    <row r="845" spans="47:56">
      <c r="AU845" s="19" t="str">
        <f>IF(参照_電気!A845="","",参照_電気!A845)</f>
        <v/>
      </c>
      <c r="AV845" s="19" t="str">
        <f>IF(参照_電気!B845="","",参照_電気!B845)</f>
        <v/>
      </c>
      <c r="AW845" s="19" t="str">
        <f>IF(参照_電気!C845="","",参照_電気!C845)</f>
        <v>メニューB(残差)</v>
      </c>
      <c r="AX845" s="19">
        <f>IF(参照_電気!D845="","",参照_電気!D845)</f>
        <v>4.6500000000000003E-4</v>
      </c>
      <c r="AY845" s="19">
        <f>IF(参照_電気!E845="","",参照_電気!E845)</f>
        <v>4.6500000000000003E-4</v>
      </c>
      <c r="AZ845" s="19" t="str">
        <f>IF(参照_電気!F845="","",参照_電気!F845)</f>
        <v>(株)CDエナジーダイレクト</v>
      </c>
      <c r="BA845" s="19" t="str">
        <f>IF(参照_電気!G845="","",参照_電気!G845)</f>
        <v>(株)CDエナジーダイレクト_メニューB(残差)</v>
      </c>
      <c r="BB845" s="19">
        <f t="shared" si="54"/>
        <v>0.46500000000000002</v>
      </c>
      <c r="BD845" s="19" t="str">
        <f>IF(参照_電気!L845="","",参照_電気!L845)</f>
        <v/>
      </c>
    </row>
    <row r="846" spans="47:56">
      <c r="AU846" s="19" t="str">
        <f>IF(参照_電気!A846="","",参照_電気!A846)</f>
        <v/>
      </c>
      <c r="AV846" s="19" t="str">
        <f>IF(参照_電気!B846="","",参照_電気!B846)</f>
        <v/>
      </c>
      <c r="AW846" s="19" t="str">
        <f>IF(参照_電気!C846="","",参照_電気!C846)</f>
        <v>(参考値)事業者全体</v>
      </c>
      <c r="AX846" s="19">
        <f>IF(参照_電気!D846="","",参照_電気!D846)</f>
        <v>4.28E-4</v>
      </c>
      <c r="AY846" s="19">
        <f>IF(参照_電気!E846="","",参照_電気!E846)</f>
        <v>4.28E-4</v>
      </c>
      <c r="AZ846" s="19" t="str">
        <f>IF(参照_電気!F846="","",参照_電気!F846)</f>
        <v>(株)CDエナジーダイレクト</v>
      </c>
      <c r="BA846" s="19" t="str">
        <f>IF(参照_電気!G846="","",参照_電気!G846)</f>
        <v>(株)CDエナジーダイレクト_(参考値)事業者全体</v>
      </c>
      <c r="BB846" s="19">
        <f t="shared" si="54"/>
        <v>0.42799999999999999</v>
      </c>
      <c r="BD846" s="19" t="str">
        <f>IF(参照_電気!L846="","",参照_電気!L846)</f>
        <v/>
      </c>
    </row>
    <row r="847" spans="47:56">
      <c r="AU847" s="19" t="str">
        <f>IF(参照_電気!A847="","",参照_電気!A847)</f>
        <v>A0491</v>
      </c>
      <c r="AV847" s="19" t="str">
        <f>IF(参照_電気!B847="","",参照_電気!B847)</f>
        <v>Q.ENESTでんき(株)</v>
      </c>
      <c r="AW847" s="19" t="str">
        <f>IF(参照_電気!C847="","",参照_電気!C847)</f>
        <v>メニューA</v>
      </c>
      <c r="AX847" s="19">
        <f>IF(参照_電気!D847="","",参照_電気!D847)</f>
        <v>0</v>
      </c>
      <c r="AY847" s="19">
        <f>IF(参照_電気!E847="","",参照_電気!E847)</f>
        <v>0</v>
      </c>
      <c r="AZ847" s="19" t="str">
        <f>IF(参照_電気!F847="","",参照_電気!F847)</f>
        <v>Q.ENESTでんき(株)</v>
      </c>
      <c r="BA847" s="19" t="str">
        <f>IF(参照_電気!G847="","",参照_電気!G847)</f>
        <v>Q.ENESTでんき(株)_メニューA</v>
      </c>
      <c r="BB847" s="19">
        <f t="shared" si="54"/>
        <v>0</v>
      </c>
      <c r="BD847" s="19" t="str">
        <f>IF(参照_電気!L847="","",参照_電気!L847)</f>
        <v/>
      </c>
    </row>
    <row r="848" spans="47:56">
      <c r="AU848" s="19" t="str">
        <f>IF(参照_電気!A848="","",参照_電気!A848)</f>
        <v/>
      </c>
      <c r="AV848" s="19" t="str">
        <f>IF(参照_電気!B848="","",参照_電気!B848)</f>
        <v/>
      </c>
      <c r="AW848" s="19" t="str">
        <f>IF(参照_電気!C848="","",参照_電気!C848)</f>
        <v>メニューB</v>
      </c>
      <c r="AX848" s="19">
        <f>IF(参照_電気!D848="","",参照_電気!D848)</f>
        <v>3.19E-4</v>
      </c>
      <c r="AY848" s="19">
        <f>IF(参照_電気!E848="","",参照_電気!E848)</f>
        <v>3.19E-4</v>
      </c>
      <c r="AZ848" s="19" t="str">
        <f>IF(参照_電気!F848="","",参照_電気!F848)</f>
        <v>Q.ENESTでんき(株)</v>
      </c>
      <c r="BA848" s="19" t="str">
        <f>IF(参照_電気!G848="","",参照_電気!G848)</f>
        <v>Q.ENESTでんき(株)_メニューB</v>
      </c>
      <c r="BB848" s="19">
        <f t="shared" si="54"/>
        <v>0.31900000000000001</v>
      </c>
      <c r="BD848" s="19" t="str">
        <f>IF(参照_電気!L848="","",参照_電気!L848)</f>
        <v/>
      </c>
    </row>
    <row r="849" spans="47:56">
      <c r="AU849" s="19" t="str">
        <f>IF(参照_電気!A849="","",参照_電気!A849)</f>
        <v/>
      </c>
      <c r="AV849" s="19" t="str">
        <f>IF(参照_電気!B849="","",参照_電気!B849)</f>
        <v/>
      </c>
      <c r="AW849" s="19" t="str">
        <f>IF(参照_電気!C849="","",参照_電気!C849)</f>
        <v>メニューC</v>
      </c>
      <c r="AX849" s="19">
        <f>IF(参照_電気!D849="","",参照_電気!D849)</f>
        <v>4.95E-4</v>
      </c>
      <c r="AY849" s="19">
        <f>IF(参照_電気!E849="","",参照_電気!E849)</f>
        <v>4.95E-4</v>
      </c>
      <c r="AZ849" s="19" t="str">
        <f>IF(参照_電気!F849="","",参照_電気!F849)</f>
        <v>Q.ENESTでんき(株)</v>
      </c>
      <c r="BA849" s="19" t="str">
        <f>IF(参照_電気!G849="","",参照_電気!G849)</f>
        <v>Q.ENESTでんき(株)_メニューC</v>
      </c>
      <c r="BB849" s="19">
        <f t="shared" si="54"/>
        <v>0.495</v>
      </c>
      <c r="BD849" s="19" t="str">
        <f>IF(参照_電気!L849="","",参照_電気!L849)</f>
        <v/>
      </c>
    </row>
    <row r="850" spans="47:56">
      <c r="AU850" s="19" t="str">
        <f>IF(参照_電気!A850="","",参照_電気!A850)</f>
        <v/>
      </c>
      <c r="AV850" s="19" t="str">
        <f>IF(参照_電気!B850="","",参照_電気!B850)</f>
        <v/>
      </c>
      <c r="AW850" s="19" t="str">
        <f>IF(参照_電気!C850="","",参照_電気!C850)</f>
        <v>(参考値)事業者全体</v>
      </c>
      <c r="AX850" s="19">
        <f>IF(参照_電気!D850="","",参照_電気!D850)</f>
        <v>3.2600000000000001E-4</v>
      </c>
      <c r="AY850" s="19">
        <f>IF(参照_電気!E850="","",参照_電気!E850)</f>
        <v>3.2600000000000001E-4</v>
      </c>
      <c r="AZ850" s="19" t="str">
        <f>IF(参照_電気!F850="","",参照_電気!F850)</f>
        <v>Q.ENESTでんき(株)</v>
      </c>
      <c r="BA850" s="19" t="str">
        <f>IF(参照_電気!G850="","",参照_電気!G850)</f>
        <v>Q.ENESTでんき(株)_(参考値)事業者全体</v>
      </c>
      <c r="BB850" s="19">
        <f t="shared" si="54"/>
        <v>0.32600000000000001</v>
      </c>
      <c r="BD850" s="19" t="str">
        <f>IF(参照_電気!L850="","",参照_電気!L850)</f>
        <v/>
      </c>
    </row>
    <row r="851" spans="47:56">
      <c r="AU851" s="19" t="str">
        <f>IF(参照_電気!A851="","",参照_電気!A851)</f>
        <v>A0493</v>
      </c>
      <c r="AV851" s="19" t="str">
        <f>IF(参照_電気!B851="","",参照_電気!B851)</f>
        <v>(株)ぶんごおおのエナジー</v>
      </c>
      <c r="AW851" s="19" t="str">
        <f>IF(参照_電気!C851="","",参照_電気!C851)</f>
        <v>メニューA</v>
      </c>
      <c r="AX851" s="19">
        <f>IF(参照_電気!D851="","",参照_電気!D851)</f>
        <v>0</v>
      </c>
      <c r="AY851" s="19">
        <f>IF(参照_電気!E851="","",参照_電気!E851)</f>
        <v>0</v>
      </c>
      <c r="AZ851" s="19" t="str">
        <f>IF(参照_電気!F851="","",参照_電気!F851)</f>
        <v>(株)ぶんごおおのエナジー</v>
      </c>
      <c r="BA851" s="19" t="str">
        <f>IF(参照_電気!G851="","",参照_電気!G851)</f>
        <v>(株)ぶんごおおのエナジー_メニューA</v>
      </c>
      <c r="BB851" s="19">
        <f t="shared" si="54"/>
        <v>0</v>
      </c>
      <c r="BD851" s="19" t="str">
        <f>IF(参照_電気!L851="","",参照_電気!L851)</f>
        <v/>
      </c>
    </row>
    <row r="852" spans="47:56">
      <c r="AU852" s="19" t="str">
        <f>IF(参照_電気!A852="","",参照_電気!A852)</f>
        <v/>
      </c>
      <c r="AV852" s="19" t="str">
        <f>IF(参照_電気!B852="","",参照_電気!B852)</f>
        <v/>
      </c>
      <c r="AW852" s="19" t="str">
        <f>IF(参照_電気!C852="","",参照_電気!C852)</f>
        <v>メニューB</v>
      </c>
      <c r="AX852" s="19">
        <f>IF(参照_電気!D852="","",参照_電気!D852)</f>
        <v>3.8499999999999998E-4</v>
      </c>
      <c r="AY852" s="19">
        <f>IF(参照_電気!E852="","",参照_電気!E852)</f>
        <v>3.8499999999999998E-4</v>
      </c>
      <c r="AZ852" s="19" t="str">
        <f>IF(参照_電気!F852="","",参照_電気!F852)</f>
        <v>(株)ぶんごおおのエナジー</v>
      </c>
      <c r="BA852" s="19" t="str">
        <f>IF(参照_電気!G852="","",参照_電気!G852)</f>
        <v>(株)ぶんごおおのエナジー_メニューB</v>
      </c>
      <c r="BB852" s="19">
        <f t="shared" si="54"/>
        <v>0.38499999999999995</v>
      </c>
      <c r="BD852" s="19" t="str">
        <f>IF(参照_電気!L852="","",参照_電気!L852)</f>
        <v/>
      </c>
    </row>
    <row r="853" spans="47:56">
      <c r="AU853" s="19" t="str">
        <f>IF(参照_電気!A853="","",参照_電気!A853)</f>
        <v/>
      </c>
      <c r="AV853" s="19" t="str">
        <f>IF(参照_電気!B853="","",参照_電気!B853)</f>
        <v/>
      </c>
      <c r="AW853" s="19" t="str">
        <f>IF(参照_電気!C853="","",参照_電気!C853)</f>
        <v>(参考値)事業者全体</v>
      </c>
      <c r="AX853" s="19">
        <f>IF(参照_電気!D853="","",参照_電気!D853)</f>
        <v>3.8200000000000002E-4</v>
      </c>
      <c r="AY853" s="19">
        <f>IF(参照_電気!E853="","",参照_電気!E853)</f>
        <v>3.8200000000000002E-4</v>
      </c>
      <c r="AZ853" s="19" t="str">
        <f>IF(参照_電気!F853="","",参照_電気!F853)</f>
        <v>(株)ぶんごおおのエナジー</v>
      </c>
      <c r="BA853" s="19" t="str">
        <f>IF(参照_電気!G853="","",参照_電気!G853)</f>
        <v>(株)ぶんごおおのエナジー_(参考値)事業者全体</v>
      </c>
      <c r="BB853" s="19">
        <f t="shared" si="54"/>
        <v>0.38200000000000001</v>
      </c>
      <c r="BD853" s="19" t="str">
        <f>IF(参照_電気!L853="","",参照_電気!L853)</f>
        <v/>
      </c>
    </row>
    <row r="854" spans="47:56">
      <c r="AU854" s="19" t="str">
        <f>IF(参照_電気!A854="","",参照_電気!A854)</f>
        <v>A0494</v>
      </c>
      <c r="AV854" s="19" t="str">
        <f>IF(参照_電気!B854="","",参照_電気!B854)</f>
        <v>ヴィジョナリーパワー(株)</v>
      </c>
      <c r="AW854" s="19" t="str">
        <f>IF(参照_電気!C854="","",参照_電気!C854)</f>
        <v/>
      </c>
      <c r="AX854" s="19">
        <f>IF(参照_電気!D854="","",参照_電気!D854)</f>
        <v>2.5300000000000002E-4</v>
      </c>
      <c r="AY854" s="19">
        <f>IF(参照_電気!E854="","",参照_電気!E854)</f>
        <v>2.5300000000000002E-4</v>
      </c>
      <c r="AZ854" s="19" t="str">
        <f>IF(参照_電気!F854="","",参照_電気!F854)</f>
        <v>ヴィジョナリーパワー(株)</v>
      </c>
      <c r="BA854" s="19" t="str">
        <f>IF(参照_電気!G854="","",参照_電気!G854)</f>
        <v>ヴィジョナリーパワー(株)_</v>
      </c>
      <c r="BB854" s="19">
        <f t="shared" si="54"/>
        <v>0.253</v>
      </c>
      <c r="BD854" s="19" t="str">
        <f>IF(参照_電気!L854="","",参照_電気!L854)</f>
        <v/>
      </c>
    </row>
    <row r="855" spans="47:56">
      <c r="AU855" s="19" t="str">
        <f>IF(参照_電気!A855="","",参照_電気!A855)</f>
        <v>A0495</v>
      </c>
      <c r="AV855" s="19" t="str">
        <f>IF(参照_電気!B855="","",参照_電気!B855)</f>
        <v>有明エナジー(株)</v>
      </c>
      <c r="AW855" s="19" t="str">
        <f>IF(参照_電気!C855="","",参照_電気!C855)</f>
        <v/>
      </c>
      <c r="AX855" s="19">
        <f>IF(参照_電気!D855="","",参照_電気!D855)</f>
        <v>6.2299999999999996E-4</v>
      </c>
      <c r="AY855" s="19">
        <f>IF(参照_電気!E855="","",参照_電気!E855)</f>
        <v>6.2299999999999996E-4</v>
      </c>
      <c r="AZ855" s="19" t="str">
        <f>IF(参照_電気!F855="","",参照_電気!F855)</f>
        <v>有明エナジー(株)</v>
      </c>
      <c r="BA855" s="19" t="str">
        <f>IF(参照_電気!G855="","",参照_電気!G855)</f>
        <v>有明エナジー(株)_</v>
      </c>
      <c r="BB855" s="19">
        <f t="shared" si="54"/>
        <v>0.623</v>
      </c>
      <c r="BD855" s="19" t="str">
        <f>IF(参照_電気!L855="","",参照_電気!L855)</f>
        <v/>
      </c>
    </row>
    <row r="856" spans="47:56">
      <c r="AU856" s="19" t="str">
        <f>IF(参照_電気!A856="","",参照_電気!A856)</f>
        <v>A0499</v>
      </c>
      <c r="AV856" s="19" t="str">
        <f>IF(参照_電気!B856="","",参照_電気!B856)</f>
        <v>厚木瓦斯(株)</v>
      </c>
      <c r="AW856" s="19" t="str">
        <f>IF(参照_電気!C856="","",参照_電気!C856)</f>
        <v>メニューA</v>
      </c>
      <c r="AX856" s="19">
        <f>IF(参照_電気!D856="","",参照_電気!D856)</f>
        <v>0</v>
      </c>
      <c r="AY856" s="19">
        <f>IF(参照_電気!E856="","",参照_電気!E856)</f>
        <v>0</v>
      </c>
      <c r="AZ856" s="19" t="str">
        <f>IF(参照_電気!F856="","",参照_電気!F856)</f>
        <v>厚木瓦斯(株)</v>
      </c>
      <c r="BA856" s="19" t="str">
        <f>IF(参照_電気!G856="","",参照_電気!G856)</f>
        <v>厚木瓦斯(株)_メニューA</v>
      </c>
      <c r="BB856" s="19">
        <f t="shared" si="54"/>
        <v>0</v>
      </c>
      <c r="BD856" s="19" t="str">
        <f>IF(参照_電気!L856="","",参照_電気!L856)</f>
        <v/>
      </c>
    </row>
    <row r="857" spans="47:56">
      <c r="AU857" s="19" t="str">
        <f>IF(参照_電気!A857="","",参照_電気!A857)</f>
        <v/>
      </c>
      <c r="AV857" s="19" t="str">
        <f>IF(参照_電気!B857="","",参照_電気!B857)</f>
        <v/>
      </c>
      <c r="AW857" s="19" t="str">
        <f>IF(参照_電気!C857="","",参照_電気!C857)</f>
        <v>メニューB(残差)</v>
      </c>
      <c r="AX857" s="19">
        <f>IF(参照_電気!D857="","",参照_電気!D857)</f>
        <v>4.2000000000000002E-4</v>
      </c>
      <c r="AY857" s="19">
        <f>IF(参照_電気!E857="","",参照_電気!E857)</f>
        <v>4.2000000000000002E-4</v>
      </c>
      <c r="AZ857" s="19" t="str">
        <f>IF(参照_電気!F857="","",参照_電気!F857)</f>
        <v>厚木瓦斯(株)</v>
      </c>
      <c r="BA857" s="19" t="str">
        <f>IF(参照_電気!G857="","",参照_電気!G857)</f>
        <v>厚木瓦斯(株)_メニューB(残差)</v>
      </c>
      <c r="BB857" s="19">
        <f t="shared" si="54"/>
        <v>0.42000000000000004</v>
      </c>
      <c r="BD857" s="19" t="str">
        <f>IF(参照_電気!L857="","",参照_電気!L857)</f>
        <v/>
      </c>
    </row>
    <row r="858" spans="47:56">
      <c r="AU858" s="19" t="str">
        <f>IF(参照_電気!A858="","",参照_電気!A858)</f>
        <v/>
      </c>
      <c r="AV858" s="19" t="str">
        <f>IF(参照_電気!B858="","",参照_電気!B858)</f>
        <v/>
      </c>
      <c r="AW858" s="19" t="str">
        <f>IF(参照_電気!C858="","",参照_電気!C858)</f>
        <v>(参考値)事業者全体</v>
      </c>
      <c r="AX858" s="19">
        <f>IF(参照_電気!D858="","",参照_電気!D858)</f>
        <v>4.1399999999999998E-4</v>
      </c>
      <c r="AY858" s="19">
        <f>IF(参照_電気!E858="","",参照_電気!E858)</f>
        <v>4.1399999999999998E-4</v>
      </c>
      <c r="AZ858" s="19" t="str">
        <f>IF(参照_電気!F858="","",参照_電気!F858)</f>
        <v>厚木瓦斯(株)</v>
      </c>
      <c r="BA858" s="19" t="str">
        <f>IF(参照_電気!G858="","",参照_電気!G858)</f>
        <v>厚木瓦斯(株)_(参考値)事業者全体</v>
      </c>
      <c r="BB858" s="19">
        <f t="shared" si="54"/>
        <v>0.41399999999999998</v>
      </c>
      <c r="BD858" s="19" t="str">
        <f>IF(参照_電気!L858="","",参照_電気!L858)</f>
        <v/>
      </c>
    </row>
    <row r="859" spans="47:56">
      <c r="AU859" s="19" t="str">
        <f>IF(参照_電気!A859="","",参照_電気!A859)</f>
        <v>A0500</v>
      </c>
      <c r="AV859" s="19" t="str">
        <f>IF(参照_電気!B859="","",参照_電気!B859)</f>
        <v>(株)エネ・ビジョン</v>
      </c>
      <c r="AW859" s="19" t="str">
        <f>IF(参照_電気!C859="","",参照_電気!C859)</f>
        <v/>
      </c>
      <c r="AX859" s="19">
        <f>IF(参照_電気!D859="","",参照_電気!D859)</f>
        <v>6.4000000000000005E-4</v>
      </c>
      <c r="AY859" s="19">
        <f>IF(参照_電気!E859="","",参照_電気!E859)</f>
        <v>6.4000000000000005E-4</v>
      </c>
      <c r="AZ859" s="19" t="str">
        <f>IF(参照_電気!F859="","",参照_電気!F859)</f>
        <v>(株)エネ・ビジョン</v>
      </c>
      <c r="BA859" s="19" t="str">
        <f>IF(参照_電気!G859="","",参照_電気!G859)</f>
        <v>(株)エネ・ビジョン_</v>
      </c>
      <c r="BB859" s="19">
        <f t="shared" si="54"/>
        <v>0.64</v>
      </c>
      <c r="BD859" s="19" t="str">
        <f>IF(参照_電気!L859="","",参照_電気!L859)</f>
        <v/>
      </c>
    </row>
    <row r="860" spans="47:56">
      <c r="AU860" s="19" t="str">
        <f>IF(参照_電気!A860="","",参照_電気!A860)</f>
        <v>A0501</v>
      </c>
      <c r="AV860" s="19" t="str">
        <f>IF(参照_電気!B860="","",参照_電気!B860)</f>
        <v>イワタニ三重(株)</v>
      </c>
      <c r="AW860" s="19" t="str">
        <f>IF(参照_電気!C860="","",参照_電気!C860)</f>
        <v/>
      </c>
      <c r="AX860" s="19">
        <f>IF(参照_電気!D860="","",参照_電気!D860)</f>
        <v>4.1899999999999999E-4</v>
      </c>
      <c r="AY860" s="19">
        <f>IF(参照_電気!E860="","",参照_電気!E860)</f>
        <v>4.1899999999999999E-4</v>
      </c>
      <c r="AZ860" s="19" t="str">
        <f>IF(参照_電気!F860="","",参照_電気!F860)</f>
        <v>イワタニ三重(株)</v>
      </c>
      <c r="BA860" s="19" t="str">
        <f>IF(参照_電気!G860="","",参照_電気!G860)</f>
        <v>イワタニ三重(株)_</v>
      </c>
      <c r="BB860" s="19">
        <f t="shared" si="54"/>
        <v>0.41899999999999998</v>
      </c>
      <c r="BD860" s="19" t="str">
        <f>IF(参照_電気!L860="","",参照_電気!L860)</f>
        <v/>
      </c>
    </row>
    <row r="861" spans="47:56">
      <c r="AU861" s="19" t="str">
        <f>IF(参照_電気!A861="","",参照_電気!A861)</f>
        <v>A0502</v>
      </c>
      <c r="AV861" s="19" t="str">
        <f>IF(参照_電気!B861="","",参照_電気!B861)</f>
        <v>(株)マルヰ</v>
      </c>
      <c r="AW861" s="19" t="str">
        <f>IF(参照_電気!C861="","",参照_電気!C861)</f>
        <v/>
      </c>
      <c r="AX861" s="19">
        <f>IF(参照_電気!D861="","",参照_電気!D861)</f>
        <v>5.4900000000000001E-4</v>
      </c>
      <c r="AY861" s="19">
        <f>IF(参照_電気!E861="","",参照_電気!E861)</f>
        <v>5.4900000000000001E-4</v>
      </c>
      <c r="AZ861" s="19" t="str">
        <f>IF(参照_電気!F861="","",参照_電気!F861)</f>
        <v>(株)マルヰ</v>
      </c>
      <c r="BA861" s="19" t="str">
        <f>IF(参照_電気!G861="","",参照_電気!G861)</f>
        <v>(株)マルヰ_</v>
      </c>
      <c r="BB861" s="19">
        <f t="shared" si="54"/>
        <v>0.54900000000000004</v>
      </c>
      <c r="BD861" s="19" t="str">
        <f>IF(参照_電気!L861="","",参照_電気!L861)</f>
        <v/>
      </c>
    </row>
    <row r="862" spans="47:56">
      <c r="AU862" s="19" t="str">
        <f>IF(参照_電気!A862="","",参照_電気!A862)</f>
        <v>A0503</v>
      </c>
      <c r="AV862" s="19" t="str">
        <f>IF(参照_電気!B862="","",参照_電気!B862)</f>
        <v>大多喜ガス(株)</v>
      </c>
      <c r="AW862" s="19" t="str">
        <f>IF(参照_電気!C862="","",参照_電気!C862)</f>
        <v>メニューA</v>
      </c>
      <c r="AX862" s="19">
        <f>IF(参照_電気!D862="","",参照_電気!D862)</f>
        <v>0</v>
      </c>
      <c r="AY862" s="19">
        <f>IF(参照_電気!E862="","",参照_電気!E862)</f>
        <v>0</v>
      </c>
      <c r="AZ862" s="19" t="str">
        <f>IF(参照_電気!F862="","",参照_電気!F862)</f>
        <v>大多喜ガス(株)</v>
      </c>
      <c r="BA862" s="19" t="str">
        <f>IF(参照_電気!G862="","",参照_電気!G862)</f>
        <v>大多喜ガス(株)_メニューA</v>
      </c>
      <c r="BB862" s="19">
        <f t="shared" si="54"/>
        <v>0</v>
      </c>
      <c r="BD862" s="19" t="str">
        <f>IF(参照_電気!L862="","",参照_電気!L862)</f>
        <v/>
      </c>
    </row>
    <row r="863" spans="47:56">
      <c r="AU863" s="19" t="str">
        <f>IF(参照_電気!A863="","",参照_電気!A863)</f>
        <v/>
      </c>
      <c r="AV863" s="19" t="str">
        <f>IF(参照_電気!B863="","",参照_電気!B863)</f>
        <v/>
      </c>
      <c r="AW863" s="19" t="str">
        <f>IF(参照_電気!C863="","",参照_電気!C863)</f>
        <v>メニューB(残差)</v>
      </c>
      <c r="AX863" s="19">
        <f>IF(参照_電気!D863="","",参照_電気!D863)</f>
        <v>4.3199999999999998E-4</v>
      </c>
      <c r="AY863" s="19">
        <f>IF(参照_電気!E863="","",参照_電気!E863)</f>
        <v>4.3199999999999998E-4</v>
      </c>
      <c r="AZ863" s="19" t="str">
        <f>IF(参照_電気!F863="","",参照_電気!F863)</f>
        <v>大多喜ガス(株)</v>
      </c>
      <c r="BA863" s="19" t="str">
        <f>IF(参照_電気!G863="","",参照_電気!G863)</f>
        <v>大多喜ガス(株)_メニューB(残差)</v>
      </c>
      <c r="BB863" s="19">
        <f t="shared" si="54"/>
        <v>0.432</v>
      </c>
      <c r="BD863" s="19" t="str">
        <f>IF(参照_電気!L863="","",参照_電気!L863)</f>
        <v/>
      </c>
    </row>
    <row r="864" spans="47:56">
      <c r="AU864" s="19" t="str">
        <f>IF(参照_電気!A864="","",参照_電気!A864)</f>
        <v/>
      </c>
      <c r="AV864" s="19" t="str">
        <f>IF(参照_電気!B864="","",参照_電気!B864)</f>
        <v/>
      </c>
      <c r="AW864" s="19" t="str">
        <f>IF(参照_電気!C864="","",参照_電気!C864)</f>
        <v>(参考値)事業者全体</v>
      </c>
      <c r="AX864" s="19">
        <f>IF(参照_電気!D864="","",参照_電気!D864)</f>
        <v>4.28E-4</v>
      </c>
      <c r="AY864" s="19">
        <f>IF(参照_電気!E864="","",参照_電気!E864)</f>
        <v>4.28E-4</v>
      </c>
      <c r="AZ864" s="19" t="str">
        <f>IF(参照_電気!F864="","",参照_電気!F864)</f>
        <v>大多喜ガス(株)</v>
      </c>
      <c r="BA864" s="19" t="str">
        <f>IF(参照_電気!G864="","",参照_電気!G864)</f>
        <v>大多喜ガス(株)_(参考値)事業者全体</v>
      </c>
      <c r="BB864" s="19">
        <f t="shared" si="54"/>
        <v>0.42799999999999999</v>
      </c>
      <c r="BD864" s="19" t="str">
        <f>IF(参照_電気!L864="","",参照_電気!L864)</f>
        <v/>
      </c>
    </row>
    <row r="865" spans="47:56">
      <c r="AU865" s="19" t="str">
        <f>IF(参照_電気!A865="","",参照_電気!A865)</f>
        <v>A0506</v>
      </c>
      <c r="AV865" s="19" t="str">
        <f>IF(参照_電気!B865="","",参照_電気!B865)</f>
        <v>鈴与電力(株)</v>
      </c>
      <c r="AW865" s="19" t="str">
        <f>IF(参照_電気!C865="","",参照_電気!C865)</f>
        <v>メニューA</v>
      </c>
      <c r="AX865" s="19">
        <f>IF(参照_電気!D865="","",参照_電気!D865)</f>
        <v>0</v>
      </c>
      <c r="AY865" s="19">
        <f>IF(参照_電気!E865="","",参照_電気!E865)</f>
        <v>0</v>
      </c>
      <c r="AZ865" s="19" t="str">
        <f>IF(参照_電気!F865="","",参照_電気!F865)</f>
        <v>鈴与電力(株)</v>
      </c>
      <c r="BA865" s="19" t="str">
        <f>IF(参照_電気!G865="","",参照_電気!G865)</f>
        <v>鈴与電力(株)_メニューA</v>
      </c>
      <c r="BB865" s="19">
        <f t="shared" si="54"/>
        <v>0</v>
      </c>
      <c r="BD865" s="19" t="str">
        <f>IF(参照_電気!L865="","",参照_電気!L865)</f>
        <v/>
      </c>
    </row>
    <row r="866" spans="47:56">
      <c r="AU866" s="19" t="str">
        <f>IF(参照_電気!A866="","",参照_電気!A866)</f>
        <v/>
      </c>
      <c r="AV866" s="19" t="str">
        <f>IF(参照_電気!B866="","",参照_電気!B866)</f>
        <v/>
      </c>
      <c r="AW866" s="19" t="str">
        <f>IF(参照_電気!C866="","",参照_電気!C866)</f>
        <v>メニューB</v>
      </c>
      <c r="AX866" s="19">
        <f>IF(参照_電気!D866="","",参照_電気!D866)</f>
        <v>0</v>
      </c>
      <c r="AY866" s="19">
        <f>IF(参照_電気!E866="","",参照_電気!E866)</f>
        <v>0</v>
      </c>
      <c r="AZ866" s="19" t="str">
        <f>IF(参照_電気!F866="","",参照_電気!F866)</f>
        <v>鈴与電力(株)</v>
      </c>
      <c r="BA866" s="19" t="str">
        <f>IF(参照_電気!G866="","",参照_電気!G866)</f>
        <v>鈴与電力(株)_メニューB</v>
      </c>
      <c r="BB866" s="19">
        <f t="shared" si="54"/>
        <v>0</v>
      </c>
      <c r="BD866" s="19" t="str">
        <f>IF(参照_電気!L866="","",参照_電気!L866)</f>
        <v/>
      </c>
    </row>
    <row r="867" spans="47:56">
      <c r="AU867" s="19" t="str">
        <f>IF(参照_電気!A867="","",参照_電気!A867)</f>
        <v/>
      </c>
      <c r="AV867" s="19" t="str">
        <f>IF(参照_電気!B867="","",参照_電気!B867)</f>
        <v/>
      </c>
      <c r="AW867" s="19" t="str">
        <f>IF(参照_電気!C867="","",参照_電気!C867)</f>
        <v>メニューC</v>
      </c>
      <c r="AX867" s="19">
        <f>IF(参照_電気!D867="","",参照_電気!D867)</f>
        <v>0</v>
      </c>
      <c r="AY867" s="19">
        <f>IF(参照_電気!E867="","",参照_電気!E867)</f>
        <v>0</v>
      </c>
      <c r="AZ867" s="19" t="str">
        <f>IF(参照_電気!F867="","",参照_電気!F867)</f>
        <v>鈴与電力(株)</v>
      </c>
      <c r="BA867" s="19" t="str">
        <f>IF(参照_電気!G867="","",参照_電気!G867)</f>
        <v>鈴与電力(株)_メニューC</v>
      </c>
      <c r="BB867" s="19">
        <f t="shared" si="54"/>
        <v>0</v>
      </c>
      <c r="BD867" s="19" t="str">
        <f>IF(参照_電気!L867="","",参照_電気!L867)</f>
        <v/>
      </c>
    </row>
    <row r="868" spans="47:56">
      <c r="AU868" s="19" t="str">
        <f>IF(参照_電気!A868="","",参照_電気!A868)</f>
        <v/>
      </c>
      <c r="AV868" s="19" t="str">
        <f>IF(参照_電気!B868="","",参照_電気!B868)</f>
        <v/>
      </c>
      <c r="AW868" s="19" t="str">
        <f>IF(参照_電気!C868="","",参照_電気!C868)</f>
        <v>メニューD</v>
      </c>
      <c r="AX868" s="19">
        <f>IF(参照_電気!D868="","",参照_電気!D868)</f>
        <v>0</v>
      </c>
      <c r="AY868" s="19">
        <f>IF(参照_電気!E868="","",参照_電気!E868)</f>
        <v>0</v>
      </c>
      <c r="AZ868" s="19" t="str">
        <f>IF(参照_電気!F868="","",参照_電気!F868)</f>
        <v>鈴与電力(株)</v>
      </c>
      <c r="BA868" s="19" t="str">
        <f>IF(参照_電気!G868="","",参照_電気!G868)</f>
        <v>鈴与電力(株)_メニューD</v>
      </c>
      <c r="BB868" s="19">
        <f t="shared" si="54"/>
        <v>0</v>
      </c>
      <c r="BD868" s="19" t="str">
        <f>IF(参照_電気!L868="","",参照_電気!L868)</f>
        <v/>
      </c>
    </row>
    <row r="869" spans="47:56">
      <c r="AU869" s="19" t="str">
        <f>IF(参照_電気!A869="","",参照_電気!A869)</f>
        <v/>
      </c>
      <c r="AV869" s="19" t="str">
        <f>IF(参照_電気!B869="","",参照_電気!B869)</f>
        <v/>
      </c>
      <c r="AW869" s="19" t="str">
        <f>IF(参照_電気!C869="","",参照_電気!C869)</f>
        <v>メニューE</v>
      </c>
      <c r="AX869" s="19">
        <f>IF(参照_電気!D869="","",参照_電気!D869)</f>
        <v>0</v>
      </c>
      <c r="AY869" s="19">
        <f>IF(参照_電気!E869="","",参照_電気!E869)</f>
        <v>0</v>
      </c>
      <c r="AZ869" s="19" t="str">
        <f>IF(参照_電気!F869="","",参照_電気!F869)</f>
        <v>鈴与電力(株)</v>
      </c>
      <c r="BA869" s="19" t="str">
        <f>IF(参照_電気!G869="","",参照_電気!G869)</f>
        <v>鈴与電力(株)_メニューE</v>
      </c>
      <c r="BB869" s="19">
        <f t="shared" si="54"/>
        <v>0</v>
      </c>
      <c r="BD869" s="19" t="str">
        <f>IF(参照_電気!L869="","",参照_電気!L869)</f>
        <v/>
      </c>
    </row>
    <row r="870" spans="47:56">
      <c r="AU870" s="19" t="str">
        <f>IF(参照_電気!A870="","",参照_電気!A870)</f>
        <v/>
      </c>
      <c r="AV870" s="19" t="str">
        <f>IF(参照_電気!B870="","",参照_電気!B870)</f>
        <v/>
      </c>
      <c r="AW870" s="19" t="str">
        <f>IF(参照_電気!C870="","",参照_電気!C870)</f>
        <v>メニューF</v>
      </c>
      <c r="AX870" s="19">
        <f>IF(参照_電気!D870="","",参照_電気!D870)</f>
        <v>0</v>
      </c>
      <c r="AY870" s="19">
        <f>IF(参照_電気!E870="","",参照_電気!E870)</f>
        <v>0</v>
      </c>
      <c r="AZ870" s="19" t="str">
        <f>IF(参照_電気!F870="","",参照_電気!F870)</f>
        <v>鈴与電力(株)</v>
      </c>
      <c r="BA870" s="19" t="str">
        <f>IF(参照_電気!G870="","",参照_電気!G870)</f>
        <v>鈴与電力(株)_メニューF</v>
      </c>
      <c r="BB870" s="19">
        <f t="shared" si="54"/>
        <v>0</v>
      </c>
      <c r="BD870" s="19" t="str">
        <f>IF(参照_電気!L870="","",参照_電気!L870)</f>
        <v/>
      </c>
    </row>
    <row r="871" spans="47:56">
      <c r="AU871" s="19" t="str">
        <f>IF(参照_電気!A871="","",参照_電気!A871)</f>
        <v/>
      </c>
      <c r="AV871" s="19" t="str">
        <f>IF(参照_電気!B871="","",参照_電気!B871)</f>
        <v/>
      </c>
      <c r="AW871" s="19" t="str">
        <f>IF(参照_電気!C871="","",参照_電気!C871)</f>
        <v>メニューG</v>
      </c>
      <c r="AX871" s="19">
        <f>IF(参照_電気!D871="","",参照_電気!D871)</f>
        <v>5.8799999999999998E-4</v>
      </c>
      <c r="AY871" s="19">
        <f>IF(参照_電気!E871="","",参照_電気!E871)</f>
        <v>5.8799999999999998E-4</v>
      </c>
      <c r="AZ871" s="19" t="str">
        <f>IF(参照_電気!F871="","",参照_電気!F871)</f>
        <v>鈴与電力(株)</v>
      </c>
      <c r="BA871" s="19" t="str">
        <f>IF(参照_電気!G871="","",参照_電気!G871)</f>
        <v>鈴与電力(株)_メニューG</v>
      </c>
      <c r="BB871" s="19">
        <f t="shared" si="54"/>
        <v>0.58799999999999997</v>
      </c>
      <c r="BD871" s="19" t="str">
        <f>IF(参照_電気!L871="","",参照_電気!L871)</f>
        <v/>
      </c>
    </row>
    <row r="872" spans="47:56">
      <c r="AU872" s="19" t="str">
        <f>IF(参照_電気!A872="","",参照_電気!A872)</f>
        <v/>
      </c>
      <c r="AV872" s="19" t="str">
        <f>IF(参照_電気!B872="","",参照_電気!B872)</f>
        <v/>
      </c>
      <c r="AW872" s="19" t="str">
        <f>IF(参照_電気!C872="","",参照_電気!C872)</f>
        <v>メニューH</v>
      </c>
      <c r="AX872" s="19">
        <f>IF(参照_電気!D872="","",参照_電気!D872)</f>
        <v>5.8500000000000002E-4</v>
      </c>
      <c r="AY872" s="19">
        <f>IF(参照_電気!E872="","",参照_電気!E872)</f>
        <v>5.8500000000000002E-4</v>
      </c>
      <c r="AZ872" s="19" t="str">
        <f>IF(参照_電気!F872="","",参照_電気!F872)</f>
        <v>鈴与電力(株)</v>
      </c>
      <c r="BA872" s="19" t="str">
        <f>IF(参照_電気!G872="","",参照_電気!G872)</f>
        <v>鈴与電力(株)_メニューH</v>
      </c>
      <c r="BB872" s="19">
        <f t="shared" si="54"/>
        <v>0.58499999999999996</v>
      </c>
      <c r="BD872" s="19" t="str">
        <f>IF(参照_電気!L872="","",参照_電気!L872)</f>
        <v/>
      </c>
    </row>
    <row r="873" spans="47:56">
      <c r="AU873" s="19" t="str">
        <f>IF(参照_電気!A873="","",参照_電気!A873)</f>
        <v/>
      </c>
      <c r="AV873" s="19" t="str">
        <f>IF(参照_電気!B873="","",参照_電気!B873)</f>
        <v/>
      </c>
      <c r="AW873" s="19" t="str">
        <f>IF(参照_電気!C873="","",参照_電気!C873)</f>
        <v>メニューI</v>
      </c>
      <c r="AX873" s="19">
        <f>IF(参照_電気!D873="","",参照_電気!D873)</f>
        <v>5.8399999999999999E-4</v>
      </c>
      <c r="AY873" s="19">
        <f>IF(参照_電気!E873="","",参照_電気!E873)</f>
        <v>5.8399999999999999E-4</v>
      </c>
      <c r="AZ873" s="19" t="str">
        <f>IF(参照_電気!F873="","",参照_電気!F873)</f>
        <v>鈴与電力(株)</v>
      </c>
      <c r="BA873" s="19" t="str">
        <f>IF(参照_電気!G873="","",参照_電気!G873)</f>
        <v>鈴与電力(株)_メニューI</v>
      </c>
      <c r="BB873" s="19">
        <f t="shared" si="54"/>
        <v>0.58399999999999996</v>
      </c>
      <c r="BD873" s="19" t="str">
        <f>IF(参照_電気!L873="","",参照_電気!L873)</f>
        <v/>
      </c>
    </row>
    <row r="874" spans="47:56">
      <c r="AU874" s="19" t="str">
        <f>IF(参照_電気!A874="","",参照_電気!A874)</f>
        <v/>
      </c>
      <c r="AV874" s="19" t="str">
        <f>IF(参照_電気!B874="","",参照_電気!B874)</f>
        <v/>
      </c>
      <c r="AW874" s="19" t="str">
        <f>IF(参照_電気!C874="","",参照_電気!C874)</f>
        <v>メニューJ</v>
      </c>
      <c r="AX874" s="19">
        <f>IF(参照_電気!D874="","",参照_電気!D874)</f>
        <v>5.8E-4</v>
      </c>
      <c r="AY874" s="19">
        <f>IF(参照_電気!E874="","",参照_電気!E874)</f>
        <v>5.8E-4</v>
      </c>
      <c r="AZ874" s="19" t="str">
        <f>IF(参照_電気!F874="","",参照_電気!F874)</f>
        <v>鈴与電力(株)</v>
      </c>
      <c r="BA874" s="19" t="str">
        <f>IF(参照_電気!G874="","",参照_電気!G874)</f>
        <v>鈴与電力(株)_メニューJ</v>
      </c>
      <c r="BB874" s="19">
        <f t="shared" si="54"/>
        <v>0.57999999999999996</v>
      </c>
      <c r="BD874" s="19" t="str">
        <f>IF(参照_電気!L874="","",参照_電気!L874)</f>
        <v/>
      </c>
    </row>
    <row r="875" spans="47:56">
      <c r="AU875" s="19" t="str">
        <f>IF(参照_電気!A875="","",参照_電気!A875)</f>
        <v/>
      </c>
      <c r="AV875" s="19" t="str">
        <f>IF(参照_電気!B875="","",参照_電気!B875)</f>
        <v/>
      </c>
      <c r="AW875" s="19" t="str">
        <f>IF(参照_電気!C875="","",参照_電気!C875)</f>
        <v>メニューK</v>
      </c>
      <c r="AX875" s="19">
        <f>IF(参照_電気!D875="","",参照_電気!D875)</f>
        <v>0</v>
      </c>
      <c r="AY875" s="19">
        <f>IF(参照_電気!E875="","",参照_電気!E875)</f>
        <v>0</v>
      </c>
      <c r="AZ875" s="19" t="str">
        <f>IF(参照_電気!F875="","",参照_電気!F875)</f>
        <v>鈴与電力(株)</v>
      </c>
      <c r="BA875" s="19" t="str">
        <f>IF(参照_電気!G875="","",参照_電気!G875)</f>
        <v>鈴与電力(株)_メニューK</v>
      </c>
      <c r="BB875" s="19">
        <f t="shared" si="54"/>
        <v>0</v>
      </c>
      <c r="BD875" s="19" t="str">
        <f>IF(参照_電気!L875="","",参照_電気!L875)</f>
        <v/>
      </c>
    </row>
    <row r="876" spans="47:56">
      <c r="AU876" s="19" t="str">
        <f>IF(参照_電気!A876="","",参照_電気!A876)</f>
        <v/>
      </c>
      <c r="AV876" s="19" t="str">
        <f>IF(参照_電気!B876="","",参照_電気!B876)</f>
        <v/>
      </c>
      <c r="AW876" s="19" t="str">
        <f>IF(参照_電気!C876="","",参照_電気!C876)</f>
        <v>メニューL(残差)</v>
      </c>
      <c r="AX876" s="19">
        <f>IF(参照_電気!D876="","",参照_電気!D876)</f>
        <v>6.2200000000000005E-4</v>
      </c>
      <c r="AY876" s="19">
        <f>IF(参照_電気!E876="","",参照_電気!E876)</f>
        <v>6.2200000000000005E-4</v>
      </c>
      <c r="AZ876" s="19" t="str">
        <f>IF(参照_電気!F876="","",参照_電気!F876)</f>
        <v>鈴与電力(株)</v>
      </c>
      <c r="BA876" s="19" t="str">
        <f>IF(参照_電気!G876="","",参照_電気!G876)</f>
        <v>鈴与電力(株)_メニューL(残差)</v>
      </c>
      <c r="BB876" s="19">
        <f t="shared" si="54"/>
        <v>0.622</v>
      </c>
      <c r="BD876" s="19" t="str">
        <f>IF(参照_電気!L876="","",参照_電気!L876)</f>
        <v/>
      </c>
    </row>
    <row r="877" spans="47:56">
      <c r="AU877" s="19" t="str">
        <f>IF(参照_電気!A877="","",参照_電気!A877)</f>
        <v/>
      </c>
      <c r="AV877" s="19" t="str">
        <f>IF(参照_電気!B877="","",参照_電気!B877)</f>
        <v/>
      </c>
      <c r="AW877" s="19" t="str">
        <f>IF(参照_電気!C877="","",参照_電気!C877)</f>
        <v>(参考値)事業者全体</v>
      </c>
      <c r="AX877" s="19">
        <f>IF(参照_電気!D877="","",参照_電気!D877)</f>
        <v>5.2499999999999997E-4</v>
      </c>
      <c r="AY877" s="19">
        <f>IF(参照_電気!E877="","",参照_電気!E877)</f>
        <v>5.2499999999999997E-4</v>
      </c>
      <c r="AZ877" s="19" t="str">
        <f>IF(参照_電気!F877="","",参照_電気!F877)</f>
        <v>鈴与電力(株)</v>
      </c>
      <c r="BA877" s="19" t="str">
        <f>IF(参照_電気!G877="","",参照_電気!G877)</f>
        <v>鈴与電力(株)_(参考値)事業者全体</v>
      </c>
      <c r="BB877" s="19">
        <f t="shared" si="54"/>
        <v>0.52500000000000002</v>
      </c>
      <c r="BD877" s="19" t="str">
        <f>IF(参照_電気!L877="","",参照_電気!L877)</f>
        <v/>
      </c>
    </row>
    <row r="878" spans="47:56">
      <c r="AU878" s="19" t="str">
        <f>IF(参照_電気!A878="","",参照_電気!A878)</f>
        <v>A0507</v>
      </c>
      <c r="AV878" s="19" t="str">
        <f>IF(参照_電気!B878="","",参照_電気!B878)</f>
        <v>コープ電力(株)</v>
      </c>
      <c r="AW878" s="19" t="str">
        <f>IF(参照_電気!C878="","",参照_電気!C878)</f>
        <v>メニューA</v>
      </c>
      <c r="AX878" s="19">
        <f>IF(参照_電気!D878="","",参照_電気!D878)</f>
        <v>0</v>
      </c>
      <c r="AY878" s="19">
        <f>IF(参照_電気!E878="","",参照_電気!E878)</f>
        <v>0</v>
      </c>
      <c r="AZ878" s="19" t="str">
        <f>IF(参照_電気!F878="","",参照_電気!F878)</f>
        <v>コープ電力(株)</v>
      </c>
      <c r="BA878" s="19" t="str">
        <f>IF(参照_電気!G878="","",参照_電気!G878)</f>
        <v>コープ電力(株)_メニューA</v>
      </c>
      <c r="BB878" s="19">
        <f t="shared" si="54"/>
        <v>0</v>
      </c>
      <c r="BD878" s="19" t="str">
        <f>IF(参照_電気!L878="","",参照_電気!L878)</f>
        <v/>
      </c>
    </row>
    <row r="879" spans="47:56">
      <c r="AU879" s="19" t="str">
        <f>IF(参照_電気!A879="","",参照_電気!A879)</f>
        <v/>
      </c>
      <c r="AV879" s="19" t="str">
        <f>IF(参照_電気!B879="","",参照_電気!B879)</f>
        <v/>
      </c>
      <c r="AW879" s="19" t="str">
        <f>IF(参照_電気!C879="","",参照_電気!C879)</f>
        <v>メニューB(残差)</v>
      </c>
      <c r="AX879" s="19">
        <f>IF(参照_電気!D879="","",参照_電気!D879)</f>
        <v>4.2999999999999999E-4</v>
      </c>
      <c r="AY879" s="19">
        <f>IF(参照_電気!E879="","",参照_電気!E879)</f>
        <v>4.2999999999999999E-4</v>
      </c>
      <c r="AZ879" s="19" t="str">
        <f>IF(参照_電気!F879="","",参照_電気!F879)</f>
        <v>コープ電力(株)</v>
      </c>
      <c r="BA879" s="19" t="str">
        <f>IF(参照_電気!G879="","",参照_電気!G879)</f>
        <v>コープ電力(株)_メニューB(残差)</v>
      </c>
      <c r="BB879" s="19">
        <f t="shared" si="54"/>
        <v>0.43</v>
      </c>
      <c r="BD879" s="19" t="str">
        <f>IF(参照_電気!L879="","",参照_電気!L879)</f>
        <v/>
      </c>
    </row>
    <row r="880" spans="47:56">
      <c r="AU880" s="19" t="str">
        <f>IF(参照_電気!A880="","",参照_電気!A880)</f>
        <v/>
      </c>
      <c r="AV880" s="19" t="str">
        <f>IF(参照_電気!B880="","",参照_電気!B880)</f>
        <v/>
      </c>
      <c r="AW880" s="19" t="str">
        <f>IF(参照_電気!C880="","",参照_電気!C880)</f>
        <v>(参考値)事業者全体</v>
      </c>
      <c r="AX880" s="19">
        <f>IF(参照_電気!D880="","",参照_電気!D880)</f>
        <v>4.2000000000000002E-4</v>
      </c>
      <c r="AY880" s="19">
        <f>IF(参照_電気!E880="","",参照_電気!E880)</f>
        <v>4.2000000000000002E-4</v>
      </c>
      <c r="AZ880" s="19" t="str">
        <f>IF(参照_電気!F880="","",参照_電気!F880)</f>
        <v>コープ電力(株)</v>
      </c>
      <c r="BA880" s="19" t="str">
        <f>IF(参照_電気!G880="","",参照_電気!G880)</f>
        <v>コープ電力(株)_(参考値)事業者全体</v>
      </c>
      <c r="BB880" s="19">
        <f t="shared" si="54"/>
        <v>0.42000000000000004</v>
      </c>
      <c r="BD880" s="19" t="str">
        <f>IF(参照_電気!L880="","",参照_電気!L880)</f>
        <v/>
      </c>
    </row>
    <row r="881" spans="47:56">
      <c r="AU881" s="19" t="str">
        <f>IF(参照_電気!A881="","",参照_電気!A881)</f>
        <v>A0511</v>
      </c>
      <c r="AV881" s="19" t="str">
        <f>IF(参照_電気!B881="","",参照_電気!B881)</f>
        <v>亀岡ふるさとエナジー(株)</v>
      </c>
      <c r="AW881" s="19" t="str">
        <f>IF(参照_電気!C881="","",参照_電気!C881)</f>
        <v/>
      </c>
      <c r="AX881" s="19">
        <f>IF(参照_電気!D881="","",参照_電気!D881)</f>
        <v>6.3500000000000004E-4</v>
      </c>
      <c r="AY881" s="19">
        <f>IF(参照_電気!E881="","",参照_電気!E881)</f>
        <v>6.3500000000000004E-4</v>
      </c>
      <c r="AZ881" s="19" t="str">
        <f>IF(参照_電気!F881="","",参照_電気!F881)</f>
        <v>亀岡ふるさとエナジー(株)</v>
      </c>
      <c r="BA881" s="19" t="str">
        <f>IF(参照_電気!G881="","",参照_電気!G881)</f>
        <v>亀岡ふるさとエナジー(株)_</v>
      </c>
      <c r="BB881" s="19">
        <f t="shared" si="54"/>
        <v>0.63500000000000001</v>
      </c>
      <c r="BD881" s="19" t="str">
        <f>IF(参照_電気!L881="","",参照_電気!L881)</f>
        <v/>
      </c>
    </row>
    <row r="882" spans="47:56">
      <c r="AU882" s="19" t="str">
        <f>IF(参照_電気!A882="","",参照_電気!A882)</f>
        <v>A0513</v>
      </c>
      <c r="AV882" s="19" t="str">
        <f>IF(参照_電気!B882="","",参照_電気!B882)</f>
        <v>(株)織戸組</v>
      </c>
      <c r="AW882" s="19" t="str">
        <f>IF(参照_電気!C882="","",参照_電気!C882)</f>
        <v>メニューA</v>
      </c>
      <c r="AX882" s="19">
        <f>IF(参照_電気!D882="","",参照_電気!D882)</f>
        <v>4.2400000000000001E-4</v>
      </c>
      <c r="AY882" s="19">
        <f>IF(参照_電気!E882="","",参照_電気!E882)</f>
        <v>4.2400000000000001E-4</v>
      </c>
      <c r="AZ882" s="19" t="str">
        <f>IF(参照_電気!F882="","",参照_電気!F882)</f>
        <v>(株)織戸組</v>
      </c>
      <c r="BA882" s="19" t="str">
        <f>IF(参照_電気!G882="","",参照_電気!G882)</f>
        <v>(株)織戸組_メニューA</v>
      </c>
      <c r="BB882" s="19">
        <f t="shared" si="54"/>
        <v>0.42399999999999999</v>
      </c>
      <c r="BD882" s="19" t="str">
        <f>IF(参照_電気!L882="","",参照_電気!L882)</f>
        <v/>
      </c>
    </row>
    <row r="883" spans="47:56">
      <c r="AU883" s="19" t="str">
        <f>IF(参照_電気!A883="","",参照_電気!A883)</f>
        <v/>
      </c>
      <c r="AV883" s="19" t="str">
        <f>IF(参照_電気!B883="","",参照_電気!B883)</f>
        <v/>
      </c>
      <c r="AW883" s="19" t="str">
        <f>IF(参照_電気!C883="","",参照_電気!C883)</f>
        <v>(参考値)事業者全体</v>
      </c>
      <c r="AX883" s="19">
        <f>IF(参照_電気!D883="","",参照_電気!D883)</f>
        <v>4.2400000000000001E-4</v>
      </c>
      <c r="AY883" s="19">
        <f>IF(参照_電気!E883="","",参照_電気!E883)</f>
        <v>4.2400000000000001E-4</v>
      </c>
      <c r="AZ883" s="19" t="str">
        <f>IF(参照_電気!F883="","",参照_電気!F883)</f>
        <v>(株)織戸組</v>
      </c>
      <c r="BA883" s="19" t="str">
        <f>IF(参照_電気!G883="","",参照_電気!G883)</f>
        <v>(株)織戸組_(参考値)事業者全体</v>
      </c>
      <c r="BB883" s="19">
        <f t="shared" si="54"/>
        <v>0.42399999999999999</v>
      </c>
      <c r="BD883" s="19" t="str">
        <f>IF(参照_電気!L883="","",参照_電気!L883)</f>
        <v/>
      </c>
    </row>
    <row r="884" spans="47:56">
      <c r="AU884" s="19" t="str">
        <f>IF(参照_電気!A884="","",参照_電気!A884)</f>
        <v>A0514</v>
      </c>
      <c r="AV884" s="19" t="str">
        <f>IF(参照_電気!B884="","",参照_電気!B884)</f>
        <v>ふかやeパワー(株)</v>
      </c>
      <c r="AW884" s="19" t="str">
        <f>IF(参照_電気!C884="","",参照_電気!C884)</f>
        <v>メニューA</v>
      </c>
      <c r="AX884" s="19">
        <f>IF(参照_電気!D884="","",参照_電気!D884)</f>
        <v>0</v>
      </c>
      <c r="AY884" s="19">
        <f>IF(参照_電気!E884="","",参照_電気!E884)</f>
        <v>0</v>
      </c>
      <c r="AZ884" s="19" t="str">
        <f>IF(参照_電気!F884="","",参照_電気!F884)</f>
        <v>ふかやeパワー(株)</v>
      </c>
      <c r="BA884" s="19" t="str">
        <f>IF(参照_電気!G884="","",参照_電気!G884)</f>
        <v>ふかやeパワー(株)_メニューA</v>
      </c>
      <c r="BB884" s="19">
        <f t="shared" si="54"/>
        <v>0</v>
      </c>
      <c r="BD884" s="19" t="str">
        <f>IF(参照_電気!L884="","",参照_電気!L884)</f>
        <v/>
      </c>
    </row>
    <row r="885" spans="47:56">
      <c r="AU885" s="19" t="str">
        <f>IF(参照_電気!A885="","",参照_電気!A885)</f>
        <v/>
      </c>
      <c r="AV885" s="19" t="str">
        <f>IF(参照_電気!B885="","",参照_電気!B885)</f>
        <v/>
      </c>
      <c r="AW885" s="19" t="str">
        <f>IF(参照_電気!C885="","",参照_電気!C885)</f>
        <v>メニューB(残差)</v>
      </c>
      <c r="AX885" s="19">
        <f>IF(参照_電気!D885="","",参照_電気!D885)</f>
        <v>3.9199999999999999E-4</v>
      </c>
      <c r="AY885" s="19">
        <f>IF(参照_電気!E885="","",参照_電気!E885)</f>
        <v>3.9199999999999999E-4</v>
      </c>
      <c r="AZ885" s="19" t="str">
        <f>IF(参照_電気!F885="","",参照_電気!F885)</f>
        <v>ふかやeパワー(株)</v>
      </c>
      <c r="BA885" s="19" t="str">
        <f>IF(参照_電気!G885="","",参照_電気!G885)</f>
        <v>ふかやeパワー(株)_メニューB(残差)</v>
      </c>
      <c r="BB885" s="19">
        <f t="shared" si="54"/>
        <v>0.39200000000000002</v>
      </c>
      <c r="BD885" s="19" t="str">
        <f>IF(参照_電気!L885="","",参照_電気!L885)</f>
        <v/>
      </c>
    </row>
    <row r="886" spans="47:56">
      <c r="AU886" s="19" t="str">
        <f>IF(参照_電気!A886="","",参照_電気!A886)</f>
        <v/>
      </c>
      <c r="AV886" s="19" t="str">
        <f>IF(参照_電気!B886="","",参照_電気!B886)</f>
        <v/>
      </c>
      <c r="AW886" s="19" t="str">
        <f>IF(参照_電気!C886="","",参照_電気!C886)</f>
        <v>(参考値)事業者全体</v>
      </c>
      <c r="AX886" s="19">
        <f>IF(参照_電気!D886="","",参照_電気!D886)</f>
        <v>3.6299999999999999E-4</v>
      </c>
      <c r="AY886" s="19">
        <f>IF(参照_電気!E886="","",参照_電気!E886)</f>
        <v>3.6299999999999999E-4</v>
      </c>
      <c r="AZ886" s="19" t="str">
        <f>IF(参照_電気!F886="","",参照_電気!F886)</f>
        <v>ふかやeパワー(株)</v>
      </c>
      <c r="BA886" s="19" t="str">
        <f>IF(参照_電気!G886="","",参照_電気!G886)</f>
        <v>ふかやeパワー(株)_(参考値)事業者全体</v>
      </c>
      <c r="BB886" s="19">
        <f t="shared" si="54"/>
        <v>0.36299999999999999</v>
      </c>
      <c r="BD886" s="19" t="str">
        <f>IF(参照_電気!L886="","",参照_電気!L886)</f>
        <v/>
      </c>
    </row>
    <row r="887" spans="47:56">
      <c r="AU887" s="19" t="str">
        <f>IF(参照_電気!A887="","",参照_電気!A887)</f>
        <v>A0515</v>
      </c>
      <c r="AV887" s="19" t="str">
        <f>IF(参照_電気!B887="","",参照_電気!B887)</f>
        <v>(株)Link Life</v>
      </c>
      <c r="AW887" s="19" t="str">
        <f>IF(参照_電気!C887="","",参照_電気!C887)</f>
        <v/>
      </c>
      <c r="AX887" s="19">
        <f>IF(参照_電気!D887="","",参照_電気!D887)</f>
        <v>4.6299999999999998E-4</v>
      </c>
      <c r="AY887" s="19">
        <f>IF(参照_電気!E887="","",参照_電気!E887)</f>
        <v>4.6299999999999998E-4</v>
      </c>
      <c r="AZ887" s="19" t="str">
        <f>IF(参照_電気!F887="","",参照_電気!F887)</f>
        <v>(株)Link Life</v>
      </c>
      <c r="BA887" s="19" t="str">
        <f>IF(参照_電気!G887="","",参照_電気!G887)</f>
        <v>(株)Link Life_</v>
      </c>
      <c r="BB887" s="19">
        <f t="shared" si="54"/>
        <v>0.46299999999999997</v>
      </c>
      <c r="BD887" s="19" t="str">
        <f>IF(参照_電気!L887="","",参照_電気!L887)</f>
        <v/>
      </c>
    </row>
    <row r="888" spans="47:56">
      <c r="AU888" s="19" t="str">
        <f>IF(参照_電気!A888="","",参照_電気!A888)</f>
        <v>A0518</v>
      </c>
      <c r="AV888" s="19" t="str">
        <f>IF(参照_電気!B888="","",参照_電気!B888)</f>
        <v>(株)グローバルキャスト</v>
      </c>
      <c r="AW888" s="19" t="str">
        <f>IF(参照_電気!C888="","",参照_電気!C888)</f>
        <v/>
      </c>
      <c r="AX888" s="19">
        <f>IF(参照_電気!D888="","",参照_電気!D888)</f>
        <v>4.1899999999999999E-4</v>
      </c>
      <c r="AY888" s="19">
        <f>IF(参照_電気!E888="","",参照_電気!E888)</f>
        <v>4.1899999999999999E-4</v>
      </c>
      <c r="AZ888" s="19" t="str">
        <f>IF(参照_電気!F888="","",参照_電気!F888)</f>
        <v>(株)グローバルキャスト</v>
      </c>
      <c r="BA888" s="19" t="str">
        <f>IF(参照_電気!G888="","",参照_電気!G888)</f>
        <v>(株)グローバルキャスト_</v>
      </c>
      <c r="BB888" s="19">
        <f t="shared" si="54"/>
        <v>0.41899999999999998</v>
      </c>
      <c r="BD888" s="19" t="str">
        <f>IF(参照_電気!L888="","",参照_電気!L888)</f>
        <v/>
      </c>
    </row>
    <row r="889" spans="47:56">
      <c r="AU889" s="19" t="str">
        <f>IF(参照_電気!A889="","",参照_電気!A889)</f>
        <v>A0519</v>
      </c>
      <c r="AV889" s="19" t="str">
        <f>IF(参照_電気!B889="","",参照_電気!B889)</f>
        <v>日本エネルギー総合システム(株)</v>
      </c>
      <c r="AW889" s="19" t="str">
        <f>IF(参照_電気!C889="","",参照_電気!C889)</f>
        <v>メニューA</v>
      </c>
      <c r="AX889" s="19">
        <f>IF(参照_電気!D889="","",参照_電気!D889)</f>
        <v>0</v>
      </c>
      <c r="AY889" s="19">
        <f>IF(参照_電気!E889="","",参照_電気!E889)</f>
        <v>0</v>
      </c>
      <c r="AZ889" s="19" t="str">
        <f>IF(参照_電気!F889="","",参照_電気!F889)</f>
        <v>日本エネルギー総合システム(株)</v>
      </c>
      <c r="BA889" s="19" t="str">
        <f>IF(参照_電気!G889="","",参照_電気!G889)</f>
        <v>日本エネルギー総合システム(株)_メニューA</v>
      </c>
      <c r="BB889" s="19">
        <f t="shared" si="54"/>
        <v>0</v>
      </c>
      <c r="BD889" s="19" t="str">
        <f>IF(参照_電気!L889="","",参照_電気!L889)</f>
        <v/>
      </c>
    </row>
    <row r="890" spans="47:56">
      <c r="AU890" s="19" t="str">
        <f>IF(参照_電気!A890="","",参照_電気!A890)</f>
        <v/>
      </c>
      <c r="AV890" s="19" t="str">
        <f>IF(参照_電気!B890="","",参照_電気!B890)</f>
        <v/>
      </c>
      <c r="AW890" s="19" t="str">
        <f>IF(参照_電気!C890="","",参照_電気!C890)</f>
        <v>メニューB</v>
      </c>
      <c r="AX890" s="19">
        <f>IF(参照_電気!D890="","",参照_電気!D890)</f>
        <v>1.6699999999999999E-4</v>
      </c>
      <c r="AY890" s="19">
        <f>IF(参照_電気!E890="","",参照_電気!E890)</f>
        <v>1.6699999999999999E-4</v>
      </c>
      <c r="AZ890" s="19" t="str">
        <f>IF(参照_電気!F890="","",参照_電気!F890)</f>
        <v>日本エネルギー総合システム(株)</v>
      </c>
      <c r="BA890" s="19" t="str">
        <f>IF(参照_電気!G890="","",参照_電気!G890)</f>
        <v>日本エネルギー総合システム(株)_メニューB</v>
      </c>
      <c r="BB890" s="19">
        <f t="shared" si="54"/>
        <v>0.16699999999999998</v>
      </c>
      <c r="BD890" s="19" t="str">
        <f>IF(参照_電気!L890="","",参照_電気!L890)</f>
        <v/>
      </c>
    </row>
    <row r="891" spans="47:56">
      <c r="AU891" s="19" t="str">
        <f>IF(参照_電気!A891="","",参照_電気!A891)</f>
        <v/>
      </c>
      <c r="AV891" s="19" t="str">
        <f>IF(参照_電気!B891="","",参照_電気!B891)</f>
        <v/>
      </c>
      <c r="AW891" s="19" t="str">
        <f>IF(参照_電気!C891="","",参照_電気!C891)</f>
        <v>メニューC</v>
      </c>
      <c r="AX891" s="19">
        <f>IF(参照_電気!D891="","",参照_電気!D891)</f>
        <v>2.1000000000000001E-4</v>
      </c>
      <c r="AY891" s="19">
        <f>IF(参照_電気!E891="","",参照_電気!E891)</f>
        <v>2.1000000000000001E-4</v>
      </c>
      <c r="AZ891" s="19" t="str">
        <f>IF(参照_電気!F891="","",参照_電気!F891)</f>
        <v>日本エネルギー総合システム(株)</v>
      </c>
      <c r="BA891" s="19" t="str">
        <f>IF(参照_電気!G891="","",参照_電気!G891)</f>
        <v>日本エネルギー総合システム(株)_メニューC</v>
      </c>
      <c r="BB891" s="19">
        <f t="shared" si="54"/>
        <v>0.21000000000000002</v>
      </c>
      <c r="BD891" s="19" t="str">
        <f>IF(参照_電気!L891="","",参照_電気!L891)</f>
        <v/>
      </c>
    </row>
    <row r="892" spans="47:56">
      <c r="AU892" s="19" t="str">
        <f>IF(参照_電気!A892="","",参照_電気!A892)</f>
        <v/>
      </c>
      <c r="AV892" s="19" t="str">
        <f>IF(参照_電気!B892="","",参照_電気!B892)</f>
        <v/>
      </c>
      <c r="AW892" s="19" t="str">
        <f>IF(参照_電気!C892="","",参照_電気!C892)</f>
        <v>メニューD</v>
      </c>
      <c r="AX892" s="19">
        <f>IF(参照_電気!D892="","",参照_電気!D892)</f>
        <v>2.7399999999999999E-4</v>
      </c>
      <c r="AY892" s="19">
        <f>IF(参照_電気!E892="","",参照_電気!E892)</f>
        <v>2.7399999999999999E-4</v>
      </c>
      <c r="AZ892" s="19" t="str">
        <f>IF(参照_電気!F892="","",参照_電気!F892)</f>
        <v>日本エネルギー総合システム(株)</v>
      </c>
      <c r="BA892" s="19" t="str">
        <f>IF(参照_電気!G892="","",参照_電気!G892)</f>
        <v>日本エネルギー総合システム(株)_メニューD</v>
      </c>
      <c r="BB892" s="19">
        <f t="shared" si="54"/>
        <v>0.27399999999999997</v>
      </c>
      <c r="BD892" s="19" t="str">
        <f>IF(参照_電気!L892="","",参照_電気!L892)</f>
        <v/>
      </c>
    </row>
    <row r="893" spans="47:56">
      <c r="AU893" s="19" t="str">
        <f>IF(参照_電気!A893="","",参照_電気!A893)</f>
        <v/>
      </c>
      <c r="AV893" s="19" t="str">
        <f>IF(参照_電気!B893="","",参照_電気!B893)</f>
        <v/>
      </c>
      <c r="AW893" s="19" t="str">
        <f>IF(参照_電気!C893="","",参照_電気!C893)</f>
        <v>メニューE</v>
      </c>
      <c r="AX893" s="19">
        <f>IF(参照_電気!D893="","",参照_電気!D893)</f>
        <v>2.9500000000000001E-4</v>
      </c>
      <c r="AY893" s="19">
        <f>IF(参照_電気!E893="","",参照_電気!E893)</f>
        <v>2.9500000000000001E-4</v>
      </c>
      <c r="AZ893" s="19" t="str">
        <f>IF(参照_電気!F893="","",参照_電気!F893)</f>
        <v>日本エネルギー総合システム(株)</v>
      </c>
      <c r="BA893" s="19" t="str">
        <f>IF(参照_電気!G893="","",参照_電気!G893)</f>
        <v>日本エネルギー総合システム(株)_メニューE</v>
      </c>
      <c r="BB893" s="19">
        <f t="shared" si="54"/>
        <v>0.29500000000000004</v>
      </c>
      <c r="BD893" s="19" t="str">
        <f>IF(参照_電気!L893="","",参照_電気!L893)</f>
        <v/>
      </c>
    </row>
    <row r="894" spans="47:56">
      <c r="AU894" s="19" t="str">
        <f>IF(参照_電気!A894="","",参照_電気!A894)</f>
        <v/>
      </c>
      <c r="AV894" s="19" t="str">
        <f>IF(参照_電気!B894="","",参照_電気!B894)</f>
        <v/>
      </c>
      <c r="AW894" s="19" t="str">
        <f>IF(参照_電気!C894="","",参照_電気!C894)</f>
        <v>メニューF</v>
      </c>
      <c r="AX894" s="19">
        <f>IF(参照_電気!D894="","",参照_電気!D894)</f>
        <v>3.8000000000000002E-4</v>
      </c>
      <c r="AY894" s="19">
        <f>IF(参照_電気!E894="","",参照_電気!E894)</f>
        <v>3.8000000000000002E-4</v>
      </c>
      <c r="AZ894" s="19" t="str">
        <f>IF(参照_電気!F894="","",参照_電気!F894)</f>
        <v>日本エネルギー総合システム(株)</v>
      </c>
      <c r="BA894" s="19" t="str">
        <f>IF(参照_電気!G894="","",参照_電気!G894)</f>
        <v>日本エネルギー総合システム(株)_メニューF</v>
      </c>
      <c r="BB894" s="19">
        <f t="shared" si="54"/>
        <v>0.38</v>
      </c>
      <c r="BD894" s="19" t="str">
        <f>IF(参照_電気!L894="","",参照_電気!L894)</f>
        <v/>
      </c>
    </row>
    <row r="895" spans="47:56">
      <c r="AU895" s="19" t="str">
        <f>IF(参照_電気!A895="","",参照_電気!A895)</f>
        <v/>
      </c>
      <c r="AV895" s="19" t="str">
        <f>IF(参照_電気!B895="","",参照_電気!B895)</f>
        <v/>
      </c>
      <c r="AW895" s="19" t="str">
        <f>IF(参照_電気!C895="","",参照_電気!C895)</f>
        <v>メニューG(残差)</v>
      </c>
      <c r="AX895" s="19">
        <f>IF(参照_電気!D895="","",参照_電気!D895)</f>
        <v>4.64E-4</v>
      </c>
      <c r="AY895" s="19">
        <f>IF(参照_電気!E895="","",参照_電気!E895)</f>
        <v>4.64E-4</v>
      </c>
      <c r="AZ895" s="19" t="str">
        <f>IF(参照_電気!F895="","",参照_電気!F895)</f>
        <v>日本エネルギー総合システム(株)</v>
      </c>
      <c r="BA895" s="19" t="str">
        <f>IF(参照_電気!G895="","",参照_電気!G895)</f>
        <v>日本エネルギー総合システム(株)_メニューG(残差)</v>
      </c>
      <c r="BB895" s="19">
        <f t="shared" si="54"/>
        <v>0.46400000000000002</v>
      </c>
      <c r="BD895" s="19" t="str">
        <f>IF(参照_電気!L895="","",参照_電気!L895)</f>
        <v/>
      </c>
    </row>
    <row r="896" spans="47:56">
      <c r="AU896" s="19" t="str">
        <f>IF(参照_電気!A896="","",参照_電気!A896)</f>
        <v/>
      </c>
      <c r="AV896" s="19" t="str">
        <f>IF(参照_電気!B896="","",参照_電気!B896)</f>
        <v/>
      </c>
      <c r="AW896" s="19" t="str">
        <f>IF(参照_電気!C896="","",参照_電気!C896)</f>
        <v>(参考値)事業者全体</v>
      </c>
      <c r="AX896" s="19">
        <f>IF(参照_電気!D896="","",参照_電気!D896)</f>
        <v>3.9899999999999999E-4</v>
      </c>
      <c r="AY896" s="19">
        <f>IF(参照_電気!E896="","",参照_電気!E896)</f>
        <v>3.9899999999999999E-4</v>
      </c>
      <c r="AZ896" s="19" t="str">
        <f>IF(参照_電気!F896="","",参照_電気!F896)</f>
        <v>日本エネルギー総合システム(株)</v>
      </c>
      <c r="BA896" s="19" t="str">
        <f>IF(参照_電気!G896="","",参照_電気!G896)</f>
        <v>日本エネルギー総合システム(株)_(参考値)事業者全体</v>
      </c>
      <c r="BB896" s="19">
        <f t="shared" si="54"/>
        <v>0.39900000000000002</v>
      </c>
      <c r="BD896" s="19" t="str">
        <f>IF(参照_電気!L896="","",参照_電気!L896)</f>
        <v/>
      </c>
    </row>
    <row r="897" spans="47:56">
      <c r="AU897" s="19" t="str">
        <f>IF(参照_電気!A897="","",参照_電気!A897)</f>
        <v>A0520</v>
      </c>
      <c r="AV897" s="19" t="str">
        <f>IF(参照_電気!B897="","",参照_電気!B897)</f>
        <v>イワタニ東海(株)</v>
      </c>
      <c r="AW897" s="19" t="str">
        <f>IF(参照_電気!C897="","",参照_電気!C897)</f>
        <v/>
      </c>
      <c r="AX897" s="19">
        <f>IF(参照_電気!D897="","",参照_電気!D897)</f>
        <v>4.1899999999999999E-4</v>
      </c>
      <c r="AY897" s="19">
        <f>IF(参照_電気!E897="","",参照_電気!E897)</f>
        <v>4.1899999999999999E-4</v>
      </c>
      <c r="AZ897" s="19" t="str">
        <f>IF(参照_電気!F897="","",参照_電気!F897)</f>
        <v>イワタニ東海(株)</v>
      </c>
      <c r="BA897" s="19" t="str">
        <f>IF(参照_電気!G897="","",参照_電気!G897)</f>
        <v>イワタニ東海(株)_</v>
      </c>
      <c r="BB897" s="19">
        <f t="shared" si="54"/>
        <v>0.41899999999999998</v>
      </c>
      <c r="BD897" s="19" t="str">
        <f>IF(参照_電気!L897="","",参照_電気!L897)</f>
        <v/>
      </c>
    </row>
    <row r="898" spans="47:56">
      <c r="AU898" s="19" t="str">
        <f>IF(参照_電気!A898="","",参照_電気!A898)</f>
        <v>A0525</v>
      </c>
      <c r="AV898" s="19" t="str">
        <f>IF(参照_電気!B898="","",参照_電気!B898)</f>
        <v>(株)ところざわ未来電力</v>
      </c>
      <c r="AW898" s="19" t="str">
        <f>IF(参照_電気!C898="","",参照_電気!C898)</f>
        <v>メニューA</v>
      </c>
      <c r="AX898" s="19">
        <f>IF(参照_電気!D898="","",参照_電気!D898)</f>
        <v>1E-4</v>
      </c>
      <c r="AY898" s="19">
        <f>IF(参照_電気!E898="","",参照_電気!E898)</f>
        <v>1E-4</v>
      </c>
      <c r="AZ898" s="19" t="str">
        <f>IF(参照_電気!F898="","",参照_電気!F898)</f>
        <v>(株)ところざわ未来電力</v>
      </c>
      <c r="BA898" s="19" t="str">
        <f>IF(参照_電気!G898="","",参照_電気!G898)</f>
        <v>(株)ところざわ未来電力_メニューA</v>
      </c>
      <c r="BB898" s="19">
        <f t="shared" si="54"/>
        <v>0.1</v>
      </c>
      <c r="BD898" s="19" t="str">
        <f>IF(参照_電気!L898="","",参照_電気!L898)</f>
        <v/>
      </c>
    </row>
    <row r="899" spans="47:56">
      <c r="AU899" s="19" t="str">
        <f>IF(参照_電気!A899="","",参照_電気!A899)</f>
        <v/>
      </c>
      <c r="AV899" s="19" t="str">
        <f>IF(参照_電気!B899="","",参照_電気!B899)</f>
        <v/>
      </c>
      <c r="AW899" s="19" t="str">
        <f>IF(参照_電気!C899="","",参照_電気!C899)</f>
        <v>メニューB</v>
      </c>
      <c r="AX899" s="19">
        <f>IF(参照_電気!D899="","",参照_電気!D899)</f>
        <v>0</v>
      </c>
      <c r="AY899" s="19">
        <f>IF(参照_電気!E899="","",参照_電気!E899)</f>
        <v>0</v>
      </c>
      <c r="AZ899" s="19" t="str">
        <f>IF(参照_電気!F899="","",参照_電気!F899)</f>
        <v>(株)ところざわ未来電力</v>
      </c>
      <c r="BA899" s="19" t="str">
        <f>IF(参照_電気!G899="","",参照_電気!G899)</f>
        <v>(株)ところざわ未来電力_メニューB</v>
      </c>
      <c r="BB899" s="19">
        <f t="shared" si="54"/>
        <v>0</v>
      </c>
      <c r="BD899" s="19" t="str">
        <f>IF(参照_電気!L899="","",参照_電気!L899)</f>
        <v/>
      </c>
    </row>
    <row r="900" spans="47:56">
      <c r="AU900" s="19" t="str">
        <f>IF(参照_電気!A900="","",参照_電気!A900)</f>
        <v/>
      </c>
      <c r="AV900" s="19" t="str">
        <f>IF(参照_電気!B900="","",参照_電気!B900)</f>
        <v/>
      </c>
      <c r="AW900" s="19" t="str">
        <f>IF(参照_電気!C900="","",参照_電気!C900)</f>
        <v>メニューC(残差)</v>
      </c>
      <c r="AX900" s="19">
        <f>IF(参照_電気!D900="","",参照_電気!D900)</f>
        <v>1.02E-4</v>
      </c>
      <c r="AY900" s="19">
        <f>IF(参照_電気!E900="","",参照_電気!E900)</f>
        <v>1.02E-4</v>
      </c>
      <c r="AZ900" s="19" t="str">
        <f>IF(参照_電気!F900="","",参照_電気!F900)</f>
        <v>(株)ところざわ未来電力</v>
      </c>
      <c r="BA900" s="19" t="str">
        <f>IF(参照_電気!G900="","",参照_電気!G900)</f>
        <v>(株)ところざわ未来電力_メニューC(残差)</v>
      </c>
      <c r="BB900" s="19">
        <f t="shared" si="54"/>
        <v>0.10199999999999999</v>
      </c>
      <c r="BD900" s="19" t="str">
        <f>IF(参照_電気!L900="","",参照_電気!L900)</f>
        <v/>
      </c>
    </row>
    <row r="901" spans="47:56">
      <c r="AU901" s="19" t="str">
        <f>IF(参照_電気!A901="","",参照_電気!A901)</f>
        <v/>
      </c>
      <c r="AV901" s="19" t="str">
        <f>IF(参照_電気!B901="","",参照_電気!B901)</f>
        <v/>
      </c>
      <c r="AW901" s="19" t="str">
        <f>IF(参照_電気!C901="","",参照_電気!C901)</f>
        <v>(参考値)事業者全体</v>
      </c>
      <c r="AX901" s="19">
        <f>IF(参照_電気!D901="","",参照_電気!D901)</f>
        <v>1E-4</v>
      </c>
      <c r="AY901" s="19">
        <f>IF(参照_電気!E901="","",参照_電気!E901)</f>
        <v>1E-4</v>
      </c>
      <c r="AZ901" s="19" t="str">
        <f>IF(参照_電気!F901="","",参照_電気!F901)</f>
        <v>(株)ところざわ未来電力</v>
      </c>
      <c r="BA901" s="19" t="str">
        <f>IF(参照_電気!G901="","",参照_電気!G901)</f>
        <v>(株)ところざわ未来電力_(参考値)事業者全体</v>
      </c>
      <c r="BB901" s="19">
        <f t="shared" ref="BB901:BB964" si="55">AX901*1000</f>
        <v>0.1</v>
      </c>
      <c r="BD901" s="19" t="str">
        <f>IF(参照_電気!L901="","",参照_電気!L901)</f>
        <v/>
      </c>
    </row>
    <row r="902" spans="47:56">
      <c r="AU902" s="19" t="str">
        <f>IF(参照_電気!A902="","",参照_電気!A902)</f>
        <v>A0526</v>
      </c>
      <c r="AV902" s="19" t="str">
        <f>IF(参照_電気!B902="","",参照_電気!B902)</f>
        <v>朝日ガスエナジー(株)</v>
      </c>
      <c r="AW902" s="19" t="str">
        <f>IF(参照_電気!C902="","",参照_電気!C902)</f>
        <v/>
      </c>
      <c r="AX902" s="19">
        <f>IF(参照_電気!D902="","",参照_電気!D902)</f>
        <v>4.1899999999999999E-4</v>
      </c>
      <c r="AY902" s="19">
        <f>IF(参照_電気!E902="","",参照_電気!E902)</f>
        <v>4.1899999999999999E-4</v>
      </c>
      <c r="AZ902" s="19" t="str">
        <f>IF(参照_電気!F902="","",参照_電気!F902)</f>
        <v>朝日ガスエナジー(株)</v>
      </c>
      <c r="BA902" s="19" t="str">
        <f>IF(参照_電気!G902="","",参照_電気!G902)</f>
        <v>朝日ガスエナジー(株)_</v>
      </c>
      <c r="BB902" s="19">
        <f t="shared" si="55"/>
        <v>0.41899999999999998</v>
      </c>
      <c r="BD902" s="19" t="str">
        <f>IF(参照_電気!L902="","",参照_電気!L902)</f>
        <v/>
      </c>
    </row>
    <row r="903" spans="47:56">
      <c r="AU903" s="19" t="str">
        <f>IF(参照_電気!A903="","",参照_電気!A903)</f>
        <v>A0528</v>
      </c>
      <c r="AV903" s="19" t="str">
        <f>IF(参照_電気!B903="","",参照_電気!B903)</f>
        <v>(株)エネファント</v>
      </c>
      <c r="AW903" s="19" t="str">
        <f>IF(参照_電気!C903="","",参照_電気!C903)</f>
        <v>メニューA</v>
      </c>
      <c r="AX903" s="19">
        <f>IF(参照_電気!D903="","",参照_電気!D903)</f>
        <v>0</v>
      </c>
      <c r="AY903" s="19">
        <f>IF(参照_電気!E903="","",参照_電気!E903)</f>
        <v>0</v>
      </c>
      <c r="AZ903" s="19" t="str">
        <f>IF(参照_電気!F903="","",参照_電気!F903)</f>
        <v>(株)エネファント</v>
      </c>
      <c r="BA903" s="19" t="str">
        <f>IF(参照_電気!G903="","",参照_電気!G903)</f>
        <v>(株)エネファント_メニューA</v>
      </c>
      <c r="BB903" s="19">
        <f t="shared" si="55"/>
        <v>0</v>
      </c>
      <c r="BD903" s="19" t="str">
        <f>IF(参照_電気!L903="","",参照_電気!L903)</f>
        <v/>
      </c>
    </row>
    <row r="904" spans="47:56">
      <c r="AU904" s="19" t="str">
        <f>IF(参照_電気!A904="","",参照_電気!A904)</f>
        <v/>
      </c>
      <c r="AV904" s="19" t="str">
        <f>IF(参照_電気!B904="","",参照_電気!B904)</f>
        <v/>
      </c>
      <c r="AW904" s="19" t="str">
        <f>IF(参照_電気!C904="","",参照_電気!C904)</f>
        <v>メニューB</v>
      </c>
      <c r="AX904" s="19">
        <f>IF(参照_電気!D904="","",参照_電気!D904)</f>
        <v>8.7000000000000001E-5</v>
      </c>
      <c r="AY904" s="19">
        <f>IF(参照_電気!E904="","",参照_電気!E904)</f>
        <v>8.7000000000000001E-5</v>
      </c>
      <c r="AZ904" s="19" t="str">
        <f>IF(参照_電気!F904="","",参照_電気!F904)</f>
        <v>(株)エネファント</v>
      </c>
      <c r="BA904" s="19" t="str">
        <f>IF(参照_電気!G904="","",参照_電気!G904)</f>
        <v>(株)エネファント_メニューB</v>
      </c>
      <c r="BB904" s="19">
        <f t="shared" si="55"/>
        <v>8.6999999999999994E-2</v>
      </c>
      <c r="BD904" s="19" t="str">
        <f>IF(参照_電気!L904="","",参照_電気!L904)</f>
        <v/>
      </c>
    </row>
    <row r="905" spans="47:56">
      <c r="AU905" s="19" t="str">
        <f>IF(参照_電気!A905="","",参照_電気!A905)</f>
        <v/>
      </c>
      <c r="AV905" s="19" t="str">
        <f>IF(参照_電気!B905="","",参照_電気!B905)</f>
        <v/>
      </c>
      <c r="AW905" s="19" t="str">
        <f>IF(参照_電気!C905="","",参照_電気!C905)</f>
        <v>メニューC(残差)</v>
      </c>
      <c r="AX905" s="19">
        <f>IF(参照_電気!D905="","",参照_電気!D905)</f>
        <v>3.7300000000000001E-4</v>
      </c>
      <c r="AY905" s="19">
        <f>IF(参照_電気!E905="","",参照_電気!E905)</f>
        <v>3.7300000000000001E-4</v>
      </c>
      <c r="AZ905" s="19" t="str">
        <f>IF(参照_電気!F905="","",参照_電気!F905)</f>
        <v>(株)エネファント</v>
      </c>
      <c r="BA905" s="19" t="str">
        <f>IF(参照_電気!G905="","",参照_電気!G905)</f>
        <v>(株)エネファント_メニューC(残差)</v>
      </c>
      <c r="BB905" s="19">
        <f t="shared" si="55"/>
        <v>0.373</v>
      </c>
      <c r="BD905" s="19" t="str">
        <f>IF(参照_電気!L905="","",参照_電気!L905)</f>
        <v/>
      </c>
    </row>
    <row r="906" spans="47:56">
      <c r="AU906" s="19" t="str">
        <f>IF(参照_電気!A906="","",参照_電気!A906)</f>
        <v/>
      </c>
      <c r="AV906" s="19" t="str">
        <f>IF(参照_電気!B906="","",参照_電気!B906)</f>
        <v/>
      </c>
      <c r="AW906" s="19" t="str">
        <f>IF(参照_電気!C906="","",参照_電気!C906)</f>
        <v>(参考値)事業者全体</v>
      </c>
      <c r="AX906" s="19">
        <f>IF(参照_電気!D906="","",参照_電気!D906)</f>
        <v>3.7199999999999999E-4</v>
      </c>
      <c r="AY906" s="19">
        <f>IF(参照_電気!E906="","",参照_電気!E906)</f>
        <v>3.7199999999999999E-4</v>
      </c>
      <c r="AZ906" s="19" t="str">
        <f>IF(参照_電気!F906="","",参照_電気!F906)</f>
        <v>(株)エネファント</v>
      </c>
      <c r="BA906" s="19" t="str">
        <f>IF(参照_電気!G906="","",参照_電気!G906)</f>
        <v>(株)エネファント_(参考値)事業者全体</v>
      </c>
      <c r="BB906" s="19">
        <f t="shared" si="55"/>
        <v>0.372</v>
      </c>
      <c r="BD906" s="19" t="str">
        <f>IF(参照_電気!L906="","",参照_電気!L906)</f>
        <v/>
      </c>
    </row>
    <row r="907" spans="47:56">
      <c r="AU907" s="19" t="str">
        <f>IF(参照_電気!A907="","",参照_電気!A907)</f>
        <v>A0529</v>
      </c>
      <c r="AV907" s="19" t="str">
        <f>IF(参照_電気!B907="","",参照_電気!B907)</f>
        <v>(株)エスエナジー</v>
      </c>
      <c r="AW907" s="19" t="str">
        <f>IF(参照_電気!C907="","",参照_電気!C907)</f>
        <v/>
      </c>
      <c r="AX907" s="19">
        <f>IF(参照_電気!D907="","",参照_電気!D907)</f>
        <v>5.9000000000000003E-4</v>
      </c>
      <c r="AY907" s="19">
        <f>IF(参照_電気!E907="","",参照_電気!E907)</f>
        <v>5.9000000000000003E-4</v>
      </c>
      <c r="AZ907" s="19" t="str">
        <f>IF(参照_電気!F907="","",参照_電気!F907)</f>
        <v>(株)エスエナジー</v>
      </c>
      <c r="BA907" s="19" t="str">
        <f>IF(参照_電気!G907="","",参照_電気!G907)</f>
        <v>(株)エスエナジー_</v>
      </c>
      <c r="BB907" s="19">
        <f t="shared" si="55"/>
        <v>0.59000000000000008</v>
      </c>
      <c r="BD907" s="19" t="str">
        <f>IF(参照_電気!L907="","",参照_電気!L907)</f>
        <v/>
      </c>
    </row>
    <row r="908" spans="47:56">
      <c r="AU908" s="19" t="str">
        <f>IF(参照_電気!A908="","",参照_電気!A908)</f>
        <v>A0532</v>
      </c>
      <c r="AV908" s="19" t="str">
        <f>IF(参照_電気!B908="","",参照_電気!B908)</f>
        <v>(株)フリクト電力(旧：(株)Mpower)</v>
      </c>
      <c r="AW908" s="19" t="str">
        <f>IF(参照_電気!C908="","",参照_電気!C908)</f>
        <v/>
      </c>
      <c r="AX908" s="19">
        <f>IF(参照_電気!D908="","",参照_電気!D908)</f>
        <v>4.2400000000000001E-4</v>
      </c>
      <c r="AY908" s="19">
        <f>IF(参照_電気!E908="","",参照_電気!E908)</f>
        <v>4.2400000000000001E-4</v>
      </c>
      <c r="AZ908" s="19" t="str">
        <f>IF(参照_電気!F908="","",参照_電気!F908)</f>
        <v>(株)フリクト電力(旧：(株)Mpower)</v>
      </c>
      <c r="BA908" s="19" t="str">
        <f>IF(参照_電気!G908="","",参照_電気!G908)</f>
        <v>(株)フリクト電力(旧：(株)Mpower)_</v>
      </c>
      <c r="BB908" s="19">
        <f t="shared" si="55"/>
        <v>0.42399999999999999</v>
      </c>
      <c r="BD908" s="19" t="str">
        <f>IF(参照_電気!L908="","",参照_電気!L908)</f>
        <v/>
      </c>
    </row>
    <row r="909" spans="47:56">
      <c r="AU909" s="19" t="str">
        <f>IF(参照_電気!A909="","",参照_電気!A909)</f>
        <v>A0533</v>
      </c>
      <c r="AV909" s="19" t="str">
        <f>IF(参照_電気!B909="","",参照_電気!B909)</f>
        <v>秩父新電力(株)</v>
      </c>
      <c r="AW909" s="19" t="str">
        <f>IF(参照_電気!C909="","",参照_電気!C909)</f>
        <v>メニューA</v>
      </c>
      <c r="AX909" s="19">
        <f>IF(参照_電気!D909="","",参照_電気!D909)</f>
        <v>0</v>
      </c>
      <c r="AY909" s="19">
        <f>IF(参照_電気!E909="","",参照_電気!E909)</f>
        <v>0</v>
      </c>
      <c r="AZ909" s="19" t="str">
        <f>IF(参照_電気!F909="","",参照_電気!F909)</f>
        <v>秩父新電力(株)</v>
      </c>
      <c r="BA909" s="19" t="str">
        <f>IF(参照_電気!G909="","",参照_電気!G909)</f>
        <v>秩父新電力(株)_メニューA</v>
      </c>
      <c r="BB909" s="19">
        <f t="shared" si="55"/>
        <v>0</v>
      </c>
      <c r="BD909" s="19" t="str">
        <f>IF(参照_電気!L909="","",参照_電気!L909)</f>
        <v/>
      </c>
    </row>
    <row r="910" spans="47:56">
      <c r="AU910" s="19" t="str">
        <f>IF(参照_電気!A910="","",参照_電気!A910)</f>
        <v/>
      </c>
      <c r="AV910" s="19" t="str">
        <f>IF(参照_電気!B910="","",参照_電気!B910)</f>
        <v/>
      </c>
      <c r="AW910" s="19" t="str">
        <f>IF(参照_電気!C910="","",参照_電気!C910)</f>
        <v>メニューB</v>
      </c>
      <c r="AX910" s="19">
        <f>IF(参照_電気!D910="","",参照_電気!D910)</f>
        <v>2.99E-4</v>
      </c>
      <c r="AY910" s="19">
        <f>IF(参照_電気!E910="","",参照_電気!E910)</f>
        <v>2.99E-4</v>
      </c>
      <c r="AZ910" s="19" t="str">
        <f>IF(参照_電気!F910="","",参照_電気!F910)</f>
        <v>秩父新電力(株)</v>
      </c>
      <c r="BA910" s="19" t="str">
        <f>IF(参照_電気!G910="","",参照_電気!G910)</f>
        <v>秩父新電力(株)_メニューB</v>
      </c>
      <c r="BB910" s="19">
        <f t="shared" si="55"/>
        <v>0.29899999999999999</v>
      </c>
      <c r="BD910" s="19" t="str">
        <f>IF(参照_電気!L910="","",参照_電気!L910)</f>
        <v/>
      </c>
    </row>
    <row r="911" spans="47:56">
      <c r="AU911" s="19" t="str">
        <f>IF(参照_電気!A911="","",参照_電気!A911)</f>
        <v/>
      </c>
      <c r="AV911" s="19" t="str">
        <f>IF(参照_電気!B911="","",参照_電気!B911)</f>
        <v/>
      </c>
      <c r="AW911" s="19" t="str">
        <f>IF(参照_電気!C911="","",参照_電気!C911)</f>
        <v>メニューC(残差)</v>
      </c>
      <c r="AX911" s="19">
        <f>IF(参照_電気!D911="","",参照_電気!D911)</f>
        <v>7.0100000000000002E-4</v>
      </c>
      <c r="AY911" s="19">
        <f>IF(参照_電気!E911="","",参照_電気!E911)</f>
        <v>7.0100000000000002E-4</v>
      </c>
      <c r="AZ911" s="19" t="str">
        <f>IF(参照_電気!F911="","",参照_電気!F911)</f>
        <v>秩父新電力(株)</v>
      </c>
      <c r="BA911" s="19" t="str">
        <f>IF(参照_電気!G911="","",参照_電気!G911)</f>
        <v>秩父新電力(株)_メニューC(残差)</v>
      </c>
      <c r="BB911" s="19">
        <f t="shared" si="55"/>
        <v>0.70100000000000007</v>
      </c>
      <c r="BD911" s="19" t="str">
        <f>IF(参照_電気!L911="","",参照_電気!L911)</f>
        <v/>
      </c>
    </row>
    <row r="912" spans="47:56">
      <c r="AU912" s="19" t="str">
        <f>IF(参照_電気!A912="","",参照_電気!A912)</f>
        <v/>
      </c>
      <c r="AV912" s="19" t="str">
        <f>IF(参照_電気!B912="","",参照_電気!B912)</f>
        <v/>
      </c>
      <c r="AW912" s="19" t="str">
        <f>IF(参照_電気!C912="","",参照_電気!C912)</f>
        <v>(参考値)事業者全体</v>
      </c>
      <c r="AX912" s="19">
        <f>IF(参照_電気!D912="","",参照_電気!D912)</f>
        <v>4.5199999999999998E-4</v>
      </c>
      <c r="AY912" s="19">
        <f>IF(参照_電気!E912="","",参照_電気!E912)</f>
        <v>4.5199999999999998E-4</v>
      </c>
      <c r="AZ912" s="19" t="str">
        <f>IF(参照_電気!F912="","",参照_電気!F912)</f>
        <v>秩父新電力(株)</v>
      </c>
      <c r="BA912" s="19" t="str">
        <f>IF(参照_電気!G912="","",参照_電気!G912)</f>
        <v>秩父新電力(株)_(参考値)事業者全体</v>
      </c>
      <c r="BB912" s="19">
        <f t="shared" si="55"/>
        <v>0.45199999999999996</v>
      </c>
      <c r="BD912" s="19" t="str">
        <f>IF(参照_電気!L912="","",参照_電気!L912)</f>
        <v/>
      </c>
    </row>
    <row r="913" spans="47:56">
      <c r="AU913" s="19" t="str">
        <f>IF(参照_電気!A913="","",参照_電気!A913)</f>
        <v>A0534</v>
      </c>
      <c r="AV913" s="19" t="str">
        <f>IF(参照_電気!B913="","",参照_電気!B913)</f>
        <v>みよしエナジー(株)</v>
      </c>
      <c r="AW913" s="19" t="str">
        <f>IF(参照_電気!C913="","",参照_電気!C913)</f>
        <v>メニューA</v>
      </c>
      <c r="AX913" s="19">
        <f>IF(参照_電気!D913="","",参照_電気!D913)</f>
        <v>4.35E-4</v>
      </c>
      <c r="AY913" s="19">
        <f>IF(参照_電気!E913="","",参照_電気!E913)</f>
        <v>4.35E-4</v>
      </c>
      <c r="AZ913" s="19" t="str">
        <f>IF(参照_電気!F913="","",参照_電気!F913)</f>
        <v>みよしエナジー(株)</v>
      </c>
      <c r="BA913" s="19" t="str">
        <f>IF(参照_電気!G913="","",参照_電気!G913)</f>
        <v>みよしエナジー(株)_メニューA</v>
      </c>
      <c r="BB913" s="19">
        <f t="shared" si="55"/>
        <v>0.435</v>
      </c>
      <c r="BD913" s="19" t="str">
        <f>IF(参照_電気!L913="","",参照_電気!L913)</f>
        <v/>
      </c>
    </row>
    <row r="914" spans="47:56">
      <c r="AU914" s="19" t="str">
        <f>IF(参照_電気!A914="","",参照_電気!A914)</f>
        <v/>
      </c>
      <c r="AV914" s="19" t="str">
        <f>IF(参照_電気!B914="","",参照_電気!B914)</f>
        <v/>
      </c>
      <c r="AW914" s="19" t="str">
        <f>IF(参照_電気!C914="","",参照_電気!C914)</f>
        <v>メニューB(残差)</v>
      </c>
      <c r="AX914" s="19">
        <f>IF(参照_電気!D914="","",参照_電気!D914)</f>
        <v>5.5800000000000001E-4</v>
      </c>
      <c r="AY914" s="19">
        <f>IF(参照_電気!E914="","",参照_電気!E914)</f>
        <v>5.5800000000000001E-4</v>
      </c>
      <c r="AZ914" s="19" t="str">
        <f>IF(参照_電気!F914="","",参照_電気!F914)</f>
        <v>みよしエナジー(株)</v>
      </c>
      <c r="BA914" s="19" t="str">
        <f>IF(参照_電気!G914="","",参照_電気!G914)</f>
        <v>みよしエナジー(株)_メニューB(残差)</v>
      </c>
      <c r="BB914" s="19">
        <f t="shared" si="55"/>
        <v>0.55800000000000005</v>
      </c>
      <c r="BD914" s="19" t="str">
        <f>IF(参照_電気!L914="","",参照_電気!L914)</f>
        <v/>
      </c>
    </row>
    <row r="915" spans="47:56">
      <c r="AU915" s="19" t="str">
        <f>IF(参照_電気!A915="","",参照_電気!A915)</f>
        <v/>
      </c>
      <c r="AV915" s="19" t="str">
        <f>IF(参照_電気!B915="","",参照_電気!B915)</f>
        <v/>
      </c>
      <c r="AW915" s="19" t="str">
        <f>IF(参照_電気!C915="","",参照_電気!C915)</f>
        <v>(参考値)事業者全体</v>
      </c>
      <c r="AX915" s="19">
        <f>IF(参照_電気!D915="","",参照_電気!D915)</f>
        <v>5.1000000000000004E-4</v>
      </c>
      <c r="AY915" s="19">
        <f>IF(参照_電気!E915="","",参照_電気!E915)</f>
        <v>5.1000000000000004E-4</v>
      </c>
      <c r="AZ915" s="19" t="str">
        <f>IF(参照_電気!F915="","",参照_電気!F915)</f>
        <v>みよしエナジー(株)</v>
      </c>
      <c r="BA915" s="19" t="str">
        <f>IF(参照_電気!G915="","",参照_電気!G915)</f>
        <v>みよしエナジー(株)_(参考値)事業者全体</v>
      </c>
      <c r="BB915" s="19">
        <f t="shared" si="55"/>
        <v>0.51</v>
      </c>
      <c r="BD915" s="19" t="str">
        <f>IF(参照_電気!L915="","",参照_電気!L915)</f>
        <v/>
      </c>
    </row>
    <row r="916" spans="47:56">
      <c r="AU916" s="19" t="str">
        <f>IF(参照_電気!A916="","",参照_電気!A916)</f>
        <v>A0538</v>
      </c>
      <c r="AV916" s="19" t="str">
        <f>IF(参照_電気!B916="","",参照_電気!B916)</f>
        <v>綿半パートナーズ(株)</v>
      </c>
      <c r="AW916" s="19" t="str">
        <f>IF(参照_電気!C916="","",参照_電気!C916)</f>
        <v/>
      </c>
      <c r="AX916" s="19">
        <f>IF(参照_電気!D916="","",参照_電気!D916)</f>
        <v>6.3400000000000001E-4</v>
      </c>
      <c r="AY916" s="19">
        <f>IF(参照_電気!E916="","",参照_電気!E916)</f>
        <v>6.3400000000000001E-4</v>
      </c>
      <c r="AZ916" s="19" t="str">
        <f>IF(参照_電気!F916="","",参照_電気!F916)</f>
        <v>綿半パートナーズ(株)</v>
      </c>
      <c r="BA916" s="19" t="str">
        <f>IF(参照_電気!G916="","",参照_電気!G916)</f>
        <v>綿半パートナーズ(株)_</v>
      </c>
      <c r="BB916" s="19">
        <f t="shared" si="55"/>
        <v>0.63400000000000001</v>
      </c>
      <c r="BD916" s="19" t="str">
        <f>IF(参照_電気!L916="","",参照_電気!L916)</f>
        <v/>
      </c>
    </row>
    <row r="917" spans="47:56">
      <c r="AU917" s="19" t="str">
        <f>IF(参照_電気!A917="","",参照_電気!A917)</f>
        <v>A0539</v>
      </c>
      <c r="AV917" s="19" t="str">
        <f>IF(参照_電気!B917="","",参照_電気!B917)</f>
        <v>(株)karch</v>
      </c>
      <c r="AW917" s="19" t="str">
        <f>IF(参照_電気!C917="","",参照_電気!C917)</f>
        <v/>
      </c>
      <c r="AX917" s="19">
        <f>IF(参照_電気!D917="","",参照_電気!D917)</f>
        <v>4.1100000000000002E-4</v>
      </c>
      <c r="AY917" s="19">
        <f>IF(参照_電気!E917="","",参照_電気!E917)</f>
        <v>4.1100000000000002E-4</v>
      </c>
      <c r="AZ917" s="19" t="str">
        <f>IF(参照_電気!F917="","",参照_電気!F917)</f>
        <v>(株)karch</v>
      </c>
      <c r="BA917" s="19" t="str">
        <f>IF(参照_電気!G917="","",参照_電気!G917)</f>
        <v>(株)karch_</v>
      </c>
      <c r="BB917" s="19">
        <f t="shared" si="55"/>
        <v>0.41100000000000003</v>
      </c>
      <c r="BD917" s="19" t="str">
        <f>IF(参照_電気!L917="","",参照_電気!L917)</f>
        <v/>
      </c>
    </row>
    <row r="918" spans="47:56">
      <c r="AU918" s="19" t="str">
        <f>IF(参照_電気!A918="","",参照_電気!A918)</f>
        <v>A0543</v>
      </c>
      <c r="AV918" s="19" t="str">
        <f>IF(参照_電気!B918="","",参照_電気!B918)</f>
        <v>(株)かみでん里山公社</v>
      </c>
      <c r="AW918" s="19" t="str">
        <f>IF(参照_電気!C918="","",参照_電気!C918)</f>
        <v/>
      </c>
      <c r="AX918" s="19">
        <f>IF(参照_電気!D918="","",参照_電気!D918)</f>
        <v>5.4799999999999998E-4</v>
      </c>
      <c r="AY918" s="19">
        <f>IF(参照_電気!E918="","",参照_電気!E918)</f>
        <v>5.4799999999999998E-4</v>
      </c>
      <c r="AZ918" s="19" t="str">
        <f>IF(参照_電気!F918="","",参照_電気!F918)</f>
        <v>(株)かみでん里山公社</v>
      </c>
      <c r="BA918" s="19" t="str">
        <f>IF(参照_電気!G918="","",参照_電気!G918)</f>
        <v>(株)かみでん里山公社_</v>
      </c>
      <c r="BB918" s="19">
        <f t="shared" si="55"/>
        <v>0.54799999999999993</v>
      </c>
      <c r="BD918" s="19" t="str">
        <f>IF(参照_電気!L918="","",参照_電気!L918)</f>
        <v/>
      </c>
    </row>
    <row r="919" spans="47:56">
      <c r="AU919" s="19" t="str">
        <f>IF(参照_電気!A919="","",参照_電気!A919)</f>
        <v>A0546</v>
      </c>
      <c r="AV919" s="19" t="str">
        <f>IF(参照_電気!B919="","",参照_電気!B919)</f>
        <v>(株)三郷ひまわりエナジー</v>
      </c>
      <c r="AW919" s="19" t="str">
        <f>IF(参照_電気!C919="","",参照_電気!C919)</f>
        <v>メニューA</v>
      </c>
      <c r="AX919" s="19">
        <f>IF(参照_電気!D919="","",参照_電気!D919)</f>
        <v>5.9000000000000003E-4</v>
      </c>
      <c r="AY919" s="19">
        <f>IF(参照_電気!E919="","",参照_電気!E919)</f>
        <v>5.9000000000000003E-4</v>
      </c>
      <c r="AZ919" s="19" t="str">
        <f>IF(参照_電気!F919="","",参照_電気!F919)</f>
        <v>(株)三郷ひまわりエナジー</v>
      </c>
      <c r="BA919" s="19" t="str">
        <f>IF(参照_電気!G919="","",参照_電気!G919)</f>
        <v>(株)三郷ひまわりエナジー_メニューA</v>
      </c>
      <c r="BB919" s="19">
        <f t="shared" si="55"/>
        <v>0.59000000000000008</v>
      </c>
      <c r="BD919" s="19" t="str">
        <f>IF(参照_電気!L919="","",参照_電気!L919)</f>
        <v/>
      </c>
    </row>
    <row r="920" spans="47:56">
      <c r="AU920" s="19" t="str">
        <f>IF(参照_電気!A920="","",参照_電気!A920)</f>
        <v/>
      </c>
      <c r="AV920" s="19" t="str">
        <f>IF(参照_電気!B920="","",参照_電気!B920)</f>
        <v/>
      </c>
      <c r="AW920" s="19" t="str">
        <f>IF(参照_電気!C920="","",参照_電気!C920)</f>
        <v>(参考値)事業者全体</v>
      </c>
      <c r="AX920" s="19">
        <f>IF(参照_電気!D920="","",参照_電気!D920)</f>
        <v>5.9000000000000003E-4</v>
      </c>
      <c r="AY920" s="19">
        <f>IF(参照_電気!E920="","",参照_電気!E920)</f>
        <v>5.9000000000000003E-4</v>
      </c>
      <c r="AZ920" s="19" t="str">
        <f>IF(参照_電気!F920="","",参照_電気!F920)</f>
        <v>(株)三郷ひまわりエナジー</v>
      </c>
      <c r="BA920" s="19" t="str">
        <f>IF(参照_電気!G920="","",参照_電気!G920)</f>
        <v>(株)三郷ひまわりエナジー_(参考値)事業者全体</v>
      </c>
      <c r="BB920" s="19">
        <f t="shared" si="55"/>
        <v>0.59000000000000008</v>
      </c>
      <c r="BD920" s="19" t="str">
        <f>IF(参照_電気!L920="","",参照_電気!L920)</f>
        <v/>
      </c>
    </row>
    <row r="921" spans="47:56">
      <c r="AU921" s="19" t="str">
        <f>IF(参照_電気!A921="","",参照_電気!A921)</f>
        <v>A0547</v>
      </c>
      <c r="AV921" s="19" t="str">
        <f>IF(参照_電気!B921="","",参照_電気!B921)</f>
        <v>(株)球磨村森電力</v>
      </c>
      <c r="AW921" s="19" t="str">
        <f>IF(参照_電気!C921="","",参照_電気!C921)</f>
        <v/>
      </c>
      <c r="AX921" s="19">
        <f>IF(参照_電気!D921="","",参照_電気!D921)</f>
        <v>5.8399999999999999E-4</v>
      </c>
      <c r="AY921" s="19">
        <f>IF(参照_電気!E921="","",参照_電気!E921)</f>
        <v>5.8399999999999999E-4</v>
      </c>
      <c r="AZ921" s="19" t="str">
        <f>IF(参照_電気!F921="","",参照_電気!F921)</f>
        <v>(株)球磨村森電力</v>
      </c>
      <c r="BA921" s="19" t="str">
        <f>IF(参照_電気!G921="","",参照_電気!G921)</f>
        <v>(株)球磨村森電力_</v>
      </c>
      <c r="BB921" s="19">
        <f t="shared" si="55"/>
        <v>0.58399999999999996</v>
      </c>
      <c r="BD921" s="19" t="str">
        <f>IF(参照_電気!L921="","",参照_電気!L921)</f>
        <v/>
      </c>
    </row>
    <row r="922" spans="47:56">
      <c r="AU922" s="19" t="str">
        <f>IF(参照_電気!A922="","",参照_電気!A922)</f>
        <v>A0549</v>
      </c>
      <c r="AV922" s="19" t="str">
        <f>IF(参照_電気!B922="","",参照_電気!B922)</f>
        <v>くこくエネルギー(株)</v>
      </c>
      <c r="AW922" s="19" t="str">
        <f>IF(参照_電気!C922="","",参照_電気!C922)</f>
        <v/>
      </c>
      <c r="AX922" s="19">
        <f>IF(参照_電気!D922="","",参照_電気!D922)</f>
        <v>5.9199999999999997E-4</v>
      </c>
      <c r="AY922" s="19">
        <f>IF(参照_電気!E922="","",参照_電気!E922)</f>
        <v>5.9199999999999997E-4</v>
      </c>
      <c r="AZ922" s="19" t="str">
        <f>IF(参照_電気!F922="","",参照_電気!F922)</f>
        <v>くこくエネルギー(株)</v>
      </c>
      <c r="BA922" s="19" t="str">
        <f>IF(参照_電気!G922="","",参照_電気!G922)</f>
        <v>くこくエネルギー(株)_</v>
      </c>
      <c r="BB922" s="19">
        <f t="shared" si="55"/>
        <v>0.59199999999999997</v>
      </c>
      <c r="BD922" s="19" t="str">
        <f>IF(参照_電気!L922="","",参照_電気!L922)</f>
        <v/>
      </c>
    </row>
    <row r="923" spans="47:56">
      <c r="AU923" s="19" t="str">
        <f>IF(参照_電気!A923="","",参照_電気!A923)</f>
        <v>A0550</v>
      </c>
      <c r="AV923" s="19" t="str">
        <f>IF(参照_電気!B923="","",参照_電気!B923)</f>
        <v>(株)エコログ</v>
      </c>
      <c r="AW923" s="19" t="str">
        <f>IF(参照_電気!C923="","",参照_電気!C923)</f>
        <v/>
      </c>
      <c r="AX923" s="19">
        <f>IF(参照_電気!D923="","",参照_電気!D923)</f>
        <v>4.2400000000000001E-4</v>
      </c>
      <c r="AY923" s="19">
        <f>IF(参照_電気!E923="","",参照_電気!E923)</f>
        <v>4.2400000000000001E-4</v>
      </c>
      <c r="AZ923" s="19" t="str">
        <f>IF(参照_電気!F923="","",参照_電気!F923)</f>
        <v>(株)エコログ</v>
      </c>
      <c r="BA923" s="19" t="str">
        <f>IF(参照_電気!G923="","",参照_電気!G923)</f>
        <v>(株)エコログ_</v>
      </c>
      <c r="BB923" s="19">
        <f t="shared" si="55"/>
        <v>0.42399999999999999</v>
      </c>
      <c r="BD923" s="19" t="str">
        <f>IF(参照_電気!L923="","",参照_電気!L923)</f>
        <v/>
      </c>
    </row>
    <row r="924" spans="47:56">
      <c r="AU924" s="19" t="str">
        <f>IF(参照_電気!A924="","",参照_電気!A924)</f>
        <v>A0551</v>
      </c>
      <c r="AV924" s="19" t="str">
        <f>IF(参照_電気!B924="","",参照_電気!B924)</f>
        <v>飯田まちづくり電力(株)</v>
      </c>
      <c r="AW924" s="19" t="str">
        <f>IF(参照_電気!C924="","",参照_電気!C924)</f>
        <v>メニューA</v>
      </c>
      <c r="AX924" s="19">
        <f>IF(参照_電気!D924="","",参照_電気!D924)</f>
        <v>0</v>
      </c>
      <c r="AY924" s="19">
        <f>IF(参照_電気!E924="","",参照_電気!E924)</f>
        <v>0</v>
      </c>
      <c r="AZ924" s="19" t="str">
        <f>IF(参照_電気!F924="","",参照_電気!F924)</f>
        <v>飯田まちづくり電力(株)</v>
      </c>
      <c r="BA924" s="19" t="str">
        <f>IF(参照_電気!G924="","",参照_電気!G924)</f>
        <v>飯田まちづくり電力(株)_メニューA</v>
      </c>
      <c r="BB924" s="19">
        <f t="shared" si="55"/>
        <v>0</v>
      </c>
      <c r="BD924" s="19" t="str">
        <f>IF(参照_電気!L924="","",参照_電気!L924)</f>
        <v/>
      </c>
    </row>
    <row r="925" spans="47:56">
      <c r="AU925" s="19" t="str">
        <f>IF(参照_電気!A925="","",参照_電気!A925)</f>
        <v/>
      </c>
      <c r="AV925" s="19" t="str">
        <f>IF(参照_電気!B925="","",参照_電気!B925)</f>
        <v/>
      </c>
      <c r="AW925" s="19" t="str">
        <f>IF(参照_電気!C925="","",参照_電気!C925)</f>
        <v>メニューB</v>
      </c>
      <c r="AX925" s="19">
        <f>IF(参照_電気!D925="","",参照_電気!D925)</f>
        <v>4.2700000000000002E-4</v>
      </c>
      <c r="AY925" s="19">
        <f>IF(参照_電気!E925="","",参照_電気!E925)</f>
        <v>4.2700000000000002E-4</v>
      </c>
      <c r="AZ925" s="19" t="str">
        <f>IF(参照_電気!F925="","",参照_電気!F925)</f>
        <v>飯田まちづくり電力(株)</v>
      </c>
      <c r="BA925" s="19" t="str">
        <f>IF(参照_電気!G925="","",参照_電気!G925)</f>
        <v>飯田まちづくり電力(株)_メニューB</v>
      </c>
      <c r="BB925" s="19">
        <f t="shared" si="55"/>
        <v>0.42700000000000005</v>
      </c>
      <c r="BD925" s="19" t="str">
        <f>IF(参照_電気!L925="","",参照_電気!L925)</f>
        <v/>
      </c>
    </row>
    <row r="926" spans="47:56">
      <c r="AU926" s="19" t="str">
        <f>IF(参照_電気!A926="","",参照_電気!A926)</f>
        <v/>
      </c>
      <c r="AV926" s="19" t="str">
        <f>IF(参照_電気!B926="","",参照_電気!B926)</f>
        <v/>
      </c>
      <c r="AW926" s="19" t="str">
        <f>IF(参照_電気!C926="","",参照_電気!C926)</f>
        <v>メニューC</v>
      </c>
      <c r="AX926" s="19">
        <f>IF(参照_電気!D926="","",参照_電気!D926)</f>
        <v>3.7599999999999998E-4</v>
      </c>
      <c r="AY926" s="19">
        <f>IF(参照_電気!E926="","",参照_電気!E926)</f>
        <v>3.7599999999999998E-4</v>
      </c>
      <c r="AZ926" s="19" t="str">
        <f>IF(参照_電気!F926="","",参照_電気!F926)</f>
        <v>飯田まちづくり電力(株)</v>
      </c>
      <c r="BA926" s="19" t="str">
        <f>IF(参照_電気!G926="","",参照_電気!G926)</f>
        <v>飯田まちづくり電力(株)_メニューC</v>
      </c>
      <c r="BB926" s="19">
        <f t="shared" si="55"/>
        <v>0.376</v>
      </c>
      <c r="BD926" s="19" t="str">
        <f>IF(参照_電気!L926="","",参照_電気!L926)</f>
        <v/>
      </c>
    </row>
    <row r="927" spans="47:56">
      <c r="AU927" s="19" t="str">
        <f>IF(参照_電気!A927="","",参照_電気!A927)</f>
        <v/>
      </c>
      <c r="AV927" s="19" t="str">
        <f>IF(参照_電気!B927="","",参照_電気!B927)</f>
        <v/>
      </c>
      <c r="AW927" s="19" t="str">
        <f>IF(参照_電気!C927="","",参照_電気!C927)</f>
        <v>メニューD</v>
      </c>
      <c r="AX927" s="19">
        <f>IF(参照_電気!D927="","",参照_電気!D927)</f>
        <v>2.9999999999999997E-4</v>
      </c>
      <c r="AY927" s="19">
        <f>IF(参照_電気!E927="","",参照_電気!E927)</f>
        <v>2.9999999999999997E-4</v>
      </c>
      <c r="AZ927" s="19" t="str">
        <f>IF(参照_電気!F927="","",参照_電気!F927)</f>
        <v>飯田まちづくり電力(株)</v>
      </c>
      <c r="BA927" s="19" t="str">
        <f>IF(参照_電気!G927="","",参照_電気!G927)</f>
        <v>飯田まちづくり電力(株)_メニューD</v>
      </c>
      <c r="BB927" s="19">
        <f t="shared" si="55"/>
        <v>0.3</v>
      </c>
      <c r="BD927" s="19" t="str">
        <f>IF(参照_電気!L927="","",参照_電気!L927)</f>
        <v/>
      </c>
    </row>
    <row r="928" spans="47:56">
      <c r="AU928" s="19" t="str">
        <f>IF(参照_電気!A928="","",参照_電気!A928)</f>
        <v/>
      </c>
      <c r="AV928" s="19" t="str">
        <f>IF(参照_電気!B928="","",参照_電気!B928)</f>
        <v/>
      </c>
      <c r="AW928" s="19" t="str">
        <f>IF(参照_電気!C928="","",参照_電気!C928)</f>
        <v>(参考値)事業者全体</v>
      </c>
      <c r="AX928" s="19">
        <f>IF(参照_電気!D928="","",参照_電気!D928)</f>
        <v>3.0200000000000002E-4</v>
      </c>
      <c r="AY928" s="19">
        <f>IF(参照_電気!E928="","",参照_電気!E928)</f>
        <v>3.0200000000000002E-4</v>
      </c>
      <c r="AZ928" s="19" t="str">
        <f>IF(参照_電気!F928="","",参照_電気!F928)</f>
        <v>飯田まちづくり電力(株)</v>
      </c>
      <c r="BA928" s="19" t="str">
        <f>IF(参照_電気!G928="","",参照_電気!G928)</f>
        <v>飯田まちづくり電力(株)_(参考値)事業者全体</v>
      </c>
      <c r="BB928" s="19">
        <f t="shared" si="55"/>
        <v>0.30200000000000005</v>
      </c>
      <c r="BD928" s="19" t="str">
        <f>IF(参照_電気!L928="","",参照_電気!L928)</f>
        <v/>
      </c>
    </row>
    <row r="929" spans="47:56">
      <c r="AU929" s="19" t="str">
        <f>IF(参照_電気!A929="","",参照_電気!A929)</f>
        <v>A0552</v>
      </c>
      <c r="AV929" s="19" t="str">
        <f>IF(参照_電気!B929="","",参照_電気!B929)</f>
        <v>イワタニ長野(株)</v>
      </c>
      <c r="AW929" s="19" t="str">
        <f>IF(参照_電気!C929="","",参照_電気!C929)</f>
        <v/>
      </c>
      <c r="AX929" s="19">
        <f>IF(参照_電気!D929="","",参照_電気!D929)</f>
        <v>4.1899999999999999E-4</v>
      </c>
      <c r="AY929" s="19">
        <f>IF(参照_電気!E929="","",参照_電気!E929)</f>
        <v>4.1899999999999999E-4</v>
      </c>
      <c r="AZ929" s="19" t="str">
        <f>IF(参照_電気!F929="","",参照_電気!F929)</f>
        <v>イワタニ長野(株)</v>
      </c>
      <c r="BA929" s="19" t="str">
        <f>IF(参照_電気!G929="","",参照_電気!G929)</f>
        <v>イワタニ長野(株)_</v>
      </c>
      <c r="BB929" s="19">
        <f t="shared" si="55"/>
        <v>0.41899999999999998</v>
      </c>
      <c r="BD929" s="19" t="str">
        <f>IF(参照_電気!L929="","",参照_電気!L929)</f>
        <v/>
      </c>
    </row>
    <row r="930" spans="47:56">
      <c r="AU930" s="19" t="str">
        <f>IF(参照_電気!A930="","",参照_電気!A930)</f>
        <v>A0553</v>
      </c>
      <c r="AV930" s="19" t="str">
        <f>IF(参照_電気!B930="","",参照_電気!B930)</f>
        <v>シェルジャパン(株)</v>
      </c>
      <c r="AW930" s="19" t="str">
        <f>IF(参照_電気!C930="","",参照_電気!C930)</f>
        <v>メニューA</v>
      </c>
      <c r="AX930" s="19">
        <f>IF(参照_電気!D930="","",参照_電気!D930)</f>
        <v>0</v>
      </c>
      <c r="AY930" s="19">
        <f>IF(参照_電気!E930="","",参照_電気!E930)</f>
        <v>0</v>
      </c>
      <c r="AZ930" s="19" t="str">
        <f>IF(参照_電気!F930="","",参照_電気!F930)</f>
        <v>シェルジャパン(株)</v>
      </c>
      <c r="BA930" s="19" t="str">
        <f>IF(参照_電気!G930="","",参照_電気!G930)</f>
        <v>シェルジャパン(株)_メニューA</v>
      </c>
      <c r="BB930" s="19">
        <f t="shared" si="55"/>
        <v>0</v>
      </c>
      <c r="BD930" s="19" t="str">
        <f>IF(参照_電気!L930="","",参照_電気!L930)</f>
        <v/>
      </c>
    </row>
    <row r="931" spans="47:56">
      <c r="AU931" s="19" t="str">
        <f>IF(参照_電気!A931="","",参照_電気!A931)</f>
        <v/>
      </c>
      <c r="AV931" s="19" t="str">
        <f>IF(参照_電気!B931="","",参照_電気!B931)</f>
        <v/>
      </c>
      <c r="AW931" s="19" t="str">
        <f>IF(参照_電気!C931="","",参照_電気!C931)</f>
        <v>メニューB</v>
      </c>
      <c r="AX931" s="19">
        <f>IF(参照_電気!D931="","",参照_電気!D931)</f>
        <v>2.9999999999999997E-4</v>
      </c>
      <c r="AY931" s="19">
        <f>IF(参照_電気!E931="","",参照_電気!E931)</f>
        <v>2.9999999999999997E-4</v>
      </c>
      <c r="AZ931" s="19" t="str">
        <f>IF(参照_電気!F931="","",参照_電気!F931)</f>
        <v>シェルジャパン(株)</v>
      </c>
      <c r="BA931" s="19" t="str">
        <f>IF(参照_電気!G931="","",参照_電気!G931)</f>
        <v>シェルジャパン(株)_メニューB</v>
      </c>
      <c r="BB931" s="19">
        <f t="shared" si="55"/>
        <v>0.3</v>
      </c>
      <c r="BD931" s="19" t="str">
        <f>IF(参照_電気!L931="","",参照_電気!L931)</f>
        <v/>
      </c>
    </row>
    <row r="932" spans="47:56">
      <c r="AU932" s="19" t="str">
        <f>IF(参照_電気!A932="","",参照_電気!A932)</f>
        <v/>
      </c>
      <c r="AV932" s="19" t="str">
        <f>IF(参照_電気!B932="","",参照_電気!B932)</f>
        <v/>
      </c>
      <c r="AW932" s="19" t="str">
        <f>IF(参照_電気!C932="","",参照_電気!C932)</f>
        <v>メニューC(残差)</v>
      </c>
      <c r="AX932" s="19">
        <f>IF(参照_電気!D932="","",参照_電気!D932)</f>
        <v>4.2200000000000001E-4</v>
      </c>
      <c r="AY932" s="19">
        <f>IF(参照_電気!E932="","",参照_電気!E932)</f>
        <v>4.2200000000000001E-4</v>
      </c>
      <c r="AZ932" s="19" t="str">
        <f>IF(参照_電気!F932="","",参照_電気!F932)</f>
        <v>シェルジャパン(株)</v>
      </c>
      <c r="BA932" s="19" t="str">
        <f>IF(参照_電気!G932="","",参照_電気!G932)</f>
        <v>シェルジャパン(株)_メニューC(残差)</v>
      </c>
      <c r="BB932" s="19">
        <f t="shared" si="55"/>
        <v>0.42199999999999999</v>
      </c>
      <c r="BD932" s="19" t="str">
        <f>IF(参照_電気!L932="","",参照_電気!L932)</f>
        <v/>
      </c>
    </row>
    <row r="933" spans="47:56">
      <c r="AU933" s="19" t="str">
        <f>IF(参照_電気!A933="","",参照_電気!A933)</f>
        <v/>
      </c>
      <c r="AV933" s="19" t="str">
        <f>IF(参照_電気!B933="","",参照_電気!B933)</f>
        <v/>
      </c>
      <c r="AW933" s="19" t="str">
        <f>IF(参照_電気!C933="","",参照_電気!C933)</f>
        <v>(参考値)事業者全体</v>
      </c>
      <c r="AX933" s="19">
        <f>IF(参照_電気!D933="","",参照_電気!D933)</f>
        <v>4.2200000000000001E-4</v>
      </c>
      <c r="AY933" s="19">
        <f>IF(参照_電気!E933="","",参照_電気!E933)</f>
        <v>4.2200000000000001E-4</v>
      </c>
      <c r="AZ933" s="19" t="str">
        <f>IF(参照_電気!F933="","",参照_電気!F933)</f>
        <v>シェルジャパン(株)</v>
      </c>
      <c r="BA933" s="19" t="str">
        <f>IF(参照_電気!G933="","",参照_電気!G933)</f>
        <v>シェルジャパン(株)_(参考値)事業者全体</v>
      </c>
      <c r="BB933" s="19">
        <f t="shared" si="55"/>
        <v>0.42199999999999999</v>
      </c>
      <c r="BD933" s="19" t="str">
        <f>IF(参照_電気!L933="","",参照_電気!L933)</f>
        <v/>
      </c>
    </row>
    <row r="934" spans="47:56">
      <c r="AU934" s="19" t="str">
        <f>IF(参照_電気!A934="","",参照_電気!A934)</f>
        <v>A0555</v>
      </c>
      <c r="AV934" s="19" t="str">
        <f>IF(参照_電気!B934="","",参照_電気!B934)</f>
        <v>石油資源開発(株)</v>
      </c>
      <c r="AW934" s="19" t="str">
        <f>IF(参照_電気!C934="","",参照_電気!C934)</f>
        <v/>
      </c>
      <c r="AX934" s="19">
        <f>IF(参照_電気!D934="","",参照_電気!D934)</f>
        <v>4.2200000000000001E-4</v>
      </c>
      <c r="AY934" s="19">
        <f>IF(参照_電気!E934="","",参照_電気!E934)</f>
        <v>4.2200000000000001E-4</v>
      </c>
      <c r="AZ934" s="19" t="str">
        <f>IF(参照_電気!F934="","",参照_電気!F934)</f>
        <v>石油資源開発(株)</v>
      </c>
      <c r="BA934" s="19" t="str">
        <f>IF(参照_電気!G934="","",参照_電気!G934)</f>
        <v>石油資源開発(株)_</v>
      </c>
      <c r="BB934" s="19">
        <f t="shared" si="55"/>
        <v>0.42199999999999999</v>
      </c>
      <c r="BD934" s="19" t="str">
        <f>IF(参照_電気!L934="","",参照_電気!L934)</f>
        <v/>
      </c>
    </row>
    <row r="935" spans="47:56">
      <c r="AU935" s="19" t="str">
        <f>IF(参照_電気!A935="","",参照_電気!A935)</f>
        <v>A0556</v>
      </c>
      <c r="AV935" s="19" t="str">
        <f>IF(参照_電気!B935="","",参照_電気!B935)</f>
        <v>越後天然ガス(株)</v>
      </c>
      <c r="AW935" s="19" t="str">
        <f>IF(参照_電気!C935="","",参照_電気!C935)</f>
        <v>メニューA</v>
      </c>
      <c r="AX935" s="19">
        <f>IF(参照_電気!D935="","",参照_電気!D935)</f>
        <v>0</v>
      </c>
      <c r="AY935" s="19">
        <f>IF(参照_電気!E935="","",参照_電気!E935)</f>
        <v>0</v>
      </c>
      <c r="AZ935" s="19" t="str">
        <f>IF(参照_電気!F935="","",参照_電気!F935)</f>
        <v>越後天然ガス(株)</v>
      </c>
      <c r="BA935" s="19" t="str">
        <f>IF(参照_電気!G935="","",参照_電気!G935)</f>
        <v>越後天然ガス(株)_メニューA</v>
      </c>
      <c r="BB935" s="19">
        <f t="shared" si="55"/>
        <v>0</v>
      </c>
      <c r="BD935" s="19" t="str">
        <f>IF(参照_電気!L935="","",参照_電気!L935)</f>
        <v/>
      </c>
    </row>
    <row r="936" spans="47:56">
      <c r="AU936" s="19" t="str">
        <f>IF(参照_電気!A936="","",参照_電気!A936)</f>
        <v/>
      </c>
      <c r="AV936" s="19" t="str">
        <f>IF(参照_電気!B936="","",参照_電気!B936)</f>
        <v/>
      </c>
      <c r="AW936" s="19" t="str">
        <f>IF(参照_電気!C936="","",参照_電気!C936)</f>
        <v>メニューB(残差)</v>
      </c>
      <c r="AX936" s="19">
        <f>IF(参照_電気!D936="","",参照_電気!D936)</f>
        <v>6.9800000000000005E-4</v>
      </c>
      <c r="AY936" s="19">
        <f>IF(参照_電気!E936="","",参照_電気!E936)</f>
        <v>6.9800000000000005E-4</v>
      </c>
      <c r="AZ936" s="19" t="str">
        <f>IF(参照_電気!F936="","",参照_電気!F936)</f>
        <v>越後天然ガス(株)</v>
      </c>
      <c r="BA936" s="19" t="str">
        <f>IF(参照_電気!G936="","",参照_電気!G936)</f>
        <v>越後天然ガス(株)_メニューB(残差)</v>
      </c>
      <c r="BB936" s="19">
        <f t="shared" si="55"/>
        <v>0.69800000000000006</v>
      </c>
      <c r="BD936" s="19" t="str">
        <f>IF(参照_電気!L936="","",参照_電気!L936)</f>
        <v/>
      </c>
    </row>
    <row r="937" spans="47:56">
      <c r="AU937" s="19" t="str">
        <f>IF(参照_電気!A937="","",参照_電気!A937)</f>
        <v/>
      </c>
      <c r="AV937" s="19" t="str">
        <f>IF(参照_電気!B937="","",参照_電気!B937)</f>
        <v/>
      </c>
      <c r="AW937" s="19" t="str">
        <f>IF(参照_電気!C937="","",参照_電気!C937)</f>
        <v>(参考値)事業者全体</v>
      </c>
      <c r="AX937" s="19">
        <f>IF(参照_電気!D937="","",参照_電気!D937)</f>
        <v>3.4400000000000001E-4</v>
      </c>
      <c r="AY937" s="19">
        <f>IF(参照_電気!E937="","",参照_電気!E937)</f>
        <v>3.4400000000000001E-4</v>
      </c>
      <c r="AZ937" s="19" t="str">
        <f>IF(参照_電気!F937="","",参照_電気!F937)</f>
        <v>越後天然ガス(株)</v>
      </c>
      <c r="BA937" s="19" t="str">
        <f>IF(参照_電気!G937="","",参照_電気!G937)</f>
        <v>越後天然ガス(株)_(参考値)事業者全体</v>
      </c>
      <c r="BB937" s="19">
        <f t="shared" si="55"/>
        <v>0.34400000000000003</v>
      </c>
      <c r="BD937" s="19" t="str">
        <f>IF(参照_電気!L937="","",参照_電気!L937)</f>
        <v/>
      </c>
    </row>
    <row r="938" spans="47:56">
      <c r="AU938" s="19" t="str">
        <f>IF(参照_電気!A938="","",参照_電気!A938)</f>
        <v>A0558</v>
      </c>
      <c r="AV938" s="19" t="str">
        <f>IF(参照_電気!B938="","",参照_電気!B938)</f>
        <v>坂戸ガス(株)</v>
      </c>
      <c r="AW938" s="19" t="str">
        <f>IF(参照_電気!C938="","",参照_電気!C938)</f>
        <v/>
      </c>
      <c r="AX938" s="19">
        <f>IF(参照_電気!D938="","",参照_電気!D938)</f>
        <v>3.88E-4</v>
      </c>
      <c r="AY938" s="19">
        <f>IF(参照_電気!E938="","",参照_電気!E938)</f>
        <v>3.88E-4</v>
      </c>
      <c r="AZ938" s="19" t="str">
        <f>IF(参照_電気!F938="","",参照_電気!F938)</f>
        <v>坂戸ガス(株)</v>
      </c>
      <c r="BA938" s="19" t="str">
        <f>IF(参照_電気!G938="","",参照_電気!G938)</f>
        <v>坂戸ガス(株)_</v>
      </c>
      <c r="BB938" s="19">
        <f t="shared" si="55"/>
        <v>0.38800000000000001</v>
      </c>
      <c r="BD938" s="19" t="str">
        <f>IF(参照_電気!L938="","",参照_電気!L938)</f>
        <v/>
      </c>
    </row>
    <row r="939" spans="47:56">
      <c r="AU939" s="19" t="str">
        <f>IF(参照_電気!A939="","",参照_電気!A939)</f>
        <v>A0559</v>
      </c>
      <c r="AV939" s="19" t="str">
        <f>IF(参照_電気!B939="","",参照_電気!B939)</f>
        <v>(株)デベロップ</v>
      </c>
      <c r="AW939" s="19" t="str">
        <f>IF(参照_電気!C939="","",参照_電気!C939)</f>
        <v/>
      </c>
      <c r="AX939" s="19">
        <f>IF(参照_電気!D939="","",参照_電気!D939)</f>
        <v>5.3999999999999998E-5</v>
      </c>
      <c r="AY939" s="19">
        <f>IF(参照_電気!E939="","",参照_電気!E939)</f>
        <v>5.3999999999999998E-5</v>
      </c>
      <c r="AZ939" s="19" t="str">
        <f>IF(参照_電気!F939="","",参照_電気!F939)</f>
        <v>(株)デベロップ</v>
      </c>
      <c r="BA939" s="19" t="str">
        <f>IF(参照_電気!G939="","",参照_電気!G939)</f>
        <v>(株)デベロップ_</v>
      </c>
      <c r="BB939" s="19">
        <f t="shared" si="55"/>
        <v>5.3999999999999999E-2</v>
      </c>
      <c r="BD939" s="19" t="str">
        <f>IF(参照_電気!L939="","",参照_電気!L939)</f>
        <v/>
      </c>
    </row>
    <row r="940" spans="47:56">
      <c r="AU940" s="19" t="str">
        <f>IF(参照_電気!A940="","",参照_電気!A940)</f>
        <v>A0560</v>
      </c>
      <c r="AV940" s="19" t="str">
        <f>IF(参照_電気!B940="","",参照_電気!B940)</f>
        <v>(株)テレ・マーカー</v>
      </c>
      <c r="AW940" s="19" t="str">
        <f>IF(参照_電気!C940="","",参照_電気!C940)</f>
        <v/>
      </c>
      <c r="AX940" s="19">
        <f>IF(参照_電気!D940="","",参照_電気!D940)</f>
        <v>8.1800000000000004E-4</v>
      </c>
      <c r="AY940" s="19">
        <f>IF(参照_電気!E940="","",参照_電気!E940)</f>
        <v>8.1800000000000004E-4</v>
      </c>
      <c r="AZ940" s="19" t="str">
        <f>IF(参照_電気!F940="","",参照_電気!F940)</f>
        <v>(株)テレ・マーカー</v>
      </c>
      <c r="BA940" s="19" t="str">
        <f>IF(参照_電気!G940="","",参照_電気!G940)</f>
        <v>(株)テレ・マーカー_</v>
      </c>
      <c r="BB940" s="19">
        <f t="shared" si="55"/>
        <v>0.81800000000000006</v>
      </c>
      <c r="BD940" s="19" t="str">
        <f>IF(参照_電気!L940="","",参照_電気!L940)</f>
        <v/>
      </c>
    </row>
    <row r="941" spans="47:56">
      <c r="AU941" s="19" t="str">
        <f>IF(参照_電気!A941="","",参照_電気!A941)</f>
        <v>A0562</v>
      </c>
      <c r="AV941" s="19" t="str">
        <f>IF(参照_電気!B941="","",参照_電気!B941)</f>
        <v>MGCエネルギー(株)</v>
      </c>
      <c r="AW941" s="19" t="str">
        <f>IF(参照_電気!C941="","",参照_電気!C941)</f>
        <v/>
      </c>
      <c r="AX941" s="19">
        <f>IF(参照_電気!D941="","",参照_電気!D941)</f>
        <v>2.7099999999999997E-4</v>
      </c>
      <c r="AY941" s="19">
        <f>IF(参照_電気!E941="","",参照_電気!E941)</f>
        <v>2.7099999999999997E-4</v>
      </c>
      <c r="AZ941" s="19" t="str">
        <f>IF(参照_電気!F941="","",参照_電気!F941)</f>
        <v>MGCエネルギー(株)</v>
      </c>
      <c r="BA941" s="19" t="str">
        <f>IF(参照_電気!G941="","",参照_電気!G941)</f>
        <v>MGCエネルギー(株)_</v>
      </c>
      <c r="BB941" s="19">
        <f t="shared" si="55"/>
        <v>0.27099999999999996</v>
      </c>
      <c r="BD941" s="19" t="str">
        <f>IF(参照_電気!L941="","",参照_電気!L941)</f>
        <v/>
      </c>
    </row>
    <row r="942" spans="47:56">
      <c r="AU942" s="19" t="str">
        <f>IF(参照_電気!A942="","",参照_電気!A942)</f>
        <v>A0565</v>
      </c>
      <c r="AV942" s="19" t="str">
        <f>IF(参照_電気!B942="","",参照_電気!B942)</f>
        <v>福島フェニックス電力(株)</v>
      </c>
      <c r="AW942" s="19" t="str">
        <f>IF(参照_電気!C942="","",参照_電気!C942)</f>
        <v/>
      </c>
      <c r="AX942" s="19">
        <f>IF(参照_電気!D942="","",参照_電気!D942)</f>
        <v>4.1399999999999998E-4</v>
      </c>
      <c r="AY942" s="19">
        <f>IF(参照_電気!E942="","",参照_電気!E942)</f>
        <v>4.1399999999999998E-4</v>
      </c>
      <c r="AZ942" s="19" t="str">
        <f>IF(参照_電気!F942="","",参照_電気!F942)</f>
        <v>福島フェニックス電力(株)</v>
      </c>
      <c r="BA942" s="19" t="str">
        <f>IF(参照_電気!G942="","",参照_電気!G942)</f>
        <v>福島フェニックス電力(株)_</v>
      </c>
      <c r="BB942" s="19">
        <f t="shared" si="55"/>
        <v>0.41399999999999998</v>
      </c>
      <c r="BD942" s="19" t="str">
        <f>IF(参照_電気!L942="","",参照_電気!L942)</f>
        <v/>
      </c>
    </row>
    <row r="943" spans="47:56">
      <c r="AU943" s="19" t="str">
        <f>IF(参照_電気!A943="","",参照_電気!A943)</f>
        <v>A0567</v>
      </c>
      <c r="AV943" s="19" t="str">
        <f>IF(参照_電気!B943="","",参照_電気!B943)</f>
        <v>(株)美作国電力</v>
      </c>
      <c r="AW943" s="19" t="str">
        <f>IF(参照_電気!C943="","",参照_電気!C943)</f>
        <v/>
      </c>
      <c r="AX943" s="19">
        <f>IF(参照_電気!D943="","",参照_電気!D943)</f>
        <v>4.4700000000000002E-4</v>
      </c>
      <c r="AY943" s="19">
        <f>IF(参照_電気!E943="","",参照_電気!E943)</f>
        <v>4.4700000000000002E-4</v>
      </c>
      <c r="AZ943" s="19" t="str">
        <f>IF(参照_電気!F943="","",参照_電気!F943)</f>
        <v>(株)美作国電力</v>
      </c>
      <c r="BA943" s="19" t="str">
        <f>IF(参照_電気!G943="","",参照_電気!G943)</f>
        <v>(株)美作国電力_</v>
      </c>
      <c r="BB943" s="19">
        <f t="shared" si="55"/>
        <v>0.44700000000000001</v>
      </c>
      <c r="BD943" s="19" t="str">
        <f>IF(参照_電気!L943="","",参照_電気!L943)</f>
        <v/>
      </c>
    </row>
    <row r="944" spans="47:56">
      <c r="AU944" s="19" t="str">
        <f>IF(参照_電気!A944="","",参照_電気!A944)</f>
        <v>A0570</v>
      </c>
      <c r="AV944" s="19" t="str">
        <f>IF(参照_電気!B944="","",参照_電気!B944)</f>
        <v>八幡商事(株)</v>
      </c>
      <c r="AW944" s="19" t="str">
        <f>IF(参照_電気!C944="","",参照_電気!C944)</f>
        <v/>
      </c>
      <c r="AX944" s="19">
        <f>IF(参照_電気!D944="","",参照_電気!D944)</f>
        <v>4.1899999999999999E-4</v>
      </c>
      <c r="AY944" s="19">
        <f>IF(参照_電気!E944="","",参照_電気!E944)</f>
        <v>4.1899999999999999E-4</v>
      </c>
      <c r="AZ944" s="19" t="str">
        <f>IF(参照_電気!F944="","",参照_電気!F944)</f>
        <v>八幡商事(株)</v>
      </c>
      <c r="BA944" s="19" t="str">
        <f>IF(参照_電気!G944="","",参照_電気!G944)</f>
        <v>八幡商事(株)_</v>
      </c>
      <c r="BB944" s="19">
        <f t="shared" si="55"/>
        <v>0.41899999999999998</v>
      </c>
      <c r="BD944" s="19" t="str">
        <f>IF(参照_電気!L944="","",参照_電気!L944)</f>
        <v/>
      </c>
    </row>
    <row r="945" spans="47:56">
      <c r="AU945" s="19" t="str">
        <f>IF(参照_電気!A945="","",参照_電気!A945)</f>
        <v>A0571</v>
      </c>
      <c r="AV945" s="19" t="str">
        <f>IF(参照_電気!B945="","",参照_電気!B945)</f>
        <v>おいでんエネルギー(株)</v>
      </c>
      <c r="AW945" s="19" t="str">
        <f>IF(参照_電気!C945="","",参照_電気!C945)</f>
        <v>メニューA</v>
      </c>
      <c r="AX945" s="19">
        <f>IF(参照_電気!D945="","",参照_電気!D945)</f>
        <v>0</v>
      </c>
      <c r="AY945" s="19">
        <f>IF(参照_電気!E945="","",参照_電気!E945)</f>
        <v>0</v>
      </c>
      <c r="AZ945" s="19" t="str">
        <f>IF(参照_電気!F945="","",参照_電気!F945)</f>
        <v>おいでんエネルギー(株)</v>
      </c>
      <c r="BA945" s="19" t="str">
        <f>IF(参照_電気!G945="","",参照_電気!G945)</f>
        <v>おいでんエネルギー(株)_メニューA</v>
      </c>
      <c r="BB945" s="19">
        <f t="shared" si="55"/>
        <v>0</v>
      </c>
      <c r="BD945" s="19" t="str">
        <f>IF(参照_電気!L945="","",参照_電気!L945)</f>
        <v/>
      </c>
    </row>
    <row r="946" spans="47:56">
      <c r="AU946" s="19" t="str">
        <f>IF(参照_電気!A946="","",参照_電気!A946)</f>
        <v/>
      </c>
      <c r="AV946" s="19" t="str">
        <f>IF(参照_電気!B946="","",参照_電気!B946)</f>
        <v/>
      </c>
      <c r="AW946" s="19" t="str">
        <f>IF(参照_電気!C946="","",参照_電気!C946)</f>
        <v>メニューB</v>
      </c>
      <c r="AX946" s="19">
        <f>IF(参照_電気!D946="","",参照_電気!D946)</f>
        <v>0</v>
      </c>
      <c r="AY946" s="19">
        <f>IF(参照_電気!E946="","",参照_電気!E946)</f>
        <v>0</v>
      </c>
      <c r="AZ946" s="19" t="str">
        <f>IF(参照_電気!F946="","",参照_電気!F946)</f>
        <v>おいでんエネルギー(株)</v>
      </c>
      <c r="BA946" s="19" t="str">
        <f>IF(参照_電気!G946="","",参照_電気!G946)</f>
        <v>おいでんエネルギー(株)_メニューB</v>
      </c>
      <c r="BB946" s="19">
        <f t="shared" si="55"/>
        <v>0</v>
      </c>
      <c r="BD946" s="19" t="str">
        <f>IF(参照_電気!L946="","",参照_電気!L946)</f>
        <v/>
      </c>
    </row>
    <row r="947" spans="47:56">
      <c r="AU947" s="19" t="str">
        <f>IF(参照_電気!A947="","",参照_電気!A947)</f>
        <v/>
      </c>
      <c r="AV947" s="19" t="str">
        <f>IF(参照_電気!B947="","",参照_電気!B947)</f>
        <v/>
      </c>
      <c r="AW947" s="19" t="str">
        <f>IF(参照_電気!C947="","",参照_電気!C947)</f>
        <v>メニューC(残差)</v>
      </c>
      <c r="AX947" s="19">
        <f>IF(参照_電気!D947="","",参照_電気!D947)</f>
        <v>4.2200000000000001E-4</v>
      </c>
      <c r="AY947" s="19">
        <f>IF(参照_電気!E947="","",参照_電気!E947)</f>
        <v>4.2200000000000001E-4</v>
      </c>
      <c r="AZ947" s="19" t="str">
        <f>IF(参照_電気!F947="","",参照_電気!F947)</f>
        <v>おいでんエネルギー(株)</v>
      </c>
      <c r="BA947" s="19" t="str">
        <f>IF(参照_電気!G947="","",参照_電気!G947)</f>
        <v>おいでんエネルギー(株)_メニューC(残差)</v>
      </c>
      <c r="BB947" s="19">
        <f t="shared" si="55"/>
        <v>0.42199999999999999</v>
      </c>
      <c r="BD947" s="19" t="str">
        <f>IF(参照_電気!L947="","",参照_電気!L947)</f>
        <v/>
      </c>
    </row>
    <row r="948" spans="47:56">
      <c r="AU948" s="19" t="str">
        <f>IF(参照_電気!A948="","",参照_電気!A948)</f>
        <v/>
      </c>
      <c r="AV948" s="19" t="str">
        <f>IF(参照_電気!B948="","",参照_電気!B948)</f>
        <v/>
      </c>
      <c r="AW948" s="19" t="str">
        <f>IF(参照_電気!C948="","",参照_電気!C948)</f>
        <v>(参考値)事業者全体</v>
      </c>
      <c r="AX948" s="19">
        <f>IF(参照_電気!D948="","",参照_電気!D948)</f>
        <v>2.8E-5</v>
      </c>
      <c r="AY948" s="19">
        <f>IF(参照_電気!E948="","",参照_電気!E948)</f>
        <v>2.8E-5</v>
      </c>
      <c r="AZ948" s="19" t="str">
        <f>IF(参照_電気!F948="","",参照_電気!F948)</f>
        <v>おいでんエネルギー(株)</v>
      </c>
      <c r="BA948" s="19" t="str">
        <f>IF(参照_電気!G948="","",参照_電気!G948)</f>
        <v>おいでんエネルギー(株)_(参考値)事業者全体</v>
      </c>
      <c r="BB948" s="19">
        <f t="shared" si="55"/>
        <v>2.8000000000000001E-2</v>
      </c>
      <c r="BD948" s="19" t="str">
        <f>IF(参照_電気!L948="","",参照_電気!L948)</f>
        <v/>
      </c>
    </row>
    <row r="949" spans="47:56">
      <c r="AU949" s="19" t="str">
        <f>IF(参照_電気!A949="","",参照_電気!A949)</f>
        <v>A0572</v>
      </c>
      <c r="AV949" s="19" t="str">
        <f>IF(参照_電気!B949="","",参照_電気!B949)</f>
        <v>(株)イシオ</v>
      </c>
      <c r="AW949" s="19" t="str">
        <f>IF(参照_電気!C949="","",参照_電気!C949)</f>
        <v/>
      </c>
      <c r="AX949" s="19">
        <f>IF(参照_電気!D949="","",参照_電気!D949)</f>
        <v>6.4300000000000002E-4</v>
      </c>
      <c r="AY949" s="19">
        <f>IF(参照_電気!E949="","",参照_電気!E949)</f>
        <v>6.4300000000000002E-4</v>
      </c>
      <c r="AZ949" s="19" t="str">
        <f>IF(参照_電気!F949="","",参照_電気!F949)</f>
        <v>(株)イシオ</v>
      </c>
      <c r="BA949" s="19" t="str">
        <f>IF(参照_電気!G949="","",参照_電気!G949)</f>
        <v>(株)イシオ_</v>
      </c>
      <c r="BB949" s="19">
        <f t="shared" si="55"/>
        <v>0.64300000000000002</v>
      </c>
      <c r="BD949" s="19" t="str">
        <f>IF(参照_電気!L949="","",参照_電気!L949)</f>
        <v/>
      </c>
    </row>
    <row r="950" spans="47:56">
      <c r="AU950" s="19" t="str">
        <f>IF(参照_電気!A950="","",参照_電気!A950)</f>
        <v>A0573</v>
      </c>
      <c r="AV950" s="19" t="str">
        <f>IF(参照_電気!B950="","",参照_電気!B950)</f>
        <v>北陸電力ビズ・エナジーソリューション(株)</v>
      </c>
      <c r="AW950" s="19" t="str">
        <f>IF(参照_電気!C950="","",参照_電気!C950)</f>
        <v>メニューA</v>
      </c>
      <c r="AX950" s="19">
        <f>IF(参照_電気!D950="","",参照_電気!D950)</f>
        <v>0</v>
      </c>
      <c r="AY950" s="19">
        <f>IF(参照_電気!E950="","",参照_電気!E950)</f>
        <v>0</v>
      </c>
      <c r="AZ950" s="19" t="str">
        <f>IF(参照_電気!F950="","",参照_電気!F950)</f>
        <v>北陸電力ビズ・エナジーソリューション(株)</v>
      </c>
      <c r="BA950" s="19" t="str">
        <f>IF(参照_電気!G950="","",参照_電気!G950)</f>
        <v>北陸電力ビズ・エナジーソリューション(株)_メニューA</v>
      </c>
      <c r="BB950" s="19">
        <f t="shared" si="55"/>
        <v>0</v>
      </c>
      <c r="BD950" s="19" t="str">
        <f>IF(参照_電気!L950="","",参照_電気!L950)</f>
        <v/>
      </c>
    </row>
    <row r="951" spans="47:56">
      <c r="AU951" s="19" t="str">
        <f>IF(参照_電気!A951="","",参照_電気!A951)</f>
        <v/>
      </c>
      <c r="AV951" s="19" t="str">
        <f>IF(参照_電気!B951="","",参照_電気!B951)</f>
        <v/>
      </c>
      <c r="AW951" s="19" t="str">
        <f>IF(参照_電気!C951="","",参照_電気!C951)</f>
        <v>メニューB(残差)</v>
      </c>
      <c r="AX951" s="19">
        <f>IF(参照_電気!D951="","",参照_電気!D951)</f>
        <v>4.7399999999999997E-4</v>
      </c>
      <c r="AY951" s="19">
        <f>IF(参照_電気!E951="","",参照_電気!E951)</f>
        <v>4.7399999999999997E-4</v>
      </c>
      <c r="AZ951" s="19" t="str">
        <f>IF(参照_電気!F951="","",参照_電気!F951)</f>
        <v>北陸電力ビズ・エナジーソリューション(株)</v>
      </c>
      <c r="BA951" s="19" t="str">
        <f>IF(参照_電気!G951="","",参照_電気!G951)</f>
        <v>北陸電力ビズ・エナジーソリューション(株)_メニューB(残差)</v>
      </c>
      <c r="BB951" s="19">
        <f t="shared" si="55"/>
        <v>0.47399999999999998</v>
      </c>
      <c r="BD951" s="19" t="str">
        <f>IF(参照_電気!L951="","",参照_電気!L951)</f>
        <v/>
      </c>
    </row>
    <row r="952" spans="47:56">
      <c r="AU952" s="19" t="str">
        <f>IF(参照_電気!A952="","",参照_電気!A952)</f>
        <v/>
      </c>
      <c r="AV952" s="19" t="str">
        <f>IF(参照_電気!B952="","",参照_電気!B952)</f>
        <v/>
      </c>
      <c r="AW952" s="19" t="str">
        <f>IF(参照_電気!C952="","",参照_電気!C952)</f>
        <v>(参考値)事業者全体</v>
      </c>
      <c r="AX952" s="19">
        <f>IF(参照_電気!D952="","",参照_電気!D952)</f>
        <v>4.6999999999999999E-4</v>
      </c>
      <c r="AY952" s="19">
        <f>IF(参照_電気!E952="","",参照_電気!E952)</f>
        <v>4.6999999999999999E-4</v>
      </c>
      <c r="AZ952" s="19" t="str">
        <f>IF(参照_電気!F952="","",参照_電気!F952)</f>
        <v>北陸電力ビズ・エナジーソリューション(株)</v>
      </c>
      <c r="BA952" s="19" t="str">
        <f>IF(参照_電気!G952="","",参照_電気!G952)</f>
        <v>北陸電力ビズ・エナジーソリューション(株)_(参考値)事業者全体</v>
      </c>
      <c r="BB952" s="19">
        <f t="shared" si="55"/>
        <v>0.47</v>
      </c>
      <c r="BD952" s="19" t="str">
        <f>IF(参照_電気!L952="","",参照_電気!L952)</f>
        <v/>
      </c>
    </row>
    <row r="953" spans="47:56">
      <c r="AU953" s="19" t="str">
        <f>IF(参照_電気!A953="","",参照_電気!A953)</f>
        <v>A0574</v>
      </c>
      <c r="AV953" s="19" t="str">
        <f>IF(参照_電気!B953="","",参照_電気!B953)</f>
        <v>リニューアブルトレード(株)</v>
      </c>
      <c r="AW953" s="19" t="str">
        <f>IF(参照_電気!C953="","",参照_電気!C953)</f>
        <v/>
      </c>
      <c r="AX953" s="19">
        <f>IF(参照_電気!D953="","",参照_電気!D953)</f>
        <v>6.1700000000000004E-4</v>
      </c>
      <c r="AY953" s="19">
        <f>IF(参照_電気!E953="","",参照_電気!E953)</f>
        <v>6.1700000000000004E-4</v>
      </c>
      <c r="AZ953" s="19" t="str">
        <f>IF(参照_電気!F953="","",参照_電気!F953)</f>
        <v>リニューアブルトレード(株)</v>
      </c>
      <c r="BA953" s="19" t="str">
        <f>IF(参照_電気!G953="","",参照_電気!G953)</f>
        <v>リニューアブルトレード(株)_</v>
      </c>
      <c r="BB953" s="19">
        <f t="shared" si="55"/>
        <v>0.61699999999999999</v>
      </c>
      <c r="BD953" s="19" t="str">
        <f>IF(参照_電気!L953="","",参照_電気!L953)</f>
        <v/>
      </c>
    </row>
    <row r="954" spans="47:56">
      <c r="AU954" s="19" t="str">
        <f>IF(参照_電気!A954="","",参照_電気!A954)</f>
        <v>A0577</v>
      </c>
      <c r="AV954" s="19" t="str">
        <f>IF(参照_電気!B954="","",参照_電気!B954)</f>
        <v>ICT伊那みらいでんき(株)(旧:丸紅伊那みらいでんき(株))</v>
      </c>
      <c r="AW954" s="19" t="str">
        <f>IF(参照_電気!C954="","",参照_電気!C954)</f>
        <v>メニューA</v>
      </c>
      <c r="AX954" s="19">
        <f>IF(参照_電気!D954="","",参照_電気!D954)</f>
        <v>0</v>
      </c>
      <c r="AY954" s="19">
        <f>IF(参照_電気!E954="","",参照_電気!E954)</f>
        <v>0</v>
      </c>
      <c r="AZ954" s="19" t="str">
        <f>IF(参照_電気!F954="","",参照_電気!F954)</f>
        <v>ICT伊那みらいでんき(株)(旧:丸紅伊那みらいでんき(株))</v>
      </c>
      <c r="BA954" s="19" t="str">
        <f>IF(参照_電気!G954="","",参照_電気!G954)</f>
        <v>ICT伊那みらいでんき(株)(旧:丸紅伊那みらいでんき(株))_メニューA</v>
      </c>
      <c r="BB954" s="19">
        <f t="shared" si="55"/>
        <v>0</v>
      </c>
      <c r="BD954" s="19" t="str">
        <f>IF(参照_電気!L954="","",参照_電気!L954)</f>
        <v/>
      </c>
    </row>
    <row r="955" spans="47:56">
      <c r="AU955" s="19" t="str">
        <f>IF(参照_電気!A955="","",参照_電気!A955)</f>
        <v/>
      </c>
      <c r="AV955" s="19" t="str">
        <f>IF(参照_電気!B955="","",参照_電気!B955)</f>
        <v/>
      </c>
      <c r="AW955" s="19" t="str">
        <f>IF(参照_電気!C955="","",参照_電気!C955)</f>
        <v>メニューB(残差)</v>
      </c>
      <c r="AX955" s="19">
        <f>IF(参照_電気!D955="","",参照_電気!D955)</f>
        <v>3.6699999999999998E-4</v>
      </c>
      <c r="AY955" s="19">
        <f>IF(参照_電気!E955="","",参照_電気!E955)</f>
        <v>3.6699999999999998E-4</v>
      </c>
      <c r="AZ955" s="19" t="str">
        <f>IF(参照_電気!F955="","",参照_電気!F955)</f>
        <v>ICT伊那みらいでんき(株)(旧:丸紅伊那みらいでんき(株))</v>
      </c>
      <c r="BA955" s="19" t="str">
        <f>IF(参照_電気!G955="","",参照_電気!G955)</f>
        <v>ICT伊那みらいでんき(株)(旧:丸紅伊那みらいでんき(株))_メニューB(残差)</v>
      </c>
      <c r="BB955" s="19">
        <f t="shared" si="55"/>
        <v>0.36699999999999999</v>
      </c>
      <c r="BD955" s="19" t="str">
        <f>IF(参照_電気!L955="","",参照_電気!L955)</f>
        <v/>
      </c>
    </row>
    <row r="956" spans="47:56">
      <c r="AU956" s="19" t="str">
        <f>IF(参照_電気!A956="","",参照_電気!A956)</f>
        <v/>
      </c>
      <c r="AV956" s="19" t="str">
        <f>IF(参照_電気!B956="","",参照_電気!B956)</f>
        <v/>
      </c>
      <c r="AW956" s="19" t="str">
        <f>IF(参照_電気!C956="","",参照_電気!C956)</f>
        <v>(参考値)事業者全体</v>
      </c>
      <c r="AX956" s="19">
        <f>IF(参照_電気!D956="","",参照_電気!D956)</f>
        <v>3.4299999999999999E-4</v>
      </c>
      <c r="AY956" s="19">
        <f>IF(参照_電気!E956="","",参照_電気!E956)</f>
        <v>3.4299999999999999E-4</v>
      </c>
      <c r="AZ956" s="19" t="str">
        <f>IF(参照_電気!F956="","",参照_電気!F956)</f>
        <v>ICT伊那みらいでんき(株)(旧:丸紅伊那みらいでんき(株))</v>
      </c>
      <c r="BA956" s="19" t="str">
        <f>IF(参照_電気!G956="","",参照_電気!G956)</f>
        <v>ICT伊那みらいでんき(株)(旧:丸紅伊那みらいでんき(株))_(参考値)事業者全体</v>
      </c>
      <c r="BB956" s="19">
        <f t="shared" si="55"/>
        <v>0.34299999999999997</v>
      </c>
      <c r="BD956" s="19" t="str">
        <f>IF(参照_電気!L956="","",参照_電気!L956)</f>
        <v/>
      </c>
    </row>
    <row r="957" spans="47:56">
      <c r="AU957" s="19" t="str">
        <f>IF(参照_電気!A957="","",参照_電気!A957)</f>
        <v>A0578</v>
      </c>
      <c r="AV957" s="19" t="str">
        <f>IF(参照_電気!B957="","",参照_電気!B957)</f>
        <v>富士山エナジー(株)</v>
      </c>
      <c r="AW957" s="19" t="str">
        <f>IF(参照_電気!C957="","",参照_電気!C957)</f>
        <v/>
      </c>
      <c r="AX957" s="19">
        <f>IF(参照_電気!D957="","",参照_電気!D957)</f>
        <v>5.1800000000000001E-4</v>
      </c>
      <c r="AY957" s="19">
        <f>IF(参照_電気!E957="","",参照_電気!E957)</f>
        <v>5.1800000000000001E-4</v>
      </c>
      <c r="AZ957" s="19" t="str">
        <f>IF(参照_電気!F957="","",参照_電気!F957)</f>
        <v>富士山エナジー(株)</v>
      </c>
      <c r="BA957" s="19" t="str">
        <f>IF(参照_電気!G957="","",参照_電気!G957)</f>
        <v>富士山エナジー(株)_</v>
      </c>
      <c r="BB957" s="19">
        <f t="shared" si="55"/>
        <v>0.51800000000000002</v>
      </c>
      <c r="BD957" s="19" t="str">
        <f>IF(参照_電気!L957="","",参照_電気!L957)</f>
        <v/>
      </c>
    </row>
    <row r="958" spans="47:56">
      <c r="AU958" s="19" t="str">
        <f>IF(参照_電気!A958="","",参照_電気!A958)</f>
        <v>A0581</v>
      </c>
      <c r="AV958" s="19" t="str">
        <f>IF(参照_電気!B958="","",参照_電気!B958)</f>
        <v>WSエナジー(株)</v>
      </c>
      <c r="AW958" s="19" t="str">
        <f>IF(参照_電気!C958="","",参照_電気!C958)</f>
        <v/>
      </c>
      <c r="AX958" s="19">
        <f>IF(参照_電気!D958="","",参照_電気!D958)</f>
        <v>4.1899999999999999E-4</v>
      </c>
      <c r="AY958" s="19">
        <f>IF(参照_電気!E958="","",参照_電気!E958)</f>
        <v>4.1899999999999999E-4</v>
      </c>
      <c r="AZ958" s="19" t="str">
        <f>IF(参照_電気!F958="","",参照_電気!F958)</f>
        <v>WSエナジー(株)</v>
      </c>
      <c r="BA958" s="19" t="str">
        <f>IF(参照_電気!G958="","",参照_電気!G958)</f>
        <v>WSエナジー(株)_</v>
      </c>
      <c r="BB958" s="19">
        <f t="shared" si="55"/>
        <v>0.41899999999999998</v>
      </c>
      <c r="BD958" s="19" t="str">
        <f>IF(参照_電気!L958="","",参照_電気!L958)</f>
        <v/>
      </c>
    </row>
    <row r="959" spans="47:56">
      <c r="AU959" s="19" t="str">
        <f>IF(参照_電気!A959="","",参照_電気!A959)</f>
        <v>A0582</v>
      </c>
      <c r="AV959" s="19" t="str">
        <f>IF(参照_電気!B959="","",参照_電気!B959)</f>
        <v>TERA Energy(株)</v>
      </c>
      <c r="AW959" s="19" t="str">
        <f>IF(参照_電気!C959="","",参照_電気!C959)</f>
        <v>メニューA</v>
      </c>
      <c r="AX959" s="19">
        <f>IF(参照_電気!D959="","",参照_電気!D959)</f>
        <v>0</v>
      </c>
      <c r="AY959" s="19">
        <f>IF(参照_電気!E959="","",参照_電気!E959)</f>
        <v>0</v>
      </c>
      <c r="AZ959" s="19" t="str">
        <f>IF(参照_電気!F959="","",参照_電気!F959)</f>
        <v>TERA Energy(株)</v>
      </c>
      <c r="BA959" s="19" t="str">
        <f>IF(参照_電気!G959="","",参照_電気!G959)</f>
        <v>TERA Energy(株)_メニューA</v>
      </c>
      <c r="BB959" s="19">
        <f t="shared" si="55"/>
        <v>0</v>
      </c>
      <c r="BD959" s="19" t="str">
        <f>IF(参照_電気!L959="","",参照_電気!L959)</f>
        <v/>
      </c>
    </row>
    <row r="960" spans="47:56">
      <c r="AU960" s="19" t="str">
        <f>IF(参照_電気!A960="","",参照_電気!A960)</f>
        <v/>
      </c>
      <c r="AV960" s="19" t="str">
        <f>IF(参照_電気!B960="","",参照_電気!B960)</f>
        <v/>
      </c>
      <c r="AW960" s="19" t="str">
        <f>IF(参照_電気!C960="","",参照_電気!C960)</f>
        <v>メニューB</v>
      </c>
      <c r="AX960" s="19">
        <f>IF(参照_電気!D960="","",参照_電気!D960)</f>
        <v>4.0099999999999999E-4</v>
      </c>
      <c r="AY960" s="19">
        <f>IF(参照_電気!E960="","",参照_電気!E960)</f>
        <v>4.0099999999999999E-4</v>
      </c>
      <c r="AZ960" s="19" t="str">
        <f>IF(参照_電気!F960="","",参照_電気!F960)</f>
        <v>TERA Energy(株)</v>
      </c>
      <c r="BA960" s="19" t="str">
        <f>IF(参照_電気!G960="","",参照_電気!G960)</f>
        <v>TERA Energy(株)_メニューB</v>
      </c>
      <c r="BB960" s="19">
        <f t="shared" si="55"/>
        <v>0.40099999999999997</v>
      </c>
      <c r="BD960" s="19" t="str">
        <f>IF(参照_電気!L960="","",参照_電気!L960)</f>
        <v/>
      </c>
    </row>
    <row r="961" spans="47:56">
      <c r="AU961" s="19" t="str">
        <f>IF(参照_電気!A961="","",参照_電気!A961)</f>
        <v/>
      </c>
      <c r="AV961" s="19" t="str">
        <f>IF(参照_電気!B961="","",参照_電気!B961)</f>
        <v/>
      </c>
      <c r="AW961" s="19" t="str">
        <f>IF(参照_電気!C961="","",参照_電気!C961)</f>
        <v>(参考値)事業者全体</v>
      </c>
      <c r="AX961" s="19">
        <f>IF(参照_電気!D961="","",参照_電気!D961)</f>
        <v>3.97E-4</v>
      </c>
      <c r="AY961" s="19">
        <f>IF(参照_電気!E961="","",参照_電気!E961)</f>
        <v>3.97E-4</v>
      </c>
      <c r="AZ961" s="19" t="str">
        <f>IF(参照_電気!F961="","",参照_電気!F961)</f>
        <v>TERA Energy(株)</v>
      </c>
      <c r="BA961" s="19" t="str">
        <f>IF(参照_電気!G961="","",参照_電気!G961)</f>
        <v>TERA Energy(株)_(参考値)事業者全体</v>
      </c>
      <c r="BB961" s="19">
        <f t="shared" si="55"/>
        <v>0.39700000000000002</v>
      </c>
      <c r="BD961" s="19" t="str">
        <f>IF(参照_電気!L961="","",参照_電気!L961)</f>
        <v/>
      </c>
    </row>
    <row r="962" spans="47:56">
      <c r="AU962" s="19" t="str">
        <f>IF(参照_電気!A962="","",参照_電気!A962)</f>
        <v>A0584</v>
      </c>
      <c r="AV962" s="19" t="str">
        <f>IF(参照_電気!B962="","",参照_電気!B962)</f>
        <v>MCPD(株)</v>
      </c>
      <c r="AW962" s="19" t="str">
        <f>IF(参照_電気!C962="","",参照_電気!C962)</f>
        <v>メニューA</v>
      </c>
      <c r="AX962" s="19">
        <f>IF(参照_電気!D962="","",参照_電気!D962)</f>
        <v>0</v>
      </c>
      <c r="AY962" s="19">
        <f>IF(参照_電気!E962="","",参照_電気!E962)</f>
        <v>0</v>
      </c>
      <c r="AZ962" s="19" t="str">
        <f>IF(参照_電気!F962="","",参照_電気!F962)</f>
        <v>MCPD(株)</v>
      </c>
      <c r="BA962" s="19" t="str">
        <f>IF(参照_電気!G962="","",参照_電気!G962)</f>
        <v>MCPD(株)_メニューA</v>
      </c>
      <c r="BB962" s="19">
        <f t="shared" si="55"/>
        <v>0</v>
      </c>
      <c r="BD962" s="19" t="str">
        <f>IF(参照_電気!L962="","",参照_電気!L962)</f>
        <v/>
      </c>
    </row>
    <row r="963" spans="47:56">
      <c r="AU963" s="19" t="str">
        <f>IF(参照_電気!A963="","",参照_電気!A963)</f>
        <v/>
      </c>
      <c r="AV963" s="19" t="str">
        <f>IF(参照_電気!B963="","",参照_電気!B963)</f>
        <v/>
      </c>
      <c r="AW963" s="19" t="str">
        <f>IF(参照_電気!C963="","",参照_電気!C963)</f>
        <v>メニューB(残差)</v>
      </c>
      <c r="AX963" s="19">
        <f>IF(参照_電気!D963="","",参照_電気!D963)</f>
        <v>3.3399999999999999E-4</v>
      </c>
      <c r="AY963" s="19">
        <f>IF(参照_電気!E963="","",参照_電気!E963)</f>
        <v>3.3399999999999999E-4</v>
      </c>
      <c r="AZ963" s="19" t="str">
        <f>IF(参照_電気!F963="","",参照_電気!F963)</f>
        <v>MCPD(株)</v>
      </c>
      <c r="BA963" s="19" t="str">
        <f>IF(参照_電気!G963="","",参照_電気!G963)</f>
        <v>MCPD(株)_メニューB(残差)</v>
      </c>
      <c r="BB963" s="19">
        <f t="shared" si="55"/>
        <v>0.33399999999999996</v>
      </c>
      <c r="BD963" s="19" t="str">
        <f>IF(参照_電気!L963="","",参照_電気!L963)</f>
        <v/>
      </c>
    </row>
    <row r="964" spans="47:56">
      <c r="AU964" s="19" t="str">
        <f>IF(参照_電気!A964="","",参照_電気!A964)</f>
        <v/>
      </c>
      <c r="AV964" s="19" t="str">
        <f>IF(参照_電気!B964="","",参照_電気!B964)</f>
        <v/>
      </c>
      <c r="AW964" s="19" t="str">
        <f>IF(参照_電気!C964="","",参照_電気!C964)</f>
        <v>(参考値)事業者全体</v>
      </c>
      <c r="AX964" s="19">
        <f>IF(参照_電気!D964="","",参照_電気!D964)</f>
        <v>3.0000000000000001E-5</v>
      </c>
      <c r="AY964" s="19">
        <f>IF(参照_電気!E964="","",参照_電気!E964)</f>
        <v>3.0000000000000001E-5</v>
      </c>
      <c r="AZ964" s="19" t="str">
        <f>IF(参照_電気!F964="","",参照_電気!F964)</f>
        <v>MCPD(株)</v>
      </c>
      <c r="BA964" s="19" t="str">
        <f>IF(参照_電気!G964="","",参照_電気!G964)</f>
        <v>MCPD(株)_(参考値)事業者全体</v>
      </c>
      <c r="BB964" s="19">
        <f t="shared" si="55"/>
        <v>3.0000000000000002E-2</v>
      </c>
      <c r="BD964" s="19" t="str">
        <f>IF(参照_電気!L964="","",参照_電気!L964)</f>
        <v/>
      </c>
    </row>
    <row r="965" spans="47:56">
      <c r="AU965" s="19" t="str">
        <f>IF(参照_電気!A965="","",参照_電気!A965)</f>
        <v>A0586</v>
      </c>
      <c r="AV965" s="19" t="str">
        <f>IF(参照_電気!B965="","",参照_電気!B965)</f>
        <v>グリーンシティこばやし(株)</v>
      </c>
      <c r="AW965" s="19" t="str">
        <f>IF(参照_電気!C965="","",参照_電気!C965)</f>
        <v/>
      </c>
      <c r="AX965" s="19">
        <f>IF(参照_電気!D965="","",参照_電気!D965)</f>
        <v>5.3700000000000004E-4</v>
      </c>
      <c r="AY965" s="19">
        <f>IF(参照_電気!E965="","",参照_電気!E965)</f>
        <v>5.3700000000000004E-4</v>
      </c>
      <c r="AZ965" s="19" t="str">
        <f>IF(参照_電気!F965="","",参照_電気!F965)</f>
        <v>グリーンシティこばやし(株)</v>
      </c>
      <c r="BA965" s="19" t="str">
        <f>IF(参照_電気!G965="","",参照_電気!G965)</f>
        <v>グリーンシティこばやし(株)_</v>
      </c>
      <c r="BB965" s="19">
        <f t="shared" ref="BB965:BB1028" si="56">AX965*1000</f>
        <v>0.53700000000000003</v>
      </c>
      <c r="BD965" s="19" t="str">
        <f>IF(参照_電気!L965="","",参照_電気!L965)</f>
        <v/>
      </c>
    </row>
    <row r="966" spans="47:56">
      <c r="AU966" s="19" t="str">
        <f>IF(参照_電気!A966="","",参照_電気!A966)</f>
        <v>A0587</v>
      </c>
      <c r="AV966" s="19" t="str">
        <f>IF(参照_電気!B966="","",参照_電気!B966)</f>
        <v>(株)吉田石油店</v>
      </c>
      <c r="AW966" s="19" t="str">
        <f>IF(参照_電気!C966="","",参照_電気!C966)</f>
        <v/>
      </c>
      <c r="AX966" s="19">
        <f>IF(参照_電気!D966="","",参照_電気!D966)</f>
        <v>4.17E-4</v>
      </c>
      <c r="AY966" s="19">
        <f>IF(参照_電気!E966="","",参照_電気!E966)</f>
        <v>4.17E-4</v>
      </c>
      <c r="AZ966" s="19" t="str">
        <f>IF(参照_電気!F966="","",参照_電気!F966)</f>
        <v>(株)吉田石油店</v>
      </c>
      <c r="BA966" s="19" t="str">
        <f>IF(参照_電気!G966="","",参照_電気!G966)</f>
        <v>(株)吉田石油店_</v>
      </c>
      <c r="BB966" s="19">
        <f t="shared" si="56"/>
        <v>0.41699999999999998</v>
      </c>
      <c r="BD966" s="19" t="str">
        <f>IF(参照_電気!L966="","",参照_電気!L966)</f>
        <v/>
      </c>
    </row>
    <row r="967" spans="47:56">
      <c r="AU967" s="19" t="str">
        <f>IF(参照_電気!A967="","",参照_電気!A967)</f>
        <v>A0589</v>
      </c>
      <c r="AV967" s="19" t="str">
        <f>IF(参照_電気!B967="","",参照_電気!B967)</f>
        <v>スマートエナジー熊本(株)</v>
      </c>
      <c r="AW967" s="19" t="str">
        <f>IF(参照_電気!C967="","",参照_電気!C967)</f>
        <v/>
      </c>
      <c r="AX967" s="19">
        <f>IF(参照_電気!D967="","",参照_電気!D967)</f>
        <v>0</v>
      </c>
      <c r="AY967" s="19">
        <f>IF(参照_電気!E967="","",参照_電気!E967)</f>
        <v>0</v>
      </c>
      <c r="AZ967" s="19" t="str">
        <f>IF(参照_電気!F967="","",参照_電気!F967)</f>
        <v>スマートエナジー熊本(株)</v>
      </c>
      <c r="BA967" s="19" t="str">
        <f>IF(参照_電気!G967="","",参照_電気!G967)</f>
        <v>スマートエナジー熊本(株)_</v>
      </c>
      <c r="BB967" s="19">
        <f t="shared" si="56"/>
        <v>0</v>
      </c>
      <c r="BD967" s="19" t="str">
        <f>IF(参照_電気!L967="","",参照_電気!L967)</f>
        <v/>
      </c>
    </row>
    <row r="968" spans="47:56">
      <c r="AU968" s="19" t="str">
        <f>IF(参照_電気!A968="","",参照_電気!A968)</f>
        <v>A0590</v>
      </c>
      <c r="AV968" s="19" t="str">
        <f>IF(参照_電気!B968="","",参照_電気!B968)</f>
        <v>福山未来エナジー(株)</v>
      </c>
      <c r="AW968" s="19" t="str">
        <f>IF(参照_電気!C968="","",参照_電気!C968)</f>
        <v>メニューA</v>
      </c>
      <c r="AX968" s="19">
        <f>IF(参照_電気!D968="","",参照_電気!D968)</f>
        <v>0</v>
      </c>
      <c r="AY968" s="19">
        <f>IF(参照_電気!E968="","",参照_電気!E968)</f>
        <v>0</v>
      </c>
      <c r="AZ968" s="19" t="str">
        <f>IF(参照_電気!F968="","",参照_電気!F968)</f>
        <v>福山未来エナジー(株)</v>
      </c>
      <c r="BA968" s="19" t="str">
        <f>IF(参照_電気!G968="","",参照_電気!G968)</f>
        <v>福山未来エナジー(株)_メニューA</v>
      </c>
      <c r="BB968" s="19">
        <f t="shared" si="56"/>
        <v>0</v>
      </c>
      <c r="BD968" s="19" t="str">
        <f>IF(参照_電気!L968="","",参照_電気!L968)</f>
        <v/>
      </c>
    </row>
    <row r="969" spans="47:56">
      <c r="AU969" s="19" t="str">
        <f>IF(参照_電気!A969="","",参照_電気!A969)</f>
        <v/>
      </c>
      <c r="AV969" s="19" t="str">
        <f>IF(参照_電気!B969="","",参照_電気!B969)</f>
        <v/>
      </c>
      <c r="AW969" s="19" t="str">
        <f>IF(参照_電気!C969="","",参照_電気!C969)</f>
        <v>メニューB(残差)</v>
      </c>
      <c r="AX969" s="19">
        <f>IF(参照_電気!D969="","",参照_電気!D969)</f>
        <v>1.7200000000000001E-4</v>
      </c>
      <c r="AY969" s="19">
        <f>IF(参照_電気!E969="","",参照_電気!E969)</f>
        <v>1.7200000000000001E-4</v>
      </c>
      <c r="AZ969" s="19" t="str">
        <f>IF(参照_電気!F969="","",参照_電気!F969)</f>
        <v>福山未来エナジー(株)</v>
      </c>
      <c r="BA969" s="19" t="str">
        <f>IF(参照_電気!G969="","",参照_電気!G969)</f>
        <v>福山未来エナジー(株)_メニューB(残差)</v>
      </c>
      <c r="BB969" s="19">
        <f t="shared" si="56"/>
        <v>0.17200000000000001</v>
      </c>
      <c r="BD969" s="19" t="str">
        <f>IF(参照_電気!L969="","",参照_電気!L969)</f>
        <v/>
      </c>
    </row>
    <row r="970" spans="47:56">
      <c r="AU970" s="19" t="str">
        <f>IF(参照_電気!A970="","",参照_電気!A970)</f>
        <v/>
      </c>
      <c r="AV970" s="19" t="str">
        <f>IF(参照_電気!B970="","",参照_電気!B970)</f>
        <v/>
      </c>
      <c r="AW970" s="19" t="str">
        <f>IF(参照_電気!C970="","",参照_電気!C970)</f>
        <v>(参考値)事業者全体</v>
      </c>
      <c r="AX970" s="19">
        <f>IF(参照_電気!D970="","",参照_電気!D970)</f>
        <v>1.2999999999999999E-4</v>
      </c>
      <c r="AY970" s="19">
        <f>IF(参照_電気!E970="","",参照_電気!E970)</f>
        <v>1.2999999999999999E-4</v>
      </c>
      <c r="AZ970" s="19" t="str">
        <f>IF(参照_電気!F970="","",参照_電気!F970)</f>
        <v>福山未来エナジー(株)</v>
      </c>
      <c r="BA970" s="19" t="str">
        <f>IF(参照_電気!G970="","",参照_電気!G970)</f>
        <v>福山未来エナジー(株)_(参考値)事業者全体</v>
      </c>
      <c r="BB970" s="19">
        <f t="shared" si="56"/>
        <v>0.12999999999999998</v>
      </c>
      <c r="BD970" s="19" t="str">
        <f>IF(参照_電気!L970="","",参照_電気!L970)</f>
        <v/>
      </c>
    </row>
    <row r="971" spans="47:56">
      <c r="AU971" s="19" t="str">
        <f>IF(参照_電気!A971="","",参照_電気!A971)</f>
        <v>A0596</v>
      </c>
      <c r="AV971" s="19" t="str">
        <f>IF(参照_電気!B971="","",参照_電気!B971)</f>
        <v>五島市民電力(株)</v>
      </c>
      <c r="AW971" s="19" t="str">
        <f>IF(参照_電気!C971="","",参照_電気!C971)</f>
        <v>メニューA</v>
      </c>
      <c r="AX971" s="19">
        <f>IF(参照_電気!D971="","",参照_電気!D971)</f>
        <v>0</v>
      </c>
      <c r="AY971" s="19">
        <f>IF(参照_電気!E971="","",参照_電気!E971)</f>
        <v>0</v>
      </c>
      <c r="AZ971" s="19" t="str">
        <f>IF(参照_電気!F971="","",参照_電気!F971)</f>
        <v>五島市民電力(株)</v>
      </c>
      <c r="BA971" s="19" t="str">
        <f>IF(参照_電気!G971="","",参照_電気!G971)</f>
        <v>五島市民電力(株)_メニューA</v>
      </c>
      <c r="BB971" s="19">
        <f t="shared" si="56"/>
        <v>0</v>
      </c>
      <c r="BD971" s="19" t="str">
        <f>IF(参照_電気!L971="","",参照_電気!L971)</f>
        <v/>
      </c>
    </row>
    <row r="972" spans="47:56">
      <c r="AU972" s="19" t="str">
        <f>IF(参照_電気!A972="","",参照_電気!A972)</f>
        <v/>
      </c>
      <c r="AV972" s="19" t="str">
        <f>IF(参照_電気!B972="","",参照_電気!B972)</f>
        <v/>
      </c>
      <c r="AW972" s="19" t="str">
        <f>IF(参照_電気!C972="","",参照_電気!C972)</f>
        <v>メニューB</v>
      </c>
      <c r="AX972" s="19">
        <f>IF(参照_電気!D972="","",参照_電気!D972)</f>
        <v>0</v>
      </c>
      <c r="AY972" s="19">
        <f>IF(参照_電気!E972="","",参照_電気!E972)</f>
        <v>0</v>
      </c>
      <c r="AZ972" s="19" t="str">
        <f>IF(参照_電気!F972="","",参照_電気!F972)</f>
        <v>五島市民電力(株)</v>
      </c>
      <c r="BA972" s="19" t="str">
        <f>IF(参照_電気!G972="","",参照_電気!G972)</f>
        <v>五島市民電力(株)_メニューB</v>
      </c>
      <c r="BB972" s="19">
        <f t="shared" si="56"/>
        <v>0</v>
      </c>
      <c r="BD972" s="19" t="str">
        <f>IF(参照_電気!L972="","",参照_電気!L972)</f>
        <v/>
      </c>
    </row>
    <row r="973" spans="47:56">
      <c r="AU973" s="19" t="str">
        <f>IF(参照_電気!A973="","",参照_電気!A973)</f>
        <v/>
      </c>
      <c r="AV973" s="19" t="str">
        <f>IF(参照_電気!B973="","",参照_電気!B973)</f>
        <v/>
      </c>
      <c r="AW973" s="19" t="str">
        <f>IF(参照_電気!C973="","",参照_電気!C973)</f>
        <v>メニューC(残差)</v>
      </c>
      <c r="AX973" s="19">
        <f>IF(参照_電気!D973="","",参照_電気!D973)</f>
        <v>6.4999999999999997E-4</v>
      </c>
      <c r="AY973" s="19">
        <f>IF(参照_電気!E973="","",参照_電気!E973)</f>
        <v>6.4999999999999997E-4</v>
      </c>
      <c r="AZ973" s="19" t="str">
        <f>IF(参照_電気!F973="","",参照_電気!F973)</f>
        <v>五島市民電力(株)</v>
      </c>
      <c r="BA973" s="19" t="str">
        <f>IF(参照_電気!G973="","",参照_電気!G973)</f>
        <v>五島市民電力(株)_メニューC(残差)</v>
      </c>
      <c r="BB973" s="19">
        <f t="shared" si="56"/>
        <v>0.65</v>
      </c>
      <c r="BD973" s="19" t="str">
        <f>IF(参照_電気!L973="","",参照_電気!L973)</f>
        <v/>
      </c>
    </row>
    <row r="974" spans="47:56">
      <c r="AU974" s="19" t="str">
        <f>IF(参照_電気!A974="","",参照_電気!A974)</f>
        <v/>
      </c>
      <c r="AV974" s="19" t="str">
        <f>IF(参照_電気!B974="","",参照_電気!B974)</f>
        <v/>
      </c>
      <c r="AW974" s="19" t="str">
        <f>IF(参照_電気!C974="","",参照_電気!C974)</f>
        <v>(参考値)事業者全体</v>
      </c>
      <c r="AX974" s="19">
        <f>IF(参照_電気!D974="","",参照_電気!D974)</f>
        <v>2.6200000000000003E-4</v>
      </c>
      <c r="AY974" s="19">
        <f>IF(参照_電気!E974="","",参照_電気!E974)</f>
        <v>2.6200000000000003E-4</v>
      </c>
      <c r="AZ974" s="19" t="str">
        <f>IF(参照_電気!F974="","",参照_電気!F974)</f>
        <v>五島市民電力(株)</v>
      </c>
      <c r="BA974" s="19" t="str">
        <f>IF(参照_電気!G974="","",参照_電気!G974)</f>
        <v>五島市民電力(株)_(参考値)事業者全体</v>
      </c>
      <c r="BB974" s="19">
        <f t="shared" si="56"/>
        <v>0.26200000000000001</v>
      </c>
      <c r="BD974" s="19" t="str">
        <f>IF(参照_電気!L974="","",参照_電気!L974)</f>
        <v/>
      </c>
    </row>
    <row r="975" spans="47:56">
      <c r="AU975" s="19" t="str">
        <f>IF(参照_電気!A975="","",参照_電気!A975)</f>
        <v>A0598</v>
      </c>
      <c r="AV975" s="19" t="str">
        <f>IF(参照_電気!B975="","",参照_電気!B975)</f>
        <v>リストプロパティーズ(株)</v>
      </c>
      <c r="AW975" s="19" t="str">
        <f>IF(参照_電気!C975="","",参照_電気!C975)</f>
        <v/>
      </c>
      <c r="AX975" s="19">
        <f>IF(参照_電気!D975="","",参照_電気!D975)</f>
        <v>6.1799999999999995E-4</v>
      </c>
      <c r="AY975" s="19">
        <f>IF(参照_電気!E975="","",参照_電気!E975)</f>
        <v>6.1799999999999995E-4</v>
      </c>
      <c r="AZ975" s="19" t="str">
        <f>IF(参照_電気!F975="","",参照_電気!F975)</f>
        <v>リストプロパティーズ(株)</v>
      </c>
      <c r="BA975" s="19" t="str">
        <f>IF(参照_電気!G975="","",参照_電気!G975)</f>
        <v>リストプロパティーズ(株)_</v>
      </c>
      <c r="BB975" s="19">
        <f t="shared" si="56"/>
        <v>0.61799999999999999</v>
      </c>
      <c r="BD975" s="19" t="str">
        <f>IF(参照_電気!L975="","",参照_電気!L975)</f>
        <v/>
      </c>
    </row>
    <row r="976" spans="47:56">
      <c r="AU976" s="19" t="str">
        <f>IF(参照_電気!A976="","",参照_電気!A976)</f>
        <v>A0602</v>
      </c>
      <c r="AV976" s="19" t="str">
        <f>IF(参照_電気!B976="","",参照_電気!B976)</f>
        <v>(株)情熱電力</v>
      </c>
      <c r="AW976" s="19" t="str">
        <f>IF(参照_電気!C976="","",参照_電気!C976)</f>
        <v/>
      </c>
      <c r="AX976" s="19">
        <f>IF(参照_電気!D976="","",参照_電気!D976)</f>
        <v>4.5399999999999998E-4</v>
      </c>
      <c r="AY976" s="19">
        <f>IF(参照_電気!E976="","",参照_電気!E976)</f>
        <v>4.5399999999999998E-4</v>
      </c>
      <c r="AZ976" s="19" t="str">
        <f>IF(参照_電気!F976="","",参照_電気!F976)</f>
        <v>(株)情熱電力</v>
      </c>
      <c r="BA976" s="19" t="str">
        <f>IF(参照_電気!G976="","",参照_電気!G976)</f>
        <v>(株)情熱電力_</v>
      </c>
      <c r="BB976" s="19">
        <f t="shared" si="56"/>
        <v>0.45399999999999996</v>
      </c>
      <c r="BD976" s="19" t="str">
        <f>IF(参照_電気!L976="","",参照_電気!L976)</f>
        <v/>
      </c>
    </row>
    <row r="977" spans="47:56">
      <c r="AU977" s="19" t="str">
        <f>IF(参照_電気!A977="","",参照_電気!A977)</f>
        <v>A0603</v>
      </c>
      <c r="AV977" s="19" t="str">
        <f>IF(参照_電気!B977="","",参照_電気!B977)</f>
        <v>バンプーパワートレーディング合同会社</v>
      </c>
      <c r="AW977" s="19" t="str">
        <f>IF(参照_電気!C977="","",参照_電気!C977)</f>
        <v>メニューA</v>
      </c>
      <c r="AX977" s="19">
        <f>IF(参照_電気!D977="","",参照_電気!D977)</f>
        <v>0</v>
      </c>
      <c r="AY977" s="19">
        <f>IF(参照_電気!E977="","",参照_電気!E977)</f>
        <v>0</v>
      </c>
      <c r="AZ977" s="19" t="str">
        <f>IF(参照_電気!F977="","",参照_電気!F977)</f>
        <v>バンプーパワートレーディング合同会社</v>
      </c>
      <c r="BA977" s="19" t="str">
        <f>IF(参照_電気!G977="","",参照_電気!G977)</f>
        <v>バンプーパワートレーディング合同会社_メニューA</v>
      </c>
      <c r="BB977" s="19">
        <f t="shared" si="56"/>
        <v>0</v>
      </c>
      <c r="BD977" s="19" t="str">
        <f>IF(参照_電気!L977="","",参照_電気!L977)</f>
        <v/>
      </c>
    </row>
    <row r="978" spans="47:56">
      <c r="AU978" s="19" t="str">
        <f>IF(参照_電気!A978="","",参照_電気!A978)</f>
        <v/>
      </c>
      <c r="AV978" s="19" t="str">
        <f>IF(参照_電気!B978="","",参照_電気!B978)</f>
        <v/>
      </c>
      <c r="AW978" s="19" t="str">
        <f>IF(参照_電気!C978="","",参照_電気!C978)</f>
        <v>メニューB(残差)</v>
      </c>
      <c r="AX978" s="19">
        <f>IF(参照_電気!D978="","",参照_電気!D978)</f>
        <v>1.94E-4</v>
      </c>
      <c r="AY978" s="19">
        <f>IF(参照_電気!E978="","",参照_電気!E978)</f>
        <v>1.94E-4</v>
      </c>
      <c r="AZ978" s="19" t="str">
        <f>IF(参照_電気!F978="","",参照_電気!F978)</f>
        <v>バンプーパワートレーディング合同会社</v>
      </c>
      <c r="BA978" s="19" t="str">
        <f>IF(参照_電気!G978="","",参照_電気!G978)</f>
        <v>バンプーパワートレーディング合同会社_メニューB(残差)</v>
      </c>
      <c r="BB978" s="19">
        <f t="shared" si="56"/>
        <v>0.19400000000000001</v>
      </c>
      <c r="BD978" s="19" t="str">
        <f>IF(参照_電気!L978="","",参照_電気!L978)</f>
        <v/>
      </c>
    </row>
    <row r="979" spans="47:56">
      <c r="AU979" s="19" t="str">
        <f>IF(参照_電気!A979="","",参照_電気!A979)</f>
        <v/>
      </c>
      <c r="AV979" s="19" t="str">
        <f>IF(参照_電気!B979="","",参照_電気!B979)</f>
        <v/>
      </c>
      <c r="AW979" s="19" t="str">
        <f>IF(参照_電気!C979="","",参照_電気!C979)</f>
        <v>(参考値)事業者全体</v>
      </c>
      <c r="AX979" s="19">
        <f>IF(参照_電気!D979="","",参照_電気!D979)</f>
        <v>1.94E-4</v>
      </c>
      <c r="AY979" s="19">
        <f>IF(参照_電気!E979="","",参照_電気!E979)</f>
        <v>1.94E-4</v>
      </c>
      <c r="AZ979" s="19" t="str">
        <f>IF(参照_電気!F979="","",参照_電気!F979)</f>
        <v>バンプーパワートレーディング合同会社</v>
      </c>
      <c r="BA979" s="19" t="str">
        <f>IF(参照_電気!G979="","",参照_電気!G979)</f>
        <v>バンプーパワートレーディング合同会社_(参考値)事業者全体</v>
      </c>
      <c r="BB979" s="19">
        <f t="shared" si="56"/>
        <v>0.19400000000000001</v>
      </c>
      <c r="BD979" s="19" t="str">
        <f>IF(参照_電気!L979="","",参照_電気!L979)</f>
        <v/>
      </c>
    </row>
    <row r="980" spans="47:56">
      <c r="AU980" s="19" t="str">
        <f>IF(参照_電気!A980="","",参照_電気!A980)</f>
        <v>A0605</v>
      </c>
      <c r="AV980" s="19" t="str">
        <f>IF(参照_電気!B980="","",参照_電気!B980)</f>
        <v>(株)センカク</v>
      </c>
      <c r="AW980" s="19" t="str">
        <f>IF(参照_電気!C980="","",参照_電気!C980)</f>
        <v/>
      </c>
      <c r="AX980" s="19">
        <f>IF(参照_電気!D980="","",参照_電気!D980)</f>
        <v>6.3699999999999998E-4</v>
      </c>
      <c r="AY980" s="19">
        <f>IF(参照_電気!E980="","",参照_電気!E980)</f>
        <v>6.3699999999999998E-4</v>
      </c>
      <c r="AZ980" s="19" t="str">
        <f>IF(参照_電気!F980="","",参照_電気!F980)</f>
        <v>(株)センカク</v>
      </c>
      <c r="BA980" s="19" t="str">
        <f>IF(参照_電気!G980="","",参照_電気!G980)</f>
        <v>(株)センカク_</v>
      </c>
      <c r="BB980" s="19">
        <f t="shared" si="56"/>
        <v>0.63700000000000001</v>
      </c>
      <c r="BD980" s="19" t="str">
        <f>IF(参照_電気!L980="","",参照_電気!L980)</f>
        <v/>
      </c>
    </row>
    <row r="981" spans="47:56">
      <c r="AU981" s="19" t="str">
        <f>IF(参照_電気!A981="","",参照_電気!A981)</f>
        <v>A0609</v>
      </c>
      <c r="AV981" s="19" t="str">
        <f>IF(参照_電気!B981="","",参照_電気!B981)</f>
        <v>(株)ミナサポ</v>
      </c>
      <c r="AW981" s="19" t="str">
        <f>IF(参照_電気!C981="","",参照_電気!C981)</f>
        <v/>
      </c>
      <c r="AX981" s="19">
        <f>IF(参照_電気!D981="","",参照_電気!D981)</f>
        <v>5.0100000000000003E-4</v>
      </c>
      <c r="AY981" s="19">
        <f>IF(参照_電気!E981="","",参照_電気!E981)</f>
        <v>5.0100000000000003E-4</v>
      </c>
      <c r="AZ981" s="19" t="str">
        <f>IF(参照_電気!F981="","",参照_電気!F981)</f>
        <v>(株)ミナサポ</v>
      </c>
      <c r="BA981" s="19" t="str">
        <f>IF(参照_電気!G981="","",参照_電気!G981)</f>
        <v>(株)ミナサポ_</v>
      </c>
      <c r="BB981" s="19">
        <f t="shared" si="56"/>
        <v>0.501</v>
      </c>
      <c r="BD981" s="19" t="str">
        <f>IF(参照_電気!L981="","",参照_電気!L981)</f>
        <v/>
      </c>
    </row>
    <row r="982" spans="47:56">
      <c r="AU982" s="19" t="str">
        <f>IF(参照_電気!A982="","",参照_電気!A982)</f>
        <v>A0610</v>
      </c>
      <c r="AV982" s="19" t="str">
        <f>IF(参照_電気!B982="","",参照_電気!B982)</f>
        <v>唐津電力(株)</v>
      </c>
      <c r="AW982" s="19" t="str">
        <f>IF(参照_電気!C982="","",参照_電気!C982)</f>
        <v/>
      </c>
      <c r="AX982" s="19">
        <f>IF(参照_電気!D982="","",参照_電気!D982)</f>
        <v>4.26E-4</v>
      </c>
      <c r="AY982" s="19">
        <f>IF(参照_電気!E982="","",参照_電気!E982)</f>
        <v>4.26E-4</v>
      </c>
      <c r="AZ982" s="19" t="str">
        <f>IF(参照_電気!F982="","",参照_電気!F982)</f>
        <v>唐津電力(株)</v>
      </c>
      <c r="BA982" s="19" t="str">
        <f>IF(参照_電気!G982="","",参照_電気!G982)</f>
        <v>唐津電力(株)_</v>
      </c>
      <c r="BB982" s="19">
        <f t="shared" si="56"/>
        <v>0.42599999999999999</v>
      </c>
      <c r="BD982" s="19" t="str">
        <f>IF(参照_電気!L982="","",参照_電気!L982)</f>
        <v/>
      </c>
    </row>
    <row r="983" spans="47:56">
      <c r="AU983" s="19" t="str">
        <f>IF(参照_電気!A983="","",参照_電気!A983)</f>
        <v>A0611</v>
      </c>
      <c r="AV983" s="19" t="str">
        <f>IF(参照_電気!B983="","",参照_電気!B983)</f>
        <v>RE100電力(株)</v>
      </c>
      <c r="AW983" s="19" t="str">
        <f>IF(参照_電気!C983="","",参照_電気!C983)</f>
        <v>メニューA</v>
      </c>
      <c r="AX983" s="19">
        <f>IF(参照_電気!D983="","",参照_電気!D983)</f>
        <v>0</v>
      </c>
      <c r="AY983" s="19">
        <f>IF(参照_電気!E983="","",参照_電気!E983)</f>
        <v>0</v>
      </c>
      <c r="AZ983" s="19" t="str">
        <f>IF(参照_電気!F983="","",参照_電気!F983)</f>
        <v>RE100電力(株)</v>
      </c>
      <c r="BA983" s="19" t="str">
        <f>IF(参照_電気!G983="","",参照_電気!G983)</f>
        <v>RE100電力(株)_メニューA</v>
      </c>
      <c r="BB983" s="19">
        <f t="shared" si="56"/>
        <v>0</v>
      </c>
      <c r="BD983" s="19" t="str">
        <f>IF(参照_電気!L983="","",参照_電気!L983)</f>
        <v/>
      </c>
    </row>
    <row r="984" spans="47:56">
      <c r="AU984" s="19" t="str">
        <f>IF(参照_電気!A984="","",参照_電気!A984)</f>
        <v/>
      </c>
      <c r="AV984" s="19" t="str">
        <f>IF(参照_電気!B984="","",参照_電気!B984)</f>
        <v/>
      </c>
      <c r="AW984" s="19" t="str">
        <f>IF(参照_電気!C984="","",参照_電気!C984)</f>
        <v>メニューB</v>
      </c>
      <c r="AX984" s="19">
        <f>IF(参照_電気!D984="","",参照_電気!D984)</f>
        <v>1.64E-4</v>
      </c>
      <c r="AY984" s="19">
        <f>IF(参照_電気!E984="","",参照_電気!E984)</f>
        <v>1.64E-4</v>
      </c>
      <c r="AZ984" s="19" t="str">
        <f>IF(参照_電気!F984="","",参照_電気!F984)</f>
        <v>RE100電力(株)</v>
      </c>
      <c r="BA984" s="19" t="str">
        <f>IF(参照_電気!G984="","",参照_電気!G984)</f>
        <v>RE100電力(株)_メニューB</v>
      </c>
      <c r="BB984" s="19">
        <f t="shared" si="56"/>
        <v>0.16400000000000001</v>
      </c>
      <c r="BD984" s="19" t="str">
        <f>IF(参照_電気!L984="","",参照_電気!L984)</f>
        <v/>
      </c>
    </row>
    <row r="985" spans="47:56">
      <c r="AU985" s="19" t="str">
        <f>IF(参照_電気!A985="","",参照_電気!A985)</f>
        <v/>
      </c>
      <c r="AV985" s="19" t="str">
        <f>IF(参照_電気!B985="","",参照_電気!B985)</f>
        <v/>
      </c>
      <c r="AW985" s="19" t="str">
        <f>IF(参照_電気!C985="","",参照_電気!C985)</f>
        <v>メニューC</v>
      </c>
      <c r="AX985" s="19">
        <f>IF(参照_電気!D985="","",参照_電気!D985)</f>
        <v>2.7399999999999999E-4</v>
      </c>
      <c r="AY985" s="19">
        <f>IF(参照_電気!E985="","",参照_電気!E985)</f>
        <v>2.7399999999999999E-4</v>
      </c>
      <c r="AZ985" s="19" t="str">
        <f>IF(参照_電気!F985="","",参照_電気!F985)</f>
        <v>RE100電力(株)</v>
      </c>
      <c r="BA985" s="19" t="str">
        <f>IF(参照_電気!G985="","",参照_電気!G985)</f>
        <v>RE100電力(株)_メニューC</v>
      </c>
      <c r="BB985" s="19">
        <f t="shared" si="56"/>
        <v>0.27399999999999997</v>
      </c>
      <c r="BD985" s="19" t="str">
        <f>IF(参照_電気!L985="","",参照_電気!L985)</f>
        <v/>
      </c>
    </row>
    <row r="986" spans="47:56">
      <c r="AU986" s="19" t="str">
        <f>IF(参照_電気!A986="","",参照_電気!A986)</f>
        <v/>
      </c>
      <c r="AV986" s="19" t="str">
        <f>IF(参照_電気!B986="","",参照_電気!B986)</f>
        <v/>
      </c>
      <c r="AW986" s="19" t="str">
        <f>IF(参照_電気!C986="","",参照_電気!C986)</f>
        <v>メニューD</v>
      </c>
      <c r="AX986" s="19">
        <f>IF(参照_電気!D986="","",参照_電気!D986)</f>
        <v>2.9500000000000001E-4</v>
      </c>
      <c r="AY986" s="19">
        <f>IF(参照_電気!E986="","",参照_電気!E986)</f>
        <v>2.9500000000000001E-4</v>
      </c>
      <c r="AZ986" s="19" t="str">
        <f>IF(参照_電気!F986="","",参照_電気!F986)</f>
        <v>RE100電力(株)</v>
      </c>
      <c r="BA986" s="19" t="str">
        <f>IF(参照_電気!G986="","",参照_電気!G986)</f>
        <v>RE100電力(株)_メニューD</v>
      </c>
      <c r="BB986" s="19">
        <f t="shared" si="56"/>
        <v>0.29500000000000004</v>
      </c>
      <c r="BD986" s="19" t="str">
        <f>IF(参照_電気!L986="","",参照_電気!L986)</f>
        <v/>
      </c>
    </row>
    <row r="987" spans="47:56">
      <c r="AU987" s="19" t="str">
        <f>IF(参照_電気!A987="","",参照_電気!A987)</f>
        <v/>
      </c>
      <c r="AV987" s="19" t="str">
        <f>IF(参照_電気!B987="","",参照_電気!B987)</f>
        <v/>
      </c>
      <c r="AW987" s="19" t="str">
        <f>IF(参照_電気!C987="","",参照_電気!C987)</f>
        <v>メニューE(残差)</v>
      </c>
      <c r="AX987" s="19">
        <f>IF(参照_電気!D987="","",参照_電気!D987)</f>
        <v>4.8799999999999999E-4</v>
      </c>
      <c r="AY987" s="19">
        <f>IF(参照_電気!E987="","",参照_電気!E987)</f>
        <v>4.8799999999999999E-4</v>
      </c>
      <c r="AZ987" s="19" t="str">
        <f>IF(参照_電気!F987="","",参照_電気!F987)</f>
        <v>RE100電力(株)</v>
      </c>
      <c r="BA987" s="19" t="str">
        <f>IF(参照_電気!G987="","",参照_電気!G987)</f>
        <v>RE100電力(株)_メニューE(残差)</v>
      </c>
      <c r="BB987" s="19">
        <f t="shared" si="56"/>
        <v>0.48799999999999999</v>
      </c>
      <c r="BD987" s="19" t="str">
        <f>IF(参照_電気!L987="","",参照_電気!L987)</f>
        <v/>
      </c>
    </row>
    <row r="988" spans="47:56">
      <c r="AU988" s="19" t="str">
        <f>IF(参照_電気!A988="","",参照_電気!A988)</f>
        <v/>
      </c>
      <c r="AV988" s="19" t="str">
        <f>IF(参照_電気!B988="","",参照_電気!B988)</f>
        <v/>
      </c>
      <c r="AW988" s="19" t="str">
        <f>IF(参照_電気!C988="","",参照_電気!C988)</f>
        <v>(参考値)事業者全体</v>
      </c>
      <c r="AX988" s="19">
        <f>IF(参照_電気!D988="","",参照_電気!D988)</f>
        <v>3.48E-4</v>
      </c>
      <c r="AY988" s="19">
        <f>IF(参照_電気!E988="","",参照_電気!E988)</f>
        <v>3.48E-4</v>
      </c>
      <c r="AZ988" s="19" t="str">
        <f>IF(参照_電気!F988="","",参照_電気!F988)</f>
        <v>RE100電力(株)</v>
      </c>
      <c r="BA988" s="19" t="str">
        <f>IF(参照_電気!G988="","",参照_電気!G988)</f>
        <v>RE100電力(株)_(参考値)事業者全体</v>
      </c>
      <c r="BB988" s="19">
        <f t="shared" si="56"/>
        <v>0.34799999999999998</v>
      </c>
      <c r="BD988" s="19" t="str">
        <f>IF(参照_電気!L988="","",参照_電気!L988)</f>
        <v/>
      </c>
    </row>
    <row r="989" spans="47:56">
      <c r="AU989" s="19" t="str">
        <f>IF(参照_電気!A989="","",参照_電気!A989)</f>
        <v>A0612</v>
      </c>
      <c r="AV989" s="19" t="str">
        <f>IF(参照_電気!B989="","",参照_電気!B989)</f>
        <v>日本エネルギーファーム(株)</v>
      </c>
      <c r="AW989" s="19" t="str">
        <f>IF(参照_電気!C989="","",参照_電気!C989)</f>
        <v/>
      </c>
      <c r="AX989" s="19">
        <f>IF(参照_電気!D989="","",参照_電気!D989)</f>
        <v>5.9000000000000003E-4</v>
      </c>
      <c r="AY989" s="19">
        <f>IF(参照_電気!E989="","",参照_電気!E989)</f>
        <v>5.9000000000000003E-4</v>
      </c>
      <c r="AZ989" s="19" t="str">
        <f>IF(参照_電気!F989="","",参照_電気!F989)</f>
        <v>日本エネルギーファーム(株)</v>
      </c>
      <c r="BA989" s="19" t="str">
        <f>IF(参照_電気!G989="","",参照_電気!G989)</f>
        <v>日本エネルギーファーム(株)_</v>
      </c>
      <c r="BB989" s="19">
        <f t="shared" si="56"/>
        <v>0.59000000000000008</v>
      </c>
      <c r="BD989" s="19" t="str">
        <f>IF(参照_電気!L989="","",参照_電気!L989)</f>
        <v/>
      </c>
    </row>
    <row r="990" spans="47:56">
      <c r="AU990" s="19" t="str">
        <f>IF(参照_電気!A990="","",参照_電気!A990)</f>
        <v>A0615</v>
      </c>
      <c r="AV990" s="19" t="str">
        <f>IF(参照_電気!B990="","",参照_電気!B990)</f>
        <v>(株)イーネットワーク</v>
      </c>
      <c r="AW990" s="19" t="str">
        <f>IF(参照_電気!C990="","",参照_電気!C990)</f>
        <v/>
      </c>
      <c r="AX990" s="19">
        <f>IF(参照_電気!D990="","",参照_電気!D990)</f>
        <v>3.86E-4</v>
      </c>
      <c r="AY990" s="19">
        <f>IF(参照_電気!E990="","",参照_電気!E990)</f>
        <v>3.86E-4</v>
      </c>
      <c r="AZ990" s="19" t="str">
        <f>IF(参照_電気!F990="","",参照_電気!F990)</f>
        <v>(株)イーネットワーク</v>
      </c>
      <c r="BA990" s="19" t="str">
        <f>IF(参照_電気!G990="","",参照_電気!G990)</f>
        <v>(株)イーネットワーク_</v>
      </c>
      <c r="BB990" s="19">
        <f t="shared" si="56"/>
        <v>0.38600000000000001</v>
      </c>
      <c r="BD990" s="19" t="str">
        <f>IF(参照_電気!L990="","",参照_電気!L990)</f>
        <v/>
      </c>
    </row>
    <row r="991" spans="47:56">
      <c r="AU991" s="19" t="str">
        <f>IF(参照_電気!A991="","",参照_電気!A991)</f>
        <v>A0617</v>
      </c>
      <c r="AV991" s="19" t="str">
        <f>IF(参照_電気!B991="","",参照_電気!B991)</f>
        <v>スマートエコエナジー(株)</v>
      </c>
      <c r="AW991" s="19" t="str">
        <f>IF(参照_電気!C991="","",参照_電気!C991)</f>
        <v>メニューA</v>
      </c>
      <c r="AX991" s="19">
        <f>IF(参照_電気!D991="","",参照_電気!D991)</f>
        <v>0</v>
      </c>
      <c r="AY991" s="19">
        <f>IF(参照_電気!E991="","",参照_電気!E991)</f>
        <v>0</v>
      </c>
      <c r="AZ991" s="19" t="str">
        <f>IF(参照_電気!F991="","",参照_電気!F991)</f>
        <v>スマートエコエナジー(株)</v>
      </c>
      <c r="BA991" s="19" t="str">
        <f>IF(参照_電気!G991="","",参照_電気!G991)</f>
        <v>スマートエコエナジー(株)_メニューA</v>
      </c>
      <c r="BB991" s="19">
        <f t="shared" si="56"/>
        <v>0</v>
      </c>
      <c r="BD991" s="19" t="str">
        <f>IF(参照_電気!L991="","",参照_電気!L991)</f>
        <v/>
      </c>
    </row>
    <row r="992" spans="47:56">
      <c r="AU992" s="19" t="str">
        <f>IF(参照_電気!A992="","",参照_電気!A992)</f>
        <v/>
      </c>
      <c r="AV992" s="19" t="str">
        <f>IF(参照_電気!B992="","",参照_電気!B992)</f>
        <v/>
      </c>
      <c r="AW992" s="19" t="str">
        <f>IF(参照_電気!C992="","",参照_電気!C992)</f>
        <v>メニューB</v>
      </c>
      <c r="AX992" s="19">
        <f>IF(参照_電気!D992="","",参照_電気!D992)</f>
        <v>0</v>
      </c>
      <c r="AY992" s="19">
        <f>IF(参照_電気!E992="","",参照_電気!E992)</f>
        <v>0</v>
      </c>
      <c r="AZ992" s="19" t="str">
        <f>IF(参照_電気!F992="","",参照_電気!F992)</f>
        <v>スマートエコエナジー(株)</v>
      </c>
      <c r="BA992" s="19" t="str">
        <f>IF(参照_電気!G992="","",参照_電気!G992)</f>
        <v>スマートエコエナジー(株)_メニューB</v>
      </c>
      <c r="BB992" s="19">
        <f t="shared" si="56"/>
        <v>0</v>
      </c>
      <c r="BD992" s="19" t="str">
        <f>IF(参照_電気!L992="","",参照_電気!L992)</f>
        <v/>
      </c>
    </row>
    <row r="993" spans="47:56">
      <c r="AU993" s="19" t="str">
        <f>IF(参照_電気!A993="","",参照_電気!A993)</f>
        <v/>
      </c>
      <c r="AV993" s="19" t="str">
        <f>IF(参照_電気!B993="","",参照_電気!B993)</f>
        <v/>
      </c>
      <c r="AW993" s="19" t="str">
        <f>IF(参照_電気!C993="","",参照_電気!C993)</f>
        <v>メニューC</v>
      </c>
      <c r="AX993" s="19">
        <f>IF(参照_電気!D993="","",参照_電気!D993)</f>
        <v>3.7800000000000003E-4</v>
      </c>
      <c r="AY993" s="19">
        <f>IF(参照_電気!E993="","",参照_電気!E993)</f>
        <v>3.7800000000000003E-4</v>
      </c>
      <c r="AZ993" s="19" t="str">
        <f>IF(参照_電気!F993="","",参照_電気!F993)</f>
        <v>スマートエコエナジー(株)</v>
      </c>
      <c r="BA993" s="19" t="str">
        <f>IF(参照_電気!G993="","",参照_電気!G993)</f>
        <v>スマートエコエナジー(株)_メニューC</v>
      </c>
      <c r="BB993" s="19">
        <f t="shared" si="56"/>
        <v>0.378</v>
      </c>
      <c r="BD993" s="19" t="str">
        <f>IF(参照_電気!L993="","",参照_電気!L993)</f>
        <v/>
      </c>
    </row>
    <row r="994" spans="47:56">
      <c r="AU994" s="19" t="str">
        <f>IF(参照_電気!A994="","",参照_電気!A994)</f>
        <v/>
      </c>
      <c r="AV994" s="19" t="str">
        <f>IF(参照_電気!B994="","",参照_電気!B994)</f>
        <v/>
      </c>
      <c r="AW994" s="19" t="str">
        <f>IF(参照_電気!C994="","",参照_電気!C994)</f>
        <v>メニューD</v>
      </c>
      <c r="AX994" s="19">
        <f>IF(参照_電気!D994="","",参照_電気!D994)</f>
        <v>3.8699999999999997E-4</v>
      </c>
      <c r="AY994" s="19">
        <f>IF(参照_電気!E994="","",参照_電気!E994)</f>
        <v>3.8699999999999997E-4</v>
      </c>
      <c r="AZ994" s="19" t="str">
        <f>IF(参照_電気!F994="","",参照_電気!F994)</f>
        <v>スマートエコエナジー(株)</v>
      </c>
      <c r="BA994" s="19" t="str">
        <f>IF(参照_電気!G994="","",参照_電気!G994)</f>
        <v>スマートエコエナジー(株)_メニューD</v>
      </c>
      <c r="BB994" s="19">
        <f t="shared" si="56"/>
        <v>0.38699999999999996</v>
      </c>
      <c r="BD994" s="19" t="str">
        <f>IF(参照_電気!L994="","",参照_電気!L994)</f>
        <v/>
      </c>
    </row>
    <row r="995" spans="47:56">
      <c r="AU995" s="19" t="str">
        <f>IF(参照_電気!A995="","",参照_電気!A995)</f>
        <v/>
      </c>
      <c r="AV995" s="19" t="str">
        <f>IF(参照_電気!B995="","",参照_電気!B995)</f>
        <v/>
      </c>
      <c r="AW995" s="19" t="str">
        <f>IF(参照_電気!C995="","",参照_電気!C995)</f>
        <v>メニューE</v>
      </c>
      <c r="AX995" s="19">
        <f>IF(参照_電気!D995="","",参照_電気!D995)</f>
        <v>3.8699999999999997E-4</v>
      </c>
      <c r="AY995" s="19">
        <f>IF(参照_電気!E995="","",参照_電気!E995)</f>
        <v>3.8699999999999997E-4</v>
      </c>
      <c r="AZ995" s="19" t="str">
        <f>IF(参照_電気!F995="","",参照_電気!F995)</f>
        <v>スマートエコエナジー(株)</v>
      </c>
      <c r="BA995" s="19" t="str">
        <f>IF(参照_電気!G995="","",参照_電気!G995)</f>
        <v>スマートエコエナジー(株)_メニューE</v>
      </c>
      <c r="BB995" s="19">
        <f t="shared" si="56"/>
        <v>0.38699999999999996</v>
      </c>
      <c r="BD995" s="19" t="str">
        <f>IF(参照_電気!L995="","",参照_電気!L995)</f>
        <v/>
      </c>
    </row>
    <row r="996" spans="47:56">
      <c r="AU996" s="19" t="str">
        <f>IF(参照_電気!A996="","",参照_電気!A996)</f>
        <v/>
      </c>
      <c r="AV996" s="19" t="str">
        <f>IF(参照_電気!B996="","",参照_電気!B996)</f>
        <v/>
      </c>
      <c r="AW996" s="19" t="str">
        <f>IF(参照_電気!C996="","",参照_電気!C996)</f>
        <v>メニューF</v>
      </c>
      <c r="AX996" s="19">
        <f>IF(参照_電気!D996="","",参照_電気!D996)</f>
        <v>4.0299999999999998E-4</v>
      </c>
      <c r="AY996" s="19">
        <f>IF(参照_電気!E996="","",参照_電気!E996)</f>
        <v>4.0299999999999998E-4</v>
      </c>
      <c r="AZ996" s="19" t="str">
        <f>IF(参照_電気!F996="","",参照_電気!F996)</f>
        <v>スマートエコエナジー(株)</v>
      </c>
      <c r="BA996" s="19" t="str">
        <f>IF(参照_電気!G996="","",参照_電気!G996)</f>
        <v>スマートエコエナジー(株)_メニューF</v>
      </c>
      <c r="BB996" s="19">
        <f t="shared" si="56"/>
        <v>0.40299999999999997</v>
      </c>
      <c r="BD996" s="19" t="str">
        <f>IF(参照_電気!L996="","",参照_電気!L996)</f>
        <v/>
      </c>
    </row>
    <row r="997" spans="47:56">
      <c r="AU997" s="19" t="str">
        <f>IF(参照_電気!A997="","",参照_電気!A997)</f>
        <v/>
      </c>
      <c r="AV997" s="19" t="str">
        <f>IF(参照_電気!B997="","",参照_電気!B997)</f>
        <v/>
      </c>
      <c r="AW997" s="19" t="str">
        <f>IF(参照_電気!C997="","",参照_電気!C997)</f>
        <v>(参考値)事業者全体</v>
      </c>
      <c r="AX997" s="19">
        <f>IF(参照_電気!D997="","",参照_電気!D997)</f>
        <v>3.5100000000000002E-4</v>
      </c>
      <c r="AY997" s="19">
        <f>IF(参照_電気!E997="","",参照_電気!E997)</f>
        <v>3.5100000000000002E-4</v>
      </c>
      <c r="AZ997" s="19" t="str">
        <f>IF(参照_電気!F997="","",参照_電気!F997)</f>
        <v>スマートエコエナジー(株)</v>
      </c>
      <c r="BA997" s="19" t="str">
        <f>IF(参照_電気!G997="","",参照_電気!G997)</f>
        <v>スマートエコエナジー(株)_(参考値)事業者全体</v>
      </c>
      <c r="BB997" s="19">
        <f t="shared" si="56"/>
        <v>0.35100000000000003</v>
      </c>
      <c r="BD997" s="19" t="str">
        <f>IF(参照_電気!L997="","",参照_電気!L997)</f>
        <v/>
      </c>
    </row>
    <row r="998" spans="47:56">
      <c r="AU998" s="19" t="str">
        <f>IF(参照_電気!A998="","",参照_電気!A998)</f>
        <v>A0620</v>
      </c>
      <c r="AV998" s="19" t="str">
        <f>IF(参照_電気!B998="","",参照_電気!B998)</f>
        <v>(株)LENETS</v>
      </c>
      <c r="AW998" s="19" t="str">
        <f>IF(参照_電気!C998="","",参照_電気!C998)</f>
        <v/>
      </c>
      <c r="AX998" s="19">
        <f>IF(参照_電気!D998="","",参照_電気!D998)</f>
        <v>6.29E-4</v>
      </c>
      <c r="AY998" s="19">
        <f>IF(参照_電気!E998="","",参照_電気!E998)</f>
        <v>6.29E-4</v>
      </c>
      <c r="AZ998" s="19" t="str">
        <f>IF(参照_電気!F998="","",参照_電気!F998)</f>
        <v>(株)LENETS</v>
      </c>
      <c r="BA998" s="19" t="str">
        <f>IF(参照_電気!G998="","",参照_電気!G998)</f>
        <v>(株)LENETS_</v>
      </c>
      <c r="BB998" s="19">
        <f t="shared" si="56"/>
        <v>0.629</v>
      </c>
      <c r="BD998" s="19" t="str">
        <f>IF(参照_電気!L998="","",参照_電気!L998)</f>
        <v/>
      </c>
    </row>
    <row r="999" spans="47:56">
      <c r="AU999" s="19" t="str">
        <f>IF(参照_電気!A999="","",参照_電気!A999)</f>
        <v>A0622</v>
      </c>
      <c r="AV999" s="19" t="str">
        <f>IF(参照_電気!B999="","",参照_電気!B999)</f>
        <v>アイエスジー(株)</v>
      </c>
      <c r="AW999" s="19" t="str">
        <f>IF(参照_電気!C999="","",参照_電気!C999)</f>
        <v/>
      </c>
      <c r="AX999" s="19">
        <f>IF(参照_電気!D999="","",参照_電気!D999)</f>
        <v>1.6100000000000001E-4</v>
      </c>
      <c r="AY999" s="19">
        <f>IF(参照_電気!E999="","",参照_電気!E999)</f>
        <v>1.6100000000000001E-4</v>
      </c>
      <c r="AZ999" s="19" t="str">
        <f>IF(参照_電気!F999="","",参照_電気!F999)</f>
        <v>アイエスジー(株)</v>
      </c>
      <c r="BA999" s="19" t="str">
        <f>IF(参照_電気!G999="","",参照_電気!G999)</f>
        <v>アイエスジー(株)_</v>
      </c>
      <c r="BB999" s="19">
        <f t="shared" si="56"/>
        <v>0.161</v>
      </c>
      <c r="BD999" s="19" t="str">
        <f>IF(参照_電気!L999="","",参照_電気!L999)</f>
        <v/>
      </c>
    </row>
    <row r="1000" spans="47:56">
      <c r="AU1000" s="19" t="str">
        <f>IF(参照_電気!A1000="","",参照_電気!A1000)</f>
        <v>A0624</v>
      </c>
      <c r="AV1000" s="19" t="str">
        <f>IF(参照_電気!B1000="","",参照_電気!B1000)</f>
        <v>(株)エネクル</v>
      </c>
      <c r="AW1000" s="19" t="str">
        <f>IF(参照_電気!C1000="","",参照_電気!C1000)</f>
        <v>メニューA</v>
      </c>
      <c r="AX1000" s="19">
        <f>IF(参照_電気!D1000="","",参照_電気!D1000)</f>
        <v>0</v>
      </c>
      <c r="AY1000" s="19">
        <f>IF(参照_電気!E1000="","",参照_電気!E1000)</f>
        <v>0</v>
      </c>
      <c r="AZ1000" s="19" t="str">
        <f>IF(参照_電気!F1000="","",参照_電気!F1000)</f>
        <v>(株)エネクル</v>
      </c>
      <c r="BA1000" s="19" t="str">
        <f>IF(参照_電気!G1000="","",参照_電気!G1000)</f>
        <v>(株)エネクル_メニューA</v>
      </c>
      <c r="BB1000" s="19">
        <f t="shared" si="56"/>
        <v>0</v>
      </c>
      <c r="BD1000" s="19" t="str">
        <f>IF(参照_電気!L1000="","",参照_電気!L1000)</f>
        <v/>
      </c>
    </row>
    <row r="1001" spans="47:56">
      <c r="AU1001" s="19" t="str">
        <f>IF(参照_電気!A1001="","",参照_電気!A1001)</f>
        <v/>
      </c>
      <c r="AV1001" s="19" t="str">
        <f>IF(参照_電気!B1001="","",参照_電気!B1001)</f>
        <v/>
      </c>
      <c r="AW1001" s="19" t="str">
        <f>IF(参照_電気!C1001="","",参照_電気!C1001)</f>
        <v>メニューB(残差)</v>
      </c>
      <c r="AX1001" s="19">
        <f>IF(参照_電気!D1001="","",参照_電気!D1001)</f>
        <v>4.2000000000000002E-4</v>
      </c>
      <c r="AY1001" s="19">
        <f>IF(参照_電気!E1001="","",参照_電気!E1001)</f>
        <v>4.2000000000000002E-4</v>
      </c>
      <c r="AZ1001" s="19" t="str">
        <f>IF(参照_電気!F1001="","",参照_電気!F1001)</f>
        <v>(株)エネクル</v>
      </c>
      <c r="BA1001" s="19" t="str">
        <f>IF(参照_電気!G1001="","",参照_電気!G1001)</f>
        <v>(株)エネクル_メニューB(残差)</v>
      </c>
      <c r="BB1001" s="19">
        <f t="shared" si="56"/>
        <v>0.42000000000000004</v>
      </c>
      <c r="BD1001" s="19" t="str">
        <f>IF(参照_電気!L1001="","",参照_電気!L1001)</f>
        <v/>
      </c>
    </row>
    <row r="1002" spans="47:56">
      <c r="AU1002" s="19" t="str">
        <f>IF(参照_電気!A1002="","",参照_電気!A1002)</f>
        <v/>
      </c>
      <c r="AV1002" s="19" t="str">
        <f>IF(参照_電気!B1002="","",参照_電気!B1002)</f>
        <v/>
      </c>
      <c r="AW1002" s="19" t="str">
        <f>IF(参照_電気!C1002="","",参照_電気!C1002)</f>
        <v>(参考値)事業者全体</v>
      </c>
      <c r="AX1002" s="19">
        <f>IF(参照_電気!D1002="","",参照_電気!D1002)</f>
        <v>4.17E-4</v>
      </c>
      <c r="AY1002" s="19">
        <f>IF(参照_電気!E1002="","",参照_電気!E1002)</f>
        <v>4.17E-4</v>
      </c>
      <c r="AZ1002" s="19" t="str">
        <f>IF(参照_電気!F1002="","",参照_電気!F1002)</f>
        <v>(株)エネクル</v>
      </c>
      <c r="BA1002" s="19" t="str">
        <f>IF(参照_電気!G1002="","",参照_電気!G1002)</f>
        <v>(株)エネクル_(参考値)事業者全体</v>
      </c>
      <c r="BB1002" s="19">
        <f t="shared" si="56"/>
        <v>0.41699999999999998</v>
      </c>
      <c r="BD1002" s="19" t="str">
        <f>IF(参照_電気!L1002="","",参照_電気!L1002)</f>
        <v/>
      </c>
    </row>
    <row r="1003" spans="47:56">
      <c r="AU1003" s="19" t="str">
        <f>IF(参照_電気!A1003="","",参照_電気!A1003)</f>
        <v>A0627</v>
      </c>
      <c r="AV1003" s="19" t="str">
        <f>IF(参照_電気!B1003="","",参照_電気!B1003)</f>
        <v>フィンテックラボ協同組合</v>
      </c>
      <c r="AW1003" s="19" t="str">
        <f>IF(参照_電気!C1003="","",参照_電気!C1003)</f>
        <v/>
      </c>
      <c r="AX1003" s="19">
        <f>IF(参照_電気!D1003="","",参照_電気!D1003)</f>
        <v>8.0800000000000002E-4</v>
      </c>
      <c r="AY1003" s="19">
        <f>IF(参照_電気!E1003="","",参照_電気!E1003)</f>
        <v>8.0800000000000002E-4</v>
      </c>
      <c r="AZ1003" s="19" t="str">
        <f>IF(参照_電気!F1003="","",参照_電気!F1003)</f>
        <v>フィンテックラボ協同組合</v>
      </c>
      <c r="BA1003" s="19" t="str">
        <f>IF(参照_電気!G1003="","",参照_電気!G1003)</f>
        <v>フィンテックラボ協同組合_</v>
      </c>
      <c r="BB1003" s="19">
        <f t="shared" si="56"/>
        <v>0.80800000000000005</v>
      </c>
      <c r="BD1003" s="19" t="str">
        <f>IF(参照_電気!L1003="","",参照_電気!L1003)</f>
        <v/>
      </c>
    </row>
    <row r="1004" spans="47:56">
      <c r="AU1004" s="19" t="str">
        <f>IF(参照_電気!A1004="","",参照_電気!A1004)</f>
        <v>A0629</v>
      </c>
      <c r="AV1004" s="19" t="str">
        <f>IF(参照_電気!B1004="","",参照_電気!B1004)</f>
        <v>新電力新潟(株)</v>
      </c>
      <c r="AW1004" s="19" t="str">
        <f>IF(参照_電気!C1004="","",参照_電気!C1004)</f>
        <v/>
      </c>
      <c r="AX1004" s="19">
        <f>IF(参照_電気!D1004="","",参照_電気!D1004)</f>
        <v>5.9000000000000003E-4</v>
      </c>
      <c r="AY1004" s="19">
        <f>IF(参照_電気!E1004="","",参照_電気!E1004)</f>
        <v>5.9000000000000003E-4</v>
      </c>
      <c r="AZ1004" s="19" t="str">
        <f>IF(参照_電気!F1004="","",参照_電気!F1004)</f>
        <v>新電力新潟(株)</v>
      </c>
      <c r="BA1004" s="19" t="str">
        <f>IF(参照_電気!G1004="","",参照_電気!G1004)</f>
        <v>新電力新潟(株)_</v>
      </c>
      <c r="BB1004" s="19">
        <f t="shared" si="56"/>
        <v>0.59000000000000008</v>
      </c>
      <c r="BD1004" s="19" t="str">
        <f>IF(参照_電気!L1004="","",参照_電気!L1004)</f>
        <v/>
      </c>
    </row>
    <row r="1005" spans="47:56">
      <c r="AU1005" s="19" t="str">
        <f>IF(参照_電気!A1005="","",参照_電気!A1005)</f>
        <v>A0630</v>
      </c>
      <c r="AV1005" s="19" t="str">
        <f>IF(参照_電気!B1005="","",参照_電気!B1005)</f>
        <v>(株)タケエイでんき</v>
      </c>
      <c r="AW1005" s="19" t="str">
        <f>IF(参照_電気!C1005="","",参照_電気!C1005)</f>
        <v>メニューA</v>
      </c>
      <c r="AX1005" s="19">
        <f>IF(参照_電気!D1005="","",参照_電気!D1005)</f>
        <v>0</v>
      </c>
      <c r="AY1005" s="19">
        <f>IF(参照_電気!E1005="","",参照_電気!E1005)</f>
        <v>0</v>
      </c>
      <c r="AZ1005" s="19" t="str">
        <f>IF(参照_電気!F1005="","",参照_電気!F1005)</f>
        <v>(株)タケエイでんき</v>
      </c>
      <c r="BA1005" s="19" t="str">
        <f>IF(参照_電気!G1005="","",参照_電気!G1005)</f>
        <v>(株)タケエイでんき_メニューA</v>
      </c>
      <c r="BB1005" s="19">
        <f t="shared" si="56"/>
        <v>0</v>
      </c>
      <c r="BD1005" s="19" t="str">
        <f>IF(参照_電気!L1005="","",参照_電気!L1005)</f>
        <v/>
      </c>
    </row>
    <row r="1006" spans="47:56">
      <c r="AU1006" s="19" t="str">
        <f>IF(参照_電気!A1006="","",参照_電気!A1006)</f>
        <v/>
      </c>
      <c r="AV1006" s="19" t="str">
        <f>IF(参照_電気!B1006="","",参照_電気!B1006)</f>
        <v/>
      </c>
      <c r="AW1006" s="19" t="str">
        <f>IF(参照_電気!C1006="","",参照_電気!C1006)</f>
        <v>メニューB</v>
      </c>
      <c r="AX1006" s="19">
        <f>IF(参照_電気!D1006="","",参照_電気!D1006)</f>
        <v>0</v>
      </c>
      <c r="AY1006" s="19">
        <f>IF(参照_電気!E1006="","",参照_電気!E1006)</f>
        <v>0</v>
      </c>
      <c r="AZ1006" s="19" t="str">
        <f>IF(参照_電気!F1006="","",参照_電気!F1006)</f>
        <v>(株)タケエイでんき</v>
      </c>
      <c r="BA1006" s="19" t="str">
        <f>IF(参照_電気!G1006="","",参照_電気!G1006)</f>
        <v>(株)タケエイでんき_メニューB</v>
      </c>
      <c r="BB1006" s="19">
        <f t="shared" si="56"/>
        <v>0</v>
      </c>
      <c r="BD1006" s="19" t="str">
        <f>IF(参照_電気!L1006="","",参照_電気!L1006)</f>
        <v/>
      </c>
    </row>
    <row r="1007" spans="47:56">
      <c r="AU1007" s="19" t="str">
        <f>IF(参照_電気!A1007="","",参照_電気!A1007)</f>
        <v/>
      </c>
      <c r="AV1007" s="19" t="str">
        <f>IF(参照_電気!B1007="","",参照_電気!B1007)</f>
        <v/>
      </c>
      <c r="AW1007" s="19" t="str">
        <f>IF(参照_電気!C1007="","",参照_電気!C1007)</f>
        <v>メニューC(残差)</v>
      </c>
      <c r="AX1007" s="19">
        <f>IF(参照_電気!D1007="","",参照_電気!D1007)</f>
        <v>3.2000000000000003E-4</v>
      </c>
      <c r="AY1007" s="19">
        <f>IF(参照_電気!E1007="","",参照_電気!E1007)</f>
        <v>3.2000000000000003E-4</v>
      </c>
      <c r="AZ1007" s="19" t="str">
        <f>IF(参照_電気!F1007="","",参照_電気!F1007)</f>
        <v>(株)タケエイでんき</v>
      </c>
      <c r="BA1007" s="19" t="str">
        <f>IF(参照_電気!G1007="","",参照_電気!G1007)</f>
        <v>(株)タケエイでんき_メニューC(残差)</v>
      </c>
      <c r="BB1007" s="19">
        <f t="shared" si="56"/>
        <v>0.32</v>
      </c>
      <c r="BD1007" s="19" t="str">
        <f>IF(参照_電気!L1007="","",参照_電気!L1007)</f>
        <v/>
      </c>
    </row>
    <row r="1008" spans="47:56">
      <c r="AU1008" s="19" t="str">
        <f>IF(参照_電気!A1008="","",参照_電気!A1008)</f>
        <v/>
      </c>
      <c r="AV1008" s="19" t="str">
        <f>IF(参照_電気!B1008="","",参照_電気!B1008)</f>
        <v/>
      </c>
      <c r="AW1008" s="19" t="str">
        <f>IF(参照_電気!C1008="","",参照_電気!C1008)</f>
        <v>(参考値)事業者全体</v>
      </c>
      <c r="AX1008" s="19">
        <f>IF(参照_電気!D1008="","",参照_電気!D1008)</f>
        <v>6.6000000000000005E-5</v>
      </c>
      <c r="AY1008" s="19">
        <f>IF(参照_電気!E1008="","",参照_電気!E1008)</f>
        <v>6.6000000000000005E-5</v>
      </c>
      <c r="AZ1008" s="19" t="str">
        <f>IF(参照_電気!F1008="","",参照_電気!F1008)</f>
        <v>(株)タケエイでんき</v>
      </c>
      <c r="BA1008" s="19" t="str">
        <f>IF(参照_電気!G1008="","",参照_電気!G1008)</f>
        <v>(株)タケエイでんき_(参考値)事業者全体</v>
      </c>
      <c r="BB1008" s="19">
        <f t="shared" si="56"/>
        <v>6.6000000000000003E-2</v>
      </c>
      <c r="BD1008" s="19" t="str">
        <f>IF(参照_電気!L1008="","",参照_電気!L1008)</f>
        <v/>
      </c>
    </row>
    <row r="1009" spans="47:56">
      <c r="AU1009" s="19" t="str">
        <f>IF(参照_電気!A1009="","",参照_電気!A1009)</f>
        <v>A0631</v>
      </c>
      <c r="AV1009" s="19" t="str">
        <f>IF(参照_電気!B1009="","",参照_電気!B1009)</f>
        <v>気仙沼グリーンエナジー(株)</v>
      </c>
      <c r="AW1009" s="19" t="str">
        <f>IF(参照_電気!C1009="","",参照_電気!C1009)</f>
        <v>メニューA</v>
      </c>
      <c r="AX1009" s="19">
        <f>IF(参照_電気!D1009="","",参照_電気!D1009)</f>
        <v>3.8699999999999997E-4</v>
      </c>
      <c r="AY1009" s="19">
        <f>IF(参照_電気!E1009="","",参照_電気!E1009)</f>
        <v>3.8699999999999997E-4</v>
      </c>
      <c r="AZ1009" s="19" t="str">
        <f>IF(参照_電気!F1009="","",参照_電気!F1009)</f>
        <v>気仙沼グリーンエナジー(株)</v>
      </c>
      <c r="BA1009" s="19" t="str">
        <f>IF(参照_電気!G1009="","",参照_電気!G1009)</f>
        <v>気仙沼グリーンエナジー(株)_メニューA</v>
      </c>
      <c r="BB1009" s="19">
        <f t="shared" si="56"/>
        <v>0.38699999999999996</v>
      </c>
      <c r="BD1009" s="19" t="str">
        <f>IF(参照_電気!L1009="","",参照_電気!L1009)</f>
        <v/>
      </c>
    </row>
    <row r="1010" spans="47:56">
      <c r="AU1010" s="19" t="str">
        <f>IF(参照_電気!A1010="","",参照_電気!A1010)</f>
        <v/>
      </c>
      <c r="AV1010" s="19" t="str">
        <f>IF(参照_電気!B1010="","",参照_電気!B1010)</f>
        <v/>
      </c>
      <c r="AW1010" s="19" t="str">
        <f>IF(参照_電気!C1010="","",参照_電気!C1010)</f>
        <v>メニューB(残差)</v>
      </c>
      <c r="AX1010" s="19">
        <f>IF(参照_電気!D1010="","",参照_電気!D1010)</f>
        <v>4.0900000000000002E-4</v>
      </c>
      <c r="AY1010" s="19">
        <f>IF(参照_電気!E1010="","",参照_電気!E1010)</f>
        <v>4.0900000000000002E-4</v>
      </c>
      <c r="AZ1010" s="19" t="str">
        <f>IF(参照_電気!F1010="","",参照_電気!F1010)</f>
        <v>気仙沼グリーンエナジー(株)</v>
      </c>
      <c r="BA1010" s="19" t="str">
        <f>IF(参照_電気!G1010="","",参照_電気!G1010)</f>
        <v>気仙沼グリーンエナジー(株)_メニューB(残差)</v>
      </c>
      <c r="BB1010" s="19">
        <f t="shared" si="56"/>
        <v>0.40900000000000003</v>
      </c>
      <c r="BD1010" s="19" t="str">
        <f>IF(参照_電気!L1010="","",参照_電気!L1010)</f>
        <v/>
      </c>
    </row>
    <row r="1011" spans="47:56">
      <c r="AU1011" s="19" t="str">
        <f>IF(参照_電気!A1011="","",参照_電気!A1011)</f>
        <v/>
      </c>
      <c r="AV1011" s="19" t="str">
        <f>IF(参照_電気!B1011="","",参照_電気!B1011)</f>
        <v/>
      </c>
      <c r="AW1011" s="19" t="str">
        <f>IF(参照_電気!C1011="","",参照_電気!C1011)</f>
        <v>(参考値)事業者全体</v>
      </c>
      <c r="AX1011" s="19">
        <f>IF(参照_電気!D1011="","",参照_電気!D1011)</f>
        <v>4.0299999999999998E-4</v>
      </c>
      <c r="AY1011" s="19">
        <f>IF(参照_電気!E1011="","",参照_電気!E1011)</f>
        <v>4.0299999999999998E-4</v>
      </c>
      <c r="AZ1011" s="19" t="str">
        <f>IF(参照_電気!F1011="","",参照_電気!F1011)</f>
        <v>気仙沼グリーンエナジー(株)</v>
      </c>
      <c r="BA1011" s="19" t="str">
        <f>IF(参照_電気!G1011="","",参照_電気!G1011)</f>
        <v>気仙沼グリーンエナジー(株)_(参考値)事業者全体</v>
      </c>
      <c r="BB1011" s="19">
        <f t="shared" si="56"/>
        <v>0.40299999999999997</v>
      </c>
      <c r="BD1011" s="19" t="str">
        <f>IF(参照_電気!L1011="","",参照_電気!L1011)</f>
        <v/>
      </c>
    </row>
    <row r="1012" spans="47:56">
      <c r="AU1012" s="19" t="str">
        <f>IF(参照_電気!A1012="","",参照_電気!A1012)</f>
        <v>A0632</v>
      </c>
      <c r="AV1012" s="19" t="str">
        <f>IF(参照_電気!B1012="","",参照_電気!B1012)</f>
        <v>(株)ユーラスグリーンエナジー</v>
      </c>
      <c r="AW1012" s="19" t="str">
        <f>IF(参照_電気!C1012="","",参照_電気!C1012)</f>
        <v>メニューA</v>
      </c>
      <c r="AX1012" s="19">
        <f>IF(参照_電気!D1012="","",参照_電気!D1012)</f>
        <v>0</v>
      </c>
      <c r="AY1012" s="19">
        <f>IF(参照_電気!E1012="","",参照_電気!E1012)</f>
        <v>0</v>
      </c>
      <c r="AZ1012" s="19" t="str">
        <f>IF(参照_電気!F1012="","",参照_電気!F1012)</f>
        <v>(株)ユーラスグリーンエナジー</v>
      </c>
      <c r="BA1012" s="19" t="str">
        <f>IF(参照_電気!G1012="","",参照_電気!G1012)</f>
        <v>(株)ユーラスグリーンエナジー_メニューA</v>
      </c>
      <c r="BB1012" s="19">
        <f t="shared" si="56"/>
        <v>0</v>
      </c>
      <c r="BD1012" s="19" t="str">
        <f>IF(参照_電気!L1012="","",参照_電気!L1012)</f>
        <v/>
      </c>
    </row>
    <row r="1013" spans="47:56">
      <c r="AU1013" s="19" t="str">
        <f>IF(参照_電気!A1013="","",参照_電気!A1013)</f>
        <v/>
      </c>
      <c r="AV1013" s="19" t="str">
        <f>IF(参照_電気!B1013="","",参照_電気!B1013)</f>
        <v/>
      </c>
      <c r="AW1013" s="19" t="str">
        <f>IF(参照_電気!C1013="","",参照_電気!C1013)</f>
        <v>メニューB(残差)</v>
      </c>
      <c r="AX1013" s="19">
        <f>IF(参照_電気!D1013="","",参照_電気!D1013)</f>
        <v>6.7500000000000004E-4</v>
      </c>
      <c r="AY1013" s="19">
        <f>IF(参照_電気!E1013="","",参照_電気!E1013)</f>
        <v>6.7500000000000004E-4</v>
      </c>
      <c r="AZ1013" s="19" t="str">
        <f>IF(参照_電気!F1013="","",参照_電気!F1013)</f>
        <v>(株)ユーラスグリーンエナジー</v>
      </c>
      <c r="BA1013" s="19" t="str">
        <f>IF(参照_電気!G1013="","",参照_電気!G1013)</f>
        <v>(株)ユーラスグリーンエナジー_メニューB(残差)</v>
      </c>
      <c r="BB1013" s="19">
        <f t="shared" si="56"/>
        <v>0.67500000000000004</v>
      </c>
      <c r="BD1013" s="19" t="str">
        <f>IF(参照_電気!L1013="","",参照_電気!L1013)</f>
        <v/>
      </c>
    </row>
    <row r="1014" spans="47:56">
      <c r="AU1014" s="19" t="str">
        <f>IF(参照_電気!A1014="","",参照_電気!A1014)</f>
        <v/>
      </c>
      <c r="AV1014" s="19" t="str">
        <f>IF(参照_電気!B1014="","",参照_電気!B1014)</f>
        <v/>
      </c>
      <c r="AW1014" s="19" t="str">
        <f>IF(参照_電気!C1014="","",参照_電気!C1014)</f>
        <v>(参考値)事業者全体</v>
      </c>
      <c r="AX1014" s="19">
        <f>IF(参照_電気!D1014="","",参照_電気!D1014)</f>
        <v>3.1999999999999999E-5</v>
      </c>
      <c r="AY1014" s="19">
        <f>IF(参照_電気!E1014="","",参照_電気!E1014)</f>
        <v>3.1999999999999999E-5</v>
      </c>
      <c r="AZ1014" s="19" t="str">
        <f>IF(参照_電気!F1014="","",参照_電気!F1014)</f>
        <v>(株)ユーラスグリーンエナジー</v>
      </c>
      <c r="BA1014" s="19" t="str">
        <f>IF(参照_電気!G1014="","",参照_電気!G1014)</f>
        <v>(株)ユーラスグリーンエナジー_(参考値)事業者全体</v>
      </c>
      <c r="BB1014" s="19">
        <f t="shared" si="56"/>
        <v>3.2000000000000001E-2</v>
      </c>
      <c r="BD1014" s="19" t="str">
        <f>IF(参照_電気!L1014="","",参照_電気!L1014)</f>
        <v/>
      </c>
    </row>
    <row r="1015" spans="47:56">
      <c r="AU1015" s="19" t="str">
        <f>IF(参照_電気!A1015="","",参照_電気!A1015)</f>
        <v>A0639</v>
      </c>
      <c r="AV1015" s="19" t="str">
        <f>IF(参照_電気!B1015="","",参照_電気!B1015)</f>
        <v>酒田天然瓦斯(株)</v>
      </c>
      <c r="AW1015" s="19" t="str">
        <f>IF(参照_電気!C1015="","",参照_電気!C1015)</f>
        <v/>
      </c>
      <c r="AX1015" s="19">
        <f>IF(参照_電気!D1015="","",参照_電気!D1015)</f>
        <v>4.1899999999999999E-4</v>
      </c>
      <c r="AY1015" s="19">
        <f>IF(参照_電気!E1015="","",参照_電気!E1015)</f>
        <v>4.1899999999999999E-4</v>
      </c>
      <c r="AZ1015" s="19" t="str">
        <f>IF(参照_電気!F1015="","",参照_電気!F1015)</f>
        <v>酒田天然瓦斯(株)</v>
      </c>
      <c r="BA1015" s="19" t="str">
        <f>IF(参照_電気!G1015="","",参照_電気!G1015)</f>
        <v>酒田天然瓦斯(株)_</v>
      </c>
      <c r="BB1015" s="19">
        <f t="shared" si="56"/>
        <v>0.41899999999999998</v>
      </c>
      <c r="BD1015" s="19" t="str">
        <f>IF(参照_電気!L1015="","",参照_電気!L1015)</f>
        <v/>
      </c>
    </row>
    <row r="1016" spans="47:56">
      <c r="AU1016" s="19" t="str">
        <f>IF(参照_電気!A1016="","",参照_電気!A1016)</f>
        <v>A0640</v>
      </c>
      <c r="AV1016" s="19" t="str">
        <f>IF(参照_電気!B1016="","",参照_電気!B1016)</f>
        <v>東亜ガス(株)</v>
      </c>
      <c r="AW1016" s="19" t="str">
        <f>IF(参照_電気!C1016="","",参照_電気!C1016)</f>
        <v/>
      </c>
      <c r="AX1016" s="19">
        <f>IF(参照_電気!D1016="","",参照_電気!D1016)</f>
        <v>6.4400000000000004E-4</v>
      </c>
      <c r="AY1016" s="19">
        <f>IF(参照_電気!E1016="","",参照_電気!E1016)</f>
        <v>6.4400000000000004E-4</v>
      </c>
      <c r="AZ1016" s="19" t="str">
        <f>IF(参照_電気!F1016="","",参照_電気!F1016)</f>
        <v>東亜ガス(株)</v>
      </c>
      <c r="BA1016" s="19" t="str">
        <f>IF(参照_電気!G1016="","",参照_電気!G1016)</f>
        <v>東亜ガス(株)_</v>
      </c>
      <c r="BB1016" s="19">
        <f t="shared" si="56"/>
        <v>0.64400000000000002</v>
      </c>
      <c r="BD1016" s="19" t="str">
        <f>IF(参照_電気!L1016="","",参照_電気!L1016)</f>
        <v/>
      </c>
    </row>
    <row r="1017" spans="47:56">
      <c r="AU1017" s="19" t="str">
        <f>IF(参照_電気!A1017="","",参照_電気!A1017)</f>
        <v>A0641</v>
      </c>
      <c r="AV1017" s="19" t="str">
        <f>IF(参照_電気!B1017="","",参照_電気!B1017)</f>
        <v>(株)三河の山里コミュニティパワー</v>
      </c>
      <c r="AW1017" s="19" t="str">
        <f>IF(参照_電気!C1017="","",参照_電気!C1017)</f>
        <v>メニューA</v>
      </c>
      <c r="AX1017" s="19">
        <f>IF(参照_電気!D1017="","",参照_電気!D1017)</f>
        <v>0</v>
      </c>
      <c r="AY1017" s="19">
        <f>IF(参照_電気!E1017="","",参照_電気!E1017)</f>
        <v>0</v>
      </c>
      <c r="AZ1017" s="19" t="str">
        <f>IF(参照_電気!F1017="","",参照_電気!F1017)</f>
        <v>(株)三河の山里コミュニティパワー</v>
      </c>
      <c r="BA1017" s="19" t="str">
        <f>IF(参照_電気!G1017="","",参照_電気!G1017)</f>
        <v>(株)三河の山里コミュニティパワー_メニューA</v>
      </c>
      <c r="BB1017" s="19">
        <f t="shared" si="56"/>
        <v>0</v>
      </c>
      <c r="BD1017" s="19" t="str">
        <f>IF(参照_電気!L1017="","",参照_電気!L1017)</f>
        <v/>
      </c>
    </row>
    <row r="1018" spans="47:56">
      <c r="AU1018" s="19" t="str">
        <f>IF(参照_電気!A1018="","",参照_電気!A1018)</f>
        <v/>
      </c>
      <c r="AV1018" s="19" t="str">
        <f>IF(参照_電気!B1018="","",参照_電気!B1018)</f>
        <v/>
      </c>
      <c r="AW1018" s="19" t="str">
        <f>IF(参照_電気!C1018="","",参照_電気!C1018)</f>
        <v>メニューB(残差)</v>
      </c>
      <c r="AX1018" s="19">
        <f>IF(参照_電気!D1018="","",参照_電気!D1018)</f>
        <v>4.2200000000000001E-4</v>
      </c>
      <c r="AY1018" s="19">
        <f>IF(参照_電気!E1018="","",参照_電気!E1018)</f>
        <v>4.2200000000000001E-4</v>
      </c>
      <c r="AZ1018" s="19" t="str">
        <f>IF(参照_電気!F1018="","",参照_電気!F1018)</f>
        <v>(株)三河の山里コミュニティパワー</v>
      </c>
      <c r="BA1018" s="19" t="str">
        <f>IF(参照_電気!G1018="","",参照_電気!G1018)</f>
        <v>(株)三河の山里コミュニティパワー_メニューB(残差)</v>
      </c>
      <c r="BB1018" s="19">
        <f t="shared" si="56"/>
        <v>0.42199999999999999</v>
      </c>
      <c r="BD1018" s="19" t="str">
        <f>IF(参照_電気!L1018="","",参照_電気!L1018)</f>
        <v/>
      </c>
    </row>
    <row r="1019" spans="47:56">
      <c r="AU1019" s="19" t="str">
        <f>IF(参照_電気!A1019="","",参照_電気!A1019)</f>
        <v/>
      </c>
      <c r="AV1019" s="19" t="str">
        <f>IF(参照_電気!B1019="","",参照_電気!B1019)</f>
        <v/>
      </c>
      <c r="AW1019" s="19" t="str">
        <f>IF(参照_電気!C1019="","",参照_電気!C1019)</f>
        <v>(参考値)事業者全体</v>
      </c>
      <c r="AX1019" s="19">
        <f>IF(参照_電気!D1019="","",参照_電気!D1019)</f>
        <v>7.7999999999999999E-5</v>
      </c>
      <c r="AY1019" s="19">
        <f>IF(参照_電気!E1019="","",参照_電気!E1019)</f>
        <v>7.7999999999999999E-5</v>
      </c>
      <c r="AZ1019" s="19" t="str">
        <f>IF(参照_電気!F1019="","",参照_電気!F1019)</f>
        <v>(株)三河の山里コミュニティパワー</v>
      </c>
      <c r="BA1019" s="19" t="str">
        <f>IF(参照_電気!G1019="","",参照_電気!G1019)</f>
        <v>(株)三河の山里コミュニティパワー_(参考値)事業者全体</v>
      </c>
      <c r="BB1019" s="19">
        <f t="shared" si="56"/>
        <v>7.8E-2</v>
      </c>
      <c r="BD1019" s="19" t="str">
        <f>IF(参照_電気!L1019="","",参照_電気!L1019)</f>
        <v/>
      </c>
    </row>
    <row r="1020" spans="47:56">
      <c r="AU1020" s="19" t="str">
        <f>IF(参照_電気!A1020="","",参照_電気!A1020)</f>
        <v>A0642</v>
      </c>
      <c r="AV1020" s="19" t="str">
        <f>IF(参照_電気!B1020="","",参照_電気!B1020)</f>
        <v>新潟スワンエナジー(株)</v>
      </c>
      <c r="AW1020" s="19" t="str">
        <f>IF(参照_電気!C1020="","",参照_電気!C1020)</f>
        <v>メニューA</v>
      </c>
      <c r="AX1020" s="19">
        <f>IF(参照_電気!D1020="","",参照_電気!D1020)</f>
        <v>0</v>
      </c>
      <c r="AY1020" s="19">
        <f>IF(参照_電気!E1020="","",参照_電気!E1020)</f>
        <v>0</v>
      </c>
      <c r="AZ1020" s="19" t="str">
        <f>IF(参照_電気!F1020="","",参照_電気!F1020)</f>
        <v>新潟スワンエナジー(株)</v>
      </c>
      <c r="BA1020" s="19" t="str">
        <f>IF(参照_電気!G1020="","",参照_電気!G1020)</f>
        <v>新潟スワンエナジー(株)_メニューA</v>
      </c>
      <c r="BB1020" s="19">
        <f t="shared" si="56"/>
        <v>0</v>
      </c>
      <c r="BD1020" s="19" t="str">
        <f>IF(参照_電気!L1020="","",参照_電気!L1020)</f>
        <v/>
      </c>
    </row>
    <row r="1021" spans="47:56">
      <c r="AU1021" s="19" t="str">
        <f>IF(参照_電気!A1021="","",参照_電気!A1021)</f>
        <v/>
      </c>
      <c r="AV1021" s="19" t="str">
        <f>IF(参照_電気!B1021="","",参照_電気!B1021)</f>
        <v/>
      </c>
      <c r="AW1021" s="19" t="str">
        <f>IF(参照_電気!C1021="","",参照_電気!C1021)</f>
        <v>メニューB</v>
      </c>
      <c r="AX1021" s="19">
        <f>IF(参照_電気!D1021="","",参照_電気!D1021)</f>
        <v>2.6600000000000001E-4</v>
      </c>
      <c r="AY1021" s="19">
        <f>IF(参照_電気!E1021="","",参照_電気!E1021)</f>
        <v>2.6600000000000001E-4</v>
      </c>
      <c r="AZ1021" s="19" t="str">
        <f>IF(参照_電気!F1021="","",参照_電気!F1021)</f>
        <v>新潟スワンエナジー(株)</v>
      </c>
      <c r="BA1021" s="19" t="str">
        <f>IF(参照_電気!G1021="","",参照_電気!G1021)</f>
        <v>新潟スワンエナジー(株)_メニューB</v>
      </c>
      <c r="BB1021" s="19">
        <f t="shared" si="56"/>
        <v>0.26600000000000001</v>
      </c>
      <c r="BD1021" s="19" t="str">
        <f>IF(参照_電気!L1021="","",参照_電気!L1021)</f>
        <v/>
      </c>
    </row>
    <row r="1022" spans="47:56">
      <c r="AU1022" s="19" t="str">
        <f>IF(参照_電気!A1022="","",参照_電気!A1022)</f>
        <v/>
      </c>
      <c r="AV1022" s="19" t="str">
        <f>IF(参照_電気!B1022="","",参照_電気!B1022)</f>
        <v/>
      </c>
      <c r="AW1022" s="19" t="str">
        <f>IF(参照_電気!C1022="","",参照_電気!C1022)</f>
        <v>メニューC</v>
      </c>
      <c r="AX1022" s="19">
        <f>IF(参照_電気!D1022="","",参照_電気!D1022)</f>
        <v>1.3799999999999999E-4</v>
      </c>
      <c r="AY1022" s="19">
        <f>IF(参照_電気!E1022="","",参照_電気!E1022)</f>
        <v>1.3799999999999999E-4</v>
      </c>
      <c r="AZ1022" s="19" t="str">
        <f>IF(参照_電気!F1022="","",参照_電気!F1022)</f>
        <v>新潟スワンエナジー(株)</v>
      </c>
      <c r="BA1022" s="19" t="str">
        <f>IF(参照_電気!G1022="","",参照_電気!G1022)</f>
        <v>新潟スワンエナジー(株)_メニューC</v>
      </c>
      <c r="BB1022" s="19">
        <f t="shared" si="56"/>
        <v>0.13799999999999998</v>
      </c>
      <c r="BD1022" s="19" t="str">
        <f>IF(参照_電気!L1022="","",参照_電気!L1022)</f>
        <v/>
      </c>
    </row>
    <row r="1023" spans="47:56">
      <c r="AU1023" s="19" t="str">
        <f>IF(参照_電気!A1023="","",参照_電気!A1023)</f>
        <v/>
      </c>
      <c r="AV1023" s="19" t="str">
        <f>IF(参照_電気!B1023="","",参照_電気!B1023)</f>
        <v/>
      </c>
      <c r="AW1023" s="19" t="str">
        <f>IF(参照_電気!C1023="","",参照_電気!C1023)</f>
        <v>メニューD(残差)</v>
      </c>
      <c r="AX1023" s="19">
        <f>IF(参照_電気!D1023="","",参照_電気!D1023)</f>
        <v>2.8800000000000001E-4</v>
      </c>
      <c r="AY1023" s="19">
        <f>IF(参照_電気!E1023="","",参照_電気!E1023)</f>
        <v>2.8800000000000001E-4</v>
      </c>
      <c r="AZ1023" s="19" t="str">
        <f>IF(参照_電気!F1023="","",参照_電気!F1023)</f>
        <v>新潟スワンエナジー(株)</v>
      </c>
      <c r="BA1023" s="19" t="str">
        <f>IF(参照_電気!G1023="","",参照_電気!G1023)</f>
        <v>新潟スワンエナジー(株)_メニューD(残差)</v>
      </c>
      <c r="BB1023" s="19">
        <f t="shared" si="56"/>
        <v>0.28800000000000003</v>
      </c>
      <c r="BD1023" s="19" t="str">
        <f>IF(参照_電気!L1023="","",参照_電気!L1023)</f>
        <v/>
      </c>
    </row>
    <row r="1024" spans="47:56">
      <c r="AU1024" s="19" t="str">
        <f>IF(参照_電気!A1024="","",参照_電気!A1024)</f>
        <v/>
      </c>
      <c r="AV1024" s="19" t="str">
        <f>IF(参照_電気!B1024="","",参照_電気!B1024)</f>
        <v/>
      </c>
      <c r="AW1024" s="19" t="str">
        <f>IF(参照_電気!C1024="","",参照_電気!C1024)</f>
        <v>(参考値)事業者全体</v>
      </c>
      <c r="AX1024" s="19">
        <f>IF(参照_電気!D1024="","",参照_電気!D1024)</f>
        <v>2.0000000000000001E-4</v>
      </c>
      <c r="AY1024" s="19">
        <f>IF(参照_電気!E1024="","",参照_電気!E1024)</f>
        <v>2.0000000000000001E-4</v>
      </c>
      <c r="AZ1024" s="19" t="str">
        <f>IF(参照_電気!F1024="","",参照_電気!F1024)</f>
        <v>新潟スワンエナジー(株)</v>
      </c>
      <c r="BA1024" s="19" t="str">
        <f>IF(参照_電気!G1024="","",参照_電気!G1024)</f>
        <v>新潟スワンエナジー(株)_(参考値)事業者全体</v>
      </c>
      <c r="BB1024" s="19">
        <f t="shared" si="56"/>
        <v>0.2</v>
      </c>
      <c r="BD1024" s="19" t="str">
        <f>IF(参照_電気!L1024="","",参照_電気!L1024)</f>
        <v/>
      </c>
    </row>
    <row r="1025" spans="47:56">
      <c r="AU1025" s="19" t="str">
        <f>IF(参照_電気!A1025="","",参照_電気!A1025)</f>
        <v>A0644</v>
      </c>
      <c r="AV1025" s="19" t="str">
        <f>IF(参照_電気!B1025="","",参照_電気!B1025)</f>
        <v>グリーンピープルズパワー(株)</v>
      </c>
      <c r="AW1025" s="19" t="str">
        <f>IF(参照_電気!C1025="","",参照_電気!C1025)</f>
        <v/>
      </c>
      <c r="AX1025" s="19">
        <f>IF(参照_電気!D1025="","",参照_電気!D1025)</f>
        <v>2.4600000000000002E-4</v>
      </c>
      <c r="AY1025" s="19">
        <f>IF(参照_電気!E1025="","",参照_電気!E1025)</f>
        <v>2.4600000000000002E-4</v>
      </c>
      <c r="AZ1025" s="19" t="str">
        <f>IF(参照_電気!F1025="","",参照_電気!F1025)</f>
        <v>グリーンピープルズパワー(株)</v>
      </c>
      <c r="BA1025" s="19" t="str">
        <f>IF(参照_電気!G1025="","",参照_電気!G1025)</f>
        <v>グリーンピープルズパワー(株)_</v>
      </c>
      <c r="BB1025" s="19">
        <f t="shared" si="56"/>
        <v>0.24600000000000002</v>
      </c>
      <c r="BD1025" s="19" t="str">
        <f>IF(参照_電気!L1025="","",参照_電気!L1025)</f>
        <v/>
      </c>
    </row>
    <row r="1026" spans="47:56">
      <c r="AU1026" s="19" t="str">
        <f>IF(参照_電気!A1026="","",参照_電気!A1026)</f>
        <v>A0648</v>
      </c>
      <c r="AV1026" s="19" t="str">
        <f>IF(参照_電気!B1026="","",参照_電気!B1026)</f>
        <v>(株)マルイファシリティーズ</v>
      </c>
      <c r="AW1026" s="19" t="str">
        <f>IF(参照_電気!C1026="","",参照_電気!C1026)</f>
        <v/>
      </c>
      <c r="AX1026" s="19">
        <f>IF(参照_電気!D1026="","",参照_電気!D1026)</f>
        <v>2.05E-4</v>
      </c>
      <c r="AY1026" s="19">
        <f>IF(参照_電気!E1026="","",参照_電気!E1026)</f>
        <v>2.05E-4</v>
      </c>
      <c r="AZ1026" s="19" t="str">
        <f>IF(参照_電気!F1026="","",参照_電気!F1026)</f>
        <v>(株)マルイファシリティーズ</v>
      </c>
      <c r="BA1026" s="19" t="str">
        <f>IF(参照_電気!G1026="","",参照_電気!G1026)</f>
        <v>(株)マルイファシリティーズ_</v>
      </c>
      <c r="BB1026" s="19">
        <f t="shared" si="56"/>
        <v>0.20499999999999999</v>
      </c>
      <c r="BD1026" s="19" t="str">
        <f>IF(参照_電気!L1026="","",参照_電気!L1026)</f>
        <v/>
      </c>
    </row>
    <row r="1027" spans="47:56">
      <c r="AU1027" s="19" t="str">
        <f>IF(参照_電気!A1027="","",参照_電気!A1027)</f>
        <v>A0649</v>
      </c>
      <c r="AV1027" s="19" t="str">
        <f>IF(参照_電気!B1027="","",参照_電気!B1027)</f>
        <v>(株)デンケン</v>
      </c>
      <c r="AW1027" s="19" t="str">
        <f>IF(参照_電気!C1027="","",参照_電気!C1027)</f>
        <v/>
      </c>
      <c r="AX1027" s="19">
        <f>IF(参照_電気!D1027="","",参照_電気!D1027)</f>
        <v>4.6099999999999998E-4</v>
      </c>
      <c r="AY1027" s="19">
        <f>IF(参照_電気!E1027="","",参照_電気!E1027)</f>
        <v>4.6099999999999998E-4</v>
      </c>
      <c r="AZ1027" s="19" t="str">
        <f>IF(参照_電気!F1027="","",参照_電気!F1027)</f>
        <v>(株)デンケン</v>
      </c>
      <c r="BA1027" s="19" t="str">
        <f>IF(参照_電気!G1027="","",参照_電気!G1027)</f>
        <v>(株)デンケン_</v>
      </c>
      <c r="BB1027" s="19">
        <f t="shared" si="56"/>
        <v>0.46099999999999997</v>
      </c>
      <c r="BD1027" s="19" t="str">
        <f>IF(参照_電気!L1027="","",参照_電気!L1027)</f>
        <v/>
      </c>
    </row>
    <row r="1028" spans="47:56">
      <c r="AU1028" s="19" t="str">
        <f>IF(参照_電気!A1028="","",参照_電気!A1028)</f>
        <v>A0650</v>
      </c>
      <c r="AV1028" s="19" t="str">
        <f>IF(参照_電気!B1028="","",参照_電気!B1028)</f>
        <v>(株)東名</v>
      </c>
      <c r="AW1028" s="19" t="str">
        <f>IF(参照_電気!C1028="","",参照_電気!C1028)</f>
        <v>メニューA</v>
      </c>
      <c r="AX1028" s="19">
        <f>IF(参照_電気!D1028="","",参照_電気!D1028)</f>
        <v>0</v>
      </c>
      <c r="AY1028" s="19">
        <f>IF(参照_電気!E1028="","",参照_電気!E1028)</f>
        <v>0</v>
      </c>
      <c r="AZ1028" s="19" t="str">
        <f>IF(参照_電気!F1028="","",参照_電気!F1028)</f>
        <v>(株)東名</v>
      </c>
      <c r="BA1028" s="19" t="str">
        <f>IF(参照_電気!G1028="","",参照_電気!G1028)</f>
        <v>(株)東名_メニューA</v>
      </c>
      <c r="BB1028" s="19">
        <f t="shared" si="56"/>
        <v>0</v>
      </c>
      <c r="BD1028" s="19" t="str">
        <f>IF(参照_電気!L1028="","",参照_電気!L1028)</f>
        <v/>
      </c>
    </row>
    <row r="1029" spans="47:56">
      <c r="AU1029" s="19" t="str">
        <f>IF(参照_電気!A1029="","",参照_電気!A1029)</f>
        <v/>
      </c>
      <c r="AV1029" s="19" t="str">
        <f>IF(参照_電気!B1029="","",参照_電気!B1029)</f>
        <v/>
      </c>
      <c r="AW1029" s="19" t="str">
        <f>IF(参照_電気!C1029="","",参照_電気!C1029)</f>
        <v>メニューB(残差)</v>
      </c>
      <c r="AX1029" s="19">
        <f>IF(参照_電気!D1029="","",参照_電気!D1029)</f>
        <v>9.1E-4</v>
      </c>
      <c r="AY1029" s="19">
        <f>IF(参照_電気!E1029="","",参照_電気!E1029)</f>
        <v>9.1E-4</v>
      </c>
      <c r="AZ1029" s="19" t="str">
        <f>IF(参照_電気!F1029="","",参照_電気!F1029)</f>
        <v>(株)東名</v>
      </c>
      <c r="BA1029" s="19" t="str">
        <f>IF(参照_電気!G1029="","",参照_電気!G1029)</f>
        <v>(株)東名_メニューB(残差)</v>
      </c>
      <c r="BB1029" s="19">
        <f t="shared" ref="BB1029:BB1092" si="57">AX1029*1000</f>
        <v>0.91</v>
      </c>
      <c r="BD1029" s="19" t="str">
        <f>IF(参照_電気!L1029="","",参照_電気!L1029)</f>
        <v/>
      </c>
    </row>
    <row r="1030" spans="47:56">
      <c r="AU1030" s="19" t="str">
        <f>IF(参照_電気!A1030="","",参照_電気!A1030)</f>
        <v/>
      </c>
      <c r="AV1030" s="19" t="str">
        <f>IF(参照_電気!B1030="","",参照_電気!B1030)</f>
        <v/>
      </c>
      <c r="AW1030" s="19" t="str">
        <f>IF(参照_電気!C1030="","",参照_電気!C1030)</f>
        <v>(参考値)事業者全体</v>
      </c>
      <c r="AX1030" s="19">
        <f>IF(参照_電気!D1030="","",参照_電気!D1030)</f>
        <v>3.7100000000000002E-4</v>
      </c>
      <c r="AY1030" s="19">
        <f>IF(参照_電気!E1030="","",参照_電気!E1030)</f>
        <v>3.7100000000000002E-4</v>
      </c>
      <c r="AZ1030" s="19" t="str">
        <f>IF(参照_電気!F1030="","",参照_電気!F1030)</f>
        <v>(株)東名</v>
      </c>
      <c r="BA1030" s="19" t="str">
        <f>IF(参照_電気!G1030="","",参照_電気!G1030)</f>
        <v>(株)東名_(参考値)事業者全体</v>
      </c>
      <c r="BB1030" s="19">
        <f t="shared" si="57"/>
        <v>0.371</v>
      </c>
      <c r="BD1030" s="19" t="str">
        <f>IF(参照_電気!L1030="","",参照_電気!L1030)</f>
        <v/>
      </c>
    </row>
    <row r="1031" spans="47:56">
      <c r="AU1031" s="19" t="str">
        <f>IF(参照_電気!A1031="","",参照_電気!A1031)</f>
        <v>A0653</v>
      </c>
      <c r="AV1031" s="19" t="str">
        <f>IF(参照_電気!B1031="","",参照_電気!B1031)</f>
        <v>NTTアノードエナジー(株)</v>
      </c>
      <c r="AW1031" s="19" t="str">
        <f>IF(参照_電気!C1031="","",参照_電気!C1031)</f>
        <v>メニューA</v>
      </c>
      <c r="AX1031" s="19">
        <f>IF(参照_電気!D1031="","",参照_電気!D1031)</f>
        <v>0</v>
      </c>
      <c r="AY1031" s="19">
        <f>IF(参照_電気!E1031="","",参照_電気!E1031)</f>
        <v>0</v>
      </c>
      <c r="AZ1031" s="19" t="str">
        <f>IF(参照_電気!F1031="","",参照_電気!F1031)</f>
        <v>NTTアノードエナジー(株)</v>
      </c>
      <c r="BA1031" s="19" t="str">
        <f>IF(参照_電気!G1031="","",参照_電気!G1031)</f>
        <v>NTTアノードエナジー(株)_メニューA</v>
      </c>
      <c r="BB1031" s="19">
        <f t="shared" si="57"/>
        <v>0</v>
      </c>
      <c r="BD1031" s="19" t="str">
        <f>IF(参照_電気!L1031="","",参照_電気!L1031)</f>
        <v/>
      </c>
    </row>
    <row r="1032" spans="47:56">
      <c r="AU1032" s="19" t="str">
        <f>IF(参照_電気!A1032="","",参照_電気!A1032)</f>
        <v/>
      </c>
      <c r="AV1032" s="19" t="str">
        <f>IF(参照_電気!B1032="","",参照_電気!B1032)</f>
        <v/>
      </c>
      <c r="AW1032" s="19" t="str">
        <f>IF(参照_電気!C1032="","",参照_電気!C1032)</f>
        <v>メニューB(残差)</v>
      </c>
      <c r="AX1032" s="19">
        <f>IF(参照_電気!D1032="","",参照_電気!D1032)</f>
        <v>9.19E-4</v>
      </c>
      <c r="AY1032" s="19">
        <f>IF(参照_電気!E1032="","",参照_電気!E1032)</f>
        <v>9.19E-4</v>
      </c>
      <c r="AZ1032" s="19" t="str">
        <f>IF(参照_電気!F1032="","",参照_電気!F1032)</f>
        <v>NTTアノードエナジー(株)</v>
      </c>
      <c r="BA1032" s="19" t="str">
        <f>IF(参照_電気!G1032="","",参照_電気!G1032)</f>
        <v>NTTアノードエナジー(株)_メニューB(残差)</v>
      </c>
      <c r="BB1032" s="19">
        <f t="shared" si="57"/>
        <v>0.91900000000000004</v>
      </c>
      <c r="BD1032" s="19" t="str">
        <f>IF(参照_電気!L1032="","",参照_電気!L1032)</f>
        <v/>
      </c>
    </row>
    <row r="1033" spans="47:56">
      <c r="AU1033" s="19" t="str">
        <f>IF(参照_電気!A1033="","",参照_電気!A1033)</f>
        <v/>
      </c>
      <c r="AV1033" s="19" t="str">
        <f>IF(参照_電気!B1033="","",参照_電気!B1033)</f>
        <v/>
      </c>
      <c r="AW1033" s="19" t="str">
        <f>IF(参照_電気!C1033="","",参照_電気!C1033)</f>
        <v>(参考値)事業者全体</v>
      </c>
      <c r="AX1033" s="19">
        <f>IF(参照_電気!D1033="","",参照_電気!D1033)</f>
        <v>2.2800000000000001E-4</v>
      </c>
      <c r="AY1033" s="19">
        <f>IF(参照_電気!E1033="","",参照_電気!E1033)</f>
        <v>2.2800000000000001E-4</v>
      </c>
      <c r="AZ1033" s="19" t="str">
        <f>IF(参照_電気!F1033="","",参照_電気!F1033)</f>
        <v>NTTアノードエナジー(株)</v>
      </c>
      <c r="BA1033" s="19" t="str">
        <f>IF(参照_電気!G1033="","",参照_電気!G1033)</f>
        <v>NTTアノードエナジー(株)_(参考値)事業者全体</v>
      </c>
      <c r="BB1033" s="19">
        <f t="shared" si="57"/>
        <v>0.22800000000000001</v>
      </c>
      <c r="BD1033" s="19" t="str">
        <f>IF(参照_電気!L1033="","",参照_電気!L1033)</f>
        <v/>
      </c>
    </row>
    <row r="1034" spans="47:56">
      <c r="AU1034" s="19" t="str">
        <f>IF(参照_電気!A1034="","",参照_電気!A1034)</f>
        <v>A0654</v>
      </c>
      <c r="AV1034" s="19" t="str">
        <f>IF(参照_電気!B1034="","",参照_電気!B1034)</f>
        <v>スマート電気(株)</v>
      </c>
      <c r="AW1034" s="19" t="str">
        <f>IF(参照_電気!C1034="","",参照_電気!C1034)</f>
        <v/>
      </c>
      <c r="AX1034" s="19">
        <f>IF(参照_電気!D1034="","",参照_電気!D1034)</f>
        <v>8.4599999999999996E-4</v>
      </c>
      <c r="AY1034" s="19">
        <f>IF(参照_電気!E1034="","",参照_電気!E1034)</f>
        <v>8.4599999999999996E-4</v>
      </c>
      <c r="AZ1034" s="19" t="str">
        <f>IF(参照_電気!F1034="","",参照_電気!F1034)</f>
        <v>スマート電気(株)</v>
      </c>
      <c r="BA1034" s="19" t="str">
        <f>IF(参照_電気!G1034="","",参照_電気!G1034)</f>
        <v>スマート電気(株)_</v>
      </c>
      <c r="BB1034" s="19">
        <f t="shared" si="57"/>
        <v>0.84599999999999997</v>
      </c>
      <c r="BD1034" s="19" t="str">
        <f>IF(参照_電気!L1034="","",参照_電気!L1034)</f>
        <v/>
      </c>
    </row>
    <row r="1035" spans="47:56">
      <c r="AU1035" s="19" t="str">
        <f>IF(参照_電気!A1035="","",参照_電気!A1035)</f>
        <v>A0655</v>
      </c>
      <c r="AV1035" s="19" t="str">
        <f>IF(参照_電気!B1035="","",参照_電気!B1035)</f>
        <v>(株)唐津パワーホールディングス</v>
      </c>
      <c r="AW1035" s="19" t="str">
        <f>IF(参照_電気!C1035="","",参照_電気!C1035)</f>
        <v/>
      </c>
      <c r="AX1035" s="19">
        <f>IF(参照_電気!D1035="","",参照_電気!D1035)</f>
        <v>5.2800000000000004E-4</v>
      </c>
      <c r="AY1035" s="19">
        <f>IF(参照_電気!E1035="","",参照_電気!E1035)</f>
        <v>5.2800000000000004E-4</v>
      </c>
      <c r="AZ1035" s="19" t="str">
        <f>IF(参照_電気!F1035="","",参照_電気!F1035)</f>
        <v>(株)唐津パワーホールディングス</v>
      </c>
      <c r="BA1035" s="19" t="str">
        <f>IF(参照_電気!G1035="","",参照_電気!G1035)</f>
        <v>(株)唐津パワーホールディングス_</v>
      </c>
      <c r="BB1035" s="19">
        <f t="shared" si="57"/>
        <v>0.52800000000000002</v>
      </c>
      <c r="BD1035" s="19" t="str">
        <f>IF(参照_電気!L1035="","",参照_電気!L1035)</f>
        <v/>
      </c>
    </row>
    <row r="1036" spans="47:56">
      <c r="AU1036" s="19" t="str">
        <f>IF(参照_電気!A1036="","",参照_電気!A1036)</f>
        <v>A0656</v>
      </c>
      <c r="AV1036" s="19" t="str">
        <f>IF(参照_電気!B1036="","",参照_電気!B1036)</f>
        <v>(株)クリーンエネルギー総合研究所</v>
      </c>
      <c r="AW1036" s="19" t="str">
        <f>IF(参照_電気!C1036="","",参照_電気!C1036)</f>
        <v>メニューA</v>
      </c>
      <c r="AX1036" s="19">
        <f>IF(参照_電気!D1036="","",参照_電気!D1036)</f>
        <v>0</v>
      </c>
      <c r="AY1036" s="19">
        <f>IF(参照_電気!E1036="","",参照_電気!E1036)</f>
        <v>0</v>
      </c>
      <c r="AZ1036" s="19" t="str">
        <f>IF(参照_電気!F1036="","",参照_電気!F1036)</f>
        <v>(株)クリーンエネルギー総合研究所</v>
      </c>
      <c r="BA1036" s="19" t="str">
        <f>IF(参照_電気!G1036="","",参照_電気!G1036)</f>
        <v>(株)クリーンエネルギー総合研究所_メニューA</v>
      </c>
      <c r="BB1036" s="19">
        <f t="shared" si="57"/>
        <v>0</v>
      </c>
      <c r="BD1036" s="19" t="str">
        <f>IF(参照_電気!L1036="","",参照_電気!L1036)</f>
        <v/>
      </c>
    </row>
    <row r="1037" spans="47:56">
      <c r="AU1037" s="19" t="str">
        <f>IF(参照_電気!A1037="","",参照_電気!A1037)</f>
        <v/>
      </c>
      <c r="AV1037" s="19" t="str">
        <f>IF(参照_電気!B1037="","",参照_電気!B1037)</f>
        <v/>
      </c>
      <c r="AW1037" s="19" t="str">
        <f>IF(参照_電気!C1037="","",参照_電気!C1037)</f>
        <v>メニューB</v>
      </c>
      <c r="AX1037" s="19">
        <f>IF(参照_電気!D1037="","",参照_電気!D1037)</f>
        <v>3.4000000000000002E-4</v>
      </c>
      <c r="AY1037" s="19">
        <f>IF(参照_電気!E1037="","",参照_電気!E1037)</f>
        <v>3.4000000000000002E-4</v>
      </c>
      <c r="AZ1037" s="19" t="str">
        <f>IF(参照_電気!F1037="","",参照_電気!F1037)</f>
        <v>(株)クリーンエネルギー総合研究所</v>
      </c>
      <c r="BA1037" s="19" t="str">
        <f>IF(参照_電気!G1037="","",参照_電気!G1037)</f>
        <v>(株)クリーンエネルギー総合研究所_メニューB</v>
      </c>
      <c r="BB1037" s="19">
        <f t="shared" si="57"/>
        <v>0.34</v>
      </c>
      <c r="BD1037" s="19" t="str">
        <f>IF(参照_電気!L1037="","",参照_電気!L1037)</f>
        <v/>
      </c>
    </row>
    <row r="1038" spans="47:56">
      <c r="AU1038" s="19" t="str">
        <f>IF(参照_電気!A1038="","",参照_電気!A1038)</f>
        <v/>
      </c>
      <c r="AV1038" s="19" t="str">
        <f>IF(参照_電気!B1038="","",参照_電気!B1038)</f>
        <v/>
      </c>
      <c r="AW1038" s="19" t="str">
        <f>IF(参照_電気!C1038="","",参照_電気!C1038)</f>
        <v>メニューC</v>
      </c>
      <c r="AX1038" s="19">
        <f>IF(参照_電気!D1038="","",参照_電気!D1038)</f>
        <v>2.9599999999999998E-4</v>
      </c>
      <c r="AY1038" s="19">
        <f>IF(参照_電気!E1038="","",参照_電気!E1038)</f>
        <v>2.9599999999999998E-4</v>
      </c>
      <c r="AZ1038" s="19" t="str">
        <f>IF(参照_電気!F1038="","",参照_電気!F1038)</f>
        <v>(株)クリーンエネルギー総合研究所</v>
      </c>
      <c r="BA1038" s="19" t="str">
        <f>IF(参照_電気!G1038="","",参照_電気!G1038)</f>
        <v>(株)クリーンエネルギー総合研究所_メニューC</v>
      </c>
      <c r="BB1038" s="19">
        <f t="shared" si="57"/>
        <v>0.29599999999999999</v>
      </c>
      <c r="BD1038" s="19" t="str">
        <f>IF(参照_電気!L1038="","",参照_電気!L1038)</f>
        <v/>
      </c>
    </row>
    <row r="1039" spans="47:56">
      <c r="AU1039" s="19" t="str">
        <f>IF(参照_電気!A1039="","",参照_電気!A1039)</f>
        <v/>
      </c>
      <c r="AV1039" s="19" t="str">
        <f>IF(参照_電気!B1039="","",参照_電気!B1039)</f>
        <v/>
      </c>
      <c r="AW1039" s="19" t="str">
        <f>IF(参照_電気!C1039="","",参照_電気!C1039)</f>
        <v>メニューD(残差)</v>
      </c>
      <c r="AX1039" s="19">
        <f>IF(参照_電気!D1039="","",参照_電気!D1039)</f>
        <v>4.2400000000000001E-4</v>
      </c>
      <c r="AY1039" s="19">
        <f>IF(参照_電気!E1039="","",参照_電気!E1039)</f>
        <v>4.2400000000000001E-4</v>
      </c>
      <c r="AZ1039" s="19" t="str">
        <f>IF(参照_電気!F1039="","",参照_電気!F1039)</f>
        <v>(株)クリーンエネルギー総合研究所</v>
      </c>
      <c r="BA1039" s="19" t="str">
        <f>IF(参照_電気!G1039="","",参照_電気!G1039)</f>
        <v>(株)クリーンエネルギー総合研究所_メニューD(残差)</v>
      </c>
      <c r="BB1039" s="19">
        <f t="shared" si="57"/>
        <v>0.42399999999999999</v>
      </c>
      <c r="BD1039" s="19" t="str">
        <f>IF(参照_電気!L1039="","",参照_電気!L1039)</f>
        <v/>
      </c>
    </row>
    <row r="1040" spans="47:56">
      <c r="AU1040" s="19" t="str">
        <f>IF(参照_電気!A1040="","",参照_電気!A1040)</f>
        <v/>
      </c>
      <c r="AV1040" s="19" t="str">
        <f>IF(参照_電気!B1040="","",参照_電気!B1040)</f>
        <v/>
      </c>
      <c r="AW1040" s="19" t="str">
        <f>IF(参照_電気!C1040="","",参照_電気!C1040)</f>
        <v>(参考値)事業者全体</v>
      </c>
      <c r="AX1040" s="19">
        <f>IF(参照_電気!D1040="","",参照_電気!D1040)</f>
        <v>3.1E-4</v>
      </c>
      <c r="AY1040" s="19">
        <f>IF(参照_電気!E1040="","",参照_電気!E1040)</f>
        <v>3.1E-4</v>
      </c>
      <c r="AZ1040" s="19" t="str">
        <f>IF(参照_電気!F1040="","",参照_電気!F1040)</f>
        <v>(株)クリーンエネルギー総合研究所</v>
      </c>
      <c r="BA1040" s="19" t="str">
        <f>IF(参照_電気!G1040="","",参照_電気!G1040)</f>
        <v>(株)クリーンエネルギー総合研究所_(参考値)事業者全体</v>
      </c>
      <c r="BB1040" s="19">
        <f t="shared" si="57"/>
        <v>0.31</v>
      </c>
      <c r="BD1040" s="19" t="str">
        <f>IF(参照_電気!L1040="","",参照_電気!L1040)</f>
        <v/>
      </c>
    </row>
    <row r="1041" spans="47:56">
      <c r="AU1041" s="19" t="str">
        <f>IF(参照_電気!A1041="","",参照_電気!A1041)</f>
        <v>A0659</v>
      </c>
      <c r="AV1041" s="19" t="str">
        <f>IF(参照_電気!B1041="","",参照_電気!B1041)</f>
        <v>(株)かづのパワー</v>
      </c>
      <c r="AW1041" s="19" t="str">
        <f>IF(参照_電気!C1041="","",参照_電気!C1041)</f>
        <v/>
      </c>
      <c r="AX1041" s="19">
        <f>IF(参照_電気!D1041="","",参照_電気!D1041)</f>
        <v>1.9900000000000001E-4</v>
      </c>
      <c r="AY1041" s="19">
        <f>IF(参照_電気!E1041="","",参照_電気!E1041)</f>
        <v>1.9900000000000001E-4</v>
      </c>
      <c r="AZ1041" s="19" t="str">
        <f>IF(参照_電気!F1041="","",参照_電気!F1041)</f>
        <v>(株)かづのパワー</v>
      </c>
      <c r="BA1041" s="19" t="str">
        <f>IF(参照_電気!G1041="","",参照_電気!G1041)</f>
        <v>(株)かづのパワー_</v>
      </c>
      <c r="BB1041" s="19">
        <f t="shared" si="57"/>
        <v>0.19900000000000001</v>
      </c>
      <c r="BD1041" s="19" t="str">
        <f>IF(参照_電気!L1041="","",参照_電気!L1041)</f>
        <v/>
      </c>
    </row>
    <row r="1042" spans="47:56">
      <c r="AU1042" s="19" t="str">
        <f>IF(参照_電気!A1042="","",参照_電気!A1042)</f>
        <v>A0660</v>
      </c>
      <c r="AV1042" s="19" t="str">
        <f>IF(参照_電気!B1042="","",参照_電気!B1042)</f>
        <v>UNIVERGY(株)</v>
      </c>
      <c r="AW1042" s="19" t="str">
        <f>IF(参照_電気!C1042="","",参照_電気!C1042)</f>
        <v>メニューA</v>
      </c>
      <c r="AX1042" s="19">
        <f>IF(参照_電気!D1042="","",参照_電気!D1042)</f>
        <v>0</v>
      </c>
      <c r="AY1042" s="19">
        <f>IF(参照_電気!E1042="","",参照_電気!E1042)</f>
        <v>0</v>
      </c>
      <c r="AZ1042" s="19" t="str">
        <f>IF(参照_電気!F1042="","",参照_電気!F1042)</f>
        <v>UNIVERGY(株)</v>
      </c>
      <c r="BA1042" s="19" t="str">
        <f>IF(参照_電気!G1042="","",参照_電気!G1042)</f>
        <v>UNIVERGY(株)_メニューA</v>
      </c>
      <c r="BB1042" s="19">
        <f t="shared" si="57"/>
        <v>0</v>
      </c>
      <c r="BD1042" s="19" t="str">
        <f>IF(参照_電気!L1042="","",参照_電気!L1042)</f>
        <v/>
      </c>
    </row>
    <row r="1043" spans="47:56">
      <c r="AU1043" s="19" t="str">
        <f>IF(参照_電気!A1043="","",参照_電気!A1043)</f>
        <v/>
      </c>
      <c r="AV1043" s="19" t="str">
        <f>IF(参照_電気!B1043="","",参照_電気!B1043)</f>
        <v/>
      </c>
      <c r="AW1043" s="19" t="str">
        <f>IF(参照_電気!C1043="","",参照_電気!C1043)</f>
        <v>メニューB(残差)</v>
      </c>
      <c r="AX1043" s="19">
        <f>IF(参照_電気!D1043="","",参照_電気!D1043)</f>
        <v>5.8399999999999999E-4</v>
      </c>
      <c r="AY1043" s="19">
        <f>IF(参照_電気!E1043="","",参照_電気!E1043)</f>
        <v>5.8399999999999999E-4</v>
      </c>
      <c r="AZ1043" s="19" t="str">
        <f>IF(参照_電気!F1043="","",参照_電気!F1043)</f>
        <v>UNIVERGY(株)</v>
      </c>
      <c r="BA1043" s="19" t="str">
        <f>IF(参照_電気!G1043="","",参照_電気!G1043)</f>
        <v>UNIVERGY(株)_メニューB(残差)</v>
      </c>
      <c r="BB1043" s="19">
        <f t="shared" si="57"/>
        <v>0.58399999999999996</v>
      </c>
      <c r="BD1043" s="19" t="str">
        <f>IF(参照_電気!L1043="","",参照_電気!L1043)</f>
        <v/>
      </c>
    </row>
    <row r="1044" spans="47:56">
      <c r="AU1044" s="19" t="str">
        <f>IF(参照_電気!A1044="","",参照_電気!A1044)</f>
        <v/>
      </c>
      <c r="AV1044" s="19" t="str">
        <f>IF(参照_電気!B1044="","",参照_電気!B1044)</f>
        <v/>
      </c>
      <c r="AW1044" s="19" t="str">
        <f>IF(参照_電気!C1044="","",参照_電気!C1044)</f>
        <v>(参考値)事業者全体</v>
      </c>
      <c r="AX1044" s="19">
        <f>IF(参照_電気!D1044="","",参照_電気!D1044)</f>
        <v>5.8299999999999997E-4</v>
      </c>
      <c r="AY1044" s="19">
        <f>IF(参照_電気!E1044="","",参照_電気!E1044)</f>
        <v>5.8299999999999997E-4</v>
      </c>
      <c r="AZ1044" s="19" t="str">
        <f>IF(参照_電気!F1044="","",参照_電気!F1044)</f>
        <v>UNIVERGY(株)</v>
      </c>
      <c r="BA1044" s="19" t="str">
        <f>IF(参照_電気!G1044="","",参照_電気!G1044)</f>
        <v>UNIVERGY(株)_(参考値)事業者全体</v>
      </c>
      <c r="BB1044" s="19">
        <f t="shared" si="57"/>
        <v>0.58299999999999996</v>
      </c>
      <c r="BD1044" s="19" t="str">
        <f>IF(参照_電気!L1044="","",参照_電気!L1044)</f>
        <v/>
      </c>
    </row>
    <row r="1045" spans="47:56">
      <c r="AU1045" s="19" t="str">
        <f>IF(参照_電気!A1045="","",参照_電気!A1045)</f>
        <v>A0664</v>
      </c>
      <c r="AV1045" s="19" t="str">
        <f>IF(参照_電気!B1045="","",参照_電気!B1045)</f>
        <v>デジタルグリッド(株)</v>
      </c>
      <c r="AW1045" s="19" t="str">
        <f>IF(参照_電気!C1045="","",参照_電気!C1045)</f>
        <v>メニューA</v>
      </c>
      <c r="AX1045" s="19">
        <f>IF(参照_電気!D1045="","",参照_電気!D1045)</f>
        <v>0</v>
      </c>
      <c r="AY1045" s="19">
        <f>IF(参照_電気!E1045="","",参照_電気!E1045)</f>
        <v>0</v>
      </c>
      <c r="AZ1045" s="19" t="str">
        <f>IF(参照_電気!F1045="","",参照_電気!F1045)</f>
        <v>デジタルグリッド(株)</v>
      </c>
      <c r="BA1045" s="19" t="str">
        <f>IF(参照_電気!G1045="","",参照_電気!G1045)</f>
        <v>デジタルグリッド(株)_メニューA</v>
      </c>
      <c r="BB1045" s="19">
        <f t="shared" si="57"/>
        <v>0</v>
      </c>
      <c r="BD1045" s="19" t="str">
        <f>IF(参照_電気!L1045="","",参照_電気!L1045)</f>
        <v/>
      </c>
    </row>
    <row r="1046" spans="47:56">
      <c r="AU1046" s="19" t="str">
        <f>IF(参照_電気!A1046="","",参照_電気!A1046)</f>
        <v/>
      </c>
      <c r="AV1046" s="19" t="str">
        <f>IF(参照_電気!B1046="","",参照_電気!B1046)</f>
        <v/>
      </c>
      <c r="AW1046" s="19" t="str">
        <f>IF(参照_電気!C1046="","",参照_電気!C1046)</f>
        <v>メニューB</v>
      </c>
      <c r="AX1046" s="19">
        <f>IF(参照_電気!D1046="","",参照_電気!D1046)</f>
        <v>2.12E-4</v>
      </c>
      <c r="AY1046" s="19">
        <f>IF(参照_電気!E1046="","",参照_電気!E1046)</f>
        <v>2.12E-4</v>
      </c>
      <c r="AZ1046" s="19" t="str">
        <f>IF(参照_電気!F1046="","",参照_電気!F1046)</f>
        <v>デジタルグリッド(株)</v>
      </c>
      <c r="BA1046" s="19" t="str">
        <f>IF(参照_電気!G1046="","",参照_電気!G1046)</f>
        <v>デジタルグリッド(株)_メニューB</v>
      </c>
      <c r="BB1046" s="19">
        <f t="shared" si="57"/>
        <v>0.21199999999999999</v>
      </c>
      <c r="BD1046" s="19" t="str">
        <f>IF(参照_電気!L1046="","",参照_電気!L1046)</f>
        <v/>
      </c>
    </row>
    <row r="1047" spans="47:56">
      <c r="AU1047" s="19" t="str">
        <f>IF(参照_電気!A1047="","",参照_電気!A1047)</f>
        <v/>
      </c>
      <c r="AV1047" s="19" t="str">
        <f>IF(参照_電気!B1047="","",参照_電気!B1047)</f>
        <v/>
      </c>
      <c r="AW1047" s="19" t="str">
        <f>IF(参照_電気!C1047="","",参照_電気!C1047)</f>
        <v>メニューC</v>
      </c>
      <c r="AX1047" s="19">
        <f>IF(参照_電気!D1047="","",参照_電気!D1047)</f>
        <v>3.1799999999999998E-4</v>
      </c>
      <c r="AY1047" s="19">
        <f>IF(参照_電気!E1047="","",参照_電気!E1047)</f>
        <v>3.1799999999999998E-4</v>
      </c>
      <c r="AZ1047" s="19" t="str">
        <f>IF(参照_電気!F1047="","",参照_電気!F1047)</f>
        <v>デジタルグリッド(株)</v>
      </c>
      <c r="BA1047" s="19" t="str">
        <f>IF(参照_電気!G1047="","",参照_電気!G1047)</f>
        <v>デジタルグリッド(株)_メニューC</v>
      </c>
      <c r="BB1047" s="19">
        <f t="shared" si="57"/>
        <v>0.318</v>
      </c>
      <c r="BD1047" s="19" t="str">
        <f>IF(参照_電気!L1047="","",参照_電気!L1047)</f>
        <v/>
      </c>
    </row>
    <row r="1048" spans="47:56">
      <c r="AU1048" s="19" t="str">
        <f>IF(参照_電気!A1048="","",参照_電気!A1048)</f>
        <v/>
      </c>
      <c r="AV1048" s="19" t="str">
        <f>IF(参照_電気!B1048="","",参照_電気!B1048)</f>
        <v/>
      </c>
      <c r="AW1048" s="19" t="str">
        <f>IF(参照_電気!C1048="","",参照_電気!C1048)</f>
        <v>メニューD</v>
      </c>
      <c r="AX1048" s="19">
        <f>IF(参照_電気!D1048="","",参照_電気!D1048)</f>
        <v>3.39E-4</v>
      </c>
      <c r="AY1048" s="19">
        <f>IF(参照_電気!E1048="","",参照_電気!E1048)</f>
        <v>3.39E-4</v>
      </c>
      <c r="AZ1048" s="19" t="str">
        <f>IF(参照_電気!F1048="","",参照_電気!F1048)</f>
        <v>デジタルグリッド(株)</v>
      </c>
      <c r="BA1048" s="19" t="str">
        <f>IF(参照_電気!G1048="","",参照_電気!G1048)</f>
        <v>デジタルグリッド(株)_メニューD</v>
      </c>
      <c r="BB1048" s="19">
        <f t="shared" si="57"/>
        <v>0.33900000000000002</v>
      </c>
      <c r="BD1048" s="19" t="str">
        <f>IF(参照_電気!L1048="","",参照_電気!L1048)</f>
        <v/>
      </c>
    </row>
    <row r="1049" spans="47:56">
      <c r="AU1049" s="19" t="str">
        <f>IF(参照_電気!A1049="","",参照_電気!A1049)</f>
        <v/>
      </c>
      <c r="AV1049" s="19" t="str">
        <f>IF(参照_電気!B1049="","",参照_電気!B1049)</f>
        <v/>
      </c>
      <c r="AW1049" s="19" t="str">
        <f>IF(参照_電気!C1049="","",参照_電気!C1049)</f>
        <v>メニューE</v>
      </c>
      <c r="AX1049" s="19">
        <f>IF(参照_電気!D1049="","",参照_電気!D1049)</f>
        <v>3.3700000000000001E-4</v>
      </c>
      <c r="AY1049" s="19">
        <f>IF(参照_電気!E1049="","",参照_電気!E1049)</f>
        <v>3.3700000000000001E-4</v>
      </c>
      <c r="AZ1049" s="19" t="str">
        <f>IF(参照_電気!F1049="","",参照_電気!F1049)</f>
        <v>デジタルグリッド(株)</v>
      </c>
      <c r="BA1049" s="19" t="str">
        <f>IF(参照_電気!G1049="","",参照_電気!G1049)</f>
        <v>デジタルグリッド(株)_メニューE</v>
      </c>
      <c r="BB1049" s="19">
        <f t="shared" si="57"/>
        <v>0.33700000000000002</v>
      </c>
      <c r="BD1049" s="19" t="str">
        <f>IF(参照_電気!L1049="","",参照_電気!L1049)</f>
        <v/>
      </c>
    </row>
    <row r="1050" spans="47:56">
      <c r="AU1050" s="19" t="str">
        <f>IF(参照_電気!A1050="","",参照_電気!A1050)</f>
        <v/>
      </c>
      <c r="AV1050" s="19" t="str">
        <f>IF(参照_電気!B1050="","",参照_電気!B1050)</f>
        <v/>
      </c>
      <c r="AW1050" s="19" t="str">
        <f>IF(参照_電気!C1050="","",参照_電気!C1050)</f>
        <v>メニューF</v>
      </c>
      <c r="AX1050" s="19">
        <f>IF(参照_電気!D1050="","",参照_電気!D1050)</f>
        <v>3.5500000000000001E-4</v>
      </c>
      <c r="AY1050" s="19">
        <f>IF(参照_電気!E1050="","",参照_電気!E1050)</f>
        <v>3.5500000000000001E-4</v>
      </c>
      <c r="AZ1050" s="19" t="str">
        <f>IF(参照_電気!F1050="","",参照_電気!F1050)</f>
        <v>デジタルグリッド(株)</v>
      </c>
      <c r="BA1050" s="19" t="str">
        <f>IF(参照_電気!G1050="","",参照_電気!G1050)</f>
        <v>デジタルグリッド(株)_メニューF</v>
      </c>
      <c r="BB1050" s="19">
        <f t="shared" si="57"/>
        <v>0.35499999999999998</v>
      </c>
      <c r="BD1050" s="19" t="str">
        <f>IF(参照_電気!L1050="","",参照_電気!L1050)</f>
        <v/>
      </c>
    </row>
    <row r="1051" spans="47:56">
      <c r="AU1051" s="19" t="str">
        <f>IF(参照_電気!A1051="","",参照_電気!A1051)</f>
        <v/>
      </c>
      <c r="AV1051" s="19" t="str">
        <f>IF(参照_電気!B1051="","",参照_電気!B1051)</f>
        <v/>
      </c>
      <c r="AW1051" s="19" t="str">
        <f>IF(参照_電気!C1051="","",参照_電気!C1051)</f>
        <v>メニューG(残差)</v>
      </c>
      <c r="AX1051" s="19">
        <f>IF(参照_電気!D1051="","",参照_電気!D1051)</f>
        <v>6.11E-4</v>
      </c>
      <c r="AY1051" s="19">
        <f>IF(参照_電気!E1051="","",参照_電気!E1051)</f>
        <v>6.11E-4</v>
      </c>
      <c r="AZ1051" s="19" t="str">
        <f>IF(参照_電気!F1051="","",参照_電気!F1051)</f>
        <v>デジタルグリッド(株)</v>
      </c>
      <c r="BA1051" s="19" t="str">
        <f>IF(参照_電気!G1051="","",参照_電気!G1051)</f>
        <v>デジタルグリッド(株)_メニューG(残差)</v>
      </c>
      <c r="BB1051" s="19">
        <f t="shared" si="57"/>
        <v>0.61099999999999999</v>
      </c>
      <c r="BD1051" s="19" t="str">
        <f>IF(参照_電気!L1051="","",参照_電気!L1051)</f>
        <v/>
      </c>
    </row>
    <row r="1052" spans="47:56">
      <c r="AU1052" s="19" t="str">
        <f>IF(参照_電気!A1052="","",参照_電気!A1052)</f>
        <v/>
      </c>
      <c r="AV1052" s="19" t="str">
        <f>IF(参照_電気!B1052="","",参照_電気!B1052)</f>
        <v/>
      </c>
      <c r="AW1052" s="19" t="str">
        <f>IF(参照_電気!C1052="","",参照_電気!C1052)</f>
        <v>(参考値)事業者全体</v>
      </c>
      <c r="AX1052" s="19">
        <f>IF(参照_電気!D1052="","",参照_電気!D1052)</f>
        <v>5.1199999999999998E-4</v>
      </c>
      <c r="AY1052" s="19">
        <f>IF(参照_電気!E1052="","",参照_電気!E1052)</f>
        <v>5.1199999999999998E-4</v>
      </c>
      <c r="AZ1052" s="19" t="str">
        <f>IF(参照_電気!F1052="","",参照_電気!F1052)</f>
        <v>デジタルグリッド(株)</v>
      </c>
      <c r="BA1052" s="19" t="str">
        <f>IF(参照_電気!G1052="","",参照_電気!G1052)</f>
        <v>デジタルグリッド(株)_(参考値)事業者全体</v>
      </c>
      <c r="BB1052" s="19">
        <f t="shared" si="57"/>
        <v>0.51200000000000001</v>
      </c>
      <c r="BD1052" s="19" t="str">
        <f>IF(参照_電気!L1052="","",参照_電気!L1052)</f>
        <v/>
      </c>
    </row>
    <row r="1053" spans="47:56">
      <c r="AU1053" s="19" t="str">
        <f>IF(参照_電気!A1053="","",参照_電気!A1053)</f>
        <v>A0666</v>
      </c>
      <c r="AV1053" s="19" t="str">
        <f>IF(参照_電気!B1053="","",参照_電気!B1053)</f>
        <v>(株)西九州させぼパワーズ</v>
      </c>
      <c r="AW1053" s="19" t="str">
        <f>IF(参照_電気!C1053="","",参照_電気!C1053)</f>
        <v>メニューA</v>
      </c>
      <c r="AX1053" s="19">
        <f>IF(参照_電気!D1053="","",参照_電気!D1053)</f>
        <v>0</v>
      </c>
      <c r="AY1053" s="19">
        <f>IF(参照_電気!E1053="","",参照_電気!E1053)</f>
        <v>0</v>
      </c>
      <c r="AZ1053" s="19" t="str">
        <f>IF(参照_電気!F1053="","",参照_電気!F1053)</f>
        <v>(株)西九州させぼパワーズ</v>
      </c>
      <c r="BA1053" s="19" t="str">
        <f>IF(参照_電気!G1053="","",参照_電気!G1053)</f>
        <v>(株)西九州させぼパワーズ_メニューA</v>
      </c>
      <c r="BB1053" s="19">
        <f t="shared" si="57"/>
        <v>0</v>
      </c>
      <c r="BD1053" s="19" t="str">
        <f>IF(参照_電気!L1053="","",参照_電気!L1053)</f>
        <v/>
      </c>
    </row>
    <row r="1054" spans="47:56">
      <c r="AU1054" s="19" t="str">
        <f>IF(参照_電気!A1054="","",参照_電気!A1054)</f>
        <v/>
      </c>
      <c r="AV1054" s="19" t="str">
        <f>IF(参照_電気!B1054="","",参照_電気!B1054)</f>
        <v/>
      </c>
      <c r="AW1054" s="19" t="str">
        <f>IF(参照_電気!C1054="","",参照_電気!C1054)</f>
        <v>メニューB</v>
      </c>
      <c r="AX1054" s="19">
        <f>IF(参照_電気!D1054="","",参照_電気!D1054)</f>
        <v>3.9300000000000001E-4</v>
      </c>
      <c r="AY1054" s="19">
        <f>IF(参照_電気!E1054="","",参照_電気!E1054)</f>
        <v>3.9300000000000001E-4</v>
      </c>
      <c r="AZ1054" s="19" t="str">
        <f>IF(参照_電気!F1054="","",参照_電気!F1054)</f>
        <v>(株)西九州させぼパワーズ</v>
      </c>
      <c r="BA1054" s="19" t="str">
        <f>IF(参照_電気!G1054="","",参照_電気!G1054)</f>
        <v>(株)西九州させぼパワーズ_メニューB</v>
      </c>
      <c r="BB1054" s="19">
        <f t="shared" si="57"/>
        <v>0.39300000000000002</v>
      </c>
      <c r="BD1054" s="19" t="str">
        <f>IF(参照_電気!L1054="","",参照_電気!L1054)</f>
        <v/>
      </c>
    </row>
    <row r="1055" spans="47:56">
      <c r="AU1055" s="19" t="str">
        <f>IF(参照_電気!A1055="","",参照_電気!A1055)</f>
        <v/>
      </c>
      <c r="AV1055" s="19" t="str">
        <f>IF(参照_電気!B1055="","",参照_電気!B1055)</f>
        <v/>
      </c>
      <c r="AW1055" s="19" t="str">
        <f>IF(参照_電気!C1055="","",参照_電気!C1055)</f>
        <v>メニューC(残差)</v>
      </c>
      <c r="AX1055" s="19">
        <f>IF(参照_電気!D1055="","",参照_電気!D1055)</f>
        <v>5.3300000000000005E-4</v>
      </c>
      <c r="AY1055" s="19">
        <f>IF(参照_電気!E1055="","",参照_電気!E1055)</f>
        <v>5.3300000000000005E-4</v>
      </c>
      <c r="AZ1055" s="19" t="str">
        <f>IF(参照_電気!F1055="","",参照_電気!F1055)</f>
        <v>(株)西九州させぼパワーズ</v>
      </c>
      <c r="BA1055" s="19" t="str">
        <f>IF(参照_電気!G1055="","",参照_電気!G1055)</f>
        <v>(株)西九州させぼパワーズ_メニューC(残差)</v>
      </c>
      <c r="BB1055" s="19">
        <f t="shared" si="57"/>
        <v>0.53300000000000003</v>
      </c>
      <c r="BD1055" s="19" t="str">
        <f>IF(参照_電気!L1055="","",参照_電気!L1055)</f>
        <v/>
      </c>
    </row>
    <row r="1056" spans="47:56">
      <c r="AU1056" s="19" t="str">
        <f>IF(参照_電気!A1056="","",参照_電気!A1056)</f>
        <v/>
      </c>
      <c r="AV1056" s="19" t="str">
        <f>IF(参照_電気!B1056="","",参照_電気!B1056)</f>
        <v/>
      </c>
      <c r="AW1056" s="19" t="str">
        <f>IF(参照_電気!C1056="","",参照_電気!C1056)</f>
        <v>(参考値)事業者全体</v>
      </c>
      <c r="AX1056" s="19">
        <f>IF(参照_電気!D1056="","",参照_電気!D1056)</f>
        <v>5.1199999999999998E-4</v>
      </c>
      <c r="AY1056" s="19">
        <f>IF(参照_電気!E1056="","",参照_電気!E1056)</f>
        <v>5.1199999999999998E-4</v>
      </c>
      <c r="AZ1056" s="19" t="str">
        <f>IF(参照_電気!F1056="","",参照_電気!F1056)</f>
        <v>(株)西九州させぼパワーズ</v>
      </c>
      <c r="BA1056" s="19" t="str">
        <f>IF(参照_電気!G1056="","",参照_電気!G1056)</f>
        <v>(株)西九州させぼパワーズ_(参考値)事業者全体</v>
      </c>
      <c r="BB1056" s="19">
        <f t="shared" si="57"/>
        <v>0.51200000000000001</v>
      </c>
      <c r="BD1056" s="19" t="str">
        <f>IF(参照_電気!L1056="","",参照_電気!L1056)</f>
        <v/>
      </c>
    </row>
    <row r="1057" spans="47:56">
      <c r="AU1057" s="19" t="str">
        <f>IF(参照_電気!A1057="","",参照_電気!A1057)</f>
        <v>A0667</v>
      </c>
      <c r="AV1057" s="19" t="str">
        <f>IF(参照_電気!B1057="","",参照_電気!B1057)</f>
        <v>たんたんエナジー(株)</v>
      </c>
      <c r="AW1057" s="19" t="str">
        <f>IF(参照_電気!C1057="","",参照_電気!C1057)</f>
        <v>メニューA</v>
      </c>
      <c r="AX1057" s="19">
        <f>IF(参照_電気!D1057="","",参照_電気!D1057)</f>
        <v>0</v>
      </c>
      <c r="AY1057" s="19">
        <f>IF(参照_電気!E1057="","",参照_電気!E1057)</f>
        <v>0</v>
      </c>
      <c r="AZ1057" s="19" t="str">
        <f>IF(参照_電気!F1057="","",参照_電気!F1057)</f>
        <v>たんたんエナジー(株)</v>
      </c>
      <c r="BA1057" s="19" t="str">
        <f>IF(参照_電気!G1057="","",参照_電気!G1057)</f>
        <v>たんたんエナジー(株)_メニューA</v>
      </c>
      <c r="BB1057" s="19">
        <f t="shared" si="57"/>
        <v>0</v>
      </c>
      <c r="BD1057" s="19" t="str">
        <f>IF(参照_電気!L1057="","",参照_電気!L1057)</f>
        <v/>
      </c>
    </row>
    <row r="1058" spans="47:56">
      <c r="AU1058" s="19" t="str">
        <f>IF(参照_電気!A1058="","",参照_電気!A1058)</f>
        <v/>
      </c>
      <c r="AV1058" s="19" t="str">
        <f>IF(参照_電気!B1058="","",参照_電気!B1058)</f>
        <v/>
      </c>
      <c r="AW1058" s="19" t="str">
        <f>IF(参照_電気!C1058="","",参照_電気!C1058)</f>
        <v>メニューB(残差)</v>
      </c>
      <c r="AX1058" s="19">
        <f>IF(参照_電気!D1058="","",参照_電気!D1058)</f>
        <v>2.4600000000000002E-4</v>
      </c>
      <c r="AY1058" s="19">
        <f>IF(参照_電気!E1058="","",参照_電気!E1058)</f>
        <v>2.4600000000000002E-4</v>
      </c>
      <c r="AZ1058" s="19" t="str">
        <f>IF(参照_電気!F1058="","",参照_電気!F1058)</f>
        <v>たんたんエナジー(株)</v>
      </c>
      <c r="BA1058" s="19" t="str">
        <f>IF(参照_電気!G1058="","",参照_電気!G1058)</f>
        <v>たんたんエナジー(株)_メニューB(残差)</v>
      </c>
      <c r="BB1058" s="19">
        <f t="shared" si="57"/>
        <v>0.24600000000000002</v>
      </c>
      <c r="BD1058" s="19" t="str">
        <f>IF(参照_電気!L1058="","",参照_電気!L1058)</f>
        <v/>
      </c>
    </row>
    <row r="1059" spans="47:56">
      <c r="AU1059" s="19" t="str">
        <f>IF(参照_電気!A1059="","",参照_電気!A1059)</f>
        <v/>
      </c>
      <c r="AV1059" s="19" t="str">
        <f>IF(参照_電気!B1059="","",参照_電気!B1059)</f>
        <v/>
      </c>
      <c r="AW1059" s="19" t="str">
        <f>IF(参照_電気!C1059="","",参照_電気!C1059)</f>
        <v>(参考値)事業者全体</v>
      </c>
      <c r="AX1059" s="19">
        <f>IF(参照_電気!D1059="","",参照_電気!D1059)</f>
        <v>0</v>
      </c>
      <c r="AY1059" s="19">
        <f>IF(参照_電気!E1059="","",参照_電気!E1059)</f>
        <v>0</v>
      </c>
      <c r="AZ1059" s="19" t="str">
        <f>IF(参照_電気!F1059="","",参照_電気!F1059)</f>
        <v>たんたんエナジー(株)</v>
      </c>
      <c r="BA1059" s="19" t="str">
        <f>IF(参照_電気!G1059="","",参照_電気!G1059)</f>
        <v>たんたんエナジー(株)_(参考値)事業者全体</v>
      </c>
      <c r="BB1059" s="19">
        <f t="shared" si="57"/>
        <v>0</v>
      </c>
      <c r="BD1059" s="19" t="str">
        <f>IF(参照_電気!L1059="","",参照_電気!L1059)</f>
        <v/>
      </c>
    </row>
    <row r="1060" spans="47:56">
      <c r="AU1060" s="19" t="str">
        <f>IF(参照_電気!A1060="","",参照_電気!A1060)</f>
        <v>A0668</v>
      </c>
      <c r="AV1060" s="19" t="str">
        <f>IF(参照_電気!B1060="","",参照_電気!B1060)</f>
        <v>(株)能勢・豊能まちづくり</v>
      </c>
      <c r="AW1060" s="19" t="str">
        <f>IF(参照_電気!C1060="","",参照_電気!C1060)</f>
        <v>メニューA</v>
      </c>
      <c r="AX1060" s="19">
        <f>IF(参照_電気!D1060="","",参照_電気!D1060)</f>
        <v>0</v>
      </c>
      <c r="AY1060" s="19">
        <f>IF(参照_電気!E1060="","",参照_電気!E1060)</f>
        <v>0</v>
      </c>
      <c r="AZ1060" s="19" t="str">
        <f>IF(参照_電気!F1060="","",参照_電気!F1060)</f>
        <v>(株)能勢・豊能まちづくり</v>
      </c>
      <c r="BA1060" s="19" t="str">
        <f>IF(参照_電気!G1060="","",参照_電気!G1060)</f>
        <v>(株)能勢・豊能まちづくり_メニューA</v>
      </c>
      <c r="BB1060" s="19">
        <f t="shared" si="57"/>
        <v>0</v>
      </c>
      <c r="BD1060" s="19" t="str">
        <f>IF(参照_電気!L1060="","",参照_電気!L1060)</f>
        <v/>
      </c>
    </row>
    <row r="1061" spans="47:56">
      <c r="AU1061" s="19" t="str">
        <f>IF(参照_電気!A1061="","",参照_電気!A1061)</f>
        <v/>
      </c>
      <c r="AV1061" s="19" t="str">
        <f>IF(参照_電気!B1061="","",参照_電気!B1061)</f>
        <v/>
      </c>
      <c r="AW1061" s="19" t="str">
        <f>IF(参照_電気!C1061="","",参照_電気!C1061)</f>
        <v>メニューB(残差)</v>
      </c>
      <c r="AX1061" s="19">
        <f>IF(参照_電気!D1061="","",参照_電気!D1061)</f>
        <v>0</v>
      </c>
      <c r="AY1061" s="19">
        <f>IF(参照_電気!E1061="","",参照_電気!E1061)</f>
        <v>0</v>
      </c>
      <c r="AZ1061" s="19" t="str">
        <f>IF(参照_電気!F1061="","",参照_電気!F1061)</f>
        <v>(株)能勢・豊能まちづくり</v>
      </c>
      <c r="BA1061" s="19" t="str">
        <f>IF(参照_電気!G1061="","",参照_電気!G1061)</f>
        <v>(株)能勢・豊能まちづくり_メニューB(残差)</v>
      </c>
      <c r="BB1061" s="19">
        <f t="shared" si="57"/>
        <v>0</v>
      </c>
      <c r="BD1061" s="19" t="str">
        <f>IF(参照_電気!L1061="","",参照_電気!L1061)</f>
        <v/>
      </c>
    </row>
    <row r="1062" spans="47:56">
      <c r="AU1062" s="19" t="str">
        <f>IF(参照_電気!A1062="","",参照_電気!A1062)</f>
        <v/>
      </c>
      <c r="AV1062" s="19" t="str">
        <f>IF(参照_電気!B1062="","",参照_電気!B1062)</f>
        <v/>
      </c>
      <c r="AW1062" s="19" t="str">
        <f>IF(参照_電気!C1062="","",参照_電気!C1062)</f>
        <v>(参考値)事業者全体</v>
      </c>
      <c r="AX1062" s="19">
        <f>IF(参照_電気!D1062="","",参照_電気!D1062)</f>
        <v>0</v>
      </c>
      <c r="AY1062" s="19">
        <f>IF(参照_電気!E1062="","",参照_電気!E1062)</f>
        <v>0</v>
      </c>
      <c r="AZ1062" s="19" t="str">
        <f>IF(参照_電気!F1062="","",参照_電気!F1062)</f>
        <v>(株)能勢・豊能まちづくり</v>
      </c>
      <c r="BA1062" s="19" t="str">
        <f>IF(参照_電気!G1062="","",参照_電気!G1062)</f>
        <v>(株)能勢・豊能まちづくり_(参考値)事業者全体</v>
      </c>
      <c r="BB1062" s="19">
        <f t="shared" si="57"/>
        <v>0</v>
      </c>
      <c r="BD1062" s="19" t="str">
        <f>IF(参照_電気!L1062="","",参照_電気!L1062)</f>
        <v/>
      </c>
    </row>
    <row r="1063" spans="47:56">
      <c r="AU1063" s="19" t="str">
        <f>IF(参照_電気!A1063="","",参照_電気!A1063)</f>
        <v>A0670</v>
      </c>
      <c r="AV1063" s="19" t="str">
        <f>IF(参照_電気!B1063="","",参照_電気!B1063)</f>
        <v>(株)再エネ思考電力</v>
      </c>
      <c r="AW1063" s="19" t="str">
        <f>IF(参照_電気!C1063="","",参照_電気!C1063)</f>
        <v/>
      </c>
      <c r="AX1063" s="19">
        <f>IF(参照_電気!D1063="","",参照_電気!D1063)</f>
        <v>6.3500000000000004E-4</v>
      </c>
      <c r="AY1063" s="19">
        <f>IF(参照_電気!E1063="","",参照_電気!E1063)</f>
        <v>6.3500000000000004E-4</v>
      </c>
      <c r="AZ1063" s="19" t="str">
        <f>IF(参照_電気!F1063="","",参照_電気!F1063)</f>
        <v>(株)再エネ思考電力</v>
      </c>
      <c r="BA1063" s="19" t="str">
        <f>IF(参照_電気!G1063="","",参照_電気!G1063)</f>
        <v>(株)再エネ思考電力_</v>
      </c>
      <c r="BB1063" s="19">
        <f t="shared" si="57"/>
        <v>0.63500000000000001</v>
      </c>
      <c r="BD1063" s="19" t="str">
        <f>IF(参照_電気!L1063="","",参照_電気!L1063)</f>
        <v/>
      </c>
    </row>
    <row r="1064" spans="47:56">
      <c r="AU1064" s="19" t="str">
        <f>IF(参照_電気!A1064="","",参照_電気!A1064)</f>
        <v>A0671</v>
      </c>
      <c r="AV1064" s="19" t="str">
        <f>IF(参照_電気!B1064="","",参照_電気!B1064)</f>
        <v>(株)スマート</v>
      </c>
      <c r="AW1064" s="19" t="str">
        <f>IF(参照_電気!C1064="","",参照_電気!C1064)</f>
        <v/>
      </c>
      <c r="AX1064" s="19">
        <f>IF(参照_電気!D1064="","",参照_電気!D1064)</f>
        <v>6.3199999999999997E-4</v>
      </c>
      <c r="AY1064" s="19">
        <f>IF(参照_電気!E1064="","",参照_電気!E1064)</f>
        <v>6.3199999999999997E-4</v>
      </c>
      <c r="AZ1064" s="19" t="str">
        <f>IF(参照_電気!F1064="","",参照_電気!F1064)</f>
        <v>(株)スマート</v>
      </c>
      <c r="BA1064" s="19" t="str">
        <f>IF(参照_電気!G1064="","",参照_電気!G1064)</f>
        <v>(株)スマート_</v>
      </c>
      <c r="BB1064" s="19">
        <f t="shared" si="57"/>
        <v>0.63200000000000001</v>
      </c>
      <c r="BD1064" s="19" t="str">
        <f>IF(参照_電気!L1064="","",参照_電気!L1064)</f>
        <v/>
      </c>
    </row>
    <row r="1065" spans="47:56">
      <c r="AU1065" s="19" t="str">
        <f>IF(参照_電気!A1065="","",参照_電気!A1065)</f>
        <v>A0673</v>
      </c>
      <c r="AV1065" s="19" t="str">
        <f>IF(参照_電気!B1065="","",参照_電気!B1065)</f>
        <v>(株)ジャパネットサービスイノベーション</v>
      </c>
      <c r="AW1065" s="19" t="str">
        <f>IF(参照_電気!C1065="","",参照_電気!C1065)</f>
        <v/>
      </c>
      <c r="AX1065" s="19">
        <f>IF(参照_電気!D1065="","",参照_電気!D1065)</f>
        <v>6.4400000000000004E-4</v>
      </c>
      <c r="AY1065" s="19">
        <f>IF(参照_電気!E1065="","",参照_電気!E1065)</f>
        <v>6.4400000000000004E-4</v>
      </c>
      <c r="AZ1065" s="19" t="str">
        <f>IF(参照_電気!F1065="","",参照_電気!F1065)</f>
        <v>(株)ジャパネットサービスイノベーション</v>
      </c>
      <c r="BA1065" s="19" t="str">
        <f>IF(参照_電気!G1065="","",参照_電気!G1065)</f>
        <v>(株)ジャパネットサービスイノベーション_</v>
      </c>
      <c r="BB1065" s="19">
        <f t="shared" si="57"/>
        <v>0.64400000000000002</v>
      </c>
      <c r="BD1065" s="19" t="str">
        <f>IF(参照_電気!L1065="","",参照_電気!L1065)</f>
        <v/>
      </c>
    </row>
    <row r="1066" spans="47:56">
      <c r="AU1066" s="19" t="str">
        <f>IF(参照_電気!A1066="","",参照_電気!A1066)</f>
        <v>A0676</v>
      </c>
      <c r="AV1066" s="19" t="str">
        <f>IF(参照_電気!B1066="","",参照_電気!B1066)</f>
        <v>KBN(株)</v>
      </c>
      <c r="AW1066" s="19" t="str">
        <f>IF(参照_電気!C1066="","",参照_電気!C1066)</f>
        <v/>
      </c>
      <c r="AX1066" s="19">
        <f>IF(参照_電気!D1066="","",参照_電気!D1066)</f>
        <v>7.2599999999999997E-4</v>
      </c>
      <c r="AY1066" s="19">
        <f>IF(参照_電気!E1066="","",参照_電気!E1066)</f>
        <v>7.2599999999999997E-4</v>
      </c>
      <c r="AZ1066" s="19" t="str">
        <f>IF(参照_電気!F1066="","",参照_電気!F1066)</f>
        <v>KBN(株)</v>
      </c>
      <c r="BA1066" s="19" t="str">
        <f>IF(参照_電気!G1066="","",参照_電気!G1066)</f>
        <v>KBN(株)_</v>
      </c>
      <c r="BB1066" s="19">
        <f t="shared" si="57"/>
        <v>0.72599999999999998</v>
      </c>
      <c r="BD1066" s="19" t="str">
        <f>IF(参照_電気!L1066="","",参照_電気!L1066)</f>
        <v/>
      </c>
    </row>
    <row r="1067" spans="47:56">
      <c r="AU1067" s="19" t="str">
        <f>IF(参照_電気!A1067="","",参照_電気!A1067)</f>
        <v>A0677</v>
      </c>
      <c r="AV1067" s="19" t="str">
        <f>IF(参照_電気!B1067="","",参照_電気!B1067)</f>
        <v>(株)しおさい電力</v>
      </c>
      <c r="AW1067" s="19" t="str">
        <f>IF(参照_電気!C1067="","",参照_電気!C1067)</f>
        <v>メニューA</v>
      </c>
      <c r="AX1067" s="19">
        <f>IF(参照_電気!D1067="","",参照_電気!D1067)</f>
        <v>0</v>
      </c>
      <c r="AY1067" s="19">
        <f>IF(参照_電気!E1067="","",参照_電気!E1067)</f>
        <v>0</v>
      </c>
      <c r="AZ1067" s="19" t="str">
        <f>IF(参照_電気!F1067="","",参照_電気!F1067)</f>
        <v>(株)しおさい電力</v>
      </c>
      <c r="BA1067" s="19" t="str">
        <f>IF(参照_電気!G1067="","",参照_電気!G1067)</f>
        <v>(株)しおさい電力_メニューA</v>
      </c>
      <c r="BB1067" s="19">
        <f t="shared" si="57"/>
        <v>0</v>
      </c>
      <c r="BD1067" s="19" t="str">
        <f>IF(参照_電気!L1067="","",参照_電気!L1067)</f>
        <v/>
      </c>
    </row>
    <row r="1068" spans="47:56">
      <c r="AU1068" s="19" t="str">
        <f>IF(参照_電気!A1068="","",参照_電気!A1068)</f>
        <v/>
      </c>
      <c r="AV1068" s="19" t="str">
        <f>IF(参照_電気!B1068="","",参照_電気!B1068)</f>
        <v/>
      </c>
      <c r="AW1068" s="19" t="str">
        <f>IF(参照_電気!C1068="","",参照_電気!C1068)</f>
        <v>メニューB</v>
      </c>
      <c r="AX1068" s="19">
        <f>IF(参照_電気!D1068="","",参照_電気!D1068)</f>
        <v>0</v>
      </c>
      <c r="AY1068" s="19">
        <f>IF(参照_電気!E1068="","",参照_電気!E1068)</f>
        <v>0</v>
      </c>
      <c r="AZ1068" s="19" t="str">
        <f>IF(参照_電気!F1068="","",参照_電気!F1068)</f>
        <v>(株)しおさい電力</v>
      </c>
      <c r="BA1068" s="19" t="str">
        <f>IF(参照_電気!G1068="","",参照_電気!G1068)</f>
        <v>(株)しおさい電力_メニューB</v>
      </c>
      <c r="BB1068" s="19">
        <f t="shared" si="57"/>
        <v>0</v>
      </c>
      <c r="BD1068" s="19" t="str">
        <f>IF(参照_電気!L1068="","",参照_電気!L1068)</f>
        <v/>
      </c>
    </row>
    <row r="1069" spans="47:56">
      <c r="AU1069" s="19" t="str">
        <f>IF(参照_電気!A1069="","",参照_電気!A1069)</f>
        <v/>
      </c>
      <c r="AV1069" s="19" t="str">
        <f>IF(参照_電気!B1069="","",参照_電気!B1069)</f>
        <v/>
      </c>
      <c r="AW1069" s="19" t="str">
        <f>IF(参照_電気!C1069="","",参照_電気!C1069)</f>
        <v>メニューC(残差)</v>
      </c>
      <c r="AX1069" s="19">
        <f>IF(参照_電気!D1069="","",参照_電気!D1069)</f>
        <v>4.1800000000000002E-4</v>
      </c>
      <c r="AY1069" s="19">
        <f>IF(参照_電気!E1069="","",参照_電気!E1069)</f>
        <v>4.1800000000000002E-4</v>
      </c>
      <c r="AZ1069" s="19" t="str">
        <f>IF(参照_電気!F1069="","",参照_電気!F1069)</f>
        <v>(株)しおさい電力</v>
      </c>
      <c r="BA1069" s="19" t="str">
        <f>IF(参照_電気!G1069="","",参照_電気!G1069)</f>
        <v>(株)しおさい電力_メニューC(残差)</v>
      </c>
      <c r="BB1069" s="19">
        <f t="shared" si="57"/>
        <v>0.41800000000000004</v>
      </c>
      <c r="BD1069" s="19" t="str">
        <f>IF(参照_電気!L1069="","",参照_電気!L1069)</f>
        <v/>
      </c>
    </row>
    <row r="1070" spans="47:56">
      <c r="AU1070" s="19" t="str">
        <f>IF(参照_電気!A1070="","",参照_電気!A1070)</f>
        <v/>
      </c>
      <c r="AV1070" s="19" t="str">
        <f>IF(参照_電気!B1070="","",参照_電気!B1070)</f>
        <v/>
      </c>
      <c r="AW1070" s="19" t="str">
        <f>IF(参照_電気!C1070="","",参照_電気!C1070)</f>
        <v>(参考値)事業者全体</v>
      </c>
      <c r="AX1070" s="19">
        <f>IF(参照_電気!D1070="","",参照_電気!D1070)</f>
        <v>3.6699999999999998E-4</v>
      </c>
      <c r="AY1070" s="19">
        <f>IF(参照_電気!E1070="","",参照_電気!E1070)</f>
        <v>3.6699999999999998E-4</v>
      </c>
      <c r="AZ1070" s="19" t="str">
        <f>IF(参照_電気!F1070="","",参照_電気!F1070)</f>
        <v>(株)しおさい電力</v>
      </c>
      <c r="BA1070" s="19" t="str">
        <f>IF(参照_電気!G1070="","",参照_電気!G1070)</f>
        <v>(株)しおさい電力_(参考値)事業者全体</v>
      </c>
      <c r="BB1070" s="19">
        <f t="shared" si="57"/>
        <v>0.36699999999999999</v>
      </c>
      <c r="BD1070" s="19" t="str">
        <f>IF(参照_電気!L1070="","",参照_電気!L1070)</f>
        <v/>
      </c>
    </row>
    <row r="1071" spans="47:56">
      <c r="AU1071" s="19" t="str">
        <f>IF(参照_電気!A1071="","",参照_電気!A1071)</f>
        <v>A0680</v>
      </c>
      <c r="AV1071" s="19" t="str">
        <f>IF(参照_電気!B1071="","",参照_電気!B1071)</f>
        <v>会津エナジー(株)</v>
      </c>
      <c r="AW1071" s="19" t="str">
        <f>IF(参照_電気!C1071="","",参照_電気!C1071)</f>
        <v>メニューA</v>
      </c>
      <c r="AX1071" s="19">
        <f>IF(参照_電気!D1071="","",参照_電気!D1071)</f>
        <v>0</v>
      </c>
      <c r="AY1071" s="19">
        <f>IF(参照_電気!E1071="","",参照_電気!E1071)</f>
        <v>0</v>
      </c>
      <c r="AZ1071" s="19" t="str">
        <f>IF(参照_電気!F1071="","",参照_電気!F1071)</f>
        <v>会津エナジー(株)</v>
      </c>
      <c r="BA1071" s="19" t="str">
        <f>IF(参照_電気!G1071="","",参照_電気!G1071)</f>
        <v>会津エナジー(株)_メニューA</v>
      </c>
      <c r="BB1071" s="19">
        <f t="shared" si="57"/>
        <v>0</v>
      </c>
      <c r="BD1071" s="19" t="str">
        <f>IF(参照_電気!L1071="","",参照_電気!L1071)</f>
        <v/>
      </c>
    </row>
    <row r="1072" spans="47:56">
      <c r="AU1072" s="19" t="str">
        <f>IF(参照_電気!A1072="","",参照_電気!A1072)</f>
        <v/>
      </c>
      <c r="AV1072" s="19" t="str">
        <f>IF(参照_電気!B1072="","",参照_電気!B1072)</f>
        <v/>
      </c>
      <c r="AW1072" s="19" t="str">
        <f>IF(参照_電気!C1072="","",参照_電気!C1072)</f>
        <v>メニューB</v>
      </c>
      <c r="AX1072" s="19">
        <f>IF(参照_電気!D1072="","",参照_電気!D1072)</f>
        <v>0</v>
      </c>
      <c r="AY1072" s="19">
        <f>IF(参照_電気!E1072="","",参照_電気!E1072)</f>
        <v>0</v>
      </c>
      <c r="AZ1072" s="19" t="str">
        <f>IF(参照_電気!F1072="","",参照_電気!F1072)</f>
        <v>会津エナジー(株)</v>
      </c>
      <c r="BA1072" s="19" t="str">
        <f>IF(参照_電気!G1072="","",参照_電気!G1072)</f>
        <v>会津エナジー(株)_メニューB</v>
      </c>
      <c r="BB1072" s="19">
        <f t="shared" si="57"/>
        <v>0</v>
      </c>
      <c r="BD1072" s="19" t="str">
        <f>IF(参照_電気!L1072="","",参照_電気!L1072)</f>
        <v/>
      </c>
    </row>
    <row r="1073" spans="47:56">
      <c r="AU1073" s="19" t="str">
        <f>IF(参照_電気!A1073="","",参照_電気!A1073)</f>
        <v/>
      </c>
      <c r="AV1073" s="19" t="str">
        <f>IF(参照_電気!B1073="","",参照_電気!B1073)</f>
        <v/>
      </c>
      <c r="AW1073" s="19" t="str">
        <f>IF(参照_電気!C1073="","",参照_電気!C1073)</f>
        <v>メニューC</v>
      </c>
      <c r="AX1073" s="19">
        <f>IF(参照_電気!D1073="","",参照_電気!D1073)</f>
        <v>0</v>
      </c>
      <c r="AY1073" s="19">
        <f>IF(参照_電気!E1073="","",参照_電気!E1073)</f>
        <v>0</v>
      </c>
      <c r="AZ1073" s="19" t="str">
        <f>IF(参照_電気!F1073="","",参照_電気!F1073)</f>
        <v>会津エナジー(株)</v>
      </c>
      <c r="BA1073" s="19" t="str">
        <f>IF(参照_電気!G1073="","",参照_電気!G1073)</f>
        <v>会津エナジー(株)_メニューC</v>
      </c>
      <c r="BB1073" s="19">
        <f t="shared" si="57"/>
        <v>0</v>
      </c>
      <c r="BD1073" s="19" t="str">
        <f>IF(参照_電気!L1073="","",参照_電気!L1073)</f>
        <v/>
      </c>
    </row>
    <row r="1074" spans="47:56">
      <c r="AU1074" s="19" t="str">
        <f>IF(参照_電気!A1074="","",参照_電気!A1074)</f>
        <v/>
      </c>
      <c r="AV1074" s="19" t="str">
        <f>IF(参照_電気!B1074="","",参照_電気!B1074)</f>
        <v/>
      </c>
      <c r="AW1074" s="19" t="str">
        <f>IF(参照_電気!C1074="","",参照_電気!C1074)</f>
        <v>メニューD</v>
      </c>
      <c r="AX1074" s="19">
        <f>IF(参照_電気!D1074="","",参照_電気!D1074)</f>
        <v>0</v>
      </c>
      <c r="AY1074" s="19">
        <f>IF(参照_電気!E1074="","",参照_電気!E1074)</f>
        <v>0</v>
      </c>
      <c r="AZ1074" s="19" t="str">
        <f>IF(参照_電気!F1074="","",参照_電気!F1074)</f>
        <v>会津エナジー(株)</v>
      </c>
      <c r="BA1074" s="19" t="str">
        <f>IF(参照_電気!G1074="","",参照_電気!G1074)</f>
        <v>会津エナジー(株)_メニューD</v>
      </c>
      <c r="BB1074" s="19">
        <f t="shared" si="57"/>
        <v>0</v>
      </c>
      <c r="BD1074" s="19" t="str">
        <f>IF(参照_電気!L1074="","",参照_電気!L1074)</f>
        <v/>
      </c>
    </row>
    <row r="1075" spans="47:56">
      <c r="AU1075" s="19" t="str">
        <f>IF(参照_電気!A1075="","",参照_電気!A1075)</f>
        <v/>
      </c>
      <c r="AV1075" s="19" t="str">
        <f>IF(参照_電気!B1075="","",参照_電気!B1075)</f>
        <v/>
      </c>
      <c r="AW1075" s="19" t="str">
        <f>IF(参照_電気!C1075="","",参照_電気!C1075)</f>
        <v>メニューE</v>
      </c>
      <c r="AX1075" s="19">
        <f>IF(参照_電気!D1075="","",参照_電気!D1075)</f>
        <v>0</v>
      </c>
      <c r="AY1075" s="19">
        <f>IF(参照_電気!E1075="","",参照_電気!E1075)</f>
        <v>0</v>
      </c>
      <c r="AZ1075" s="19" t="str">
        <f>IF(参照_電気!F1075="","",参照_電気!F1075)</f>
        <v>会津エナジー(株)</v>
      </c>
      <c r="BA1075" s="19" t="str">
        <f>IF(参照_電気!G1075="","",参照_電気!G1075)</f>
        <v>会津エナジー(株)_メニューE</v>
      </c>
      <c r="BB1075" s="19">
        <f t="shared" si="57"/>
        <v>0</v>
      </c>
      <c r="BD1075" s="19" t="str">
        <f>IF(参照_電気!L1075="","",参照_電気!L1075)</f>
        <v/>
      </c>
    </row>
    <row r="1076" spans="47:56">
      <c r="AU1076" s="19" t="str">
        <f>IF(参照_電気!A1076="","",参照_電気!A1076)</f>
        <v/>
      </c>
      <c r="AV1076" s="19" t="str">
        <f>IF(参照_電気!B1076="","",参照_電気!B1076)</f>
        <v/>
      </c>
      <c r="AW1076" s="19" t="str">
        <f>IF(参照_電気!C1076="","",参照_電気!C1076)</f>
        <v>メニューF</v>
      </c>
      <c r="AX1076" s="19">
        <f>IF(参照_電気!D1076="","",参照_電気!D1076)</f>
        <v>0</v>
      </c>
      <c r="AY1076" s="19">
        <f>IF(参照_電気!E1076="","",参照_電気!E1076)</f>
        <v>0</v>
      </c>
      <c r="AZ1076" s="19" t="str">
        <f>IF(参照_電気!F1076="","",参照_電気!F1076)</f>
        <v>会津エナジー(株)</v>
      </c>
      <c r="BA1076" s="19" t="str">
        <f>IF(参照_電気!G1076="","",参照_電気!G1076)</f>
        <v>会津エナジー(株)_メニューF</v>
      </c>
      <c r="BB1076" s="19">
        <f t="shared" si="57"/>
        <v>0</v>
      </c>
      <c r="BD1076" s="19" t="str">
        <f>IF(参照_電気!L1076="","",参照_電気!L1076)</f>
        <v/>
      </c>
    </row>
    <row r="1077" spans="47:56">
      <c r="AU1077" s="19" t="str">
        <f>IF(参照_電気!A1077="","",参照_電気!A1077)</f>
        <v/>
      </c>
      <c r="AV1077" s="19" t="str">
        <f>IF(参照_電気!B1077="","",参照_電気!B1077)</f>
        <v/>
      </c>
      <c r="AW1077" s="19" t="str">
        <f>IF(参照_電気!C1077="","",参照_電気!C1077)</f>
        <v>メニューG</v>
      </c>
      <c r="AX1077" s="19">
        <f>IF(参照_電気!D1077="","",参照_電気!D1077)</f>
        <v>0</v>
      </c>
      <c r="AY1077" s="19">
        <f>IF(参照_電気!E1077="","",参照_電気!E1077)</f>
        <v>0</v>
      </c>
      <c r="AZ1077" s="19" t="str">
        <f>IF(参照_電気!F1077="","",参照_電気!F1077)</f>
        <v>会津エナジー(株)</v>
      </c>
      <c r="BA1077" s="19" t="str">
        <f>IF(参照_電気!G1077="","",参照_電気!G1077)</f>
        <v>会津エナジー(株)_メニューG</v>
      </c>
      <c r="BB1077" s="19">
        <f t="shared" si="57"/>
        <v>0</v>
      </c>
      <c r="BD1077" s="19" t="str">
        <f>IF(参照_電気!L1077="","",参照_電気!L1077)</f>
        <v/>
      </c>
    </row>
    <row r="1078" spans="47:56">
      <c r="AU1078" s="19" t="str">
        <f>IF(参照_電気!A1078="","",参照_電気!A1078)</f>
        <v/>
      </c>
      <c r="AV1078" s="19" t="str">
        <f>IF(参照_電気!B1078="","",参照_電気!B1078)</f>
        <v/>
      </c>
      <c r="AW1078" s="19" t="str">
        <f>IF(参照_電気!C1078="","",参照_電気!C1078)</f>
        <v>メニューH</v>
      </c>
      <c r="AX1078" s="19">
        <f>IF(参照_電気!D1078="","",参照_電気!D1078)</f>
        <v>0</v>
      </c>
      <c r="AY1078" s="19">
        <f>IF(参照_電気!E1078="","",参照_電気!E1078)</f>
        <v>0</v>
      </c>
      <c r="AZ1078" s="19" t="str">
        <f>IF(参照_電気!F1078="","",参照_電気!F1078)</f>
        <v>会津エナジー(株)</v>
      </c>
      <c r="BA1078" s="19" t="str">
        <f>IF(参照_電気!G1078="","",参照_電気!G1078)</f>
        <v>会津エナジー(株)_メニューH</v>
      </c>
      <c r="BB1078" s="19">
        <f t="shared" si="57"/>
        <v>0</v>
      </c>
      <c r="BD1078" s="19" t="str">
        <f>IF(参照_電気!L1078="","",参照_電気!L1078)</f>
        <v/>
      </c>
    </row>
    <row r="1079" spans="47:56">
      <c r="AU1079" s="19" t="str">
        <f>IF(参照_電気!A1079="","",参照_電気!A1079)</f>
        <v/>
      </c>
      <c r="AV1079" s="19" t="str">
        <f>IF(参照_電気!B1079="","",参照_電気!B1079)</f>
        <v/>
      </c>
      <c r="AW1079" s="19" t="str">
        <f>IF(参照_電気!C1079="","",参照_電気!C1079)</f>
        <v>メニューI</v>
      </c>
      <c r="AX1079" s="19">
        <f>IF(参照_電気!D1079="","",参照_電気!D1079)</f>
        <v>0</v>
      </c>
      <c r="AY1079" s="19">
        <f>IF(参照_電気!E1079="","",参照_電気!E1079)</f>
        <v>0</v>
      </c>
      <c r="AZ1079" s="19" t="str">
        <f>IF(参照_電気!F1079="","",参照_電気!F1079)</f>
        <v>会津エナジー(株)</v>
      </c>
      <c r="BA1079" s="19" t="str">
        <f>IF(参照_電気!G1079="","",参照_電気!G1079)</f>
        <v>会津エナジー(株)_メニューI</v>
      </c>
      <c r="BB1079" s="19">
        <f t="shared" si="57"/>
        <v>0</v>
      </c>
      <c r="BD1079" s="19" t="str">
        <f>IF(参照_電気!L1079="","",参照_電気!L1079)</f>
        <v/>
      </c>
    </row>
    <row r="1080" spans="47:56">
      <c r="AU1080" s="19" t="str">
        <f>IF(参照_電気!A1080="","",参照_電気!A1080)</f>
        <v/>
      </c>
      <c r="AV1080" s="19" t="str">
        <f>IF(参照_電気!B1080="","",参照_電気!B1080)</f>
        <v/>
      </c>
      <c r="AW1080" s="19" t="str">
        <f>IF(参照_電気!C1080="","",参照_電気!C1080)</f>
        <v>メニューJ</v>
      </c>
      <c r="AX1080" s="19">
        <f>IF(参照_電気!D1080="","",参照_電気!D1080)</f>
        <v>0</v>
      </c>
      <c r="AY1080" s="19">
        <f>IF(参照_電気!E1080="","",参照_電気!E1080)</f>
        <v>0</v>
      </c>
      <c r="AZ1080" s="19" t="str">
        <f>IF(参照_電気!F1080="","",参照_電気!F1080)</f>
        <v>会津エナジー(株)</v>
      </c>
      <c r="BA1080" s="19" t="str">
        <f>IF(参照_電気!G1080="","",参照_電気!G1080)</f>
        <v>会津エナジー(株)_メニューJ</v>
      </c>
      <c r="BB1080" s="19">
        <f t="shared" si="57"/>
        <v>0</v>
      </c>
      <c r="BD1080" s="19" t="str">
        <f>IF(参照_電気!L1080="","",参照_電気!L1080)</f>
        <v/>
      </c>
    </row>
    <row r="1081" spans="47:56">
      <c r="AU1081" s="19" t="str">
        <f>IF(参照_電気!A1081="","",参照_電気!A1081)</f>
        <v/>
      </c>
      <c r="AV1081" s="19" t="str">
        <f>IF(参照_電気!B1081="","",参照_電気!B1081)</f>
        <v/>
      </c>
      <c r="AW1081" s="19" t="str">
        <f>IF(参照_電気!C1081="","",参照_電気!C1081)</f>
        <v>メニューK</v>
      </c>
      <c r="AX1081" s="19">
        <f>IF(参照_電気!D1081="","",参照_電気!D1081)</f>
        <v>0</v>
      </c>
      <c r="AY1081" s="19">
        <f>IF(参照_電気!E1081="","",参照_電気!E1081)</f>
        <v>0</v>
      </c>
      <c r="AZ1081" s="19" t="str">
        <f>IF(参照_電気!F1081="","",参照_電気!F1081)</f>
        <v>会津エナジー(株)</v>
      </c>
      <c r="BA1081" s="19" t="str">
        <f>IF(参照_電気!G1081="","",参照_電気!G1081)</f>
        <v>会津エナジー(株)_メニューK</v>
      </c>
      <c r="BB1081" s="19">
        <f t="shared" si="57"/>
        <v>0</v>
      </c>
      <c r="BD1081" s="19" t="str">
        <f>IF(参照_電気!L1081="","",参照_電気!L1081)</f>
        <v/>
      </c>
    </row>
    <row r="1082" spans="47:56">
      <c r="AU1082" s="19" t="str">
        <f>IF(参照_電気!A1082="","",参照_電気!A1082)</f>
        <v/>
      </c>
      <c r="AV1082" s="19" t="str">
        <f>IF(参照_電気!B1082="","",参照_電気!B1082)</f>
        <v/>
      </c>
      <c r="AW1082" s="19" t="str">
        <f>IF(参照_電気!C1082="","",参照_電気!C1082)</f>
        <v>メニューL(残差)</v>
      </c>
      <c r="AX1082" s="19">
        <f>IF(参照_電気!D1082="","",参照_電気!D1082)</f>
        <v>4.2200000000000001E-4</v>
      </c>
      <c r="AY1082" s="19">
        <f>IF(参照_電気!E1082="","",参照_電気!E1082)</f>
        <v>4.2200000000000001E-4</v>
      </c>
      <c r="AZ1082" s="19" t="str">
        <f>IF(参照_電気!F1082="","",参照_電気!F1082)</f>
        <v>会津エナジー(株)</v>
      </c>
      <c r="BA1082" s="19" t="str">
        <f>IF(参照_電気!G1082="","",参照_電気!G1082)</f>
        <v>会津エナジー(株)_メニューL(残差)</v>
      </c>
      <c r="BB1082" s="19">
        <f t="shared" si="57"/>
        <v>0.42199999999999999</v>
      </c>
      <c r="BD1082" s="19" t="str">
        <f>IF(参照_電気!L1082="","",参照_電気!L1082)</f>
        <v/>
      </c>
    </row>
    <row r="1083" spans="47:56">
      <c r="AU1083" s="19" t="str">
        <f>IF(参照_電気!A1083="","",参照_電気!A1083)</f>
        <v/>
      </c>
      <c r="AV1083" s="19" t="str">
        <f>IF(参照_電気!B1083="","",参照_電気!B1083)</f>
        <v/>
      </c>
      <c r="AW1083" s="19" t="str">
        <f>IF(参照_電気!C1083="","",参照_電気!C1083)</f>
        <v>(参考値)事業者全体</v>
      </c>
      <c r="AX1083" s="19">
        <f>IF(参照_電気!D1083="","",参照_電気!D1083)</f>
        <v>1.0000000000000001E-5</v>
      </c>
      <c r="AY1083" s="19">
        <f>IF(参照_電気!E1083="","",参照_電気!E1083)</f>
        <v>1.0000000000000001E-5</v>
      </c>
      <c r="AZ1083" s="19" t="str">
        <f>IF(参照_電気!F1083="","",参照_電気!F1083)</f>
        <v>会津エナジー(株)</v>
      </c>
      <c r="BA1083" s="19" t="str">
        <f>IF(参照_電気!G1083="","",参照_電気!G1083)</f>
        <v>会津エナジー(株)_(参考値)事業者全体</v>
      </c>
      <c r="BB1083" s="19">
        <f t="shared" si="57"/>
        <v>0.01</v>
      </c>
      <c r="BD1083" s="19" t="str">
        <f>IF(参照_電気!L1083="","",参照_電気!L1083)</f>
        <v/>
      </c>
    </row>
    <row r="1084" spans="47:56">
      <c r="AU1084" s="19" t="str">
        <f>IF(参照_電気!A1084="","",参照_電気!A1084)</f>
        <v>A0681</v>
      </c>
      <c r="AV1084" s="19" t="str">
        <f>IF(参照_電気!B1084="","",参照_電気!B1084)</f>
        <v>うべ未来エネルギー(株)</v>
      </c>
      <c r="AW1084" s="19" t="str">
        <f>IF(参照_電気!C1084="","",参照_電気!C1084)</f>
        <v>メニューA</v>
      </c>
      <c r="AX1084" s="19">
        <f>IF(参照_電気!D1084="","",参照_電気!D1084)</f>
        <v>0</v>
      </c>
      <c r="AY1084" s="19">
        <f>IF(参照_電気!E1084="","",参照_電気!E1084)</f>
        <v>0</v>
      </c>
      <c r="AZ1084" s="19" t="str">
        <f>IF(参照_電気!F1084="","",参照_電気!F1084)</f>
        <v>うべ未来エネルギー(株)</v>
      </c>
      <c r="BA1084" s="19" t="str">
        <f>IF(参照_電気!G1084="","",参照_電気!G1084)</f>
        <v>うべ未来エネルギー(株)_メニューA</v>
      </c>
      <c r="BB1084" s="19">
        <f t="shared" si="57"/>
        <v>0</v>
      </c>
      <c r="BD1084" s="19" t="str">
        <f>IF(参照_電気!L1084="","",参照_電気!L1084)</f>
        <v/>
      </c>
    </row>
    <row r="1085" spans="47:56">
      <c r="AU1085" s="19" t="str">
        <f>IF(参照_電気!A1085="","",参照_電気!A1085)</f>
        <v/>
      </c>
      <c r="AV1085" s="19" t="str">
        <f>IF(参照_電気!B1085="","",参照_電気!B1085)</f>
        <v/>
      </c>
      <c r="AW1085" s="19" t="str">
        <f>IF(参照_電気!C1085="","",参照_電気!C1085)</f>
        <v>メニューB(残差)</v>
      </c>
      <c r="AX1085" s="19">
        <f>IF(参照_電気!D1085="","",参照_電気!D1085)</f>
        <v>5.5599999999999996E-4</v>
      </c>
      <c r="AY1085" s="19">
        <f>IF(参照_電気!E1085="","",参照_電気!E1085)</f>
        <v>5.5599999999999996E-4</v>
      </c>
      <c r="AZ1085" s="19" t="str">
        <f>IF(参照_電気!F1085="","",参照_電気!F1085)</f>
        <v>うべ未来エネルギー(株)</v>
      </c>
      <c r="BA1085" s="19" t="str">
        <f>IF(参照_電気!G1085="","",参照_電気!G1085)</f>
        <v>うべ未来エネルギー(株)_メニューB(残差)</v>
      </c>
      <c r="BB1085" s="19">
        <f t="shared" si="57"/>
        <v>0.55599999999999994</v>
      </c>
      <c r="BD1085" s="19" t="str">
        <f>IF(参照_電気!L1085="","",参照_電気!L1085)</f>
        <v/>
      </c>
    </row>
    <row r="1086" spans="47:56">
      <c r="AU1086" s="19" t="str">
        <f>IF(参照_電気!A1086="","",参照_電気!A1086)</f>
        <v/>
      </c>
      <c r="AV1086" s="19" t="str">
        <f>IF(参照_電気!B1086="","",参照_電気!B1086)</f>
        <v/>
      </c>
      <c r="AW1086" s="19" t="str">
        <f>IF(参照_電気!C1086="","",参照_電気!C1086)</f>
        <v>(参考値)事業者全体</v>
      </c>
      <c r="AX1086" s="19">
        <f>IF(参照_電気!D1086="","",参照_電気!D1086)</f>
        <v>5.5000000000000003E-4</v>
      </c>
      <c r="AY1086" s="19">
        <f>IF(参照_電気!E1086="","",参照_電気!E1086)</f>
        <v>5.5000000000000003E-4</v>
      </c>
      <c r="AZ1086" s="19" t="str">
        <f>IF(参照_電気!F1086="","",参照_電気!F1086)</f>
        <v>うべ未来エネルギー(株)</v>
      </c>
      <c r="BA1086" s="19" t="str">
        <f>IF(参照_電気!G1086="","",参照_電気!G1086)</f>
        <v>うべ未来エネルギー(株)_(参考値)事業者全体</v>
      </c>
      <c r="BB1086" s="19">
        <f t="shared" si="57"/>
        <v>0.55000000000000004</v>
      </c>
      <c r="BD1086" s="19" t="str">
        <f>IF(参照_電気!L1086="","",参照_電気!L1086)</f>
        <v/>
      </c>
    </row>
    <row r="1087" spans="47:56">
      <c r="AU1087" s="19" t="str">
        <f>IF(参照_電気!A1087="","",参照_電気!A1087)</f>
        <v>A0683</v>
      </c>
      <c r="AV1087" s="19" t="str">
        <f>IF(参照_電気!B1087="","",参照_電気!B1087)</f>
        <v>永井自動車工業(株)</v>
      </c>
      <c r="AW1087" s="19" t="str">
        <f>IF(参照_電気!C1087="","",参照_電気!C1087)</f>
        <v/>
      </c>
      <c r="AX1087" s="19">
        <f>IF(参照_電気!D1087="","",参照_電気!D1087)</f>
        <v>4.9600000000000002E-4</v>
      </c>
      <c r="AY1087" s="19">
        <f>IF(参照_電気!E1087="","",参照_電気!E1087)</f>
        <v>4.9600000000000002E-4</v>
      </c>
      <c r="AZ1087" s="19" t="str">
        <f>IF(参照_電気!F1087="","",参照_電気!F1087)</f>
        <v>永井自動車工業(株)</v>
      </c>
      <c r="BA1087" s="19" t="str">
        <f>IF(参照_電気!G1087="","",参照_電気!G1087)</f>
        <v>永井自動車工業(株)_</v>
      </c>
      <c r="BB1087" s="19">
        <f t="shared" si="57"/>
        <v>0.496</v>
      </c>
      <c r="BD1087" s="19" t="str">
        <f>IF(参照_電気!L1087="","",参照_電気!L1087)</f>
        <v/>
      </c>
    </row>
    <row r="1088" spans="47:56">
      <c r="AU1088" s="19" t="str">
        <f>IF(参照_電気!A1088="","",参照_電気!A1088)</f>
        <v>A0685</v>
      </c>
      <c r="AV1088" s="19" t="str">
        <f>IF(参照_電気!B1088="","",参照_電気!B1088)</f>
        <v>陸前高田しみんエネルギー(株)</v>
      </c>
      <c r="AW1088" s="19" t="str">
        <f>IF(参照_電気!C1088="","",参照_電気!C1088)</f>
        <v/>
      </c>
      <c r="AX1088" s="19">
        <f>IF(参照_電気!D1088="","",参照_電気!D1088)</f>
        <v>5.44E-4</v>
      </c>
      <c r="AY1088" s="19">
        <f>IF(参照_電気!E1088="","",参照_電気!E1088)</f>
        <v>5.44E-4</v>
      </c>
      <c r="AZ1088" s="19" t="str">
        <f>IF(参照_電気!F1088="","",参照_電気!F1088)</f>
        <v>陸前高田しみんエネルギー(株)</v>
      </c>
      <c r="BA1088" s="19" t="str">
        <f>IF(参照_電気!G1088="","",参照_電気!G1088)</f>
        <v>陸前高田しみんエネルギー(株)_</v>
      </c>
      <c r="BB1088" s="19">
        <f t="shared" si="57"/>
        <v>0.54400000000000004</v>
      </c>
      <c r="BD1088" s="19" t="str">
        <f>IF(参照_電気!L1088="","",参照_電気!L1088)</f>
        <v/>
      </c>
    </row>
    <row r="1089" spans="47:56">
      <c r="AU1089" s="19" t="str">
        <f>IF(参照_電気!A1089="","",参照_電気!A1089)</f>
        <v>A0687</v>
      </c>
      <c r="AV1089" s="19" t="str">
        <f>IF(参照_電気!B1089="","",参照_電気!B1089)</f>
        <v>(株)チャームドライフ</v>
      </c>
      <c r="AW1089" s="19" t="str">
        <f>IF(参照_電気!C1089="","",参照_電気!C1089)</f>
        <v/>
      </c>
      <c r="AX1089" s="19">
        <f>IF(参照_電気!D1089="","",参照_電気!D1089)</f>
        <v>5.5400000000000002E-4</v>
      </c>
      <c r="AY1089" s="19">
        <f>IF(参照_電気!E1089="","",参照_電気!E1089)</f>
        <v>5.5400000000000002E-4</v>
      </c>
      <c r="AZ1089" s="19" t="str">
        <f>IF(参照_電気!F1089="","",参照_電気!F1089)</f>
        <v>(株)チャームドライフ</v>
      </c>
      <c r="BA1089" s="19" t="str">
        <f>IF(参照_電気!G1089="","",参照_電気!G1089)</f>
        <v>(株)チャームドライフ_</v>
      </c>
      <c r="BB1089" s="19">
        <f t="shared" si="57"/>
        <v>0.55400000000000005</v>
      </c>
      <c r="BD1089" s="19" t="str">
        <f>IF(参照_電気!L1089="","",参照_電気!L1089)</f>
        <v/>
      </c>
    </row>
    <row r="1090" spans="47:56">
      <c r="AU1090" s="19" t="str">
        <f>IF(参照_電気!A1090="","",参照_電気!A1090)</f>
        <v>A0689</v>
      </c>
      <c r="AV1090" s="19" t="str">
        <f>IF(参照_電気!B1090="","",参照_電気!B1090)</f>
        <v>スターティア(株)</v>
      </c>
      <c r="AW1090" s="19" t="str">
        <f>IF(参照_電気!C1090="","",参照_電気!C1090)</f>
        <v>メニューA</v>
      </c>
      <c r="AX1090" s="19">
        <f>IF(参照_電気!D1090="","",参照_電気!D1090)</f>
        <v>2.3E-5</v>
      </c>
      <c r="AY1090" s="19">
        <f>IF(参照_電気!E1090="","",参照_電気!E1090)</f>
        <v>2.3E-5</v>
      </c>
      <c r="AZ1090" s="19" t="str">
        <f>IF(参照_電気!F1090="","",参照_電気!F1090)</f>
        <v>スターティア(株)</v>
      </c>
      <c r="BA1090" s="19" t="str">
        <f>IF(参照_電気!G1090="","",参照_電気!G1090)</f>
        <v>スターティア(株)_メニューA</v>
      </c>
      <c r="BB1090" s="19">
        <f t="shared" si="57"/>
        <v>2.3E-2</v>
      </c>
      <c r="BD1090" s="19" t="str">
        <f>IF(参照_電気!L1090="","",参照_電気!L1090)</f>
        <v/>
      </c>
    </row>
    <row r="1091" spans="47:56">
      <c r="AU1091" s="19" t="str">
        <f>IF(参照_電気!A1091="","",参照_電気!A1091)</f>
        <v/>
      </c>
      <c r="AV1091" s="19" t="str">
        <f>IF(参照_電気!B1091="","",参照_電気!B1091)</f>
        <v/>
      </c>
      <c r="AW1091" s="19" t="str">
        <f>IF(参照_電気!C1091="","",参照_電気!C1091)</f>
        <v>メニューB(残差)</v>
      </c>
      <c r="AX1091" s="19">
        <f>IF(参照_電気!D1091="","",参照_電気!D1091)</f>
        <v>6.6100000000000002E-4</v>
      </c>
      <c r="AY1091" s="19">
        <f>IF(参照_電気!E1091="","",参照_電気!E1091)</f>
        <v>6.6100000000000002E-4</v>
      </c>
      <c r="AZ1091" s="19" t="str">
        <f>IF(参照_電気!F1091="","",参照_電気!F1091)</f>
        <v>スターティア(株)</v>
      </c>
      <c r="BA1091" s="19" t="str">
        <f>IF(参照_電気!G1091="","",参照_電気!G1091)</f>
        <v>スターティア(株)_メニューB(残差)</v>
      </c>
      <c r="BB1091" s="19">
        <f t="shared" si="57"/>
        <v>0.66100000000000003</v>
      </c>
      <c r="BD1091" s="19" t="str">
        <f>IF(参照_電気!L1091="","",参照_電気!L1091)</f>
        <v/>
      </c>
    </row>
    <row r="1092" spans="47:56">
      <c r="AU1092" s="19" t="str">
        <f>IF(参照_電気!A1092="","",参照_電気!A1092)</f>
        <v/>
      </c>
      <c r="AV1092" s="19" t="str">
        <f>IF(参照_電気!B1092="","",参照_電気!B1092)</f>
        <v/>
      </c>
      <c r="AW1092" s="19" t="str">
        <f>IF(参照_電気!C1092="","",参照_電気!C1092)</f>
        <v>(参考値)事業者全体</v>
      </c>
      <c r="AX1092" s="19">
        <f>IF(参照_電気!D1092="","",参照_電気!D1092)</f>
        <v>6.6E-4</v>
      </c>
      <c r="AY1092" s="19">
        <f>IF(参照_電気!E1092="","",参照_電気!E1092)</f>
        <v>6.6E-4</v>
      </c>
      <c r="AZ1092" s="19" t="str">
        <f>IF(参照_電気!F1092="","",参照_電気!F1092)</f>
        <v>スターティア(株)</v>
      </c>
      <c r="BA1092" s="19" t="str">
        <f>IF(参照_電気!G1092="","",参照_電気!G1092)</f>
        <v>スターティア(株)_(参考値)事業者全体</v>
      </c>
      <c r="BB1092" s="19">
        <f t="shared" si="57"/>
        <v>0.66</v>
      </c>
      <c r="BD1092" s="19" t="str">
        <f>IF(参照_電気!L1092="","",参照_電気!L1092)</f>
        <v/>
      </c>
    </row>
    <row r="1093" spans="47:56">
      <c r="AU1093" s="19" t="str">
        <f>IF(参照_電気!A1093="","",参照_電気!A1093)</f>
        <v>A0690</v>
      </c>
      <c r="AV1093" s="19" t="str">
        <f>IF(参照_電気!B1093="","",参照_電気!B1093)</f>
        <v>東広島スマートエネルギー(株)</v>
      </c>
      <c r="AW1093" s="19" t="str">
        <f>IF(参照_電気!C1093="","",参照_電気!C1093)</f>
        <v/>
      </c>
      <c r="AX1093" s="19">
        <f>IF(参照_電気!D1093="","",参照_電気!D1093)</f>
        <v>4.17E-4</v>
      </c>
      <c r="AY1093" s="19">
        <f>IF(参照_電気!E1093="","",参照_電気!E1093)</f>
        <v>3.68E-4</v>
      </c>
      <c r="AZ1093" s="19" t="str">
        <f>IF(参照_電気!F1093="","",参照_電気!F1093)</f>
        <v>東広島スマートエネルギー(株)</v>
      </c>
      <c r="BA1093" s="19" t="str">
        <f>IF(参照_電気!G1093="","",参照_電気!G1093)</f>
        <v>東広島スマートエネルギー(株)_</v>
      </c>
      <c r="BB1093" s="19">
        <f t="shared" ref="BB1093:BB1156" si="58">AX1093*1000</f>
        <v>0.41699999999999998</v>
      </c>
      <c r="BD1093" s="19" t="str">
        <f>IF(参照_電気!L1093="","",参照_電気!L1093)</f>
        <v/>
      </c>
    </row>
    <row r="1094" spans="47:56">
      <c r="AU1094" s="19" t="str">
        <f>IF(参照_電気!A1094="","",参照_電気!A1094)</f>
        <v>A0692</v>
      </c>
      <c r="AV1094" s="19" t="str">
        <f>IF(参照_電気!B1094="","",参照_電気!B1094)</f>
        <v>旭化成(株)</v>
      </c>
      <c r="AW1094" s="19" t="str">
        <f>IF(参照_電気!C1094="","",参照_電気!C1094)</f>
        <v>メニューA</v>
      </c>
      <c r="AX1094" s="19">
        <f>IF(参照_電気!D1094="","",参照_電気!D1094)</f>
        <v>3.5199999999999999E-4</v>
      </c>
      <c r="AY1094" s="19">
        <f>IF(参照_電気!E1094="","",参照_電気!E1094)</f>
        <v>3.5199999999999999E-4</v>
      </c>
      <c r="AZ1094" s="19" t="str">
        <f>IF(参照_電気!F1094="","",参照_電気!F1094)</f>
        <v>旭化成(株)</v>
      </c>
      <c r="BA1094" s="19" t="str">
        <f>IF(参照_電気!G1094="","",参照_電気!G1094)</f>
        <v>旭化成(株)_メニューA</v>
      </c>
      <c r="BB1094" s="19">
        <f t="shared" si="58"/>
        <v>0.35199999999999998</v>
      </c>
      <c r="BD1094" s="19" t="str">
        <f>IF(参照_電気!L1094="","",参照_電気!L1094)</f>
        <v/>
      </c>
    </row>
    <row r="1095" spans="47:56">
      <c r="AU1095" s="19" t="str">
        <f>IF(参照_電気!A1095="","",参照_電気!A1095)</f>
        <v/>
      </c>
      <c r="AV1095" s="19" t="str">
        <f>IF(参照_電気!B1095="","",参照_電気!B1095)</f>
        <v/>
      </c>
      <c r="AW1095" s="19" t="str">
        <f>IF(参照_電気!C1095="","",参照_電気!C1095)</f>
        <v>メニューB</v>
      </c>
      <c r="AX1095" s="19">
        <f>IF(参照_電気!D1095="","",参照_電気!D1095)</f>
        <v>5.9900000000000003E-4</v>
      </c>
      <c r="AY1095" s="19">
        <f>IF(参照_電気!E1095="","",参照_電気!E1095)</f>
        <v>5.9900000000000003E-4</v>
      </c>
      <c r="AZ1095" s="19" t="str">
        <f>IF(参照_電気!F1095="","",参照_電気!F1095)</f>
        <v>旭化成(株)</v>
      </c>
      <c r="BA1095" s="19" t="str">
        <f>IF(参照_電気!G1095="","",参照_電気!G1095)</f>
        <v>旭化成(株)_メニューB</v>
      </c>
      <c r="BB1095" s="19">
        <f t="shared" si="58"/>
        <v>0.59899999999999998</v>
      </c>
      <c r="BD1095" s="19" t="str">
        <f>IF(参照_電気!L1095="","",参照_電気!L1095)</f>
        <v/>
      </c>
    </row>
    <row r="1096" spans="47:56">
      <c r="AU1096" s="19" t="str">
        <f>IF(参照_電気!A1096="","",参照_電気!A1096)</f>
        <v/>
      </c>
      <c r="AV1096" s="19" t="str">
        <f>IF(参照_電気!B1096="","",参照_電気!B1096)</f>
        <v/>
      </c>
      <c r="AW1096" s="19" t="str">
        <f>IF(参照_電気!C1096="","",参照_電気!C1096)</f>
        <v>メニューC</v>
      </c>
      <c r="AX1096" s="19">
        <f>IF(参照_電気!D1096="","",参照_電気!D1096)</f>
        <v>3.77E-4</v>
      </c>
      <c r="AY1096" s="19">
        <f>IF(参照_電気!E1096="","",参照_電気!E1096)</f>
        <v>3.77E-4</v>
      </c>
      <c r="AZ1096" s="19" t="str">
        <f>IF(参照_電気!F1096="","",参照_電気!F1096)</f>
        <v>旭化成(株)</v>
      </c>
      <c r="BA1096" s="19" t="str">
        <f>IF(参照_電気!G1096="","",参照_電気!G1096)</f>
        <v>旭化成(株)_メニューC</v>
      </c>
      <c r="BB1096" s="19">
        <f t="shared" si="58"/>
        <v>0.377</v>
      </c>
      <c r="BD1096" s="19" t="str">
        <f>IF(参照_電気!L1096="","",参照_電気!L1096)</f>
        <v/>
      </c>
    </row>
    <row r="1097" spans="47:56">
      <c r="AU1097" s="19" t="str">
        <f>IF(参照_電気!A1097="","",参照_電気!A1097)</f>
        <v/>
      </c>
      <c r="AV1097" s="19" t="str">
        <f>IF(参照_電気!B1097="","",参照_電気!B1097)</f>
        <v/>
      </c>
      <c r="AW1097" s="19" t="str">
        <f>IF(参照_電気!C1097="","",参照_電気!C1097)</f>
        <v>メニューD</v>
      </c>
      <c r="AX1097" s="19">
        <f>IF(参照_電気!D1097="","",参照_電気!D1097)</f>
        <v>3.5399999999999999E-4</v>
      </c>
      <c r="AY1097" s="19">
        <f>IF(参照_電気!E1097="","",参照_電気!E1097)</f>
        <v>3.5399999999999999E-4</v>
      </c>
      <c r="AZ1097" s="19" t="str">
        <f>IF(参照_電気!F1097="","",参照_電気!F1097)</f>
        <v>旭化成(株)</v>
      </c>
      <c r="BA1097" s="19" t="str">
        <f>IF(参照_電気!G1097="","",参照_電気!G1097)</f>
        <v>旭化成(株)_メニューD</v>
      </c>
      <c r="BB1097" s="19">
        <f t="shared" si="58"/>
        <v>0.35399999999999998</v>
      </c>
      <c r="BD1097" s="19" t="str">
        <f>IF(参照_電気!L1097="","",参照_電気!L1097)</f>
        <v/>
      </c>
    </row>
    <row r="1098" spans="47:56">
      <c r="AU1098" s="19" t="str">
        <f>IF(参照_電気!A1098="","",参照_電気!A1098)</f>
        <v/>
      </c>
      <c r="AV1098" s="19" t="str">
        <f>IF(参照_電気!B1098="","",参照_電気!B1098)</f>
        <v/>
      </c>
      <c r="AW1098" s="19" t="str">
        <f>IF(参照_電気!C1098="","",参照_電気!C1098)</f>
        <v>メニューE</v>
      </c>
      <c r="AX1098" s="19">
        <f>IF(参照_電気!D1098="","",参照_電気!D1098)</f>
        <v>3.6000000000000002E-4</v>
      </c>
      <c r="AY1098" s="19">
        <f>IF(参照_電気!E1098="","",参照_電気!E1098)</f>
        <v>3.6000000000000002E-4</v>
      </c>
      <c r="AZ1098" s="19" t="str">
        <f>IF(参照_電気!F1098="","",参照_電気!F1098)</f>
        <v>旭化成(株)</v>
      </c>
      <c r="BA1098" s="19" t="str">
        <f>IF(参照_電気!G1098="","",参照_電気!G1098)</f>
        <v>旭化成(株)_メニューE</v>
      </c>
      <c r="BB1098" s="19">
        <f t="shared" si="58"/>
        <v>0.36000000000000004</v>
      </c>
      <c r="BD1098" s="19" t="str">
        <f>IF(参照_電気!L1098="","",参照_電気!L1098)</f>
        <v/>
      </c>
    </row>
    <row r="1099" spans="47:56">
      <c r="AU1099" s="19" t="str">
        <f>IF(参照_電気!A1099="","",参照_電気!A1099)</f>
        <v/>
      </c>
      <c r="AV1099" s="19" t="str">
        <f>IF(参照_電気!B1099="","",参照_電気!B1099)</f>
        <v/>
      </c>
      <c r="AW1099" s="19" t="str">
        <f>IF(参照_電気!C1099="","",参照_電気!C1099)</f>
        <v>メニューF</v>
      </c>
      <c r="AX1099" s="19">
        <f>IF(参照_電気!D1099="","",参照_電気!D1099)</f>
        <v>0</v>
      </c>
      <c r="AY1099" s="19">
        <f>IF(参照_電気!E1099="","",参照_電気!E1099)</f>
        <v>0</v>
      </c>
      <c r="AZ1099" s="19" t="str">
        <f>IF(参照_電気!F1099="","",参照_電気!F1099)</f>
        <v>旭化成(株)</v>
      </c>
      <c r="BA1099" s="19" t="str">
        <f>IF(参照_電気!G1099="","",参照_電気!G1099)</f>
        <v>旭化成(株)_メニューF</v>
      </c>
      <c r="BB1099" s="19">
        <f t="shared" si="58"/>
        <v>0</v>
      </c>
      <c r="BD1099" s="19" t="str">
        <f>IF(参照_電気!L1099="","",参照_電気!L1099)</f>
        <v/>
      </c>
    </row>
    <row r="1100" spans="47:56">
      <c r="AU1100" s="19" t="str">
        <f>IF(参照_電気!A1100="","",参照_電気!A1100)</f>
        <v/>
      </c>
      <c r="AV1100" s="19" t="str">
        <f>IF(参照_電気!B1100="","",参照_電気!B1100)</f>
        <v/>
      </c>
      <c r="AW1100" s="19" t="str">
        <f>IF(参照_電気!C1100="","",参照_電気!C1100)</f>
        <v>メニューG</v>
      </c>
      <c r="AX1100" s="19">
        <f>IF(参照_電気!D1100="","",参照_電気!D1100)</f>
        <v>0</v>
      </c>
      <c r="AY1100" s="19">
        <f>IF(参照_電気!E1100="","",参照_電気!E1100)</f>
        <v>0</v>
      </c>
      <c r="AZ1100" s="19" t="str">
        <f>IF(参照_電気!F1100="","",参照_電気!F1100)</f>
        <v>旭化成(株)</v>
      </c>
      <c r="BA1100" s="19" t="str">
        <f>IF(参照_電気!G1100="","",参照_電気!G1100)</f>
        <v>旭化成(株)_メニューG</v>
      </c>
      <c r="BB1100" s="19">
        <f t="shared" si="58"/>
        <v>0</v>
      </c>
      <c r="BD1100" s="19" t="str">
        <f>IF(参照_電気!L1100="","",参照_電気!L1100)</f>
        <v/>
      </c>
    </row>
    <row r="1101" spans="47:56">
      <c r="AU1101" s="19" t="str">
        <f>IF(参照_電気!A1101="","",参照_電気!A1101)</f>
        <v/>
      </c>
      <c r="AV1101" s="19" t="str">
        <f>IF(参照_電気!B1101="","",参照_電気!B1101)</f>
        <v/>
      </c>
      <c r="AW1101" s="19" t="str">
        <f>IF(参照_電気!C1101="","",参照_電気!C1101)</f>
        <v>(参考値)事業者全体</v>
      </c>
      <c r="AX1101" s="19">
        <f>IF(参照_電気!D1101="","",参照_電気!D1101)</f>
        <v>4.3199999999999998E-4</v>
      </c>
      <c r="AY1101" s="19">
        <f>IF(参照_電気!E1101="","",参照_電気!E1101)</f>
        <v>4.3199999999999998E-4</v>
      </c>
      <c r="AZ1101" s="19" t="str">
        <f>IF(参照_電気!F1101="","",参照_電気!F1101)</f>
        <v>旭化成(株)</v>
      </c>
      <c r="BA1101" s="19" t="str">
        <f>IF(参照_電気!G1101="","",参照_電気!G1101)</f>
        <v>旭化成(株)_(参考値)事業者全体</v>
      </c>
      <c r="BB1101" s="19">
        <f t="shared" si="58"/>
        <v>0.432</v>
      </c>
      <c r="BD1101" s="19" t="str">
        <f>IF(参照_電気!L1101="","",参照_電気!L1101)</f>
        <v/>
      </c>
    </row>
    <row r="1102" spans="47:56">
      <c r="AU1102" s="19" t="str">
        <f>IF(参照_電気!A1102="","",参照_電気!A1102)</f>
        <v>A0693</v>
      </c>
      <c r="AV1102" s="19" t="str">
        <f>IF(参照_電気!B1102="","",参照_電気!B1102)</f>
        <v>京和ガス(株)</v>
      </c>
      <c r="AW1102" s="19" t="str">
        <f>IF(参照_電気!C1102="","",参照_電気!C1102)</f>
        <v/>
      </c>
      <c r="AX1102" s="19">
        <f>IF(参照_電気!D1102="","",参照_電気!D1102)</f>
        <v>4.2900000000000002E-4</v>
      </c>
      <c r="AY1102" s="19">
        <f>IF(参照_電気!E1102="","",参照_電気!E1102)</f>
        <v>4.2900000000000002E-4</v>
      </c>
      <c r="AZ1102" s="19" t="str">
        <f>IF(参照_電気!F1102="","",参照_電気!F1102)</f>
        <v>京和ガス(株)</v>
      </c>
      <c r="BA1102" s="19" t="str">
        <f>IF(参照_電気!G1102="","",参照_電気!G1102)</f>
        <v>京和ガス(株)_</v>
      </c>
      <c r="BB1102" s="19">
        <f t="shared" si="58"/>
        <v>0.42899999999999999</v>
      </c>
      <c r="BD1102" s="19" t="str">
        <f>IF(参照_電気!L1102="","",参照_電気!L1102)</f>
        <v/>
      </c>
    </row>
    <row r="1103" spans="47:56">
      <c r="AU1103" s="19" t="str">
        <f>IF(参照_電気!A1103="","",参照_電気!A1103)</f>
        <v>A0695</v>
      </c>
      <c r="AV1103" s="19" t="str">
        <f>IF(参照_電気!B1103="","",参照_電気!B1103)</f>
        <v>KMパワー(株)</v>
      </c>
      <c r="AW1103" s="19" t="str">
        <f>IF(参照_電気!C1103="","",参照_電気!C1103)</f>
        <v/>
      </c>
      <c r="AX1103" s="19">
        <f>IF(参照_電気!D1103="","",参照_電気!D1103)</f>
        <v>4.57E-4</v>
      </c>
      <c r="AY1103" s="19">
        <f>IF(参照_電気!E1103="","",参照_電気!E1103)</f>
        <v>4.57E-4</v>
      </c>
      <c r="AZ1103" s="19" t="str">
        <f>IF(参照_電気!F1103="","",参照_電気!F1103)</f>
        <v>KMパワー(株)</v>
      </c>
      <c r="BA1103" s="19" t="str">
        <f>IF(参照_電気!G1103="","",参照_電気!G1103)</f>
        <v>KMパワー(株)_</v>
      </c>
      <c r="BB1103" s="19">
        <f t="shared" si="58"/>
        <v>0.45700000000000002</v>
      </c>
      <c r="BD1103" s="19" t="str">
        <f>IF(参照_電気!L1103="","",参照_電気!L1103)</f>
        <v/>
      </c>
    </row>
    <row r="1104" spans="47:56">
      <c r="AU1104" s="19" t="str">
        <f>IF(参照_電気!A1104="","",参照_電気!A1104)</f>
        <v>A0696</v>
      </c>
      <c r="AV1104" s="19" t="str">
        <f>IF(参照_電気!B1104="","",参照_電気!B1104)</f>
        <v>(株)Okazaki</v>
      </c>
      <c r="AW1104" s="19" t="str">
        <f>IF(参照_電気!C1104="","",参照_電気!C1104)</f>
        <v/>
      </c>
      <c r="AX1104" s="19">
        <f>IF(参照_電気!D1104="","",参照_電気!D1104)</f>
        <v>6.2699999999999995E-4</v>
      </c>
      <c r="AY1104" s="19">
        <f>IF(参照_電気!E1104="","",参照_電気!E1104)</f>
        <v>6.2699999999999995E-4</v>
      </c>
      <c r="AZ1104" s="19" t="str">
        <f>IF(参照_電気!F1104="","",参照_電気!F1104)</f>
        <v>(株)Okazaki</v>
      </c>
      <c r="BA1104" s="19" t="str">
        <f>IF(参照_電気!G1104="","",参照_電気!G1104)</f>
        <v>(株)Okazaki_</v>
      </c>
      <c r="BB1104" s="19">
        <f t="shared" si="58"/>
        <v>0.627</v>
      </c>
      <c r="BD1104" s="19" t="str">
        <f>IF(参照_電気!L1104="","",参照_電気!L1104)</f>
        <v/>
      </c>
    </row>
    <row r="1105" spans="47:56">
      <c r="AU1105" s="19" t="str">
        <f>IF(参照_電気!A1105="","",参照_電気!A1105)</f>
        <v>A0698</v>
      </c>
      <c r="AV1105" s="19" t="str">
        <f>IF(参照_電気!B1105="","",参照_電気!B1105)</f>
        <v>(株)エフオン</v>
      </c>
      <c r="AW1105" s="19" t="str">
        <f>IF(参照_電気!C1105="","",参照_電気!C1105)</f>
        <v>メニューA</v>
      </c>
      <c r="AX1105" s="19">
        <f>IF(参照_電気!D1105="","",参照_電気!D1105)</f>
        <v>0</v>
      </c>
      <c r="AY1105" s="19">
        <f>IF(参照_電気!E1105="","",参照_電気!E1105)</f>
        <v>0</v>
      </c>
      <c r="AZ1105" s="19" t="str">
        <f>IF(参照_電気!F1105="","",参照_電気!F1105)</f>
        <v>(株)エフオン</v>
      </c>
      <c r="BA1105" s="19" t="str">
        <f>IF(参照_電気!G1105="","",参照_電気!G1105)</f>
        <v>(株)エフオン_メニューA</v>
      </c>
      <c r="BB1105" s="19">
        <f t="shared" si="58"/>
        <v>0</v>
      </c>
      <c r="BD1105" s="19" t="str">
        <f>IF(参照_電気!L1105="","",参照_電気!L1105)</f>
        <v/>
      </c>
    </row>
    <row r="1106" spans="47:56">
      <c r="AU1106" s="19" t="str">
        <f>IF(参照_電気!A1106="","",参照_電気!A1106)</f>
        <v/>
      </c>
      <c r="AV1106" s="19" t="str">
        <f>IF(参照_電気!B1106="","",参照_電気!B1106)</f>
        <v/>
      </c>
      <c r="AW1106" s="19" t="str">
        <f>IF(参照_電気!C1106="","",参照_電気!C1106)</f>
        <v>メニューB</v>
      </c>
      <c r="AX1106" s="19">
        <f>IF(参照_電気!D1106="","",参照_電気!D1106)</f>
        <v>1.74E-4</v>
      </c>
      <c r="AY1106" s="19">
        <f>IF(参照_電気!E1106="","",参照_電気!E1106)</f>
        <v>1.74E-4</v>
      </c>
      <c r="AZ1106" s="19" t="str">
        <f>IF(参照_電気!F1106="","",参照_電気!F1106)</f>
        <v>(株)エフオン</v>
      </c>
      <c r="BA1106" s="19" t="str">
        <f>IF(参照_電気!G1106="","",参照_電気!G1106)</f>
        <v>(株)エフオン_メニューB</v>
      </c>
      <c r="BB1106" s="19">
        <f t="shared" si="58"/>
        <v>0.17399999999999999</v>
      </c>
      <c r="BD1106" s="19" t="str">
        <f>IF(参照_電気!L1106="","",参照_電気!L1106)</f>
        <v/>
      </c>
    </row>
    <row r="1107" spans="47:56">
      <c r="AU1107" s="19" t="str">
        <f>IF(参照_電気!A1107="","",参照_電気!A1107)</f>
        <v/>
      </c>
      <c r="AV1107" s="19" t="str">
        <f>IF(参照_電気!B1107="","",参照_電気!B1107)</f>
        <v/>
      </c>
      <c r="AW1107" s="19" t="str">
        <f>IF(参照_電気!C1107="","",参照_電気!C1107)</f>
        <v>メニューC</v>
      </c>
      <c r="AX1107" s="19">
        <f>IF(参照_電気!D1107="","",参照_電気!D1107)</f>
        <v>2.6200000000000003E-4</v>
      </c>
      <c r="AY1107" s="19">
        <f>IF(参照_電気!E1107="","",参照_電気!E1107)</f>
        <v>2.6200000000000003E-4</v>
      </c>
      <c r="AZ1107" s="19" t="str">
        <f>IF(参照_電気!F1107="","",参照_電気!F1107)</f>
        <v>(株)エフオン</v>
      </c>
      <c r="BA1107" s="19" t="str">
        <f>IF(参照_電気!G1107="","",参照_電気!G1107)</f>
        <v>(株)エフオン_メニューC</v>
      </c>
      <c r="BB1107" s="19">
        <f t="shared" si="58"/>
        <v>0.26200000000000001</v>
      </c>
      <c r="BD1107" s="19" t="str">
        <f>IF(参照_電気!L1107="","",参照_電気!L1107)</f>
        <v/>
      </c>
    </row>
    <row r="1108" spans="47:56">
      <c r="AU1108" s="19" t="str">
        <f>IF(参照_電気!A1108="","",参照_電気!A1108)</f>
        <v/>
      </c>
      <c r="AV1108" s="19" t="str">
        <f>IF(参照_電気!B1108="","",参照_電気!B1108)</f>
        <v/>
      </c>
      <c r="AW1108" s="19" t="str">
        <f>IF(参照_電気!C1108="","",参照_電気!C1108)</f>
        <v>メニューD</v>
      </c>
      <c r="AX1108" s="19">
        <f>IF(参照_電気!D1108="","",参照_電気!D1108)</f>
        <v>3.48E-4</v>
      </c>
      <c r="AY1108" s="19">
        <f>IF(参照_電気!E1108="","",参照_電気!E1108)</f>
        <v>3.48E-4</v>
      </c>
      <c r="AZ1108" s="19" t="str">
        <f>IF(参照_電気!F1108="","",参照_電気!F1108)</f>
        <v>(株)エフオン</v>
      </c>
      <c r="BA1108" s="19" t="str">
        <f>IF(参照_電気!G1108="","",参照_電気!G1108)</f>
        <v>(株)エフオン_メニューD</v>
      </c>
      <c r="BB1108" s="19">
        <f t="shared" si="58"/>
        <v>0.34799999999999998</v>
      </c>
      <c r="BD1108" s="19" t="str">
        <f>IF(参照_電気!L1108="","",参照_電気!L1108)</f>
        <v/>
      </c>
    </row>
    <row r="1109" spans="47:56">
      <c r="AU1109" s="19" t="str">
        <f>IF(参照_電気!A1109="","",参照_電気!A1109)</f>
        <v/>
      </c>
      <c r="AV1109" s="19" t="str">
        <f>IF(参照_電気!B1109="","",参照_電気!B1109)</f>
        <v/>
      </c>
      <c r="AW1109" s="19" t="str">
        <f>IF(参照_電気!C1109="","",参照_電気!C1109)</f>
        <v>(参考値)事業者全体</v>
      </c>
      <c r="AX1109" s="19">
        <f>IF(参照_電気!D1109="","",参照_電気!D1109)</f>
        <v>1.01E-4</v>
      </c>
      <c r="AY1109" s="19">
        <f>IF(参照_電気!E1109="","",参照_電気!E1109)</f>
        <v>1.01E-4</v>
      </c>
      <c r="AZ1109" s="19" t="str">
        <f>IF(参照_電気!F1109="","",参照_電気!F1109)</f>
        <v>(株)エフオン</v>
      </c>
      <c r="BA1109" s="19" t="str">
        <f>IF(参照_電気!G1109="","",参照_電気!G1109)</f>
        <v>(株)エフオン_(参考値)事業者全体</v>
      </c>
      <c r="BB1109" s="19">
        <f t="shared" si="58"/>
        <v>0.10100000000000001</v>
      </c>
      <c r="BD1109" s="19" t="str">
        <f>IF(参照_電気!L1109="","",参照_電気!L1109)</f>
        <v/>
      </c>
    </row>
    <row r="1110" spans="47:56">
      <c r="AU1110" s="19" t="str">
        <f>IF(参照_電気!A1110="","",参照_電気!A1110)</f>
        <v>A0699</v>
      </c>
      <c r="AV1110" s="19" t="str">
        <f>IF(参照_電気!B1110="","",参照_電気!B1110)</f>
        <v>(株)岡崎さくら電力</v>
      </c>
      <c r="AW1110" s="19" t="str">
        <f>IF(参照_電気!C1110="","",参照_電気!C1110)</f>
        <v/>
      </c>
      <c r="AX1110" s="19">
        <f>IF(参照_電気!D1110="","",参照_電気!D1110)</f>
        <v>3.2000000000000003E-4</v>
      </c>
      <c r="AY1110" s="19">
        <f>IF(参照_電気!E1110="","",参照_電気!E1110)</f>
        <v>3.2000000000000003E-4</v>
      </c>
      <c r="AZ1110" s="19" t="str">
        <f>IF(参照_電気!F1110="","",参照_電気!F1110)</f>
        <v>(株)岡崎さくら電力</v>
      </c>
      <c r="BA1110" s="19" t="str">
        <f>IF(参照_電気!G1110="","",参照_電気!G1110)</f>
        <v>(株)岡崎さくら電力_</v>
      </c>
      <c r="BB1110" s="19">
        <f t="shared" si="58"/>
        <v>0.32</v>
      </c>
      <c r="BD1110" s="19" t="str">
        <f>IF(参照_電気!L1110="","",参照_電気!L1110)</f>
        <v/>
      </c>
    </row>
    <row r="1111" spans="47:56">
      <c r="AU1111" s="19" t="str">
        <f>IF(参照_電気!A1111="","",参照_電気!A1111)</f>
        <v>A0702</v>
      </c>
      <c r="AV1111" s="19" t="str">
        <f>IF(参照_電気!B1111="","",参照_電気!B1111)</f>
        <v>旭マルヰ(株)(旧：旭マルヰガス(株))</v>
      </c>
      <c r="AW1111" s="19" t="str">
        <f>IF(参照_電気!C1111="","",参照_電気!C1111)</f>
        <v/>
      </c>
      <c r="AX1111" s="19">
        <f>IF(参照_電気!D1111="","",参照_電気!D1111)</f>
        <v>4.2499999999999998E-4</v>
      </c>
      <c r="AY1111" s="19">
        <f>IF(参照_電気!E1111="","",参照_電気!E1111)</f>
        <v>4.2499999999999998E-4</v>
      </c>
      <c r="AZ1111" s="19" t="str">
        <f>IF(参照_電気!F1111="","",参照_電気!F1111)</f>
        <v>旭マルヰ(株)(旧：旭マルヰガス(株))</v>
      </c>
      <c r="BA1111" s="19" t="str">
        <f>IF(参照_電気!G1111="","",参照_電気!G1111)</f>
        <v>旭マルヰ(株)(旧：旭マルヰガス(株))_</v>
      </c>
      <c r="BB1111" s="19">
        <f t="shared" si="58"/>
        <v>0.42499999999999999</v>
      </c>
      <c r="BD1111" s="19" t="str">
        <f>IF(参照_電気!L1111="","",参照_電気!L1111)</f>
        <v/>
      </c>
    </row>
    <row r="1112" spans="47:56">
      <c r="AU1112" s="19" t="str">
        <f>IF(参照_電気!A1112="","",参照_電気!A1112)</f>
        <v>A0703</v>
      </c>
      <c r="AV1112" s="19" t="str">
        <f>IF(参照_電気!B1112="","",参照_電気!B1112)</f>
        <v>ENEOSリニューアブル・エナジー・ソリューションズ(株)(旧：JREトレーディング(株))</v>
      </c>
      <c r="AW1112" s="19" t="str">
        <f>IF(参照_電気!C1112="","",参照_電気!C1112)</f>
        <v/>
      </c>
      <c r="AX1112" s="19">
        <f>IF(参照_電気!D1112="","",参照_電気!D1112)</f>
        <v>0</v>
      </c>
      <c r="AY1112" s="19">
        <f>IF(参照_電気!E1112="","",参照_電気!E1112)</f>
        <v>0</v>
      </c>
      <c r="AZ1112" s="19" t="str">
        <f>IF(参照_電気!F1112="","",参照_電気!F1112)</f>
        <v>ENEOSリニューアブル・エナジー・ソリューションズ(株)(旧：JREトレーディング(株))</v>
      </c>
      <c r="BA1112" s="19" t="str">
        <f>IF(参照_電気!G1112="","",参照_電気!G1112)</f>
        <v>ENEOSリニューアブル・エナジー・ソリューションズ(株)(旧：JREトレーディング(株))_</v>
      </c>
      <c r="BB1112" s="19">
        <f t="shared" si="58"/>
        <v>0</v>
      </c>
      <c r="BD1112" s="19" t="str">
        <f>IF(参照_電気!L1112="","",参照_電気!L1112)</f>
        <v/>
      </c>
    </row>
    <row r="1113" spans="47:56">
      <c r="AU1113" s="19" t="str">
        <f>IF(参照_電気!A1113="","",参照_電気!A1113)</f>
        <v>A0704</v>
      </c>
      <c r="AV1113" s="19" t="str">
        <f>IF(参照_電気!B1113="","",参照_電気!B1113)</f>
        <v>Castleton Commodities Japan合同会社</v>
      </c>
      <c r="AW1113" s="19" t="str">
        <f>IF(参照_電気!C1113="","",参照_電気!C1113)</f>
        <v/>
      </c>
      <c r="AX1113" s="19">
        <f>IF(参照_電気!D1113="","",参照_電気!D1113)</f>
        <v>3.86E-4</v>
      </c>
      <c r="AY1113" s="19">
        <f>IF(参照_電気!E1113="","",参照_電気!E1113)</f>
        <v>3.86E-4</v>
      </c>
      <c r="AZ1113" s="19" t="str">
        <f>IF(参照_電気!F1113="","",参照_電気!F1113)</f>
        <v>Castleton Commodities Japan合同会社</v>
      </c>
      <c r="BA1113" s="19" t="str">
        <f>IF(参照_電気!G1113="","",参照_電気!G1113)</f>
        <v>Castleton Commodities Japan合同会社_</v>
      </c>
      <c r="BB1113" s="19">
        <f t="shared" si="58"/>
        <v>0.38600000000000001</v>
      </c>
      <c r="BD1113" s="19" t="str">
        <f>IF(参照_電気!L1113="","",参照_電気!L1113)</f>
        <v/>
      </c>
    </row>
    <row r="1114" spans="47:56">
      <c r="AU1114" s="19" t="str">
        <f>IF(参照_電気!A1114="","",参照_電気!A1114)</f>
        <v>A0705</v>
      </c>
      <c r="AV1114" s="19" t="str">
        <f>IF(参照_電気!B1114="","",参照_電気!B1114)</f>
        <v>神戸電力(株)</v>
      </c>
      <c r="AW1114" s="19" t="str">
        <f>IF(参照_電気!C1114="","",参照_電気!C1114)</f>
        <v/>
      </c>
      <c r="AX1114" s="19">
        <f>IF(参照_電気!D1114="","",参照_電気!D1114)</f>
        <v>2.04E-4</v>
      </c>
      <c r="AY1114" s="19">
        <f>IF(参照_電気!E1114="","",参照_電気!E1114)</f>
        <v>2.04E-4</v>
      </c>
      <c r="AZ1114" s="19" t="str">
        <f>IF(参照_電気!F1114="","",参照_電気!F1114)</f>
        <v>神戸電力(株)</v>
      </c>
      <c r="BA1114" s="19" t="str">
        <f>IF(参照_電気!G1114="","",参照_電気!G1114)</f>
        <v>神戸電力(株)_</v>
      </c>
      <c r="BB1114" s="19">
        <f t="shared" si="58"/>
        <v>0.20399999999999999</v>
      </c>
      <c r="BD1114" s="19" t="str">
        <f>IF(参照_電気!L1114="","",参照_電気!L1114)</f>
        <v/>
      </c>
    </row>
    <row r="1115" spans="47:56">
      <c r="AU1115" s="19" t="str">
        <f>IF(参照_電気!A1115="","",参照_電気!A1115)</f>
        <v>A0707</v>
      </c>
      <c r="AV1115" s="19" t="str">
        <f>IF(参照_電気!B1115="","",参照_電気!B1115)</f>
        <v>Valhall合同会社</v>
      </c>
      <c r="AW1115" s="19" t="str">
        <f>IF(参照_電気!C1115="","",参照_電気!C1115)</f>
        <v/>
      </c>
      <c r="AX1115" s="19">
        <f>IF(参照_電気!D1115="","",参照_電気!D1115)</f>
        <v>4.2200000000000001E-4</v>
      </c>
      <c r="AY1115" s="19">
        <f>IF(参照_電気!E1115="","",参照_電気!E1115)</f>
        <v>4.2200000000000001E-4</v>
      </c>
      <c r="AZ1115" s="19" t="str">
        <f>IF(参照_電気!F1115="","",参照_電気!F1115)</f>
        <v>Valhall合同会社</v>
      </c>
      <c r="BA1115" s="19" t="str">
        <f>IF(参照_電気!G1115="","",参照_電気!G1115)</f>
        <v>Valhall合同会社_</v>
      </c>
      <c r="BB1115" s="19">
        <f t="shared" si="58"/>
        <v>0.42199999999999999</v>
      </c>
      <c r="BD1115" s="19" t="str">
        <f>IF(参照_電気!L1115="","",参照_電気!L1115)</f>
        <v/>
      </c>
    </row>
    <row r="1116" spans="47:56">
      <c r="AU1116" s="19" t="str">
        <f>IF(参照_電気!A1116="","",参照_電気!A1116)</f>
        <v>A0708</v>
      </c>
      <c r="AV1116" s="19" t="str">
        <f>IF(参照_電気!B1116="","",参照_電気!B1116)</f>
        <v>エア・ウォーター・ライフソリューション(株)</v>
      </c>
      <c r="AW1116" s="19" t="str">
        <f>IF(参照_電気!C1116="","",参照_電気!C1116)</f>
        <v/>
      </c>
      <c r="AX1116" s="19">
        <f>IF(参照_電気!D1116="","",参照_電気!D1116)</f>
        <v>5.6099999999999998E-4</v>
      </c>
      <c r="AY1116" s="19">
        <f>IF(参照_電気!E1116="","",参照_電気!E1116)</f>
        <v>5.6099999999999998E-4</v>
      </c>
      <c r="AZ1116" s="19" t="str">
        <f>IF(参照_電気!F1116="","",参照_電気!F1116)</f>
        <v>エア・ウォーター・ライフソリューション(株)</v>
      </c>
      <c r="BA1116" s="19" t="str">
        <f>IF(参照_電気!G1116="","",参照_電気!G1116)</f>
        <v>エア・ウォーター・ライフソリューション(株)_</v>
      </c>
      <c r="BB1116" s="19">
        <f t="shared" si="58"/>
        <v>0.56099999999999994</v>
      </c>
      <c r="BD1116" s="19" t="str">
        <f>IF(参照_電気!L1116="","",参照_電気!L1116)</f>
        <v/>
      </c>
    </row>
    <row r="1117" spans="47:56">
      <c r="AU1117" s="19" t="str">
        <f>IF(参照_電気!A1117="","",参照_電気!A1117)</f>
        <v>A0709</v>
      </c>
      <c r="AV1117" s="19" t="str">
        <f>IF(参照_電気!B1117="","",参照_電気!B1117)</f>
        <v>生活協同組合ひろしま</v>
      </c>
      <c r="AW1117" s="19" t="str">
        <f>IF(参照_電気!C1117="","",参照_電気!C1117)</f>
        <v>メニューA</v>
      </c>
      <c r="AX1117" s="19">
        <f>IF(参照_電気!D1117="","",参照_電気!D1117)</f>
        <v>3.4499999999999998E-4</v>
      </c>
      <c r="AY1117" s="19">
        <f>IF(参照_電気!E1117="","",参照_電気!E1117)</f>
        <v>3.4499999999999998E-4</v>
      </c>
      <c r="AZ1117" s="19" t="str">
        <f>IF(参照_電気!F1117="","",参照_電気!F1117)</f>
        <v>生活協同組合ひろしま</v>
      </c>
      <c r="BA1117" s="19" t="str">
        <f>IF(参照_電気!G1117="","",参照_電気!G1117)</f>
        <v>生活協同組合ひろしま_メニューA</v>
      </c>
      <c r="BB1117" s="19">
        <f t="shared" si="58"/>
        <v>0.34499999999999997</v>
      </c>
      <c r="BD1117" s="19" t="str">
        <f>IF(参照_電気!L1117="","",参照_電気!L1117)</f>
        <v/>
      </c>
    </row>
    <row r="1118" spans="47:56">
      <c r="AU1118" s="19" t="str">
        <f>IF(参照_電気!A1118="","",参照_電気!A1118)</f>
        <v/>
      </c>
      <c r="AV1118" s="19" t="str">
        <f>IF(参照_電気!B1118="","",参照_電気!B1118)</f>
        <v/>
      </c>
      <c r="AW1118" s="19" t="str">
        <f>IF(参照_電気!C1118="","",参照_電気!C1118)</f>
        <v>メニューB(残差)</v>
      </c>
      <c r="AX1118" s="19">
        <f>IF(参照_電気!D1118="","",参照_電気!D1118)</f>
        <v>2.7099999999999997E-4</v>
      </c>
      <c r="AY1118" s="19">
        <f>IF(参照_電気!E1118="","",参照_電気!E1118)</f>
        <v>2.7099999999999997E-4</v>
      </c>
      <c r="AZ1118" s="19" t="str">
        <f>IF(参照_電気!F1118="","",参照_電気!F1118)</f>
        <v>生活協同組合ひろしま</v>
      </c>
      <c r="BA1118" s="19" t="str">
        <f>IF(参照_電気!G1118="","",参照_電気!G1118)</f>
        <v>生活協同組合ひろしま_メニューB(残差)</v>
      </c>
      <c r="BB1118" s="19">
        <f t="shared" si="58"/>
        <v>0.27099999999999996</v>
      </c>
      <c r="BD1118" s="19" t="str">
        <f>IF(参照_電気!L1118="","",参照_電気!L1118)</f>
        <v/>
      </c>
    </row>
    <row r="1119" spans="47:56">
      <c r="AU1119" s="19" t="str">
        <f>IF(参照_電気!A1119="","",参照_電気!A1119)</f>
        <v/>
      </c>
      <c r="AV1119" s="19" t="str">
        <f>IF(参照_電気!B1119="","",参照_電気!B1119)</f>
        <v/>
      </c>
      <c r="AW1119" s="19" t="str">
        <f>IF(参照_電気!C1119="","",参照_電気!C1119)</f>
        <v>(参考値)事業者全体</v>
      </c>
      <c r="AX1119" s="19">
        <f>IF(参照_電気!D1119="","",参照_電気!D1119)</f>
        <v>2.72E-4</v>
      </c>
      <c r="AY1119" s="19">
        <f>IF(参照_電気!E1119="","",参照_電気!E1119)</f>
        <v>2.72E-4</v>
      </c>
      <c r="AZ1119" s="19" t="str">
        <f>IF(参照_電気!F1119="","",参照_電気!F1119)</f>
        <v>生活協同組合ひろしま</v>
      </c>
      <c r="BA1119" s="19" t="str">
        <f>IF(参照_電気!G1119="","",参照_電気!G1119)</f>
        <v>生活協同組合ひろしま_(参考値)事業者全体</v>
      </c>
      <c r="BB1119" s="19">
        <f t="shared" si="58"/>
        <v>0.27200000000000002</v>
      </c>
      <c r="BD1119" s="19" t="str">
        <f>IF(参照_電気!L1119="","",参照_電気!L1119)</f>
        <v/>
      </c>
    </row>
    <row r="1120" spans="47:56">
      <c r="AU1120" s="19" t="str">
        <f>IF(参照_電気!A1120="","",参照_電気!A1120)</f>
        <v>A0711</v>
      </c>
      <c r="AV1120" s="19" t="str">
        <f>IF(参照_電気!B1120="","",参照_電気!B1120)</f>
        <v>(株)RenoLabo</v>
      </c>
      <c r="AW1120" s="19" t="str">
        <f>IF(参照_電気!C1120="","",参照_電気!C1120)</f>
        <v/>
      </c>
      <c r="AX1120" s="19">
        <f>IF(参照_電気!D1120="","",参照_電気!D1120)</f>
        <v>6.3299999999999999E-4</v>
      </c>
      <c r="AY1120" s="19">
        <f>IF(参照_電気!E1120="","",参照_電気!E1120)</f>
        <v>6.3299999999999999E-4</v>
      </c>
      <c r="AZ1120" s="19" t="str">
        <f>IF(参照_電気!F1120="","",参照_電気!F1120)</f>
        <v>(株)RenoLabo</v>
      </c>
      <c r="BA1120" s="19" t="str">
        <f>IF(参照_電気!G1120="","",参照_電気!G1120)</f>
        <v>(株)RenoLabo_</v>
      </c>
      <c r="BB1120" s="19">
        <f t="shared" si="58"/>
        <v>0.63300000000000001</v>
      </c>
      <c r="BD1120" s="19" t="str">
        <f>IF(参照_電気!L1120="","",参照_電気!L1120)</f>
        <v/>
      </c>
    </row>
    <row r="1121" spans="47:56">
      <c r="AU1121" s="19" t="str">
        <f>IF(参照_電気!A1121="","",参照_電気!A1121)</f>
        <v>A0712</v>
      </c>
      <c r="AV1121" s="19" t="str">
        <f>IF(参照_電気!B1121="","",参照_電気!B1121)</f>
        <v>アークエルテクノロジーズ(株)</v>
      </c>
      <c r="AW1121" s="19" t="str">
        <f>IF(参照_電気!C1121="","",参照_電気!C1121)</f>
        <v/>
      </c>
      <c r="AX1121" s="19">
        <f>IF(参照_電気!D1121="","",参照_電気!D1121)</f>
        <v>1.07E-4</v>
      </c>
      <c r="AY1121" s="19">
        <f>IF(参照_電気!E1121="","",参照_電気!E1121)</f>
        <v>1.07E-4</v>
      </c>
      <c r="AZ1121" s="19" t="str">
        <f>IF(参照_電気!F1121="","",参照_電気!F1121)</f>
        <v>アークエルテクノロジーズ(株)</v>
      </c>
      <c r="BA1121" s="19" t="str">
        <f>IF(参照_電気!G1121="","",参照_電気!G1121)</f>
        <v>アークエルテクノロジーズ(株)_</v>
      </c>
      <c r="BB1121" s="19">
        <f t="shared" si="58"/>
        <v>0.107</v>
      </c>
      <c r="BD1121" s="19" t="str">
        <f>IF(参照_電気!L1121="","",参照_電気!L1121)</f>
        <v/>
      </c>
    </row>
    <row r="1122" spans="47:56">
      <c r="AU1122" s="19" t="str">
        <f>IF(参照_電気!A1122="","",参照_電気!A1122)</f>
        <v>A0714</v>
      </c>
      <c r="AV1122" s="19" t="str">
        <f>IF(参照_電気!B1122="","",参照_電気!B1122)</f>
        <v>エルメック(株)</v>
      </c>
      <c r="AW1122" s="19" t="str">
        <f>IF(参照_電気!C1122="","",参照_電気!C1122)</f>
        <v/>
      </c>
      <c r="AX1122" s="19">
        <f>IF(参照_電気!D1122="","",参照_電気!D1122)</f>
        <v>6.0400000000000004E-4</v>
      </c>
      <c r="AY1122" s="19">
        <f>IF(参照_電気!E1122="","",参照_電気!E1122)</f>
        <v>6.0400000000000004E-4</v>
      </c>
      <c r="AZ1122" s="19" t="str">
        <f>IF(参照_電気!F1122="","",参照_電気!F1122)</f>
        <v>エルメック(株)</v>
      </c>
      <c r="BA1122" s="19" t="str">
        <f>IF(参照_電気!G1122="","",参照_電気!G1122)</f>
        <v>エルメック(株)_</v>
      </c>
      <c r="BB1122" s="19">
        <f t="shared" si="58"/>
        <v>0.60400000000000009</v>
      </c>
      <c r="BD1122" s="19" t="str">
        <f>IF(参照_電気!L1122="","",参照_電気!L1122)</f>
        <v/>
      </c>
    </row>
    <row r="1123" spans="47:56">
      <c r="AU1123" s="19" t="str">
        <f>IF(参照_電気!A1123="","",参照_電気!A1123)</f>
        <v>A0715</v>
      </c>
      <c r="AV1123" s="19" t="str">
        <f>IF(参照_電気!B1123="","",参照_電気!B1123)</f>
        <v>(株)オズエナジー</v>
      </c>
      <c r="AW1123" s="19" t="str">
        <f>IF(参照_電気!C1123="","",参照_電気!C1123)</f>
        <v/>
      </c>
      <c r="AX1123" s="19">
        <f>IF(参照_電気!D1123="","",参照_電気!D1123)</f>
        <v>4.4099999999999999E-4</v>
      </c>
      <c r="AY1123" s="19">
        <f>IF(参照_電気!E1123="","",参照_電気!E1123)</f>
        <v>4.4099999999999999E-4</v>
      </c>
      <c r="AZ1123" s="19" t="str">
        <f>IF(参照_電気!F1123="","",参照_電気!F1123)</f>
        <v>(株)オズエナジー</v>
      </c>
      <c r="BA1123" s="19" t="str">
        <f>IF(参照_電気!G1123="","",参照_電気!G1123)</f>
        <v>(株)オズエナジー_</v>
      </c>
      <c r="BB1123" s="19">
        <f t="shared" si="58"/>
        <v>0.441</v>
      </c>
      <c r="BD1123" s="19" t="str">
        <f>IF(参照_電気!L1123="","",参照_電気!L1123)</f>
        <v/>
      </c>
    </row>
    <row r="1124" spans="47:56">
      <c r="AU1124" s="19" t="str">
        <f>IF(参照_電気!A1124="","",参照_電気!A1124)</f>
        <v>A0716</v>
      </c>
      <c r="AV1124" s="19" t="str">
        <f>IF(参照_電気!B1124="","",参照_電気!B1124)</f>
        <v>レモンガス(株)</v>
      </c>
      <c r="AW1124" s="19" t="str">
        <f>IF(参照_電気!C1124="","",参照_電気!C1124)</f>
        <v/>
      </c>
      <c r="AX1124" s="19">
        <f>IF(参照_電気!D1124="","",参照_電気!D1124)</f>
        <v>4.2700000000000002E-4</v>
      </c>
      <c r="AY1124" s="19">
        <f>IF(参照_電気!E1124="","",参照_電気!E1124)</f>
        <v>4.2700000000000002E-4</v>
      </c>
      <c r="AZ1124" s="19" t="str">
        <f>IF(参照_電気!F1124="","",参照_電気!F1124)</f>
        <v>レモンガス(株)</v>
      </c>
      <c r="BA1124" s="19" t="str">
        <f>IF(参照_電気!G1124="","",参照_電気!G1124)</f>
        <v>レモンガス(株)_</v>
      </c>
      <c r="BB1124" s="19">
        <f t="shared" si="58"/>
        <v>0.42700000000000005</v>
      </c>
      <c r="BD1124" s="19" t="str">
        <f>IF(参照_電気!L1124="","",参照_電気!L1124)</f>
        <v/>
      </c>
    </row>
    <row r="1125" spans="47:56">
      <c r="AU1125" s="19" t="str">
        <f>IF(参照_電気!A1125="","",参照_電気!A1125)</f>
        <v>A0718</v>
      </c>
      <c r="AV1125" s="19" t="str">
        <f>IF(参照_電気!B1125="","",参照_電気!B1125)</f>
        <v>(株)日本海水</v>
      </c>
      <c r="AW1125" s="19" t="str">
        <f>IF(参照_電気!C1125="","",参照_電気!C1125)</f>
        <v/>
      </c>
      <c r="AX1125" s="19">
        <f>IF(参照_電気!D1125="","",参照_電気!D1125)</f>
        <v>3.0600000000000001E-4</v>
      </c>
      <c r="AY1125" s="19">
        <f>IF(参照_電気!E1125="","",参照_電気!E1125)</f>
        <v>3.0600000000000001E-4</v>
      </c>
      <c r="AZ1125" s="19" t="str">
        <f>IF(参照_電気!F1125="","",参照_電気!F1125)</f>
        <v>(株)日本海水</v>
      </c>
      <c r="BA1125" s="19" t="str">
        <f>IF(参照_電気!G1125="","",参照_電気!G1125)</f>
        <v>(株)日本海水_</v>
      </c>
      <c r="BB1125" s="19">
        <f t="shared" si="58"/>
        <v>0.30599999999999999</v>
      </c>
      <c r="BD1125" s="19" t="str">
        <f>IF(参照_電気!L1125="","",参照_電気!L1125)</f>
        <v/>
      </c>
    </row>
    <row r="1126" spans="47:56">
      <c r="AU1126" s="19" t="str">
        <f>IF(参照_電気!A1126="","",参照_電気!A1126)</f>
        <v>A0720</v>
      </c>
      <c r="AV1126" s="19" t="str">
        <f>IF(参照_電気!B1126="","",参照_電気!B1126)</f>
        <v>しろくま電力(株)</v>
      </c>
      <c r="AW1126" s="19" t="str">
        <f>IF(参照_電気!C1126="","",参照_電気!C1126)</f>
        <v>メニューA</v>
      </c>
      <c r="AX1126" s="19">
        <f>IF(参照_電気!D1126="","",参照_電気!D1126)</f>
        <v>0</v>
      </c>
      <c r="AY1126" s="19">
        <f>IF(参照_電気!E1126="","",参照_電気!E1126)</f>
        <v>0</v>
      </c>
      <c r="AZ1126" s="19" t="str">
        <f>IF(参照_電気!F1126="","",参照_電気!F1126)</f>
        <v>しろくま電力(株)</v>
      </c>
      <c r="BA1126" s="19" t="str">
        <f>IF(参照_電気!G1126="","",参照_電気!G1126)</f>
        <v>しろくま電力(株)_メニューA</v>
      </c>
      <c r="BB1126" s="19">
        <f t="shared" si="58"/>
        <v>0</v>
      </c>
      <c r="BD1126" s="19" t="str">
        <f>IF(参照_電気!L1126="","",参照_電気!L1126)</f>
        <v/>
      </c>
    </row>
    <row r="1127" spans="47:56">
      <c r="AU1127" s="19" t="str">
        <f>IF(参照_電気!A1127="","",参照_電気!A1127)</f>
        <v/>
      </c>
      <c r="AV1127" s="19" t="str">
        <f>IF(参照_電気!B1127="","",参照_電気!B1127)</f>
        <v/>
      </c>
      <c r="AW1127" s="19" t="str">
        <f>IF(参照_電気!C1127="","",参照_電気!C1127)</f>
        <v>メニューB</v>
      </c>
      <c r="AX1127" s="19">
        <f>IF(参照_電気!D1127="","",参照_電気!D1127)</f>
        <v>3.9899999999999999E-4</v>
      </c>
      <c r="AY1127" s="19">
        <f>IF(参照_電気!E1127="","",参照_電気!E1127)</f>
        <v>3.9899999999999999E-4</v>
      </c>
      <c r="AZ1127" s="19" t="str">
        <f>IF(参照_電気!F1127="","",参照_電気!F1127)</f>
        <v>しろくま電力(株)</v>
      </c>
      <c r="BA1127" s="19" t="str">
        <f>IF(参照_電気!G1127="","",参照_電気!G1127)</f>
        <v>しろくま電力(株)_メニューB</v>
      </c>
      <c r="BB1127" s="19">
        <f t="shared" si="58"/>
        <v>0.39900000000000002</v>
      </c>
      <c r="BD1127" s="19" t="str">
        <f>IF(参照_電気!L1127="","",参照_電気!L1127)</f>
        <v/>
      </c>
    </row>
    <row r="1128" spans="47:56">
      <c r="AU1128" s="19" t="str">
        <f>IF(参照_電気!A1128="","",参照_電気!A1128)</f>
        <v/>
      </c>
      <c r="AV1128" s="19" t="str">
        <f>IF(参照_電気!B1128="","",参照_電気!B1128)</f>
        <v/>
      </c>
      <c r="AW1128" s="19" t="str">
        <f>IF(参照_電気!C1128="","",参照_電気!C1128)</f>
        <v>メニューC(残差)</v>
      </c>
      <c r="AX1128" s="19">
        <f>IF(参照_電気!D1128="","",参照_電気!D1128)</f>
        <v>5.3200000000000003E-4</v>
      </c>
      <c r="AY1128" s="19">
        <f>IF(参照_電気!E1128="","",参照_電気!E1128)</f>
        <v>5.3200000000000003E-4</v>
      </c>
      <c r="AZ1128" s="19" t="str">
        <f>IF(参照_電気!F1128="","",参照_電気!F1128)</f>
        <v>しろくま電力(株)</v>
      </c>
      <c r="BA1128" s="19" t="str">
        <f>IF(参照_電気!G1128="","",参照_電気!G1128)</f>
        <v>しろくま電力(株)_メニューC(残差)</v>
      </c>
      <c r="BB1128" s="19">
        <f t="shared" si="58"/>
        <v>0.53200000000000003</v>
      </c>
      <c r="BD1128" s="19" t="str">
        <f>IF(参照_電気!L1128="","",参照_電気!L1128)</f>
        <v/>
      </c>
    </row>
    <row r="1129" spans="47:56">
      <c r="AU1129" s="19" t="str">
        <f>IF(参照_電気!A1129="","",参照_電気!A1129)</f>
        <v/>
      </c>
      <c r="AV1129" s="19" t="str">
        <f>IF(参照_電気!B1129="","",参照_電気!B1129)</f>
        <v/>
      </c>
      <c r="AW1129" s="19" t="str">
        <f>IF(参照_電気!C1129="","",参照_電気!C1129)</f>
        <v>(参考値)事業者全体</v>
      </c>
      <c r="AX1129" s="19">
        <f>IF(参照_電気!D1129="","",参照_電気!D1129)</f>
        <v>1.5699999999999999E-4</v>
      </c>
      <c r="AY1129" s="19">
        <f>IF(参照_電気!E1129="","",参照_電気!E1129)</f>
        <v>1.5699999999999999E-4</v>
      </c>
      <c r="AZ1129" s="19" t="str">
        <f>IF(参照_電気!F1129="","",参照_電気!F1129)</f>
        <v>しろくま電力(株)</v>
      </c>
      <c r="BA1129" s="19" t="str">
        <f>IF(参照_電気!G1129="","",参照_電気!G1129)</f>
        <v>しろくま電力(株)_(参考値)事業者全体</v>
      </c>
      <c r="BB1129" s="19">
        <f t="shared" si="58"/>
        <v>0.157</v>
      </c>
      <c r="BD1129" s="19" t="str">
        <f>IF(参照_電気!L1129="","",参照_電気!L1129)</f>
        <v/>
      </c>
    </row>
    <row r="1130" spans="47:56">
      <c r="AU1130" s="19" t="str">
        <f>IF(参照_電気!A1130="","",参照_電気!A1130)</f>
        <v>A0721</v>
      </c>
      <c r="AV1130" s="19" t="str">
        <f>IF(参照_電気!B1130="","",参照_電気!B1130)</f>
        <v>中小企業支援(株)</v>
      </c>
      <c r="AW1130" s="19" t="str">
        <f>IF(参照_電気!C1130="","",参照_電気!C1130)</f>
        <v/>
      </c>
      <c r="AX1130" s="19">
        <f>IF(参照_電気!D1130="","",参照_電気!D1130)</f>
        <v>4.8899999999999996E-4</v>
      </c>
      <c r="AY1130" s="19">
        <f>IF(参照_電気!E1130="","",参照_電気!E1130)</f>
        <v>4.8899999999999996E-4</v>
      </c>
      <c r="AZ1130" s="19" t="str">
        <f>IF(参照_電気!F1130="","",参照_電気!F1130)</f>
        <v>中小企業支援(株)</v>
      </c>
      <c r="BA1130" s="19" t="str">
        <f>IF(参照_電気!G1130="","",参照_電気!G1130)</f>
        <v>中小企業支援(株)_</v>
      </c>
      <c r="BB1130" s="19">
        <f t="shared" si="58"/>
        <v>0.48899999999999993</v>
      </c>
      <c r="BD1130" s="19" t="str">
        <f>IF(参照_電気!L1130="","",参照_電気!L1130)</f>
        <v/>
      </c>
    </row>
    <row r="1131" spans="47:56">
      <c r="AU1131" s="19" t="str">
        <f>IF(参照_電気!A1131="","",参照_電気!A1131)</f>
        <v>A0722</v>
      </c>
      <c r="AV1131" s="19" t="str">
        <f>IF(参照_電気!B1131="","",参照_電気!B1131)</f>
        <v>サントラベラーズサービス有限会社</v>
      </c>
      <c r="AW1131" s="19" t="str">
        <f>IF(参照_電気!C1131="","",参照_電気!C1131)</f>
        <v/>
      </c>
      <c r="AX1131" s="19">
        <f>IF(参照_電気!D1131="","",参照_電気!D1131)</f>
        <v>6.1799999999999995E-4</v>
      </c>
      <c r="AY1131" s="19">
        <f>IF(参照_電気!E1131="","",参照_電気!E1131)</f>
        <v>6.1799999999999995E-4</v>
      </c>
      <c r="AZ1131" s="19" t="str">
        <f>IF(参照_電気!F1131="","",参照_電気!F1131)</f>
        <v>サントラベラーズサービス有限会社</v>
      </c>
      <c r="BA1131" s="19" t="str">
        <f>IF(参照_電気!G1131="","",参照_電気!G1131)</f>
        <v>サントラベラーズサービス有限会社_</v>
      </c>
      <c r="BB1131" s="19">
        <f t="shared" si="58"/>
        <v>0.61799999999999999</v>
      </c>
      <c r="BD1131" s="19" t="str">
        <f>IF(参照_電気!L1131="","",参照_電気!L1131)</f>
        <v/>
      </c>
    </row>
    <row r="1132" spans="47:56">
      <c r="AU1132" s="19" t="str">
        <f>IF(参照_電気!A1132="","",参照_電気!A1132)</f>
        <v>A0726</v>
      </c>
      <c r="AV1132" s="19" t="str">
        <f>IF(参照_電気!B1132="","",参照_電気!B1132)</f>
        <v>八千代エンジニヤリング(株)</v>
      </c>
      <c r="AW1132" s="19" t="str">
        <f>IF(参照_電気!C1132="","",参照_電気!C1132)</f>
        <v/>
      </c>
      <c r="AX1132" s="19">
        <f>IF(参照_電気!D1132="","",参照_電気!D1132)</f>
        <v>3.8299999999999999E-4</v>
      </c>
      <c r="AY1132" s="19">
        <f>IF(参照_電気!E1132="","",参照_電気!E1132)</f>
        <v>3.8299999999999999E-4</v>
      </c>
      <c r="AZ1132" s="19" t="str">
        <f>IF(参照_電気!F1132="","",参照_電気!F1132)</f>
        <v>八千代エンジニヤリング(株)</v>
      </c>
      <c r="BA1132" s="19" t="str">
        <f>IF(参照_電気!G1132="","",参照_電気!G1132)</f>
        <v>八千代エンジニヤリング(株)_</v>
      </c>
      <c r="BB1132" s="19">
        <f t="shared" si="58"/>
        <v>0.38300000000000001</v>
      </c>
      <c r="BD1132" s="19" t="str">
        <f>IF(参照_電気!L1132="","",参照_電気!L1132)</f>
        <v/>
      </c>
    </row>
    <row r="1133" spans="47:56">
      <c r="AU1133" s="19" t="str">
        <f>IF(参照_電気!A1133="","",参照_電気!A1133)</f>
        <v>A0729</v>
      </c>
      <c r="AV1133" s="19" t="str">
        <f>IF(参照_電気!B1133="","",参照_電気!B1133)</f>
        <v>神楽電力(株)</v>
      </c>
      <c r="AW1133" s="19" t="str">
        <f>IF(参照_電気!C1133="","",参照_電気!C1133)</f>
        <v>メニューA</v>
      </c>
      <c r="AX1133" s="19">
        <f>IF(参照_電気!D1133="","",参照_電気!D1133)</f>
        <v>0</v>
      </c>
      <c r="AY1133" s="19">
        <f>IF(参照_電気!E1133="","",参照_電気!E1133)</f>
        <v>0</v>
      </c>
      <c r="AZ1133" s="19" t="str">
        <f>IF(参照_電気!F1133="","",参照_電気!F1133)</f>
        <v>神楽電力(株)</v>
      </c>
      <c r="BA1133" s="19" t="str">
        <f>IF(参照_電気!G1133="","",参照_電気!G1133)</f>
        <v>神楽電力(株)_メニューA</v>
      </c>
      <c r="BB1133" s="19">
        <f t="shared" si="58"/>
        <v>0</v>
      </c>
      <c r="BD1133" s="19" t="str">
        <f>IF(参照_電気!L1133="","",参照_電気!L1133)</f>
        <v/>
      </c>
    </row>
    <row r="1134" spans="47:56">
      <c r="AU1134" s="19" t="str">
        <f>IF(参照_電気!A1134="","",参照_電気!A1134)</f>
        <v/>
      </c>
      <c r="AV1134" s="19" t="str">
        <f>IF(参照_電気!B1134="","",参照_電気!B1134)</f>
        <v/>
      </c>
      <c r="AW1134" s="19" t="str">
        <f>IF(参照_電気!C1134="","",参照_電気!C1134)</f>
        <v>メニューB</v>
      </c>
      <c r="AX1134" s="19">
        <f>IF(参照_電気!D1134="","",参照_電気!D1134)</f>
        <v>0</v>
      </c>
      <c r="AY1134" s="19">
        <f>IF(参照_電気!E1134="","",参照_電気!E1134)</f>
        <v>0</v>
      </c>
      <c r="AZ1134" s="19" t="str">
        <f>IF(参照_電気!F1134="","",参照_電気!F1134)</f>
        <v>神楽電力(株)</v>
      </c>
      <c r="BA1134" s="19" t="str">
        <f>IF(参照_電気!G1134="","",参照_電気!G1134)</f>
        <v>神楽電力(株)_メニューB</v>
      </c>
      <c r="BB1134" s="19">
        <f t="shared" si="58"/>
        <v>0</v>
      </c>
      <c r="BD1134" s="19" t="str">
        <f>IF(参照_電気!L1134="","",参照_電気!L1134)</f>
        <v/>
      </c>
    </row>
    <row r="1135" spans="47:56">
      <c r="AU1135" s="19" t="str">
        <f>IF(参照_電気!A1135="","",参照_電気!A1135)</f>
        <v/>
      </c>
      <c r="AV1135" s="19" t="str">
        <f>IF(参照_電気!B1135="","",参照_電気!B1135)</f>
        <v/>
      </c>
      <c r="AW1135" s="19" t="str">
        <f>IF(参照_電気!C1135="","",参照_電気!C1135)</f>
        <v>メニューC(残差)</v>
      </c>
      <c r="AX1135" s="19">
        <f>IF(参照_電気!D1135="","",参照_電気!D1135)</f>
        <v>5.9400000000000002E-4</v>
      </c>
      <c r="AY1135" s="19">
        <f>IF(参照_電気!E1135="","",参照_電気!E1135)</f>
        <v>5.9400000000000002E-4</v>
      </c>
      <c r="AZ1135" s="19" t="str">
        <f>IF(参照_電気!F1135="","",参照_電気!F1135)</f>
        <v>神楽電力(株)</v>
      </c>
      <c r="BA1135" s="19" t="str">
        <f>IF(参照_電気!G1135="","",参照_電気!G1135)</f>
        <v>神楽電力(株)_メニューC(残差)</v>
      </c>
      <c r="BB1135" s="19">
        <f t="shared" si="58"/>
        <v>0.59399999999999997</v>
      </c>
      <c r="BD1135" s="19" t="str">
        <f>IF(参照_電気!L1135="","",参照_電気!L1135)</f>
        <v/>
      </c>
    </row>
    <row r="1136" spans="47:56">
      <c r="AU1136" s="19" t="str">
        <f>IF(参照_電気!A1136="","",参照_電気!A1136)</f>
        <v/>
      </c>
      <c r="AV1136" s="19" t="str">
        <f>IF(参照_電気!B1136="","",参照_電気!B1136)</f>
        <v/>
      </c>
      <c r="AW1136" s="19" t="str">
        <f>IF(参照_電気!C1136="","",参照_電気!C1136)</f>
        <v>(参考値)事業者全体</v>
      </c>
      <c r="AX1136" s="19">
        <f>IF(参照_電気!D1136="","",参照_電気!D1136)</f>
        <v>2.0799999999999999E-4</v>
      </c>
      <c r="AY1136" s="19">
        <f>IF(参照_電気!E1136="","",参照_電気!E1136)</f>
        <v>2.0799999999999999E-4</v>
      </c>
      <c r="AZ1136" s="19" t="str">
        <f>IF(参照_電気!F1136="","",参照_電気!F1136)</f>
        <v>神楽電力(株)</v>
      </c>
      <c r="BA1136" s="19" t="str">
        <f>IF(参照_電気!G1136="","",参照_電気!G1136)</f>
        <v>神楽電力(株)_(参考値)事業者全体</v>
      </c>
      <c r="BB1136" s="19">
        <f t="shared" si="58"/>
        <v>0.20799999999999999</v>
      </c>
      <c r="BD1136" s="19" t="str">
        <f>IF(参照_電気!L1136="","",参照_電気!L1136)</f>
        <v/>
      </c>
    </row>
    <row r="1137" spans="47:56">
      <c r="AU1137" s="19" t="str">
        <f>IF(参照_電気!A1137="","",参照_電気!A1137)</f>
        <v>A0730</v>
      </c>
      <c r="AV1137" s="19" t="str">
        <f>IF(参照_電気!B1137="","",参照_電気!B1137)</f>
        <v>ゆきぐに新電力(株)</v>
      </c>
      <c r="AW1137" s="19" t="str">
        <f>IF(参照_電気!C1137="","",参照_電気!C1137)</f>
        <v/>
      </c>
      <c r="AX1137" s="19">
        <f>IF(参照_電気!D1137="","",参照_電気!D1137)</f>
        <v>4.3300000000000001E-4</v>
      </c>
      <c r="AY1137" s="19">
        <f>IF(参照_電気!E1137="","",参照_電気!E1137)</f>
        <v>4.3300000000000001E-4</v>
      </c>
      <c r="AZ1137" s="19" t="str">
        <f>IF(参照_電気!F1137="","",参照_電気!F1137)</f>
        <v>ゆきぐに新電力(株)</v>
      </c>
      <c r="BA1137" s="19" t="str">
        <f>IF(参照_電気!G1137="","",参照_電気!G1137)</f>
        <v>ゆきぐに新電力(株)_</v>
      </c>
      <c r="BB1137" s="19">
        <f t="shared" si="58"/>
        <v>0.433</v>
      </c>
      <c r="BD1137" s="19" t="str">
        <f>IF(参照_電気!L1137="","",参照_電気!L1137)</f>
        <v/>
      </c>
    </row>
    <row r="1138" spans="47:56">
      <c r="AU1138" s="19" t="str">
        <f>IF(参照_電気!A1138="","",参照_電気!A1138)</f>
        <v>A0732</v>
      </c>
      <c r="AV1138" s="19" t="str">
        <f>IF(参照_電気!B1138="","",参照_電気!B1138)</f>
        <v>(株)ながさきサステナエナジー</v>
      </c>
      <c r="AW1138" s="19" t="str">
        <f>IF(参照_電気!C1138="","",参照_電気!C1138)</f>
        <v/>
      </c>
      <c r="AX1138" s="19">
        <f>IF(参照_電気!D1138="","",参照_電気!D1138)</f>
        <v>3.0000000000000001E-6</v>
      </c>
      <c r="AY1138" s="19">
        <f>IF(参照_電気!E1138="","",参照_電気!E1138)</f>
        <v>3.0000000000000001E-6</v>
      </c>
      <c r="AZ1138" s="19" t="str">
        <f>IF(参照_電気!F1138="","",参照_電気!F1138)</f>
        <v>(株)ながさきサステナエナジー</v>
      </c>
      <c r="BA1138" s="19" t="str">
        <f>IF(参照_電気!G1138="","",参照_電気!G1138)</f>
        <v>(株)ながさきサステナエナジー_</v>
      </c>
      <c r="BB1138" s="19">
        <f t="shared" si="58"/>
        <v>3.0000000000000001E-3</v>
      </c>
      <c r="BD1138" s="19" t="str">
        <f>IF(参照_電気!L1138="","",参照_電気!L1138)</f>
        <v/>
      </c>
    </row>
    <row r="1139" spans="47:56">
      <c r="AU1139" s="19" t="str">
        <f>IF(参照_電気!A1139="","",参照_電気!A1139)</f>
        <v>A0733</v>
      </c>
      <c r="AV1139" s="19" t="str">
        <f>IF(参照_電気!B1139="","",参照_電気!B1139)</f>
        <v>葛尾創生電力(株)</v>
      </c>
      <c r="AW1139" s="19" t="str">
        <f>IF(参照_電気!C1139="","",参照_電気!C1139)</f>
        <v/>
      </c>
      <c r="AX1139" s="19">
        <f>IF(参照_電気!D1139="","",参照_電気!D1139)</f>
        <v>3.6299999999999999E-4</v>
      </c>
      <c r="AY1139" s="19">
        <f>IF(参照_電気!E1139="","",参照_電気!E1139)</f>
        <v>3.6299999999999999E-4</v>
      </c>
      <c r="AZ1139" s="19" t="str">
        <f>IF(参照_電気!F1139="","",参照_電気!F1139)</f>
        <v>葛尾創生電力(株)</v>
      </c>
      <c r="BA1139" s="19" t="str">
        <f>IF(参照_電気!G1139="","",参照_電気!G1139)</f>
        <v>葛尾創生電力(株)_</v>
      </c>
      <c r="BB1139" s="19">
        <f t="shared" si="58"/>
        <v>0.36299999999999999</v>
      </c>
      <c r="BD1139" s="19" t="str">
        <f>IF(参照_電気!L1139="","",参照_電気!L1139)</f>
        <v/>
      </c>
    </row>
    <row r="1140" spans="47:56">
      <c r="AU1140" s="19" t="str">
        <f>IF(参照_電気!A1140="","",参照_電気!A1140)</f>
        <v>A0737</v>
      </c>
      <c r="AV1140" s="19" t="str">
        <f>IF(参照_電気!B1140="","",参照_電気!B1140)</f>
        <v>(株)EFでんき(旧：(株)ライフエナジー)</v>
      </c>
      <c r="AW1140" s="19" t="str">
        <f>IF(参照_電気!C1140="","",参照_電気!C1140)</f>
        <v>メニューA</v>
      </c>
      <c r="AX1140" s="19">
        <f>IF(参照_電気!D1140="","",参照_電気!D1140)</f>
        <v>0</v>
      </c>
      <c r="AY1140" s="19">
        <f>IF(参照_電気!E1140="","",参照_電気!E1140)</f>
        <v>0</v>
      </c>
      <c r="AZ1140" s="19" t="str">
        <f>IF(参照_電気!F1140="","",参照_電気!F1140)</f>
        <v>(株)EFでんき(旧：(株)ライフエナジー)</v>
      </c>
      <c r="BA1140" s="19" t="str">
        <f>IF(参照_電気!G1140="","",参照_電気!G1140)</f>
        <v>(株)EFでんき(旧：(株)ライフエナジー)_メニューA</v>
      </c>
      <c r="BB1140" s="19">
        <f t="shared" si="58"/>
        <v>0</v>
      </c>
      <c r="BD1140" s="19" t="str">
        <f>IF(参照_電気!L1140="","",参照_電気!L1140)</f>
        <v/>
      </c>
    </row>
    <row r="1141" spans="47:56">
      <c r="AU1141" s="19" t="str">
        <f>IF(参照_電気!A1141="","",参照_電気!A1141)</f>
        <v/>
      </c>
      <c r="AV1141" s="19" t="str">
        <f>IF(参照_電気!B1141="","",参照_電気!B1141)</f>
        <v/>
      </c>
      <c r="AW1141" s="19" t="str">
        <f>IF(参照_電気!C1141="","",参照_電気!C1141)</f>
        <v>メニューB</v>
      </c>
      <c r="AX1141" s="19">
        <f>IF(参照_電気!D1141="","",参照_電気!D1141)</f>
        <v>1.2400000000000001E-4</v>
      </c>
      <c r="AY1141" s="19">
        <f>IF(参照_電気!E1141="","",参照_電気!E1141)</f>
        <v>1.2400000000000001E-4</v>
      </c>
      <c r="AZ1141" s="19" t="str">
        <f>IF(参照_電気!F1141="","",参照_電気!F1141)</f>
        <v>(株)EFでんき(旧：(株)ライフエナジー)</v>
      </c>
      <c r="BA1141" s="19" t="str">
        <f>IF(参照_電気!G1141="","",参照_電気!G1141)</f>
        <v>(株)EFでんき(旧：(株)ライフエナジー)_メニューB</v>
      </c>
      <c r="BB1141" s="19">
        <f t="shared" si="58"/>
        <v>0.124</v>
      </c>
      <c r="BD1141" s="19" t="str">
        <f>IF(参照_電気!L1141="","",参照_電気!L1141)</f>
        <v/>
      </c>
    </row>
    <row r="1142" spans="47:56">
      <c r="AU1142" s="19" t="str">
        <f>IF(参照_電気!A1142="","",参照_電気!A1142)</f>
        <v/>
      </c>
      <c r="AV1142" s="19" t="str">
        <f>IF(参照_電気!B1142="","",参照_電気!B1142)</f>
        <v/>
      </c>
      <c r="AW1142" s="19" t="str">
        <f>IF(参照_電気!C1142="","",参照_電気!C1142)</f>
        <v>メニューC(残差)</v>
      </c>
      <c r="AX1142" s="19">
        <f>IF(参照_電気!D1142="","",参照_電気!D1142)</f>
        <v>0</v>
      </c>
      <c r="AY1142" s="19">
        <f>IF(参照_電気!E1142="","",参照_電気!E1142)</f>
        <v>0</v>
      </c>
      <c r="AZ1142" s="19" t="str">
        <f>IF(参照_電気!F1142="","",参照_電気!F1142)</f>
        <v>(株)EFでんき(旧：(株)ライフエナジー)</v>
      </c>
      <c r="BA1142" s="19" t="str">
        <f>IF(参照_電気!G1142="","",参照_電気!G1142)</f>
        <v>(株)EFでんき(旧：(株)ライフエナジー)_メニューC(残差)</v>
      </c>
      <c r="BB1142" s="19">
        <f t="shared" si="58"/>
        <v>0</v>
      </c>
      <c r="BD1142" s="19" t="str">
        <f>IF(参照_電気!L1142="","",参照_電気!L1142)</f>
        <v/>
      </c>
    </row>
    <row r="1143" spans="47:56">
      <c r="AU1143" s="19" t="str">
        <f>IF(参照_電気!A1143="","",参照_電気!A1143)</f>
        <v/>
      </c>
      <c r="AV1143" s="19" t="str">
        <f>IF(参照_電気!B1143="","",参照_電気!B1143)</f>
        <v/>
      </c>
      <c r="AW1143" s="19" t="str">
        <f>IF(参照_電気!C1143="","",参照_電気!C1143)</f>
        <v>(参考値)事業者全体</v>
      </c>
      <c r="AX1143" s="19">
        <f>IF(参照_電気!D1143="","",参照_電気!D1143)</f>
        <v>0</v>
      </c>
      <c r="AY1143" s="19">
        <f>IF(参照_電気!E1143="","",参照_電気!E1143)</f>
        <v>0</v>
      </c>
      <c r="AZ1143" s="19" t="str">
        <f>IF(参照_電気!F1143="","",参照_電気!F1143)</f>
        <v>(株)EFでんき(旧：(株)ライフエナジー)</v>
      </c>
      <c r="BA1143" s="19" t="str">
        <f>IF(参照_電気!G1143="","",参照_電気!G1143)</f>
        <v>(株)EFでんき(旧：(株)ライフエナジー)_(参考値)事業者全体</v>
      </c>
      <c r="BB1143" s="19">
        <f t="shared" si="58"/>
        <v>0</v>
      </c>
      <c r="BD1143" s="19" t="str">
        <f>IF(参照_電気!L1143="","",参照_電気!L1143)</f>
        <v/>
      </c>
    </row>
    <row r="1144" spans="47:56">
      <c r="AU1144" s="19" t="str">
        <f>IF(参照_電気!A1144="","",参照_電気!A1144)</f>
        <v>A0738</v>
      </c>
      <c r="AV1144" s="19" t="str">
        <f>IF(参照_電気!B1144="","",参照_電気!B1144)</f>
        <v>(株)グルーヴエナジー</v>
      </c>
      <c r="AW1144" s="19" t="str">
        <f>IF(参照_電気!C1144="","",参照_電気!C1144)</f>
        <v/>
      </c>
      <c r="AX1144" s="19">
        <f>IF(参照_電気!D1144="","",参照_電気!D1144)</f>
        <v>4.2999999999999999E-4</v>
      </c>
      <c r="AY1144" s="19">
        <f>IF(参照_電気!E1144="","",参照_電気!E1144)</f>
        <v>4.2999999999999999E-4</v>
      </c>
      <c r="AZ1144" s="19" t="str">
        <f>IF(参照_電気!F1144="","",参照_電気!F1144)</f>
        <v>(株)グルーヴエナジー</v>
      </c>
      <c r="BA1144" s="19" t="str">
        <f>IF(参照_電気!G1144="","",参照_電気!G1144)</f>
        <v>(株)グルーヴエナジー_</v>
      </c>
      <c r="BB1144" s="19">
        <f t="shared" si="58"/>
        <v>0.43</v>
      </c>
      <c r="BD1144" s="19" t="str">
        <f>IF(参照_電気!L1144="","",参照_電気!L1144)</f>
        <v/>
      </c>
    </row>
    <row r="1145" spans="47:56">
      <c r="AU1145" s="19" t="str">
        <f>IF(参照_電気!A1145="","",参照_電気!A1145)</f>
        <v>A0739</v>
      </c>
      <c r="AV1145" s="19" t="str">
        <f>IF(参照_電気!B1145="","",参照_電気!B1145)</f>
        <v>高知ニューエナジー(株)</v>
      </c>
      <c r="AW1145" s="19" t="str">
        <f>IF(参照_電気!C1145="","",参照_電気!C1145)</f>
        <v/>
      </c>
      <c r="AX1145" s="19">
        <f>IF(参照_電気!D1145="","",参照_電気!D1145)</f>
        <v>5.1199999999999998E-4</v>
      </c>
      <c r="AY1145" s="19">
        <f>IF(参照_電気!E1145="","",参照_電気!E1145)</f>
        <v>5.1199999999999998E-4</v>
      </c>
      <c r="AZ1145" s="19" t="str">
        <f>IF(参照_電気!F1145="","",参照_電気!F1145)</f>
        <v>高知ニューエナジー(株)</v>
      </c>
      <c r="BA1145" s="19" t="str">
        <f>IF(参照_電気!G1145="","",参照_電気!G1145)</f>
        <v>高知ニューエナジー(株)_</v>
      </c>
      <c r="BB1145" s="19">
        <f t="shared" si="58"/>
        <v>0.51200000000000001</v>
      </c>
      <c r="BD1145" s="19" t="str">
        <f>IF(参照_電気!L1145="","",参照_電気!L1145)</f>
        <v/>
      </c>
    </row>
    <row r="1146" spans="47:56">
      <c r="AU1146" s="19" t="str">
        <f>IF(参照_電気!A1146="","",参照_電気!A1146)</f>
        <v>A0740</v>
      </c>
      <c r="AV1146" s="19" t="str">
        <f>IF(参照_電気!B1146="","",参照_電気!B1146)</f>
        <v>もみじ電力(株)</v>
      </c>
      <c r="AW1146" s="19" t="str">
        <f>IF(参照_電気!C1146="","",参照_電気!C1146)</f>
        <v/>
      </c>
      <c r="AX1146" s="19">
        <f>IF(参照_電気!D1146="","",参照_電気!D1146)</f>
        <v>4.64E-4</v>
      </c>
      <c r="AY1146" s="19">
        <f>IF(参照_電気!E1146="","",参照_電気!E1146)</f>
        <v>4.64E-4</v>
      </c>
      <c r="AZ1146" s="19" t="str">
        <f>IF(参照_電気!F1146="","",参照_電気!F1146)</f>
        <v>もみじ電力(株)</v>
      </c>
      <c r="BA1146" s="19" t="str">
        <f>IF(参照_電気!G1146="","",参照_電気!G1146)</f>
        <v>もみじ電力(株)_</v>
      </c>
      <c r="BB1146" s="19">
        <f t="shared" si="58"/>
        <v>0.46400000000000002</v>
      </c>
      <c r="BD1146" s="19" t="str">
        <f>IF(参照_電気!L1146="","",参照_電気!L1146)</f>
        <v/>
      </c>
    </row>
    <row r="1147" spans="47:56">
      <c r="AU1147" s="19" t="str">
        <f>IF(参照_電気!A1147="","",参照_電気!A1147)</f>
        <v>A0742</v>
      </c>
      <c r="AV1147" s="19" t="str">
        <f>IF(参照_電気!B1147="","",参照_電気!B1147)</f>
        <v>(株)縁人</v>
      </c>
      <c r="AW1147" s="19" t="str">
        <f>IF(参照_電気!C1147="","",参照_電気!C1147)</f>
        <v/>
      </c>
      <c r="AX1147" s="19">
        <f>IF(参照_電気!D1147="","",参照_電気!D1147)</f>
        <v>5.1199999999999998E-4</v>
      </c>
      <c r="AY1147" s="19">
        <f>IF(参照_電気!E1147="","",参照_電気!E1147)</f>
        <v>5.1199999999999998E-4</v>
      </c>
      <c r="AZ1147" s="19" t="str">
        <f>IF(参照_電気!F1147="","",参照_電気!F1147)</f>
        <v>(株)縁人</v>
      </c>
      <c r="BA1147" s="19" t="str">
        <f>IF(参照_電気!G1147="","",参照_電気!G1147)</f>
        <v>(株)縁人_</v>
      </c>
      <c r="BB1147" s="19">
        <f t="shared" si="58"/>
        <v>0.51200000000000001</v>
      </c>
      <c r="BD1147" s="19" t="str">
        <f>IF(参照_電気!L1147="","",参照_電気!L1147)</f>
        <v/>
      </c>
    </row>
    <row r="1148" spans="47:56">
      <c r="AU1148" s="19" t="str">
        <f>IF(参照_電気!A1148="","",参照_電気!A1148)</f>
        <v>A0743</v>
      </c>
      <c r="AV1148" s="19" t="str">
        <f>IF(参照_電気!B1148="","",参照_電気!B1148)</f>
        <v>T＆Tエナジー(株)</v>
      </c>
      <c r="AW1148" s="19" t="str">
        <f>IF(参照_電気!C1148="","",参照_電気!C1148)</f>
        <v/>
      </c>
      <c r="AX1148" s="19">
        <f>IF(参照_電気!D1148="","",参照_電気!D1148)</f>
        <v>4.55E-4</v>
      </c>
      <c r="AY1148" s="19">
        <f>IF(参照_電気!E1148="","",参照_電気!E1148)</f>
        <v>4.55E-4</v>
      </c>
      <c r="AZ1148" s="19" t="str">
        <f>IF(参照_電気!F1148="","",参照_電気!F1148)</f>
        <v>T＆Tエナジー(株)</v>
      </c>
      <c r="BA1148" s="19" t="str">
        <f>IF(参照_電気!G1148="","",参照_電気!G1148)</f>
        <v>T＆Tエナジー(株)_</v>
      </c>
      <c r="BB1148" s="19">
        <f t="shared" si="58"/>
        <v>0.45500000000000002</v>
      </c>
      <c r="BD1148" s="19" t="str">
        <f>IF(参照_電気!L1148="","",参照_電気!L1148)</f>
        <v/>
      </c>
    </row>
    <row r="1149" spans="47:56">
      <c r="AU1149" s="19" t="str">
        <f>IF(参照_電気!A1149="","",参照_電気!A1149)</f>
        <v>A0744</v>
      </c>
      <c r="AV1149" s="19" t="str">
        <f>IF(参照_電気!B1149="","",参照_電気!B1149)</f>
        <v>(株)ルーク</v>
      </c>
      <c r="AW1149" s="19" t="str">
        <f>IF(参照_電気!C1149="","",参照_電気!C1149)</f>
        <v>メニューA</v>
      </c>
      <c r="AX1149" s="19">
        <f>IF(参照_電気!D1149="","",参照_電気!D1149)</f>
        <v>0</v>
      </c>
      <c r="AY1149" s="19">
        <f>IF(参照_電気!E1149="","",参照_電気!E1149)</f>
        <v>0</v>
      </c>
      <c r="AZ1149" s="19" t="str">
        <f>IF(参照_電気!F1149="","",参照_電気!F1149)</f>
        <v>(株)ルーク</v>
      </c>
      <c r="BA1149" s="19" t="str">
        <f>IF(参照_電気!G1149="","",参照_電気!G1149)</f>
        <v>(株)ルーク_メニューA</v>
      </c>
      <c r="BB1149" s="19">
        <f t="shared" si="58"/>
        <v>0</v>
      </c>
      <c r="BD1149" s="19" t="str">
        <f>IF(参照_電気!L1149="","",参照_電気!L1149)</f>
        <v/>
      </c>
    </row>
    <row r="1150" spans="47:56">
      <c r="AU1150" s="19" t="str">
        <f>IF(参照_電気!A1150="","",参照_電気!A1150)</f>
        <v/>
      </c>
      <c r="AV1150" s="19" t="str">
        <f>IF(参照_電気!B1150="","",参照_電気!B1150)</f>
        <v/>
      </c>
      <c r="AW1150" s="19" t="str">
        <f>IF(参照_電気!C1150="","",参照_電気!C1150)</f>
        <v>メニューB(残差)</v>
      </c>
      <c r="AX1150" s="19">
        <f>IF(参照_電気!D1150="","",参照_電気!D1150)</f>
        <v>4.2999999999999999E-4</v>
      </c>
      <c r="AY1150" s="19">
        <f>IF(参照_電気!E1150="","",参照_電気!E1150)</f>
        <v>4.2999999999999999E-4</v>
      </c>
      <c r="AZ1150" s="19" t="str">
        <f>IF(参照_電気!F1150="","",参照_電気!F1150)</f>
        <v>(株)ルーク</v>
      </c>
      <c r="BA1150" s="19" t="str">
        <f>IF(参照_電気!G1150="","",参照_電気!G1150)</f>
        <v>(株)ルーク_メニューB(残差)</v>
      </c>
      <c r="BB1150" s="19">
        <f t="shared" si="58"/>
        <v>0.43</v>
      </c>
      <c r="BD1150" s="19" t="str">
        <f>IF(参照_電気!L1150="","",参照_電気!L1150)</f>
        <v/>
      </c>
    </row>
    <row r="1151" spans="47:56">
      <c r="AU1151" s="19" t="str">
        <f>IF(参照_電気!A1151="","",参照_電気!A1151)</f>
        <v/>
      </c>
      <c r="AV1151" s="19" t="str">
        <f>IF(参照_電気!B1151="","",参照_電気!B1151)</f>
        <v/>
      </c>
      <c r="AW1151" s="19" t="str">
        <f>IF(参照_電気!C1151="","",参照_電気!C1151)</f>
        <v>(参考値)事業者全体</v>
      </c>
      <c r="AX1151" s="19">
        <f>IF(参照_電気!D1151="","",参照_電気!D1151)</f>
        <v>4.0900000000000002E-4</v>
      </c>
      <c r="AY1151" s="19">
        <f>IF(参照_電気!E1151="","",参照_電気!E1151)</f>
        <v>4.0900000000000002E-4</v>
      </c>
      <c r="AZ1151" s="19" t="str">
        <f>IF(参照_電気!F1151="","",参照_電気!F1151)</f>
        <v>(株)ルーク</v>
      </c>
      <c r="BA1151" s="19" t="str">
        <f>IF(参照_電気!G1151="","",参照_電気!G1151)</f>
        <v>(株)ルーク_(参考値)事業者全体</v>
      </c>
      <c r="BB1151" s="19">
        <f t="shared" si="58"/>
        <v>0.40900000000000003</v>
      </c>
      <c r="BD1151" s="19" t="str">
        <f>IF(参照_電気!L1151="","",参照_電気!L1151)</f>
        <v/>
      </c>
    </row>
    <row r="1152" spans="47:56">
      <c r="AU1152" s="19" t="str">
        <f>IF(参照_電気!A1152="","",参照_電気!A1152)</f>
        <v>A0746</v>
      </c>
      <c r="AV1152" s="19" t="str">
        <f>IF(参照_電気!B1152="","",参照_電気!B1152)</f>
        <v>かけがわ報徳パワー(株)</v>
      </c>
      <c r="AW1152" s="19" t="str">
        <f>IF(参照_電気!C1152="","",参照_電気!C1152)</f>
        <v/>
      </c>
      <c r="AX1152" s="19">
        <f>IF(参照_電気!D1152="","",参照_電気!D1152)</f>
        <v>0</v>
      </c>
      <c r="AY1152" s="19">
        <f>IF(参照_電気!E1152="","",参照_電気!E1152)</f>
        <v>0</v>
      </c>
      <c r="AZ1152" s="19" t="str">
        <f>IF(参照_電気!F1152="","",参照_電気!F1152)</f>
        <v>かけがわ報徳パワー(株)</v>
      </c>
      <c r="BA1152" s="19" t="str">
        <f>IF(参照_電気!G1152="","",参照_電気!G1152)</f>
        <v>かけがわ報徳パワー(株)_</v>
      </c>
      <c r="BB1152" s="19">
        <f t="shared" si="58"/>
        <v>0</v>
      </c>
      <c r="BD1152" s="19" t="str">
        <f>IF(参照_電気!L1152="","",参照_電気!L1152)</f>
        <v/>
      </c>
    </row>
    <row r="1153" spans="47:56">
      <c r="AU1153" s="19" t="str">
        <f>IF(参照_電気!A1153="","",参照_電気!A1153)</f>
        <v>A0747</v>
      </c>
      <c r="AV1153" s="19" t="str">
        <f>IF(参照_電気!B1153="","",参照_電気!B1153)</f>
        <v>SustainableEnergy(株)</v>
      </c>
      <c r="AW1153" s="19" t="str">
        <f>IF(参照_電気!C1153="","",参照_電気!C1153)</f>
        <v/>
      </c>
      <c r="AX1153" s="19">
        <f>IF(参照_電気!D1153="","",参照_電気!D1153)</f>
        <v>6.2100000000000002E-4</v>
      </c>
      <c r="AY1153" s="19">
        <f>IF(参照_電気!E1153="","",参照_電気!E1153)</f>
        <v>6.2100000000000002E-4</v>
      </c>
      <c r="AZ1153" s="19" t="str">
        <f>IF(参照_電気!F1153="","",参照_電気!F1153)</f>
        <v>SustainableEnergy(株)</v>
      </c>
      <c r="BA1153" s="19" t="str">
        <f>IF(参照_電気!G1153="","",参照_電気!G1153)</f>
        <v>SustainableEnergy(株)_</v>
      </c>
      <c r="BB1153" s="19">
        <f t="shared" si="58"/>
        <v>0.621</v>
      </c>
      <c r="BD1153" s="19" t="str">
        <f>IF(参照_電気!L1153="","",参照_電気!L1153)</f>
        <v/>
      </c>
    </row>
    <row r="1154" spans="47:56">
      <c r="AU1154" s="19" t="str">
        <f>IF(参照_電気!A1154="","",参照_電気!A1154)</f>
        <v>A0748</v>
      </c>
      <c r="AV1154" s="19" t="str">
        <f>IF(参照_電気!B1154="","",参照_電気!B1154)</f>
        <v>穂の国とよはし電力(株)</v>
      </c>
      <c r="AW1154" s="19" t="str">
        <f>IF(参照_電気!C1154="","",参照_電気!C1154)</f>
        <v/>
      </c>
      <c r="AX1154" s="19">
        <f>IF(参照_電気!D1154="","",参照_電気!D1154)</f>
        <v>2.4600000000000002E-4</v>
      </c>
      <c r="AY1154" s="19">
        <f>IF(参照_電気!E1154="","",参照_電気!E1154)</f>
        <v>2.4600000000000002E-4</v>
      </c>
      <c r="AZ1154" s="19" t="str">
        <f>IF(参照_電気!F1154="","",参照_電気!F1154)</f>
        <v>穂の国とよはし電力(株)</v>
      </c>
      <c r="BA1154" s="19" t="str">
        <f>IF(参照_電気!G1154="","",参照_電気!G1154)</f>
        <v>穂の国とよはし電力(株)_</v>
      </c>
      <c r="BB1154" s="19">
        <f t="shared" si="58"/>
        <v>0.24600000000000002</v>
      </c>
      <c r="BD1154" s="19" t="str">
        <f>IF(参照_電気!L1154="","",参照_電気!L1154)</f>
        <v/>
      </c>
    </row>
    <row r="1155" spans="47:56">
      <c r="AU1155" s="19" t="str">
        <f>IF(参照_電気!A1155="","",参照_電気!A1155)</f>
        <v>A0752</v>
      </c>
      <c r="AV1155" s="19" t="str">
        <f>IF(参照_電気!B1155="","",参照_電気!B1155)</f>
        <v>イワタニセントラル北海道(株)</v>
      </c>
      <c r="AW1155" s="19" t="str">
        <f>IF(参照_電気!C1155="","",参照_電気!C1155)</f>
        <v/>
      </c>
      <c r="AX1155" s="19">
        <f>IF(参照_電気!D1155="","",参照_電気!D1155)</f>
        <v>5.6499999999999996E-4</v>
      </c>
      <c r="AY1155" s="19">
        <f>IF(参照_電気!E1155="","",参照_電気!E1155)</f>
        <v>5.6499999999999996E-4</v>
      </c>
      <c r="AZ1155" s="19" t="str">
        <f>IF(参照_電気!F1155="","",参照_電気!F1155)</f>
        <v>イワタニセントラル北海道(株)</v>
      </c>
      <c r="BA1155" s="19" t="str">
        <f>IF(参照_電気!G1155="","",参照_電気!G1155)</f>
        <v>イワタニセントラル北海道(株)_</v>
      </c>
      <c r="BB1155" s="19">
        <f t="shared" si="58"/>
        <v>0.56499999999999995</v>
      </c>
      <c r="BD1155" s="19" t="str">
        <f>IF(参照_電気!L1155="","",参照_電気!L1155)</f>
        <v/>
      </c>
    </row>
    <row r="1156" spans="47:56">
      <c r="AU1156" s="19" t="str">
        <f>IF(参照_電気!A1156="","",参照_電気!A1156)</f>
        <v>A0753</v>
      </c>
      <c r="AV1156" s="19" t="str">
        <f>IF(参照_電気!B1156="","",参照_電気!B1156)</f>
        <v>ホームタウンエナジー(株)</v>
      </c>
      <c r="AW1156" s="19" t="str">
        <f>IF(参照_電気!C1156="","",参照_電気!C1156)</f>
        <v>メニューA</v>
      </c>
      <c r="AX1156" s="19">
        <f>IF(参照_電気!D1156="","",参照_電気!D1156)</f>
        <v>2.63E-4</v>
      </c>
      <c r="AY1156" s="19">
        <f>IF(参照_電気!E1156="","",参照_電気!E1156)</f>
        <v>2.63E-4</v>
      </c>
      <c r="AZ1156" s="19" t="str">
        <f>IF(参照_電気!F1156="","",参照_電気!F1156)</f>
        <v>ホームタウンエナジー(株)</v>
      </c>
      <c r="BA1156" s="19" t="str">
        <f>IF(参照_電気!G1156="","",参照_電気!G1156)</f>
        <v>ホームタウンエナジー(株)_メニューA</v>
      </c>
      <c r="BB1156" s="19">
        <f t="shared" si="58"/>
        <v>0.26300000000000001</v>
      </c>
      <c r="BD1156" s="19" t="str">
        <f>IF(参照_電気!L1156="","",参照_電気!L1156)</f>
        <v/>
      </c>
    </row>
    <row r="1157" spans="47:56">
      <c r="AU1157" s="19" t="str">
        <f>IF(参照_電気!A1157="","",参照_電気!A1157)</f>
        <v/>
      </c>
      <c r="AV1157" s="19" t="str">
        <f>IF(参照_電気!B1157="","",参照_電気!B1157)</f>
        <v/>
      </c>
      <c r="AW1157" s="19" t="str">
        <f>IF(参照_電気!C1157="","",参照_電気!C1157)</f>
        <v>メニューB(残差)</v>
      </c>
      <c r="AX1157" s="19">
        <f>IF(参照_電気!D1157="","",参照_電気!D1157)</f>
        <v>5.7899999999999998E-4</v>
      </c>
      <c r="AY1157" s="19">
        <f>IF(参照_電気!E1157="","",参照_電気!E1157)</f>
        <v>5.7899999999999998E-4</v>
      </c>
      <c r="AZ1157" s="19" t="str">
        <f>IF(参照_電気!F1157="","",参照_電気!F1157)</f>
        <v>ホームタウンエナジー(株)</v>
      </c>
      <c r="BA1157" s="19" t="str">
        <f>IF(参照_電気!G1157="","",参照_電気!G1157)</f>
        <v>ホームタウンエナジー(株)_メニューB(残差)</v>
      </c>
      <c r="BB1157" s="19">
        <f t="shared" ref="BB1157:BB1220" si="59">AX1157*1000</f>
        <v>0.57899999999999996</v>
      </c>
      <c r="BD1157" s="19" t="str">
        <f>IF(参照_電気!L1157="","",参照_電気!L1157)</f>
        <v/>
      </c>
    </row>
    <row r="1158" spans="47:56">
      <c r="AU1158" s="19" t="str">
        <f>IF(参照_電気!A1158="","",参照_電気!A1158)</f>
        <v/>
      </c>
      <c r="AV1158" s="19" t="str">
        <f>IF(参照_電気!B1158="","",参照_電気!B1158)</f>
        <v/>
      </c>
      <c r="AW1158" s="19" t="str">
        <f>IF(参照_電気!C1158="","",参照_電気!C1158)</f>
        <v>(参考値)事業者全体</v>
      </c>
      <c r="AX1158" s="19">
        <f>IF(参照_電気!D1158="","",参照_電気!D1158)</f>
        <v>5.4600000000000004E-4</v>
      </c>
      <c r="AY1158" s="19">
        <f>IF(参照_電気!E1158="","",参照_電気!E1158)</f>
        <v>5.4600000000000004E-4</v>
      </c>
      <c r="AZ1158" s="19" t="str">
        <f>IF(参照_電気!F1158="","",参照_電気!F1158)</f>
        <v>ホームタウンエナジー(株)</v>
      </c>
      <c r="BA1158" s="19" t="str">
        <f>IF(参照_電気!G1158="","",参照_電気!G1158)</f>
        <v>ホームタウンエナジー(株)_(参考値)事業者全体</v>
      </c>
      <c r="BB1158" s="19">
        <f t="shared" si="59"/>
        <v>0.54600000000000004</v>
      </c>
      <c r="BD1158" s="19" t="str">
        <f>IF(参照_電気!L1158="","",参照_電気!L1158)</f>
        <v/>
      </c>
    </row>
    <row r="1159" spans="47:56">
      <c r="AU1159" s="19" t="str">
        <f>IF(参照_電気!A1159="","",参照_電気!A1159)</f>
        <v>A0754</v>
      </c>
      <c r="AV1159" s="19" t="str">
        <f>IF(参照_電気!B1159="","",参照_電気!B1159)</f>
        <v>(株)彩の国でんき</v>
      </c>
      <c r="AW1159" s="19" t="str">
        <f>IF(参照_電気!C1159="","",参照_電気!C1159)</f>
        <v/>
      </c>
      <c r="AX1159" s="19">
        <f>IF(参照_電気!D1159="","",参照_電気!D1159)</f>
        <v>6.6200000000000005E-4</v>
      </c>
      <c r="AY1159" s="19">
        <f>IF(参照_電気!E1159="","",参照_電気!E1159)</f>
        <v>6.6200000000000005E-4</v>
      </c>
      <c r="AZ1159" s="19" t="str">
        <f>IF(参照_電気!F1159="","",参照_電気!F1159)</f>
        <v>(株)彩の国でんき</v>
      </c>
      <c r="BA1159" s="19" t="str">
        <f>IF(参照_電気!G1159="","",参照_電気!G1159)</f>
        <v>(株)彩の国でんき_</v>
      </c>
      <c r="BB1159" s="19">
        <f t="shared" si="59"/>
        <v>0.66200000000000003</v>
      </c>
      <c r="BD1159" s="19" t="str">
        <f>IF(参照_電気!L1159="","",参照_電気!L1159)</f>
        <v/>
      </c>
    </row>
    <row r="1160" spans="47:56">
      <c r="AU1160" s="19" t="str">
        <f>IF(参照_電気!A1160="","",参照_電気!A1160)</f>
        <v>A0758</v>
      </c>
      <c r="AV1160" s="19" t="str">
        <f>IF(参照_電気!B1160="","",参照_電気!B1160)</f>
        <v>(株)みやきエネルギー</v>
      </c>
      <c r="AW1160" s="19" t="str">
        <f>IF(参照_電気!C1160="","",参照_電気!C1160)</f>
        <v/>
      </c>
      <c r="AX1160" s="19">
        <f>IF(参照_電気!D1160="","",参照_電気!D1160)</f>
        <v>5.8299999999999997E-4</v>
      </c>
      <c r="AY1160" s="19">
        <f>IF(参照_電気!E1160="","",参照_電気!E1160)</f>
        <v>5.8299999999999997E-4</v>
      </c>
      <c r="AZ1160" s="19" t="str">
        <f>IF(参照_電気!F1160="","",参照_電気!F1160)</f>
        <v>(株)みやきエネルギー</v>
      </c>
      <c r="BA1160" s="19" t="str">
        <f>IF(参照_電気!G1160="","",参照_電気!G1160)</f>
        <v>(株)みやきエネルギー_</v>
      </c>
      <c r="BB1160" s="19">
        <f t="shared" si="59"/>
        <v>0.58299999999999996</v>
      </c>
      <c r="BD1160" s="19" t="str">
        <f>IF(参照_電気!L1160="","",参照_電気!L1160)</f>
        <v/>
      </c>
    </row>
    <row r="1161" spans="47:56">
      <c r="AU1161" s="19" t="str">
        <f>IF(参照_電気!A1161="","",参照_電気!A1161)</f>
        <v>A0759</v>
      </c>
      <c r="AV1161" s="19" t="str">
        <f>IF(参照_電気!B1161="","",参照_電気!B1161)</f>
        <v>(株)クリーンベンチャー21</v>
      </c>
      <c r="AW1161" s="19" t="str">
        <f>IF(参照_電気!C1161="","",参照_電気!C1161)</f>
        <v/>
      </c>
      <c r="AX1161" s="19">
        <f>IF(参照_電気!D1161="","",参照_電気!D1161)</f>
        <v>5.5400000000000002E-4</v>
      </c>
      <c r="AY1161" s="19">
        <f>IF(参照_電気!E1161="","",参照_電気!E1161)</f>
        <v>5.5400000000000002E-4</v>
      </c>
      <c r="AZ1161" s="19" t="str">
        <f>IF(参照_電気!F1161="","",参照_電気!F1161)</f>
        <v>(株)クリーンベンチャー21</v>
      </c>
      <c r="BA1161" s="19" t="str">
        <f>IF(参照_電気!G1161="","",参照_電気!G1161)</f>
        <v>(株)クリーンベンチャー21_</v>
      </c>
      <c r="BB1161" s="19">
        <f t="shared" si="59"/>
        <v>0.55400000000000005</v>
      </c>
      <c r="BD1161" s="19" t="str">
        <f>IF(参照_電気!L1161="","",参照_電気!L1161)</f>
        <v/>
      </c>
    </row>
    <row r="1162" spans="47:56">
      <c r="AU1162" s="19" t="str">
        <f>IF(参照_電気!A1162="","",参照_電気!A1162)</f>
        <v>A0760</v>
      </c>
      <c r="AV1162" s="19" t="str">
        <f>IF(参照_電気!B1162="","",参照_電気!B1162)</f>
        <v>三河商事(株)</v>
      </c>
      <c r="AW1162" s="19" t="str">
        <f>IF(参照_電気!C1162="","",参照_電気!C1162)</f>
        <v/>
      </c>
      <c r="AX1162" s="19">
        <f>IF(参照_電気!D1162="","",参照_電気!D1162)</f>
        <v>6.0300000000000002E-4</v>
      </c>
      <c r="AY1162" s="19">
        <f>IF(参照_電気!E1162="","",参照_電気!E1162)</f>
        <v>6.0300000000000002E-4</v>
      </c>
      <c r="AZ1162" s="19" t="str">
        <f>IF(参照_電気!F1162="","",参照_電気!F1162)</f>
        <v>三河商事(株)</v>
      </c>
      <c r="BA1162" s="19" t="str">
        <f>IF(参照_電気!G1162="","",参照_電気!G1162)</f>
        <v>三河商事(株)_</v>
      </c>
      <c r="BB1162" s="19">
        <f t="shared" si="59"/>
        <v>0.60299999999999998</v>
      </c>
      <c r="BD1162" s="19" t="str">
        <f>IF(参照_電気!L1162="","",参照_電気!L1162)</f>
        <v/>
      </c>
    </row>
    <row r="1163" spans="47:56">
      <c r="AU1163" s="19" t="str">
        <f>IF(参照_電気!A1163="","",参照_電気!A1163)</f>
        <v>A0764</v>
      </c>
      <c r="AV1163" s="19" t="str">
        <f>IF(参照_電気!B1163="","",参照_電気!B1163)</f>
        <v>沖縄新エネ開発(株)</v>
      </c>
      <c r="AW1163" s="19" t="str">
        <f>IF(参照_電気!C1163="","",参照_電気!C1163)</f>
        <v/>
      </c>
      <c r="AX1163" s="19">
        <f>IF(参照_電気!D1163="","",参照_電気!D1163)</f>
        <v>5.8100000000000003E-4</v>
      </c>
      <c r="AY1163" s="19">
        <f>IF(参照_電気!E1163="","",参照_電気!E1163)</f>
        <v>5.8100000000000003E-4</v>
      </c>
      <c r="AZ1163" s="19" t="str">
        <f>IF(参照_電気!F1163="","",参照_電気!F1163)</f>
        <v>沖縄新エネ開発(株)</v>
      </c>
      <c r="BA1163" s="19" t="str">
        <f>IF(参照_電気!G1163="","",参照_電気!G1163)</f>
        <v>沖縄新エネ開発(株)_</v>
      </c>
      <c r="BB1163" s="19">
        <f t="shared" si="59"/>
        <v>0.58100000000000007</v>
      </c>
      <c r="BD1163" s="19" t="str">
        <f>IF(参照_電気!L1163="","",参照_電気!L1163)</f>
        <v/>
      </c>
    </row>
    <row r="1164" spans="47:56">
      <c r="AU1164" s="19" t="str">
        <f>IF(参照_電気!A1164="","",参照_電気!A1164)</f>
        <v>A0770</v>
      </c>
      <c r="AV1164" s="19" t="str">
        <f>IF(参照_電気!B1164="","",参照_電気!B1164)</f>
        <v>(株)ほくだん</v>
      </c>
      <c r="AW1164" s="19" t="str">
        <f>IF(参照_電気!C1164="","",参照_電気!C1164)</f>
        <v/>
      </c>
      <c r="AX1164" s="19">
        <f>IF(参照_電気!D1164="","",参照_電気!D1164)</f>
        <v>4.0099999999999999E-4</v>
      </c>
      <c r="AY1164" s="19">
        <f>IF(参照_電気!E1164="","",参照_電気!E1164)</f>
        <v>4.0099999999999999E-4</v>
      </c>
      <c r="AZ1164" s="19" t="str">
        <f>IF(参照_電気!F1164="","",参照_電気!F1164)</f>
        <v>(株)ほくだん</v>
      </c>
      <c r="BA1164" s="19" t="str">
        <f>IF(参照_電気!G1164="","",参照_電気!G1164)</f>
        <v>(株)ほくだん_</v>
      </c>
      <c r="BB1164" s="19">
        <f t="shared" si="59"/>
        <v>0.40099999999999997</v>
      </c>
      <c r="BD1164" s="19" t="str">
        <f>IF(参照_電気!L1164="","",参照_電気!L1164)</f>
        <v/>
      </c>
    </row>
    <row r="1165" spans="47:56">
      <c r="AU1165" s="19" t="str">
        <f>IF(参照_電気!A1165="","",参照_電気!A1165)</f>
        <v>A0772</v>
      </c>
      <c r="AV1165" s="19" t="str">
        <f>IF(参照_電気!B1165="","",参照_電気!B1165)</f>
        <v>(株)エスコ</v>
      </c>
      <c r="AW1165" s="19" t="str">
        <f>IF(参照_電気!C1165="","",参照_電気!C1165)</f>
        <v/>
      </c>
      <c r="AX1165" s="19">
        <f>IF(参照_電気!D1165="","",参照_電気!D1165)</f>
        <v>4.06E-4</v>
      </c>
      <c r="AY1165" s="19">
        <f>IF(参照_電気!E1165="","",参照_電気!E1165)</f>
        <v>4.06E-4</v>
      </c>
      <c r="AZ1165" s="19" t="str">
        <f>IF(参照_電気!F1165="","",参照_電気!F1165)</f>
        <v>(株)エスコ</v>
      </c>
      <c r="BA1165" s="19" t="str">
        <f>IF(参照_電気!G1165="","",参照_電気!G1165)</f>
        <v>(株)エスコ_</v>
      </c>
      <c r="BB1165" s="19">
        <f t="shared" si="59"/>
        <v>0.40600000000000003</v>
      </c>
      <c r="BD1165" s="19" t="str">
        <f>IF(参照_電気!L1165="","",参照_電気!L1165)</f>
        <v/>
      </c>
    </row>
    <row r="1166" spans="47:56">
      <c r="AU1166" s="19" t="str">
        <f>IF(参照_電気!A1166="","",参照_電気!A1166)</f>
        <v>A0773</v>
      </c>
      <c r="AV1166" s="19" t="str">
        <f>IF(参照_電気!B1166="","",参照_電気!B1166)</f>
        <v>(株)Qvou</v>
      </c>
      <c r="AW1166" s="19" t="str">
        <f>IF(参照_電気!C1166="","",参照_電気!C1166)</f>
        <v/>
      </c>
      <c r="AX1166" s="19">
        <f>IF(参照_電気!D1166="","",参照_電気!D1166)</f>
        <v>3.88E-4</v>
      </c>
      <c r="AY1166" s="19">
        <f>IF(参照_電気!E1166="","",参照_電気!E1166)</f>
        <v>3.88E-4</v>
      </c>
      <c r="AZ1166" s="19" t="str">
        <f>IF(参照_電気!F1166="","",参照_電気!F1166)</f>
        <v>(株)Qvou</v>
      </c>
      <c r="BA1166" s="19" t="str">
        <f>IF(参照_電気!G1166="","",参照_電気!G1166)</f>
        <v>(株)Qvou_</v>
      </c>
      <c r="BB1166" s="19">
        <f t="shared" si="59"/>
        <v>0.38800000000000001</v>
      </c>
      <c r="BD1166" s="19" t="str">
        <f>IF(参照_電気!L1166="","",参照_電気!L1166)</f>
        <v/>
      </c>
    </row>
    <row r="1167" spans="47:56">
      <c r="AU1167" s="19" t="str">
        <f>IF(参照_電気!A1167="","",参照_電気!A1167)</f>
        <v>A0777</v>
      </c>
      <c r="AV1167" s="19" t="str">
        <f>IF(参照_電気!B1167="","",参照_電気!B1167)</f>
        <v>住友商事(株)</v>
      </c>
      <c r="AW1167" s="19" t="str">
        <f>IF(参照_電気!C1167="","",参照_電気!C1167)</f>
        <v>メニューA</v>
      </c>
      <c r="AX1167" s="19">
        <f>IF(参照_電気!D1167="","",参照_電気!D1167)</f>
        <v>0</v>
      </c>
      <c r="AY1167" s="19">
        <f>IF(参照_電気!E1167="","",参照_電気!E1167)</f>
        <v>0</v>
      </c>
      <c r="AZ1167" s="19" t="str">
        <f>IF(参照_電気!F1167="","",参照_電気!F1167)</f>
        <v>住友商事(株)</v>
      </c>
      <c r="BA1167" s="19" t="str">
        <f>IF(参照_電気!G1167="","",参照_電気!G1167)</f>
        <v>住友商事(株)_メニューA</v>
      </c>
      <c r="BB1167" s="19">
        <f t="shared" si="59"/>
        <v>0</v>
      </c>
      <c r="BD1167" s="19" t="str">
        <f>IF(参照_電気!L1167="","",参照_電気!L1167)</f>
        <v/>
      </c>
    </row>
    <row r="1168" spans="47:56">
      <c r="AU1168" s="19" t="str">
        <f>IF(参照_電気!A1168="","",参照_電気!A1168)</f>
        <v/>
      </c>
      <c r="AV1168" s="19" t="str">
        <f>IF(参照_電気!B1168="","",参照_電気!B1168)</f>
        <v/>
      </c>
      <c r="AW1168" s="19" t="str">
        <f>IF(参照_電気!C1168="","",参照_電気!C1168)</f>
        <v>メニューB(残差)</v>
      </c>
      <c r="AX1168" s="19">
        <f>IF(参照_電気!D1168="","",参照_電気!D1168)</f>
        <v>3.77E-4</v>
      </c>
      <c r="AY1168" s="19">
        <f>IF(参照_電気!E1168="","",参照_電気!E1168)</f>
        <v>3.77E-4</v>
      </c>
      <c r="AZ1168" s="19" t="str">
        <f>IF(参照_電気!F1168="","",参照_電気!F1168)</f>
        <v>住友商事(株)</v>
      </c>
      <c r="BA1168" s="19" t="str">
        <f>IF(参照_電気!G1168="","",参照_電気!G1168)</f>
        <v>住友商事(株)_メニューB(残差)</v>
      </c>
      <c r="BB1168" s="19">
        <f t="shared" si="59"/>
        <v>0.377</v>
      </c>
      <c r="BD1168" s="19" t="str">
        <f>IF(参照_電気!L1168="","",参照_電気!L1168)</f>
        <v/>
      </c>
    </row>
    <row r="1169" spans="47:56">
      <c r="AU1169" s="19" t="str">
        <f>IF(参照_電気!A1169="","",参照_電気!A1169)</f>
        <v/>
      </c>
      <c r="AV1169" s="19" t="str">
        <f>IF(参照_電気!B1169="","",参照_電気!B1169)</f>
        <v/>
      </c>
      <c r="AW1169" s="19" t="str">
        <f>IF(参照_電気!C1169="","",参照_電気!C1169)</f>
        <v>(参考値)事業者全体</v>
      </c>
      <c r="AX1169" s="19">
        <f>IF(参照_電気!D1169="","",参照_電気!D1169)</f>
        <v>3.6999999999999999E-4</v>
      </c>
      <c r="AY1169" s="19">
        <f>IF(参照_電気!E1169="","",参照_電気!E1169)</f>
        <v>3.6999999999999999E-4</v>
      </c>
      <c r="AZ1169" s="19" t="str">
        <f>IF(参照_電気!F1169="","",参照_電気!F1169)</f>
        <v>住友商事(株)</v>
      </c>
      <c r="BA1169" s="19" t="str">
        <f>IF(参照_電気!G1169="","",参照_電気!G1169)</f>
        <v>住友商事(株)_(参考値)事業者全体</v>
      </c>
      <c r="BB1169" s="19">
        <f t="shared" si="59"/>
        <v>0.37</v>
      </c>
      <c r="BD1169" s="19" t="str">
        <f>IF(参照_電気!L1169="","",参照_電気!L1169)</f>
        <v/>
      </c>
    </row>
    <row r="1170" spans="47:56">
      <c r="AU1170" s="19" t="str">
        <f>IF(参照_電気!A1170="","",参照_電気!A1170)</f>
        <v>A0781</v>
      </c>
      <c r="AV1170" s="19" t="str">
        <f>IF(参照_電気!B1170="","",参照_電気!B1170)</f>
        <v>(株)丸の内電力</v>
      </c>
      <c r="AW1170" s="19" t="str">
        <f>IF(参照_電気!C1170="","",参照_電気!C1170)</f>
        <v/>
      </c>
      <c r="AX1170" s="19">
        <f>IF(参照_電気!D1170="","",参照_電気!D1170)</f>
        <v>6.2699999999999995E-4</v>
      </c>
      <c r="AY1170" s="19">
        <f>IF(参照_電気!E1170="","",参照_電気!E1170)</f>
        <v>6.2699999999999995E-4</v>
      </c>
      <c r="AZ1170" s="19" t="str">
        <f>IF(参照_電気!F1170="","",参照_電気!F1170)</f>
        <v>(株)丸の内電力</v>
      </c>
      <c r="BA1170" s="19" t="str">
        <f>IF(参照_電気!G1170="","",参照_電気!G1170)</f>
        <v>(株)丸の内電力_</v>
      </c>
      <c r="BB1170" s="19">
        <f t="shared" si="59"/>
        <v>0.627</v>
      </c>
      <c r="BD1170" s="19" t="str">
        <f>IF(参照_電気!L1170="","",参照_電気!L1170)</f>
        <v/>
      </c>
    </row>
    <row r="1171" spans="47:56">
      <c r="AU1171" s="19" t="str">
        <f>IF(参照_電気!A1171="","",参照_電気!A1171)</f>
        <v>A0783</v>
      </c>
      <c r="AV1171" s="19" t="str">
        <f>IF(参照_電気!B1171="","",参照_電気!B1171)</f>
        <v>(株)中京電力</v>
      </c>
      <c r="AW1171" s="19" t="str">
        <f>IF(参照_電気!C1171="","",参照_電気!C1171)</f>
        <v/>
      </c>
      <c r="AX1171" s="19">
        <f>IF(参照_電気!D1171="","",参照_電気!D1171)</f>
        <v>4.6799999999999999E-4</v>
      </c>
      <c r="AY1171" s="19">
        <f>IF(参照_電気!E1171="","",参照_電気!E1171)</f>
        <v>4.6799999999999999E-4</v>
      </c>
      <c r="AZ1171" s="19" t="str">
        <f>IF(参照_電気!F1171="","",参照_電気!F1171)</f>
        <v>(株)中京電力</v>
      </c>
      <c r="BA1171" s="19" t="str">
        <f>IF(参照_電気!G1171="","",参照_電気!G1171)</f>
        <v>(株)中京電力_</v>
      </c>
      <c r="BB1171" s="19">
        <f t="shared" si="59"/>
        <v>0.46799999999999997</v>
      </c>
      <c r="BD1171" s="19" t="str">
        <f>IF(参照_電気!L1171="","",参照_電気!L1171)</f>
        <v/>
      </c>
    </row>
    <row r="1172" spans="47:56">
      <c r="AU1172" s="19" t="str">
        <f>IF(参照_電気!A1172="","",参照_電気!A1172)</f>
        <v>A0785</v>
      </c>
      <c r="AV1172" s="19" t="str">
        <f>IF(参照_電気!B1172="","",参照_電気!B1172)</f>
        <v>(株)クオリティプラス</v>
      </c>
      <c r="AW1172" s="19" t="str">
        <f>IF(参照_電気!C1172="","",参照_電気!C1172)</f>
        <v/>
      </c>
      <c r="AX1172" s="19">
        <f>IF(参照_電気!D1172="","",参照_電気!D1172)</f>
        <v>4.7600000000000002E-4</v>
      </c>
      <c r="AY1172" s="19">
        <f>IF(参照_電気!E1172="","",参照_電気!E1172)</f>
        <v>4.7600000000000002E-4</v>
      </c>
      <c r="AZ1172" s="19" t="str">
        <f>IF(参照_電気!F1172="","",参照_電気!F1172)</f>
        <v>(株)クオリティプラス</v>
      </c>
      <c r="BA1172" s="19" t="str">
        <f>IF(参照_電気!G1172="","",参照_電気!G1172)</f>
        <v>(株)クオリティプラス_</v>
      </c>
      <c r="BB1172" s="19">
        <f t="shared" si="59"/>
        <v>0.47600000000000003</v>
      </c>
      <c r="BD1172" s="19" t="str">
        <f>IF(参照_電気!L1172="","",参照_電気!L1172)</f>
        <v/>
      </c>
    </row>
    <row r="1173" spans="47:56">
      <c r="AU1173" s="19" t="str">
        <f>IF(参照_電気!A1173="","",参照_電気!A1173)</f>
        <v>A0786</v>
      </c>
      <c r="AV1173" s="19" t="str">
        <f>IF(参照_電気!B1173="","",参照_電気!B1173)</f>
        <v>Y.W.C.(株)</v>
      </c>
      <c r="AW1173" s="19" t="str">
        <f>IF(参照_電気!C1173="","",参照_電気!C1173)</f>
        <v>メニューA</v>
      </c>
      <c r="AX1173" s="19">
        <f>IF(参照_電気!D1173="","",参照_電気!D1173)</f>
        <v>4.0999999999999999E-4</v>
      </c>
      <c r="AY1173" s="19">
        <f>IF(参照_電気!E1173="","",参照_電気!E1173)</f>
        <v>4.0999999999999999E-4</v>
      </c>
      <c r="AZ1173" s="19" t="str">
        <f>IF(参照_電気!F1173="","",参照_電気!F1173)</f>
        <v>Y.W.C.(株)</v>
      </c>
      <c r="BA1173" s="19" t="str">
        <f>IF(参照_電気!G1173="","",参照_電気!G1173)</f>
        <v>Y.W.C.(株)_メニューA</v>
      </c>
      <c r="BB1173" s="19">
        <f t="shared" si="59"/>
        <v>0.41</v>
      </c>
      <c r="BD1173" s="19" t="str">
        <f>IF(参照_電気!L1173="","",参照_電気!L1173)</f>
        <v/>
      </c>
    </row>
    <row r="1174" spans="47:56">
      <c r="AU1174" s="19" t="str">
        <f>IF(参照_電気!A1174="","",参照_電気!A1174)</f>
        <v/>
      </c>
      <c r="AV1174" s="19" t="str">
        <f>IF(参照_電気!B1174="","",参照_電気!B1174)</f>
        <v/>
      </c>
      <c r="AW1174" s="19" t="str">
        <f>IF(参照_電気!C1174="","",参照_電気!C1174)</f>
        <v>メニューB(残差)</v>
      </c>
      <c r="AX1174" s="19">
        <f>IF(参照_電気!D1174="","",参照_電気!D1174)</f>
        <v>4.2499999999999998E-4</v>
      </c>
      <c r="AY1174" s="19">
        <f>IF(参照_電気!E1174="","",参照_電気!E1174)</f>
        <v>4.2499999999999998E-4</v>
      </c>
      <c r="AZ1174" s="19" t="str">
        <f>IF(参照_電気!F1174="","",参照_電気!F1174)</f>
        <v>Y.W.C.(株)</v>
      </c>
      <c r="BA1174" s="19" t="str">
        <f>IF(参照_電気!G1174="","",参照_電気!G1174)</f>
        <v>Y.W.C.(株)_メニューB(残差)</v>
      </c>
      <c r="BB1174" s="19">
        <f t="shared" si="59"/>
        <v>0.42499999999999999</v>
      </c>
      <c r="BD1174" s="19" t="str">
        <f>IF(参照_電気!L1174="","",参照_電気!L1174)</f>
        <v/>
      </c>
    </row>
    <row r="1175" spans="47:56">
      <c r="AU1175" s="19" t="str">
        <f>IF(参照_電気!A1175="","",参照_電気!A1175)</f>
        <v/>
      </c>
      <c r="AV1175" s="19" t="str">
        <f>IF(参照_電気!B1175="","",参照_電気!B1175)</f>
        <v/>
      </c>
      <c r="AW1175" s="19" t="str">
        <f>IF(参照_電気!C1175="","",参照_電気!C1175)</f>
        <v>(参考値)事業者全体</v>
      </c>
      <c r="AX1175" s="19">
        <f>IF(参照_電気!D1175="","",参照_電気!D1175)</f>
        <v>4.2099999999999999E-4</v>
      </c>
      <c r="AY1175" s="19">
        <f>IF(参照_電気!E1175="","",参照_電気!E1175)</f>
        <v>4.2099999999999999E-4</v>
      </c>
      <c r="AZ1175" s="19" t="str">
        <f>IF(参照_電気!F1175="","",参照_電気!F1175)</f>
        <v>Y.W.C.(株)</v>
      </c>
      <c r="BA1175" s="19" t="str">
        <f>IF(参照_電気!G1175="","",参照_電気!G1175)</f>
        <v>Y.W.C.(株)_(参考値)事業者全体</v>
      </c>
      <c r="BB1175" s="19">
        <f t="shared" si="59"/>
        <v>0.42099999999999999</v>
      </c>
      <c r="BD1175" s="19" t="str">
        <f>IF(参照_電気!L1175="","",参照_電気!L1175)</f>
        <v/>
      </c>
    </row>
    <row r="1176" spans="47:56">
      <c r="AU1176" s="19" t="str">
        <f>IF(参照_電気!A1176="","",参照_電気!A1176)</f>
        <v>A0792</v>
      </c>
      <c r="AV1176" s="19" t="str">
        <f>IF(参照_電気!B1176="","",参照_電気!B1176)</f>
        <v>(株)MTエナジー</v>
      </c>
      <c r="AW1176" s="19" t="str">
        <f>IF(参照_電気!C1176="","",参照_電気!C1176)</f>
        <v/>
      </c>
      <c r="AX1176" s="19">
        <f>IF(参照_電気!D1176="","",参照_電気!D1176)</f>
        <v>6.2299999999999996E-4</v>
      </c>
      <c r="AY1176" s="19">
        <f>IF(参照_電気!E1176="","",参照_電気!E1176)</f>
        <v>6.2299999999999996E-4</v>
      </c>
      <c r="AZ1176" s="19" t="str">
        <f>IF(参照_電気!F1176="","",参照_電気!F1176)</f>
        <v>(株)MTエナジー</v>
      </c>
      <c r="BA1176" s="19" t="str">
        <f>IF(参照_電気!G1176="","",参照_電気!G1176)</f>
        <v>(株)MTエナジー_</v>
      </c>
      <c r="BB1176" s="19">
        <f t="shared" si="59"/>
        <v>0.623</v>
      </c>
      <c r="BD1176" s="19" t="str">
        <f>IF(参照_電気!L1176="","",参照_電気!L1176)</f>
        <v/>
      </c>
    </row>
    <row r="1177" spans="47:56">
      <c r="AU1177" s="19" t="str">
        <f>IF(参照_電気!A1177="","",参照_電気!A1177)</f>
        <v>A0793</v>
      </c>
      <c r="AV1177" s="19" t="str">
        <f>IF(参照_電気!B1177="","",参照_電気!B1177)</f>
        <v>TGオクトパスエナジー(株)</v>
      </c>
      <c r="AW1177" s="19" t="str">
        <f>IF(参照_電気!C1177="","",参照_電気!C1177)</f>
        <v>メニューA</v>
      </c>
      <c r="AX1177" s="19">
        <f>IF(参照_電気!D1177="","",参照_電気!D1177)</f>
        <v>0</v>
      </c>
      <c r="AY1177" s="19">
        <f>IF(参照_電気!E1177="","",参照_電気!E1177)</f>
        <v>0</v>
      </c>
      <c r="AZ1177" s="19" t="str">
        <f>IF(参照_電気!F1177="","",参照_電気!F1177)</f>
        <v>TGオクトパスエナジー(株)</v>
      </c>
      <c r="BA1177" s="19" t="str">
        <f>IF(参照_電気!G1177="","",参照_電気!G1177)</f>
        <v>TGオクトパスエナジー(株)_メニューA</v>
      </c>
      <c r="BB1177" s="19">
        <f t="shared" si="59"/>
        <v>0</v>
      </c>
      <c r="BD1177" s="19" t="str">
        <f>IF(参照_電気!L1177="","",参照_電気!L1177)</f>
        <v/>
      </c>
    </row>
    <row r="1178" spans="47:56">
      <c r="AU1178" s="19" t="str">
        <f>IF(参照_電気!A1178="","",参照_電気!A1178)</f>
        <v/>
      </c>
      <c r="AV1178" s="19" t="str">
        <f>IF(参照_電気!B1178="","",参照_電気!B1178)</f>
        <v/>
      </c>
      <c r="AW1178" s="19" t="str">
        <f>IF(参照_電気!C1178="","",参照_電気!C1178)</f>
        <v>メニューB</v>
      </c>
      <c r="AX1178" s="19">
        <f>IF(参照_電気!D1178="","",参照_電気!D1178)</f>
        <v>2.9999999999999997E-4</v>
      </c>
      <c r="AY1178" s="19">
        <f>IF(参照_電気!E1178="","",参照_電気!E1178)</f>
        <v>2.9999999999999997E-4</v>
      </c>
      <c r="AZ1178" s="19" t="str">
        <f>IF(参照_電気!F1178="","",参照_電気!F1178)</f>
        <v>TGオクトパスエナジー(株)</v>
      </c>
      <c r="BA1178" s="19" t="str">
        <f>IF(参照_電気!G1178="","",参照_電気!G1178)</f>
        <v>TGオクトパスエナジー(株)_メニューB</v>
      </c>
      <c r="BB1178" s="19">
        <f t="shared" si="59"/>
        <v>0.3</v>
      </c>
      <c r="BD1178" s="19" t="str">
        <f>IF(参照_電気!L1178="","",参照_電気!L1178)</f>
        <v/>
      </c>
    </row>
    <row r="1179" spans="47:56">
      <c r="AU1179" s="19" t="str">
        <f>IF(参照_電気!A1179="","",参照_電気!A1179)</f>
        <v/>
      </c>
      <c r="AV1179" s="19" t="str">
        <f>IF(参照_電気!B1179="","",参照_電気!B1179)</f>
        <v/>
      </c>
      <c r="AW1179" s="19" t="str">
        <f>IF(参照_電気!C1179="","",参照_電気!C1179)</f>
        <v>(参考値)事業者全体</v>
      </c>
      <c r="AX1179" s="19">
        <f>IF(参照_電気!D1179="","",参照_電気!D1179)</f>
        <v>4.6E-5</v>
      </c>
      <c r="AY1179" s="19">
        <f>IF(参照_電気!E1179="","",参照_電気!E1179)</f>
        <v>4.6E-5</v>
      </c>
      <c r="AZ1179" s="19" t="str">
        <f>IF(参照_電気!F1179="","",参照_電気!F1179)</f>
        <v>TGオクトパスエナジー(株)</v>
      </c>
      <c r="BA1179" s="19" t="str">
        <f>IF(参照_電気!G1179="","",参照_電気!G1179)</f>
        <v>TGオクトパスエナジー(株)_(参考値)事業者全体</v>
      </c>
      <c r="BB1179" s="19">
        <f t="shared" si="59"/>
        <v>4.5999999999999999E-2</v>
      </c>
      <c r="BD1179" s="19" t="str">
        <f>IF(参照_電気!L1179="","",参照_電気!L1179)</f>
        <v/>
      </c>
    </row>
    <row r="1180" spans="47:56">
      <c r="AU1180" s="19" t="str">
        <f>IF(参照_電気!A1180="","",参照_電気!A1180)</f>
        <v>A0796</v>
      </c>
      <c r="AV1180" s="19" t="str">
        <f>IF(参照_電気!B1180="","",参照_電気!B1180)</f>
        <v>東北電力フロンティア(株)</v>
      </c>
      <c r="AW1180" s="19" t="str">
        <f>IF(参照_電気!C1180="","",参照_電気!C1180)</f>
        <v>メニューA</v>
      </c>
      <c r="AX1180" s="19">
        <f>IF(参照_電気!D1180="","",参照_電気!D1180)</f>
        <v>0</v>
      </c>
      <c r="AY1180" s="19">
        <f>IF(参照_電気!E1180="","",参照_電気!E1180)</f>
        <v>0</v>
      </c>
      <c r="AZ1180" s="19" t="str">
        <f>IF(参照_電気!F1180="","",参照_電気!F1180)</f>
        <v>東北電力フロンティア(株)</v>
      </c>
      <c r="BA1180" s="19" t="str">
        <f>IF(参照_電気!G1180="","",参照_電気!G1180)</f>
        <v>東北電力フロンティア(株)_メニューA</v>
      </c>
      <c r="BB1180" s="19">
        <f t="shared" si="59"/>
        <v>0</v>
      </c>
      <c r="BD1180" s="19" t="str">
        <f>IF(参照_電気!L1180="","",参照_電気!L1180)</f>
        <v/>
      </c>
    </row>
    <row r="1181" spans="47:56">
      <c r="AU1181" s="19" t="str">
        <f>IF(参照_電気!A1181="","",参照_電気!A1181)</f>
        <v/>
      </c>
      <c r="AV1181" s="19" t="str">
        <f>IF(参照_電気!B1181="","",参照_電気!B1181)</f>
        <v/>
      </c>
      <c r="AW1181" s="19" t="str">
        <f>IF(参照_電気!C1181="","",参照_電気!C1181)</f>
        <v>メニューB(残差)</v>
      </c>
      <c r="AX1181" s="19">
        <f>IF(参照_電気!D1181="","",参照_電気!D1181)</f>
        <v>5.2899999999999996E-4</v>
      </c>
      <c r="AY1181" s="19">
        <f>IF(参照_電気!E1181="","",参照_電気!E1181)</f>
        <v>5.2899999999999996E-4</v>
      </c>
      <c r="AZ1181" s="19" t="str">
        <f>IF(参照_電気!F1181="","",参照_電気!F1181)</f>
        <v>東北電力フロンティア(株)</v>
      </c>
      <c r="BA1181" s="19" t="str">
        <f>IF(参照_電気!G1181="","",参照_電気!G1181)</f>
        <v>東北電力フロンティア(株)_メニューB(残差)</v>
      </c>
      <c r="BB1181" s="19">
        <f t="shared" si="59"/>
        <v>0.52899999999999991</v>
      </c>
      <c r="BD1181" s="19" t="str">
        <f>IF(参照_電気!L1181="","",参照_電気!L1181)</f>
        <v/>
      </c>
    </row>
    <row r="1182" spans="47:56">
      <c r="AU1182" s="19" t="str">
        <f>IF(参照_電気!A1182="","",参照_電気!A1182)</f>
        <v/>
      </c>
      <c r="AV1182" s="19" t="str">
        <f>IF(参照_電気!B1182="","",参照_電気!B1182)</f>
        <v/>
      </c>
      <c r="AW1182" s="19" t="str">
        <f>IF(参照_電気!C1182="","",参照_電気!C1182)</f>
        <v>(参考値)事業者全体</v>
      </c>
      <c r="AX1182" s="19">
        <f>IF(参照_電気!D1182="","",参照_電気!D1182)</f>
        <v>5.2700000000000002E-4</v>
      </c>
      <c r="AY1182" s="19">
        <f>IF(参照_電気!E1182="","",参照_電気!E1182)</f>
        <v>5.2700000000000002E-4</v>
      </c>
      <c r="AZ1182" s="19" t="str">
        <f>IF(参照_電気!F1182="","",参照_電気!F1182)</f>
        <v>東北電力フロンティア(株)</v>
      </c>
      <c r="BA1182" s="19" t="str">
        <f>IF(参照_電気!G1182="","",参照_電気!G1182)</f>
        <v>東北電力フロンティア(株)_(参考値)事業者全体</v>
      </c>
      <c r="BB1182" s="19">
        <f t="shared" si="59"/>
        <v>0.52700000000000002</v>
      </c>
      <c r="BD1182" s="19" t="str">
        <f>IF(参照_電気!L1182="","",参照_電気!L1182)</f>
        <v/>
      </c>
    </row>
    <row r="1183" spans="47:56">
      <c r="AU1183" s="19" t="str">
        <f>IF(参照_電気!A1183="","",参照_電気!A1183)</f>
        <v>A0798</v>
      </c>
      <c r="AV1183" s="19" t="str">
        <f>IF(参照_電気!B1183="","",参照_電気!B1183)</f>
        <v>(株)ファラデー</v>
      </c>
      <c r="AW1183" s="19" t="str">
        <f>IF(参照_電気!C1183="","",参照_電気!C1183)</f>
        <v/>
      </c>
      <c r="AX1183" s="19">
        <f>IF(参照_電気!D1183="","",参照_電気!D1183)</f>
        <v>4.3300000000000001E-4</v>
      </c>
      <c r="AY1183" s="19">
        <f>IF(参照_電気!E1183="","",参照_電気!E1183)</f>
        <v>4.3300000000000001E-4</v>
      </c>
      <c r="AZ1183" s="19" t="str">
        <f>IF(参照_電気!F1183="","",参照_電気!F1183)</f>
        <v>(株)ファラデー</v>
      </c>
      <c r="BA1183" s="19" t="str">
        <f>IF(参照_電気!G1183="","",参照_電気!G1183)</f>
        <v>(株)ファラデー_</v>
      </c>
      <c r="BB1183" s="19">
        <f t="shared" si="59"/>
        <v>0.433</v>
      </c>
      <c r="BD1183" s="19" t="str">
        <f>IF(参照_電気!L1183="","",参照_電気!L1183)</f>
        <v/>
      </c>
    </row>
    <row r="1184" spans="47:56">
      <c r="AU1184" s="19" t="str">
        <f>IF(参照_電気!A1184="","",参照_電気!A1184)</f>
        <v>A0799</v>
      </c>
      <c r="AV1184" s="19" t="str">
        <f>IF(参照_電気!B1184="","",参照_電気!B1184)</f>
        <v>三菱HCキャピタルエナジー(株)</v>
      </c>
      <c r="AW1184" s="19" t="str">
        <f>IF(参照_電気!C1184="","",参照_電気!C1184)</f>
        <v/>
      </c>
      <c r="AX1184" s="19">
        <f>IF(参照_電気!D1184="","",参照_電気!D1184)</f>
        <v>0</v>
      </c>
      <c r="AY1184" s="19">
        <f>IF(参照_電気!E1184="","",参照_電気!E1184)</f>
        <v>0</v>
      </c>
      <c r="AZ1184" s="19" t="str">
        <f>IF(参照_電気!F1184="","",参照_電気!F1184)</f>
        <v>三菱HCキャピタルエナジー(株)</v>
      </c>
      <c r="BA1184" s="19" t="str">
        <f>IF(参照_電気!G1184="","",参照_電気!G1184)</f>
        <v>三菱HCキャピタルエナジー(株)_</v>
      </c>
      <c r="BB1184" s="19">
        <f t="shared" si="59"/>
        <v>0</v>
      </c>
      <c r="BD1184" s="19" t="str">
        <f>IF(参照_電気!L1184="","",参照_電気!L1184)</f>
        <v/>
      </c>
    </row>
    <row r="1185" spans="47:56">
      <c r="AU1185" s="19" t="str">
        <f>IF(参照_電気!A1185="","",参照_電気!A1185)</f>
        <v>A0800</v>
      </c>
      <c r="AV1185" s="19" t="str">
        <f>IF(参照_電気!B1185="","",参照_電気!B1185)</f>
        <v>(株)Meisin</v>
      </c>
      <c r="AW1185" s="19" t="str">
        <f>IF(参照_電気!C1185="","",参照_電気!C1185)</f>
        <v/>
      </c>
      <c r="AX1185" s="19">
        <f>IF(参照_電気!D1185="","",参照_電気!D1185)</f>
        <v>6.3199999999999997E-4</v>
      </c>
      <c r="AY1185" s="19">
        <f>IF(参照_電気!E1185="","",参照_電気!E1185)</f>
        <v>6.3199999999999997E-4</v>
      </c>
      <c r="AZ1185" s="19" t="str">
        <f>IF(参照_電気!F1185="","",参照_電気!F1185)</f>
        <v>(株)Meisin</v>
      </c>
      <c r="BA1185" s="19" t="str">
        <f>IF(参照_電気!G1185="","",参照_電気!G1185)</f>
        <v>(株)Meisin_</v>
      </c>
      <c r="BB1185" s="19">
        <f t="shared" si="59"/>
        <v>0.63200000000000001</v>
      </c>
      <c r="BD1185" s="19" t="str">
        <f>IF(参照_電気!L1185="","",参照_電気!L1185)</f>
        <v/>
      </c>
    </row>
    <row r="1186" spans="47:56">
      <c r="AU1186" s="19" t="str">
        <f>IF(参照_電気!A1186="","",参照_電気!A1186)</f>
        <v>A0802</v>
      </c>
      <c r="AV1186" s="19" t="str">
        <f>IF(参照_電気!B1186="","",参照_電気!B1186)</f>
        <v>大塚ビジネスサポート(株)</v>
      </c>
      <c r="AW1186" s="19" t="str">
        <f>IF(参照_電気!C1186="","",参照_電気!C1186)</f>
        <v/>
      </c>
      <c r="AX1186" s="19">
        <f>IF(参照_電気!D1186="","",参照_電気!D1186)</f>
        <v>3.9999999999999998E-6</v>
      </c>
      <c r="AY1186" s="19">
        <f>IF(参照_電気!E1186="","",参照_電気!E1186)</f>
        <v>3.9999999999999998E-6</v>
      </c>
      <c r="AZ1186" s="19" t="str">
        <f>IF(参照_電気!F1186="","",参照_電気!F1186)</f>
        <v>大塚ビジネスサポート(株)</v>
      </c>
      <c r="BA1186" s="19" t="str">
        <f>IF(参照_電気!G1186="","",参照_電気!G1186)</f>
        <v>大塚ビジネスサポート(株)_</v>
      </c>
      <c r="BB1186" s="19">
        <f t="shared" si="59"/>
        <v>4.0000000000000001E-3</v>
      </c>
      <c r="BD1186" s="19" t="str">
        <f>IF(参照_電気!L1186="","",参照_電気!L1186)</f>
        <v/>
      </c>
    </row>
    <row r="1187" spans="47:56">
      <c r="AU1187" s="19" t="str">
        <f>IF(参照_電気!A1187="","",参照_電気!A1187)</f>
        <v>A0803</v>
      </c>
      <c r="AV1187" s="19" t="str">
        <f>IF(参照_電気!B1187="","",参照_電気!B1187)</f>
        <v>出雲ケーブルビジョン(株)</v>
      </c>
      <c r="AW1187" s="19" t="str">
        <f>IF(参照_電気!C1187="","",参照_電気!C1187)</f>
        <v/>
      </c>
      <c r="AX1187" s="19">
        <f>IF(参照_電気!D1187="","",参照_電気!D1187)</f>
        <v>7.1199999999999996E-4</v>
      </c>
      <c r="AY1187" s="19">
        <f>IF(参照_電気!E1187="","",参照_電気!E1187)</f>
        <v>7.1199999999999996E-4</v>
      </c>
      <c r="AZ1187" s="19" t="str">
        <f>IF(参照_電気!F1187="","",参照_電気!F1187)</f>
        <v>出雲ケーブルビジョン(株)</v>
      </c>
      <c r="BA1187" s="19" t="str">
        <f>IF(参照_電気!G1187="","",参照_電気!G1187)</f>
        <v>出雲ケーブルビジョン(株)_</v>
      </c>
      <c r="BB1187" s="19">
        <f t="shared" si="59"/>
        <v>0.71199999999999997</v>
      </c>
      <c r="BD1187" s="19" t="str">
        <f>IF(参照_電気!L1187="","",参照_電気!L1187)</f>
        <v/>
      </c>
    </row>
    <row r="1188" spans="47:56">
      <c r="AU1188" s="19" t="str">
        <f>IF(参照_電気!A1188="","",参照_電気!A1188)</f>
        <v>A0806</v>
      </c>
      <c r="AV1188" s="19" t="str">
        <f>IF(参照_電気!B1188="","",参照_電気!B1188)</f>
        <v>いずも縁結び電力(株)</v>
      </c>
      <c r="AW1188" s="19" t="str">
        <f>IF(参照_電気!C1188="","",参照_電気!C1188)</f>
        <v/>
      </c>
      <c r="AX1188" s="19">
        <f>IF(参照_電気!D1188="","",参照_電気!D1188)</f>
        <v>9.8999999999999994E-5</v>
      </c>
      <c r="AY1188" s="19">
        <f>IF(参照_電気!E1188="","",参照_電気!E1188)</f>
        <v>9.8999999999999994E-5</v>
      </c>
      <c r="AZ1188" s="19" t="str">
        <f>IF(参照_電気!F1188="","",参照_電気!F1188)</f>
        <v>いずも縁結び電力(株)</v>
      </c>
      <c r="BA1188" s="19" t="str">
        <f>IF(参照_電気!G1188="","",参照_電気!G1188)</f>
        <v>いずも縁結び電力(株)_</v>
      </c>
      <c r="BB1188" s="19">
        <f t="shared" si="59"/>
        <v>9.8999999999999991E-2</v>
      </c>
      <c r="BD1188" s="19" t="str">
        <f>IF(参照_電気!L1188="","",参照_電気!L1188)</f>
        <v/>
      </c>
    </row>
    <row r="1189" spans="47:56">
      <c r="AU1189" s="19" t="str">
        <f>IF(参照_電気!A1189="","",参照_電気!A1189)</f>
        <v>A0807</v>
      </c>
      <c r="AV1189" s="19" t="str">
        <f>IF(参照_電気!B1189="","",参照_電気!B1189)</f>
        <v>恵那電力(株)</v>
      </c>
      <c r="AW1189" s="19" t="str">
        <f>IF(参照_電気!C1189="","",参照_電気!C1189)</f>
        <v>メニューA</v>
      </c>
      <c r="AX1189" s="19">
        <f>IF(参照_電気!D1189="","",参照_電気!D1189)</f>
        <v>2.6600000000000001E-4</v>
      </c>
      <c r="AY1189" s="19">
        <f>IF(参照_電気!E1189="","",参照_電気!E1189)</f>
        <v>2.6600000000000001E-4</v>
      </c>
      <c r="AZ1189" s="19" t="str">
        <f>IF(参照_電気!F1189="","",参照_電気!F1189)</f>
        <v>恵那電力(株)</v>
      </c>
      <c r="BA1189" s="19" t="str">
        <f>IF(参照_電気!G1189="","",参照_電気!G1189)</f>
        <v>恵那電力(株)_メニューA</v>
      </c>
      <c r="BB1189" s="19">
        <f t="shared" si="59"/>
        <v>0.26600000000000001</v>
      </c>
      <c r="BD1189" s="19" t="str">
        <f>IF(参照_電気!L1189="","",参照_電気!L1189)</f>
        <v/>
      </c>
    </row>
    <row r="1190" spans="47:56">
      <c r="AU1190" s="19" t="str">
        <f>IF(参照_電気!A1190="","",参照_電気!A1190)</f>
        <v/>
      </c>
      <c r="AV1190" s="19" t="str">
        <f>IF(参照_電気!B1190="","",参照_電気!B1190)</f>
        <v/>
      </c>
      <c r="AW1190" s="19" t="str">
        <f>IF(参照_電気!C1190="","",参照_電気!C1190)</f>
        <v>メニューB(残差)</v>
      </c>
      <c r="AX1190" s="19">
        <f>IF(参照_電気!D1190="","",参照_電気!D1190)</f>
        <v>3.4499999999999998E-4</v>
      </c>
      <c r="AY1190" s="19">
        <f>IF(参照_電気!E1190="","",参照_電気!E1190)</f>
        <v>3.4499999999999998E-4</v>
      </c>
      <c r="AZ1190" s="19" t="str">
        <f>IF(参照_電気!F1190="","",参照_電気!F1190)</f>
        <v>恵那電力(株)</v>
      </c>
      <c r="BA1190" s="19" t="str">
        <f>IF(参照_電気!G1190="","",参照_電気!G1190)</f>
        <v>恵那電力(株)_メニューB(残差)</v>
      </c>
      <c r="BB1190" s="19">
        <f t="shared" si="59"/>
        <v>0.34499999999999997</v>
      </c>
      <c r="BD1190" s="19" t="str">
        <f>IF(参照_電気!L1190="","",参照_電気!L1190)</f>
        <v/>
      </c>
    </row>
    <row r="1191" spans="47:56">
      <c r="AU1191" s="19" t="str">
        <f>IF(参照_電気!A1191="","",参照_電気!A1191)</f>
        <v/>
      </c>
      <c r="AV1191" s="19" t="str">
        <f>IF(参照_電気!B1191="","",参照_電気!B1191)</f>
        <v/>
      </c>
      <c r="AW1191" s="19" t="str">
        <f>IF(参照_電気!C1191="","",参照_電気!C1191)</f>
        <v>(参考値)事業者全体</v>
      </c>
      <c r="AX1191" s="19">
        <f>IF(参照_電気!D1191="","",参照_電気!D1191)</f>
        <v>3.3599999999999998E-4</v>
      </c>
      <c r="AY1191" s="19">
        <f>IF(参照_電気!E1191="","",参照_電気!E1191)</f>
        <v>3.3599999999999998E-4</v>
      </c>
      <c r="AZ1191" s="19" t="str">
        <f>IF(参照_電気!F1191="","",参照_電気!F1191)</f>
        <v>恵那電力(株)</v>
      </c>
      <c r="BA1191" s="19" t="str">
        <f>IF(参照_電気!G1191="","",参照_電気!G1191)</f>
        <v>恵那電力(株)_(参考値)事業者全体</v>
      </c>
      <c r="BB1191" s="19">
        <f t="shared" si="59"/>
        <v>0.33599999999999997</v>
      </c>
      <c r="BD1191" s="19" t="str">
        <f>IF(参照_電気!L1191="","",参照_電気!L1191)</f>
        <v/>
      </c>
    </row>
    <row r="1192" spans="47:56">
      <c r="AU1192" s="19" t="str">
        <f>IF(参照_電気!A1192="","",参照_電気!A1192)</f>
        <v>A0808</v>
      </c>
      <c r="AV1192" s="19" t="str">
        <f>IF(参照_電気!B1192="","",参照_電気!B1192)</f>
        <v>宇都宮ライトパワー(株)</v>
      </c>
      <c r="AW1192" s="19" t="str">
        <f>IF(参照_電気!C1192="","",参照_電気!C1192)</f>
        <v>メニューA</v>
      </c>
      <c r="AX1192" s="19">
        <f>IF(参照_電気!D1192="","",参照_電気!D1192)</f>
        <v>0</v>
      </c>
      <c r="AY1192" s="19">
        <f>IF(参照_電気!E1192="","",参照_電気!E1192)</f>
        <v>0</v>
      </c>
      <c r="AZ1192" s="19" t="str">
        <f>IF(参照_電気!F1192="","",参照_電気!F1192)</f>
        <v>宇都宮ライトパワー(株)</v>
      </c>
      <c r="BA1192" s="19" t="str">
        <f>IF(参照_電気!G1192="","",参照_電気!G1192)</f>
        <v>宇都宮ライトパワー(株)_メニューA</v>
      </c>
      <c r="BB1192" s="19">
        <f t="shared" si="59"/>
        <v>0</v>
      </c>
      <c r="BD1192" s="19" t="str">
        <f>IF(参照_電気!L1192="","",参照_電気!L1192)</f>
        <v/>
      </c>
    </row>
    <row r="1193" spans="47:56">
      <c r="AU1193" s="19" t="str">
        <f>IF(参照_電気!A1193="","",参照_電気!A1193)</f>
        <v/>
      </c>
      <c r="AV1193" s="19" t="str">
        <f>IF(参照_電気!B1193="","",参照_電気!B1193)</f>
        <v/>
      </c>
      <c r="AW1193" s="19" t="str">
        <f>IF(参照_電気!C1193="","",参照_電気!C1193)</f>
        <v>メニューB(残差)</v>
      </c>
      <c r="AX1193" s="19">
        <f>IF(参照_電気!D1193="","",参照_電気!D1193)</f>
        <v>3.6099999999999999E-4</v>
      </c>
      <c r="AY1193" s="19">
        <f>IF(参照_電気!E1193="","",参照_電気!E1193)</f>
        <v>3.6099999999999999E-4</v>
      </c>
      <c r="AZ1193" s="19" t="str">
        <f>IF(参照_電気!F1193="","",参照_電気!F1193)</f>
        <v>宇都宮ライトパワー(株)</v>
      </c>
      <c r="BA1193" s="19" t="str">
        <f>IF(参照_電気!G1193="","",参照_電気!G1193)</f>
        <v>宇都宮ライトパワー(株)_メニューB(残差)</v>
      </c>
      <c r="BB1193" s="19">
        <f t="shared" si="59"/>
        <v>0.36099999999999999</v>
      </c>
      <c r="BD1193" s="19" t="str">
        <f>IF(参照_電気!L1193="","",参照_電気!L1193)</f>
        <v/>
      </c>
    </row>
    <row r="1194" spans="47:56">
      <c r="AU1194" s="19" t="str">
        <f>IF(参照_電気!A1194="","",参照_電気!A1194)</f>
        <v/>
      </c>
      <c r="AV1194" s="19" t="str">
        <f>IF(参照_電気!B1194="","",参照_電気!B1194)</f>
        <v/>
      </c>
      <c r="AW1194" s="19" t="str">
        <f>IF(参照_電気!C1194="","",参照_電気!C1194)</f>
        <v>(参考値)事業者全体</v>
      </c>
      <c r="AX1194" s="19">
        <f>IF(参照_電気!D1194="","",参照_電気!D1194)</f>
        <v>3.1100000000000002E-4</v>
      </c>
      <c r="AY1194" s="19">
        <f>IF(参照_電気!E1194="","",参照_電気!E1194)</f>
        <v>3.1100000000000002E-4</v>
      </c>
      <c r="AZ1194" s="19" t="str">
        <f>IF(参照_電気!F1194="","",参照_電気!F1194)</f>
        <v>宇都宮ライトパワー(株)</v>
      </c>
      <c r="BA1194" s="19" t="str">
        <f>IF(参照_電気!G1194="","",参照_電気!G1194)</f>
        <v>宇都宮ライトパワー(株)_(参考値)事業者全体</v>
      </c>
      <c r="BB1194" s="19">
        <f t="shared" si="59"/>
        <v>0.311</v>
      </c>
      <c r="BD1194" s="19" t="str">
        <f>IF(参照_電気!L1194="","",参照_電気!L1194)</f>
        <v/>
      </c>
    </row>
    <row r="1195" spans="47:56">
      <c r="AU1195" s="19" t="str">
        <f>IF(参照_電気!A1195="","",参照_電気!A1195)</f>
        <v>A0809</v>
      </c>
      <c r="AV1195" s="19" t="str">
        <f>IF(参照_電気!B1195="","",参照_電気!B1195)</f>
        <v>帯広電力(株)</v>
      </c>
      <c r="AW1195" s="19" t="str">
        <f>IF(参照_電気!C1195="","",参照_電気!C1195)</f>
        <v/>
      </c>
      <c r="AX1195" s="19">
        <f>IF(参照_電気!D1195="","",参照_電気!D1195)</f>
        <v>4.75E-4</v>
      </c>
      <c r="AY1195" s="19">
        <f>IF(参照_電気!E1195="","",参照_電気!E1195)</f>
        <v>4.75E-4</v>
      </c>
      <c r="AZ1195" s="19" t="str">
        <f>IF(参照_電気!F1195="","",参照_電気!F1195)</f>
        <v>帯広電力(株)</v>
      </c>
      <c r="BA1195" s="19" t="str">
        <f>IF(参照_電気!G1195="","",参照_電気!G1195)</f>
        <v>帯広電力(株)_</v>
      </c>
      <c r="BB1195" s="19">
        <f t="shared" si="59"/>
        <v>0.47499999999999998</v>
      </c>
      <c r="BD1195" s="19" t="str">
        <f>IF(参照_電気!L1195="","",参照_電気!L1195)</f>
        <v/>
      </c>
    </row>
    <row r="1196" spans="47:56">
      <c r="AU1196" s="19" t="str">
        <f>IF(参照_電気!A1196="","",参照_電気!A1196)</f>
        <v>A0810</v>
      </c>
      <c r="AV1196" s="19" t="str">
        <f>IF(参照_電気!B1196="","",参照_電気!B1196)</f>
        <v>フジ物産(株)</v>
      </c>
      <c r="AW1196" s="19" t="str">
        <f>IF(参照_電気!C1196="","",参照_電気!C1196)</f>
        <v/>
      </c>
      <c r="AX1196" s="19">
        <f>IF(参照_電気!D1196="","",参照_電気!D1196)</f>
        <v>4.73E-4</v>
      </c>
      <c r="AY1196" s="19">
        <f>IF(参照_電気!E1196="","",参照_電気!E1196)</f>
        <v>4.73E-4</v>
      </c>
      <c r="AZ1196" s="19" t="str">
        <f>IF(参照_電気!F1196="","",参照_電気!F1196)</f>
        <v>フジ物産(株)</v>
      </c>
      <c r="BA1196" s="19" t="str">
        <f>IF(参照_電気!G1196="","",参照_電気!G1196)</f>
        <v>フジ物産(株)_</v>
      </c>
      <c r="BB1196" s="19">
        <f t="shared" si="59"/>
        <v>0.47300000000000003</v>
      </c>
      <c r="BD1196" s="19" t="str">
        <f>IF(参照_電気!L1196="","",参照_電気!L1196)</f>
        <v/>
      </c>
    </row>
    <row r="1197" spans="47:56">
      <c r="AU1197" s="19" t="str">
        <f>IF(参照_電気!A1197="","",参照_電気!A1197)</f>
        <v>A0812</v>
      </c>
      <c r="AV1197" s="19" t="str">
        <f>IF(参照_電気!B1197="","",参照_電気!B1197)</f>
        <v>金沢エナジー(株)</v>
      </c>
      <c r="AW1197" s="19" t="str">
        <f>IF(参照_電気!C1197="","",参照_電気!C1197)</f>
        <v>メニューA</v>
      </c>
      <c r="AX1197" s="19">
        <f>IF(参照_電気!D1197="","",参照_電気!D1197)</f>
        <v>0</v>
      </c>
      <c r="AY1197" s="19">
        <f>IF(参照_電気!E1197="","",参照_電気!E1197)</f>
        <v>0</v>
      </c>
      <c r="AZ1197" s="19" t="str">
        <f>IF(参照_電気!F1197="","",参照_電気!F1197)</f>
        <v>金沢エナジー(株)</v>
      </c>
      <c r="BA1197" s="19" t="str">
        <f>IF(参照_電気!G1197="","",参照_電気!G1197)</f>
        <v>金沢エナジー(株)_メニューA</v>
      </c>
      <c r="BB1197" s="19">
        <f t="shared" si="59"/>
        <v>0</v>
      </c>
      <c r="BD1197" s="19" t="str">
        <f>IF(参照_電気!L1197="","",参照_電気!L1197)</f>
        <v/>
      </c>
    </row>
    <row r="1198" spans="47:56">
      <c r="AU1198" s="19" t="str">
        <f>IF(参照_電気!A1198="","",参照_電気!A1198)</f>
        <v/>
      </c>
      <c r="AV1198" s="19" t="str">
        <f>IF(参照_電気!B1198="","",参照_電気!B1198)</f>
        <v/>
      </c>
      <c r="AW1198" s="19" t="str">
        <f>IF(参照_電気!C1198="","",参照_電気!C1198)</f>
        <v>メニューB(残差)</v>
      </c>
      <c r="AX1198" s="19">
        <f>IF(参照_電気!D1198="","",参照_電気!D1198)</f>
        <v>3.88E-4</v>
      </c>
      <c r="AY1198" s="19">
        <f>IF(参照_電気!E1198="","",参照_電気!E1198)</f>
        <v>3.88E-4</v>
      </c>
      <c r="AZ1198" s="19" t="str">
        <f>IF(参照_電気!F1198="","",参照_電気!F1198)</f>
        <v>金沢エナジー(株)</v>
      </c>
      <c r="BA1198" s="19" t="str">
        <f>IF(参照_電気!G1198="","",参照_電気!G1198)</f>
        <v>金沢エナジー(株)_メニューB(残差)</v>
      </c>
      <c r="BB1198" s="19">
        <f t="shared" si="59"/>
        <v>0.38800000000000001</v>
      </c>
      <c r="BD1198" s="19" t="str">
        <f>IF(参照_電気!L1198="","",参照_電気!L1198)</f>
        <v/>
      </c>
    </row>
    <row r="1199" spans="47:56">
      <c r="AU1199" s="19" t="str">
        <f>IF(参照_電気!A1199="","",参照_電気!A1199)</f>
        <v/>
      </c>
      <c r="AV1199" s="19" t="str">
        <f>IF(参照_電気!B1199="","",参照_電気!B1199)</f>
        <v/>
      </c>
      <c r="AW1199" s="19" t="str">
        <f>IF(参照_電気!C1199="","",参照_電気!C1199)</f>
        <v>(参考値)事業者全体</v>
      </c>
      <c r="AX1199" s="19">
        <f>IF(参照_電気!D1199="","",参照_電気!D1199)</f>
        <v>3.3100000000000002E-4</v>
      </c>
      <c r="AY1199" s="19">
        <f>IF(参照_電気!E1199="","",参照_電気!E1199)</f>
        <v>3.3100000000000002E-4</v>
      </c>
      <c r="AZ1199" s="19" t="str">
        <f>IF(参照_電気!F1199="","",参照_電気!F1199)</f>
        <v>金沢エナジー(株)</v>
      </c>
      <c r="BA1199" s="19" t="str">
        <f>IF(参照_電気!G1199="","",参照_電気!G1199)</f>
        <v>金沢エナジー(株)_(参考値)事業者全体</v>
      </c>
      <c r="BB1199" s="19">
        <f t="shared" si="59"/>
        <v>0.33100000000000002</v>
      </c>
      <c r="BD1199" s="19" t="str">
        <f>IF(参照_電気!L1199="","",参照_電気!L1199)</f>
        <v/>
      </c>
    </row>
    <row r="1200" spans="47:56">
      <c r="AU1200" s="19" t="str">
        <f>IF(参照_電気!A1200="","",参照_電気!A1200)</f>
        <v>A0817</v>
      </c>
      <c r="AV1200" s="19" t="str">
        <f>IF(参照_電気!B1200="","",参照_電気!B1200)</f>
        <v>(株)なんとエナジー</v>
      </c>
      <c r="AW1200" s="19" t="str">
        <f>IF(参照_電気!C1200="","",参照_電気!C1200)</f>
        <v/>
      </c>
      <c r="AX1200" s="19">
        <f>IF(参照_電気!D1200="","",参照_電気!D1200)</f>
        <v>4.4299999999999998E-4</v>
      </c>
      <c r="AY1200" s="19">
        <f>IF(参照_電気!E1200="","",参照_電気!E1200)</f>
        <v>4.4299999999999998E-4</v>
      </c>
      <c r="AZ1200" s="19" t="str">
        <f>IF(参照_電気!F1200="","",参照_電気!F1200)</f>
        <v>(株)なんとエナジー</v>
      </c>
      <c r="BA1200" s="19" t="str">
        <f>IF(参照_電気!G1200="","",参照_電気!G1200)</f>
        <v>(株)なんとエナジー_</v>
      </c>
      <c r="BB1200" s="19">
        <f t="shared" si="59"/>
        <v>0.443</v>
      </c>
      <c r="BD1200" s="19" t="str">
        <f>IF(参照_電気!L1200="","",参照_電気!L1200)</f>
        <v/>
      </c>
    </row>
    <row r="1201" spans="47:56">
      <c r="AU1201" s="19" t="str">
        <f>IF(参照_電気!A1201="","",参照_電気!A1201)</f>
        <v>A0819</v>
      </c>
      <c r="AV1201" s="19" t="str">
        <f>IF(参照_電気!B1201="","",参照_電気!B1201)</f>
        <v>(株)ボーダレス・ジャパン</v>
      </c>
      <c r="AW1201" s="19" t="str">
        <f>IF(参照_電気!C1201="","",参照_電気!C1201)</f>
        <v/>
      </c>
      <c r="AX1201" s="19">
        <f>IF(参照_電気!D1201="","",参照_電気!D1201)</f>
        <v>0</v>
      </c>
      <c r="AY1201" s="19">
        <f>IF(参照_電気!E1201="","",参照_電気!E1201)</f>
        <v>0</v>
      </c>
      <c r="AZ1201" s="19" t="str">
        <f>IF(参照_電気!F1201="","",参照_電気!F1201)</f>
        <v>(株)ボーダレス・ジャパン</v>
      </c>
      <c r="BA1201" s="19" t="str">
        <f>IF(参照_電気!G1201="","",参照_電気!G1201)</f>
        <v>(株)ボーダレス・ジャパン_</v>
      </c>
      <c r="BB1201" s="19">
        <f t="shared" si="59"/>
        <v>0</v>
      </c>
      <c r="BD1201" s="19" t="str">
        <f>IF(参照_電気!L1201="","",参照_電気!L1201)</f>
        <v/>
      </c>
    </row>
    <row r="1202" spans="47:56">
      <c r="AU1202" s="19" t="str">
        <f>IF(参照_電気!A1202="","",参照_電気!A1202)</f>
        <v>A0820</v>
      </c>
      <c r="AV1202" s="19" t="str">
        <f>IF(参照_電気!B1202="","",参照_電気!B1202)</f>
        <v>(株)ワット</v>
      </c>
      <c r="AW1202" s="19" t="str">
        <f>IF(参照_電気!C1202="","",参照_電気!C1202)</f>
        <v>メニューA</v>
      </c>
      <c r="AX1202" s="19">
        <f>IF(参照_電気!D1202="","",参照_電気!D1202)</f>
        <v>0</v>
      </c>
      <c r="AY1202" s="19">
        <f>IF(参照_電気!E1202="","",参照_電気!E1202)</f>
        <v>0</v>
      </c>
      <c r="AZ1202" s="19" t="str">
        <f>IF(参照_電気!F1202="","",参照_電気!F1202)</f>
        <v>(株)ワット</v>
      </c>
      <c r="BA1202" s="19" t="str">
        <f>IF(参照_電気!G1202="","",参照_電気!G1202)</f>
        <v>(株)ワット_メニューA</v>
      </c>
      <c r="BB1202" s="19">
        <f t="shared" si="59"/>
        <v>0</v>
      </c>
      <c r="BD1202" s="19" t="str">
        <f>IF(参照_電気!L1202="","",参照_電気!L1202)</f>
        <v/>
      </c>
    </row>
    <row r="1203" spans="47:56">
      <c r="AU1203" s="19" t="str">
        <f>IF(参照_電気!A1203="","",参照_電気!A1203)</f>
        <v/>
      </c>
      <c r="AV1203" s="19" t="str">
        <f>IF(参照_電気!B1203="","",参照_電気!B1203)</f>
        <v/>
      </c>
      <c r="AW1203" s="19" t="str">
        <f>IF(参照_電気!C1203="","",参照_電気!C1203)</f>
        <v>メニューB</v>
      </c>
      <c r="AX1203" s="19">
        <f>IF(参照_電気!D1203="","",参照_電気!D1203)</f>
        <v>0</v>
      </c>
      <c r="AY1203" s="19">
        <f>IF(参照_電気!E1203="","",参照_電気!E1203)</f>
        <v>0</v>
      </c>
      <c r="AZ1203" s="19" t="str">
        <f>IF(参照_電気!F1203="","",参照_電気!F1203)</f>
        <v>(株)ワット</v>
      </c>
      <c r="BA1203" s="19" t="str">
        <f>IF(参照_電気!G1203="","",参照_電気!G1203)</f>
        <v>(株)ワット_メニューB</v>
      </c>
      <c r="BB1203" s="19">
        <f t="shared" si="59"/>
        <v>0</v>
      </c>
      <c r="BD1203" s="19" t="str">
        <f>IF(参照_電気!L1203="","",参照_電気!L1203)</f>
        <v/>
      </c>
    </row>
    <row r="1204" spans="47:56">
      <c r="AU1204" s="19" t="str">
        <f>IF(参照_電気!A1204="","",参照_電気!A1204)</f>
        <v/>
      </c>
      <c r="AV1204" s="19" t="str">
        <f>IF(参照_電気!B1204="","",参照_電気!B1204)</f>
        <v/>
      </c>
      <c r="AW1204" s="19" t="str">
        <f>IF(参照_電気!C1204="","",参照_電気!C1204)</f>
        <v>(参考値)事業者全体</v>
      </c>
      <c r="AX1204" s="19">
        <f>IF(参照_電気!D1204="","",参照_電気!D1204)</f>
        <v>0</v>
      </c>
      <c r="AY1204" s="19">
        <f>IF(参照_電気!E1204="","",参照_電気!E1204)</f>
        <v>0</v>
      </c>
      <c r="AZ1204" s="19" t="str">
        <f>IF(参照_電気!F1204="","",参照_電気!F1204)</f>
        <v>(株)ワット</v>
      </c>
      <c r="BA1204" s="19" t="str">
        <f>IF(参照_電気!G1204="","",参照_電気!G1204)</f>
        <v>(株)ワット_(参考値)事業者全体</v>
      </c>
      <c r="BB1204" s="19">
        <f t="shared" si="59"/>
        <v>0</v>
      </c>
      <c r="BD1204" s="19" t="str">
        <f>IF(参照_電気!L1204="","",参照_電気!L1204)</f>
        <v/>
      </c>
    </row>
    <row r="1205" spans="47:56">
      <c r="AU1205" s="19" t="str">
        <f>IF(参照_電気!A1205="","",参照_電気!A1205)</f>
        <v>A0821</v>
      </c>
      <c r="AV1205" s="19" t="str">
        <f>IF(参照_電気!B1205="","",参照_電気!B1205)</f>
        <v>ジケイ・スペース(株)</v>
      </c>
      <c r="AW1205" s="19" t="str">
        <f>IF(参照_電気!C1205="","",参照_電気!C1205)</f>
        <v/>
      </c>
      <c r="AX1205" s="19">
        <f>IF(参照_電気!D1205="","",参照_電気!D1205)</f>
        <v>5.7399999999999997E-4</v>
      </c>
      <c r="AY1205" s="19">
        <f>IF(参照_電気!E1205="","",参照_電気!E1205)</f>
        <v>5.7399999999999997E-4</v>
      </c>
      <c r="AZ1205" s="19" t="str">
        <f>IF(参照_電気!F1205="","",参照_電気!F1205)</f>
        <v>ジケイ・スペース(株)</v>
      </c>
      <c r="BA1205" s="19" t="str">
        <f>IF(参照_電気!G1205="","",参照_電気!G1205)</f>
        <v>ジケイ・スペース(株)_</v>
      </c>
      <c r="BB1205" s="19">
        <f t="shared" si="59"/>
        <v>0.57399999999999995</v>
      </c>
      <c r="BD1205" s="19" t="str">
        <f>IF(参照_電気!L1205="","",参照_電気!L1205)</f>
        <v/>
      </c>
    </row>
    <row r="1206" spans="47:56">
      <c r="AU1206" s="19" t="str">
        <f>IF(参照_電気!A1206="","",参照_電気!A1206)</f>
        <v>A0822</v>
      </c>
      <c r="AV1206" s="19" t="str">
        <f>IF(参照_電気!B1206="","",参照_電気!B1206)</f>
        <v>広島ガス(株)</v>
      </c>
      <c r="AW1206" s="19" t="str">
        <f>IF(参照_電気!C1206="","",参照_電気!C1206)</f>
        <v>メニューA</v>
      </c>
      <c r="AX1206" s="19">
        <f>IF(参照_電気!D1206="","",参照_電気!D1206)</f>
        <v>0</v>
      </c>
      <c r="AY1206" s="19">
        <f>IF(参照_電気!E1206="","",参照_電気!E1206)</f>
        <v>0</v>
      </c>
      <c r="AZ1206" s="19" t="str">
        <f>IF(参照_電気!F1206="","",参照_電気!F1206)</f>
        <v>広島ガス(株)</v>
      </c>
      <c r="BA1206" s="19" t="str">
        <f>IF(参照_電気!G1206="","",参照_電気!G1206)</f>
        <v>広島ガス(株)_メニューA</v>
      </c>
      <c r="BB1206" s="19">
        <f t="shared" si="59"/>
        <v>0</v>
      </c>
      <c r="BD1206" s="19" t="str">
        <f>IF(参照_電気!L1206="","",参照_電気!L1206)</f>
        <v/>
      </c>
    </row>
    <row r="1207" spans="47:56">
      <c r="AU1207" s="19" t="str">
        <f>IF(参照_電気!A1207="","",参照_電気!A1207)</f>
        <v/>
      </c>
      <c r="AV1207" s="19" t="str">
        <f>IF(参照_電気!B1207="","",参照_電気!B1207)</f>
        <v/>
      </c>
      <c r="AW1207" s="19" t="str">
        <f>IF(参照_電気!C1207="","",参照_電気!C1207)</f>
        <v>メニューB(残差)</v>
      </c>
      <c r="AX1207" s="19">
        <f>IF(参照_電気!D1207="","",参照_電気!D1207)</f>
        <v>4.6200000000000001E-4</v>
      </c>
      <c r="AY1207" s="19">
        <f>IF(参照_電気!E1207="","",参照_電気!E1207)</f>
        <v>4.6200000000000001E-4</v>
      </c>
      <c r="AZ1207" s="19" t="str">
        <f>IF(参照_電気!F1207="","",参照_電気!F1207)</f>
        <v>広島ガス(株)</v>
      </c>
      <c r="BA1207" s="19" t="str">
        <f>IF(参照_電気!G1207="","",参照_電気!G1207)</f>
        <v>広島ガス(株)_メニューB(残差)</v>
      </c>
      <c r="BB1207" s="19">
        <f t="shared" si="59"/>
        <v>0.46200000000000002</v>
      </c>
      <c r="BD1207" s="19" t="str">
        <f>IF(参照_電気!L1207="","",参照_電気!L1207)</f>
        <v/>
      </c>
    </row>
    <row r="1208" spans="47:56">
      <c r="AU1208" s="19" t="str">
        <f>IF(参照_電気!A1208="","",参照_電気!A1208)</f>
        <v/>
      </c>
      <c r="AV1208" s="19" t="str">
        <f>IF(参照_電気!B1208="","",参照_電気!B1208)</f>
        <v/>
      </c>
      <c r="AW1208" s="19" t="str">
        <f>IF(参照_電気!C1208="","",参照_電気!C1208)</f>
        <v>(参考値)事業者全体</v>
      </c>
      <c r="AX1208" s="19">
        <f>IF(参照_電気!D1208="","",参照_電気!D1208)</f>
        <v>0</v>
      </c>
      <c r="AY1208" s="19">
        <f>IF(参照_電気!E1208="","",参照_電気!E1208)</f>
        <v>0</v>
      </c>
      <c r="AZ1208" s="19" t="str">
        <f>IF(参照_電気!F1208="","",参照_電気!F1208)</f>
        <v>広島ガス(株)</v>
      </c>
      <c r="BA1208" s="19" t="str">
        <f>IF(参照_電気!G1208="","",参照_電気!G1208)</f>
        <v>広島ガス(株)_(参考値)事業者全体</v>
      </c>
      <c r="BB1208" s="19">
        <f t="shared" si="59"/>
        <v>0</v>
      </c>
      <c r="BD1208" s="19" t="str">
        <f>IF(参照_電気!L1208="","",参照_電気!L1208)</f>
        <v/>
      </c>
    </row>
    <row r="1209" spans="47:56">
      <c r="AU1209" s="19" t="str">
        <f>IF(参照_電気!A1209="","",参照_電気!A1209)</f>
        <v>A0824</v>
      </c>
      <c r="AV1209" s="19" t="str">
        <f>IF(参照_電気!B1209="","",参照_電気!B1209)</f>
        <v>(株)IQg</v>
      </c>
      <c r="AW1209" s="19" t="str">
        <f>IF(参照_電気!C1209="","",参照_電気!C1209)</f>
        <v/>
      </c>
      <c r="AX1209" s="19">
        <f>IF(参照_電気!D1209="","",参照_電気!D1209)</f>
        <v>6.38E-4</v>
      </c>
      <c r="AY1209" s="19">
        <f>IF(参照_電気!E1209="","",参照_電気!E1209)</f>
        <v>6.38E-4</v>
      </c>
      <c r="AZ1209" s="19" t="str">
        <f>IF(参照_電気!F1209="","",参照_電気!F1209)</f>
        <v>(株)IQg</v>
      </c>
      <c r="BA1209" s="19" t="str">
        <f>IF(参照_電気!G1209="","",参照_電気!G1209)</f>
        <v>(株)IQg_</v>
      </c>
      <c r="BB1209" s="19">
        <f t="shared" si="59"/>
        <v>0.63800000000000001</v>
      </c>
      <c r="BD1209" s="19" t="str">
        <f>IF(参照_電気!L1209="","",参照_電気!L1209)</f>
        <v/>
      </c>
    </row>
    <row r="1210" spans="47:56">
      <c r="AU1210" s="19" t="str">
        <f>IF(参照_電気!A1210="","",参照_電気!A1210)</f>
        <v>A0825</v>
      </c>
      <c r="AV1210" s="19" t="str">
        <f>IF(参照_電気!B1210="","",参照_電気!B1210)</f>
        <v>最適でんき(株)（旧：エナジーサプライ(株)）</v>
      </c>
      <c r="AW1210" s="19" t="str">
        <f>IF(参照_電気!C1210="","",参照_電気!C1210)</f>
        <v/>
      </c>
      <c r="AX1210" s="19">
        <f>IF(参照_電気!D1210="","",参照_電気!D1210)</f>
        <v>4.7600000000000002E-4</v>
      </c>
      <c r="AY1210" s="19">
        <f>IF(参照_電気!E1210="","",参照_電気!E1210)</f>
        <v>4.7600000000000002E-4</v>
      </c>
      <c r="AZ1210" s="19" t="str">
        <f>IF(参照_電気!F1210="","",参照_電気!F1210)</f>
        <v>最適でんき(株)（旧：エナジーサプライ(株)）</v>
      </c>
      <c r="BA1210" s="19" t="str">
        <f>IF(参照_電気!G1210="","",参照_電気!G1210)</f>
        <v>最適でんき(株)（旧：エナジーサプライ(株)）_</v>
      </c>
      <c r="BB1210" s="19">
        <f t="shared" si="59"/>
        <v>0.47600000000000003</v>
      </c>
      <c r="BD1210" s="19" t="str">
        <f>IF(参照_電気!L1210="","",参照_電気!L1210)</f>
        <v/>
      </c>
    </row>
    <row r="1211" spans="47:56">
      <c r="AU1211" s="19" t="str">
        <f>IF(参照_電気!A1211="","",参照_電気!A1211)</f>
        <v>A0826</v>
      </c>
      <c r="AV1211" s="19" t="str">
        <f>IF(参照_電気!B1211="","",参照_電気!B1211)</f>
        <v>(株)FPS</v>
      </c>
      <c r="AW1211" s="19" t="str">
        <f>IF(参照_電気!C1211="","",参照_電気!C1211)</f>
        <v>メニューA</v>
      </c>
      <c r="AX1211" s="19">
        <f>IF(参照_電気!D1211="","",参照_電気!D1211)</f>
        <v>0</v>
      </c>
      <c r="AY1211" s="19">
        <f>IF(参照_電気!E1211="","",参照_電気!E1211)</f>
        <v>0</v>
      </c>
      <c r="AZ1211" s="19" t="str">
        <f>IF(参照_電気!F1211="","",参照_電気!F1211)</f>
        <v>(株)FPS</v>
      </c>
      <c r="BA1211" s="19" t="str">
        <f>IF(参照_電気!G1211="","",参照_電気!G1211)</f>
        <v>(株)FPS_メニューA</v>
      </c>
      <c r="BB1211" s="19">
        <f t="shared" si="59"/>
        <v>0</v>
      </c>
      <c r="BD1211" s="19" t="str">
        <f>IF(参照_電気!L1211="","",参照_電気!L1211)</f>
        <v/>
      </c>
    </row>
    <row r="1212" spans="47:56">
      <c r="AU1212" s="19" t="str">
        <f>IF(参照_電気!A1212="","",参照_電気!A1212)</f>
        <v/>
      </c>
      <c r="AV1212" s="19" t="str">
        <f>IF(参照_電気!B1212="","",参照_電気!B1212)</f>
        <v/>
      </c>
      <c r="AW1212" s="19" t="str">
        <f>IF(参照_電気!C1212="","",参照_電気!C1212)</f>
        <v>メニューB</v>
      </c>
      <c r="AX1212" s="19">
        <f>IF(参照_電気!D1212="","",参照_電気!D1212)</f>
        <v>0</v>
      </c>
      <c r="AY1212" s="19">
        <f>IF(参照_電気!E1212="","",参照_電気!E1212)</f>
        <v>0</v>
      </c>
      <c r="AZ1212" s="19" t="str">
        <f>IF(参照_電気!F1212="","",参照_電気!F1212)</f>
        <v>(株)FPS</v>
      </c>
      <c r="BA1212" s="19" t="str">
        <f>IF(参照_電気!G1212="","",参照_電気!G1212)</f>
        <v>(株)FPS_メニューB</v>
      </c>
      <c r="BB1212" s="19">
        <f t="shared" si="59"/>
        <v>0</v>
      </c>
      <c r="BD1212" s="19" t="str">
        <f>IF(参照_電気!L1212="","",参照_電気!L1212)</f>
        <v/>
      </c>
    </row>
    <row r="1213" spans="47:56">
      <c r="AU1213" s="19" t="str">
        <f>IF(参照_電気!A1213="","",参照_電気!A1213)</f>
        <v/>
      </c>
      <c r="AV1213" s="19" t="str">
        <f>IF(参照_電気!B1213="","",参照_電気!B1213)</f>
        <v/>
      </c>
      <c r="AW1213" s="19" t="str">
        <f>IF(参照_電気!C1213="","",参照_電気!C1213)</f>
        <v>メニューC</v>
      </c>
      <c r="AX1213" s="19">
        <f>IF(参照_電気!D1213="","",参照_電気!D1213)</f>
        <v>1.6699999999999999E-4</v>
      </c>
      <c r="AY1213" s="19">
        <f>IF(参照_電気!E1213="","",参照_電気!E1213)</f>
        <v>1.6699999999999999E-4</v>
      </c>
      <c r="AZ1213" s="19" t="str">
        <f>IF(参照_電気!F1213="","",参照_電気!F1213)</f>
        <v>(株)FPS</v>
      </c>
      <c r="BA1213" s="19" t="str">
        <f>IF(参照_電気!G1213="","",参照_電気!G1213)</f>
        <v>(株)FPS_メニューC</v>
      </c>
      <c r="BB1213" s="19">
        <f t="shared" si="59"/>
        <v>0.16699999999999998</v>
      </c>
      <c r="BD1213" s="19" t="str">
        <f>IF(参照_電気!L1213="","",参照_電気!L1213)</f>
        <v/>
      </c>
    </row>
    <row r="1214" spans="47:56">
      <c r="AU1214" s="19" t="str">
        <f>IF(参照_電気!A1214="","",参照_電気!A1214)</f>
        <v/>
      </c>
      <c r="AV1214" s="19" t="str">
        <f>IF(参照_電気!B1214="","",参照_電気!B1214)</f>
        <v/>
      </c>
      <c r="AW1214" s="19" t="str">
        <f>IF(参照_電気!C1214="","",参照_電気!C1214)</f>
        <v>メニューD</v>
      </c>
      <c r="AX1214" s="19">
        <f>IF(参照_電気!D1214="","",参照_電気!D1214)</f>
        <v>2.13E-4</v>
      </c>
      <c r="AY1214" s="19">
        <f>IF(参照_電気!E1214="","",参照_電気!E1214)</f>
        <v>2.13E-4</v>
      </c>
      <c r="AZ1214" s="19" t="str">
        <f>IF(参照_電気!F1214="","",参照_電気!F1214)</f>
        <v>(株)FPS</v>
      </c>
      <c r="BA1214" s="19" t="str">
        <f>IF(参照_電気!G1214="","",参照_電気!G1214)</f>
        <v>(株)FPS_メニューD</v>
      </c>
      <c r="BB1214" s="19">
        <f t="shared" si="59"/>
        <v>0.21299999999999999</v>
      </c>
      <c r="BD1214" s="19" t="str">
        <f>IF(参照_電気!L1214="","",参照_電気!L1214)</f>
        <v/>
      </c>
    </row>
    <row r="1215" spans="47:56">
      <c r="AU1215" s="19" t="str">
        <f>IF(参照_電気!A1215="","",参照_電気!A1215)</f>
        <v/>
      </c>
      <c r="AV1215" s="19" t="str">
        <f>IF(参照_電気!B1215="","",参照_電気!B1215)</f>
        <v/>
      </c>
      <c r="AW1215" s="19" t="str">
        <f>IF(参照_電気!C1215="","",参照_電気!C1215)</f>
        <v>メニューE</v>
      </c>
      <c r="AX1215" s="19">
        <f>IF(参照_電気!D1215="","",参照_電気!D1215)</f>
        <v>3.0499999999999999E-4</v>
      </c>
      <c r="AY1215" s="19">
        <f>IF(参照_電気!E1215="","",参照_電気!E1215)</f>
        <v>3.0499999999999999E-4</v>
      </c>
      <c r="AZ1215" s="19" t="str">
        <f>IF(参照_電気!F1215="","",参照_電気!F1215)</f>
        <v>(株)FPS</v>
      </c>
      <c r="BA1215" s="19" t="str">
        <f>IF(参照_電気!G1215="","",参照_電気!G1215)</f>
        <v>(株)FPS_メニューE</v>
      </c>
      <c r="BB1215" s="19">
        <f t="shared" si="59"/>
        <v>0.30499999999999999</v>
      </c>
      <c r="BD1215" s="19" t="str">
        <f>IF(参照_電気!L1215="","",参照_電気!L1215)</f>
        <v/>
      </c>
    </row>
    <row r="1216" spans="47:56">
      <c r="AU1216" s="19" t="str">
        <f>IF(参照_電気!A1216="","",参照_電気!A1216)</f>
        <v/>
      </c>
      <c r="AV1216" s="19" t="str">
        <f>IF(参照_電気!B1216="","",参照_電気!B1216)</f>
        <v/>
      </c>
      <c r="AW1216" s="19" t="str">
        <f>IF(参照_電気!C1216="","",参照_電気!C1216)</f>
        <v>メニューF</v>
      </c>
      <c r="AX1216" s="19">
        <f>IF(参照_電気!D1216="","",参照_電気!D1216)</f>
        <v>3.97E-4</v>
      </c>
      <c r="AY1216" s="19">
        <f>IF(参照_電気!E1216="","",参照_電気!E1216)</f>
        <v>3.97E-4</v>
      </c>
      <c r="AZ1216" s="19" t="str">
        <f>IF(参照_電気!F1216="","",参照_電気!F1216)</f>
        <v>(株)FPS</v>
      </c>
      <c r="BA1216" s="19" t="str">
        <f>IF(参照_電気!G1216="","",参照_電気!G1216)</f>
        <v>(株)FPS_メニューF</v>
      </c>
      <c r="BB1216" s="19">
        <f t="shared" si="59"/>
        <v>0.39700000000000002</v>
      </c>
      <c r="BD1216" s="19" t="str">
        <f>IF(参照_電気!L1216="","",参照_電気!L1216)</f>
        <v/>
      </c>
    </row>
    <row r="1217" spans="47:56">
      <c r="AU1217" s="19" t="str">
        <f>IF(参照_電気!A1217="","",参照_電気!A1217)</f>
        <v/>
      </c>
      <c r="AV1217" s="19" t="str">
        <f>IF(参照_電気!B1217="","",参照_電気!B1217)</f>
        <v/>
      </c>
      <c r="AW1217" s="19" t="str">
        <f>IF(参照_電気!C1217="","",参照_電気!C1217)</f>
        <v>メニューG(残差)</v>
      </c>
      <c r="AX1217" s="19">
        <f>IF(参照_電気!D1217="","",参照_電気!D1217)</f>
        <v>4.57E-4</v>
      </c>
      <c r="AY1217" s="19">
        <f>IF(参照_電気!E1217="","",参照_電気!E1217)</f>
        <v>4.57E-4</v>
      </c>
      <c r="AZ1217" s="19" t="str">
        <f>IF(参照_電気!F1217="","",参照_電気!F1217)</f>
        <v>(株)FPS</v>
      </c>
      <c r="BA1217" s="19" t="str">
        <f>IF(参照_電気!G1217="","",参照_電気!G1217)</f>
        <v>(株)FPS_メニューG(残差)</v>
      </c>
      <c r="BB1217" s="19">
        <f t="shared" si="59"/>
        <v>0.45700000000000002</v>
      </c>
      <c r="BD1217" s="19" t="str">
        <f>IF(参照_電気!L1217="","",参照_電気!L1217)</f>
        <v/>
      </c>
    </row>
    <row r="1218" spans="47:56">
      <c r="AU1218" s="19" t="str">
        <f>IF(参照_電気!A1218="","",参照_電気!A1218)</f>
        <v/>
      </c>
      <c r="AV1218" s="19" t="str">
        <f>IF(参照_電気!B1218="","",参照_電気!B1218)</f>
        <v/>
      </c>
      <c r="AW1218" s="19" t="str">
        <f>IF(参照_電気!C1218="","",参照_電気!C1218)</f>
        <v>(参考値)事業者全体</v>
      </c>
      <c r="AX1218" s="19">
        <f>IF(参照_電気!D1218="","",参照_電気!D1218)</f>
        <v>4.2499999999999998E-4</v>
      </c>
      <c r="AY1218" s="19">
        <f>IF(参照_電気!E1218="","",参照_電気!E1218)</f>
        <v>4.2499999999999998E-4</v>
      </c>
      <c r="AZ1218" s="19" t="str">
        <f>IF(参照_電気!F1218="","",参照_電気!F1218)</f>
        <v>(株)FPS</v>
      </c>
      <c r="BA1218" s="19" t="str">
        <f>IF(参照_電気!G1218="","",参照_電気!G1218)</f>
        <v>(株)FPS_(参考値)事業者全体</v>
      </c>
      <c r="BB1218" s="19">
        <f t="shared" si="59"/>
        <v>0.42499999999999999</v>
      </c>
      <c r="BD1218" s="19" t="str">
        <f>IF(参照_電気!L1218="","",参照_電気!L1218)</f>
        <v/>
      </c>
    </row>
    <row r="1219" spans="47:56">
      <c r="AU1219" s="19" t="str">
        <f>IF(参照_電気!A1219="","",参照_電気!A1219)</f>
        <v>A0827</v>
      </c>
      <c r="AV1219" s="19" t="str">
        <f>IF(参照_電気!B1219="","",参照_電気!B1219)</f>
        <v>大熊るるるん電力(株)</v>
      </c>
      <c r="AW1219" s="19" t="str">
        <f>IF(参照_電気!C1219="","",参照_電気!C1219)</f>
        <v/>
      </c>
      <c r="AX1219" s="19">
        <f>IF(参照_電気!D1219="","",参照_電気!D1219)</f>
        <v>5.7399999999999997E-4</v>
      </c>
      <c r="AY1219" s="19">
        <f>IF(参照_電気!E1219="","",参照_電気!E1219)</f>
        <v>5.7399999999999997E-4</v>
      </c>
      <c r="AZ1219" s="19" t="str">
        <f>IF(参照_電気!F1219="","",参照_電気!F1219)</f>
        <v>大熊るるるん電力(株)</v>
      </c>
      <c r="BA1219" s="19" t="str">
        <f>IF(参照_電気!G1219="","",参照_電気!G1219)</f>
        <v>大熊るるるん電力(株)_</v>
      </c>
      <c r="BB1219" s="19">
        <f t="shared" si="59"/>
        <v>0.57399999999999995</v>
      </c>
      <c r="BD1219" s="19" t="str">
        <f>IF(参照_電気!L1219="","",参照_電気!L1219)</f>
        <v/>
      </c>
    </row>
    <row r="1220" spans="47:56">
      <c r="AU1220" s="19" t="str">
        <f>IF(参照_電気!A1220="","",参照_電気!A1220)</f>
        <v>A0829</v>
      </c>
      <c r="AV1220" s="19" t="str">
        <f>IF(参照_電気!B1220="","",参照_電気!B1220)</f>
        <v>(株)レックス</v>
      </c>
      <c r="AW1220" s="19" t="str">
        <f>IF(参照_電気!C1220="","",参照_電気!C1220)</f>
        <v>メニューA</v>
      </c>
      <c r="AX1220" s="19">
        <f>IF(参照_電気!D1220="","",参照_電気!D1220)</f>
        <v>5.4699999999999996E-4</v>
      </c>
      <c r="AY1220" s="19">
        <f>IF(参照_電気!E1220="","",参照_電気!E1220)</f>
        <v>5.4699999999999996E-4</v>
      </c>
      <c r="AZ1220" s="19" t="str">
        <f>IF(参照_電気!F1220="","",参照_電気!F1220)</f>
        <v>(株)レックス</v>
      </c>
      <c r="BA1220" s="19" t="str">
        <f>IF(参照_電気!G1220="","",参照_電気!G1220)</f>
        <v>(株)レックス_メニューA</v>
      </c>
      <c r="BB1220" s="19">
        <f t="shared" si="59"/>
        <v>0.54699999999999993</v>
      </c>
      <c r="BD1220" s="19" t="str">
        <f>IF(参照_電気!L1220="","",参照_電気!L1220)</f>
        <v/>
      </c>
    </row>
    <row r="1221" spans="47:56">
      <c r="AU1221" s="19" t="str">
        <f>IF(参照_電気!A1221="","",参照_電気!A1221)</f>
        <v/>
      </c>
      <c r="AV1221" s="19" t="str">
        <f>IF(参照_電気!B1221="","",参照_電気!B1221)</f>
        <v/>
      </c>
      <c r="AW1221" s="19" t="str">
        <f>IF(参照_電気!C1221="","",参照_電気!C1221)</f>
        <v>(参考値)事業者全体</v>
      </c>
      <c r="AX1221" s="19">
        <f>IF(参照_電気!D1221="","",参照_電気!D1221)</f>
        <v>5.4699999999999996E-4</v>
      </c>
      <c r="AY1221" s="19">
        <f>IF(参照_電気!E1221="","",参照_電気!E1221)</f>
        <v>5.4699999999999996E-4</v>
      </c>
      <c r="AZ1221" s="19" t="str">
        <f>IF(参照_電気!F1221="","",参照_電気!F1221)</f>
        <v>(株)レックス</v>
      </c>
      <c r="BA1221" s="19" t="str">
        <f>IF(参照_電気!G1221="","",参照_電気!G1221)</f>
        <v>(株)レックス_(参考値)事業者全体</v>
      </c>
      <c r="BB1221" s="19">
        <f t="shared" ref="BB1221:BB1284" si="60">AX1221*1000</f>
        <v>0.54699999999999993</v>
      </c>
      <c r="BD1221" s="19" t="str">
        <f>IF(参照_電気!L1221="","",参照_電気!L1221)</f>
        <v/>
      </c>
    </row>
    <row r="1222" spans="47:56">
      <c r="AU1222" s="19" t="str">
        <f>IF(参照_電気!A1222="","",参照_電気!A1222)</f>
        <v>A0831</v>
      </c>
      <c r="AV1222" s="19" t="str">
        <f>IF(参照_電気!B1222="","",参照_電気!B1222)</f>
        <v>おきたま新電力(株)</v>
      </c>
      <c r="AW1222" s="19" t="str">
        <f>IF(参照_電気!C1222="","",参照_電気!C1222)</f>
        <v>メニューA</v>
      </c>
      <c r="AX1222" s="19">
        <f>IF(参照_電気!D1222="","",参照_電気!D1222)</f>
        <v>0</v>
      </c>
      <c r="AY1222" s="19">
        <f>IF(参照_電気!E1222="","",参照_電気!E1222)</f>
        <v>0</v>
      </c>
      <c r="AZ1222" s="19" t="str">
        <f>IF(参照_電気!F1222="","",参照_電気!F1222)</f>
        <v>おきたま新電力(株)</v>
      </c>
      <c r="BA1222" s="19" t="str">
        <f>IF(参照_電気!G1222="","",参照_電気!G1222)</f>
        <v>おきたま新電力(株)_メニューA</v>
      </c>
      <c r="BB1222" s="19">
        <f t="shared" si="60"/>
        <v>0</v>
      </c>
      <c r="BD1222" s="19" t="str">
        <f>IF(参照_電気!L1222="","",参照_電気!L1222)</f>
        <v/>
      </c>
    </row>
    <row r="1223" spans="47:56">
      <c r="AU1223" s="19" t="str">
        <f>IF(参照_電気!A1223="","",参照_電気!A1223)</f>
        <v/>
      </c>
      <c r="AV1223" s="19" t="str">
        <f>IF(参照_電気!B1223="","",参照_電気!B1223)</f>
        <v/>
      </c>
      <c r="AW1223" s="19" t="str">
        <f>IF(参照_電気!C1223="","",参照_電気!C1223)</f>
        <v>メニューB(残差)</v>
      </c>
      <c r="AX1223" s="19">
        <f>IF(参照_電気!D1223="","",参照_電気!D1223)</f>
        <v>5.9800000000000001E-4</v>
      </c>
      <c r="AY1223" s="19">
        <f>IF(参照_電気!E1223="","",参照_電気!E1223)</f>
        <v>5.9800000000000001E-4</v>
      </c>
      <c r="AZ1223" s="19" t="str">
        <f>IF(参照_電気!F1223="","",参照_電気!F1223)</f>
        <v>おきたま新電力(株)</v>
      </c>
      <c r="BA1223" s="19" t="str">
        <f>IF(参照_電気!G1223="","",参照_電気!G1223)</f>
        <v>おきたま新電力(株)_メニューB(残差)</v>
      </c>
      <c r="BB1223" s="19">
        <f t="shared" si="60"/>
        <v>0.59799999999999998</v>
      </c>
      <c r="BD1223" s="19" t="str">
        <f>IF(参照_電気!L1223="","",参照_電気!L1223)</f>
        <v/>
      </c>
    </row>
    <row r="1224" spans="47:56">
      <c r="AU1224" s="19" t="str">
        <f>IF(参照_電気!A1224="","",参照_電気!A1224)</f>
        <v/>
      </c>
      <c r="AV1224" s="19" t="str">
        <f>IF(参照_電気!B1224="","",参照_電気!B1224)</f>
        <v/>
      </c>
      <c r="AW1224" s="19" t="str">
        <f>IF(参照_電気!C1224="","",参照_電気!C1224)</f>
        <v>(参考値)事業者全体</v>
      </c>
      <c r="AX1224" s="19">
        <f>IF(参照_電気!D1224="","",参照_電気!D1224)</f>
        <v>5.1800000000000001E-4</v>
      </c>
      <c r="AY1224" s="19">
        <f>IF(参照_電気!E1224="","",参照_電気!E1224)</f>
        <v>5.1800000000000001E-4</v>
      </c>
      <c r="AZ1224" s="19" t="str">
        <f>IF(参照_電気!F1224="","",参照_電気!F1224)</f>
        <v>おきたま新電力(株)</v>
      </c>
      <c r="BA1224" s="19" t="str">
        <f>IF(参照_電気!G1224="","",参照_電気!G1224)</f>
        <v>おきたま新電力(株)_(参考値)事業者全体</v>
      </c>
      <c r="BB1224" s="19">
        <f t="shared" si="60"/>
        <v>0.51800000000000002</v>
      </c>
      <c r="BD1224" s="19" t="str">
        <f>IF(参照_電気!L1224="","",参照_電気!L1224)</f>
        <v/>
      </c>
    </row>
    <row r="1225" spans="47:56">
      <c r="AU1225" s="19" t="str">
        <f>IF(参照_電気!A1225="","",参照_電気!A1225)</f>
        <v>A0835</v>
      </c>
      <c r="AV1225" s="19" t="str">
        <f>IF(参照_電気!B1225="","",参照_電気!B1225)</f>
        <v>河原実業(株)</v>
      </c>
      <c r="AW1225" s="19" t="str">
        <f>IF(参照_電気!C1225="","",参照_電気!C1225)</f>
        <v/>
      </c>
      <c r="AX1225" s="19">
        <f>IF(参照_電気!D1225="","",参照_電気!D1225)</f>
        <v>4.8899999999999996E-4</v>
      </c>
      <c r="AY1225" s="19">
        <f>IF(参照_電気!E1225="","",参照_電気!E1225)</f>
        <v>4.8899999999999996E-4</v>
      </c>
      <c r="AZ1225" s="19" t="str">
        <f>IF(参照_電気!F1225="","",参照_電気!F1225)</f>
        <v>河原実業(株)</v>
      </c>
      <c r="BA1225" s="19" t="str">
        <f>IF(参照_電気!G1225="","",参照_電気!G1225)</f>
        <v>河原実業(株)_</v>
      </c>
      <c r="BB1225" s="19">
        <f t="shared" si="60"/>
        <v>0.48899999999999993</v>
      </c>
      <c r="BD1225" s="19" t="str">
        <f>IF(参照_電気!L1225="","",参照_電気!L1225)</f>
        <v/>
      </c>
    </row>
    <row r="1226" spans="47:56">
      <c r="AU1226" s="19" t="str">
        <f>IF(参照_電気!A1226="","",参照_電気!A1226)</f>
        <v>A0838</v>
      </c>
      <c r="AV1226" s="19" t="str">
        <f>IF(参照_電気!B1226="","",参照_電気!B1226)</f>
        <v>(株)stc</v>
      </c>
      <c r="AW1226" s="19" t="str">
        <f>IF(参照_電気!C1226="","",参照_電気!C1226)</f>
        <v/>
      </c>
      <c r="AX1226" s="19">
        <f>IF(参照_電気!D1226="","",参照_電気!D1226)</f>
        <v>4.2200000000000001E-4</v>
      </c>
      <c r="AY1226" s="19">
        <f>IF(参照_電気!E1226="","",参照_電気!E1226)</f>
        <v>4.2200000000000001E-4</v>
      </c>
      <c r="AZ1226" s="19" t="str">
        <f>IF(参照_電気!F1226="","",参照_電気!F1226)</f>
        <v>(株)stc</v>
      </c>
      <c r="BA1226" s="19" t="str">
        <f>IF(参照_電気!G1226="","",参照_電気!G1226)</f>
        <v>(株)stc_</v>
      </c>
      <c r="BB1226" s="19">
        <f t="shared" si="60"/>
        <v>0.42199999999999999</v>
      </c>
      <c r="BD1226" s="19" t="str">
        <f>IF(参照_電気!L1226="","",参照_電気!L1226)</f>
        <v/>
      </c>
    </row>
    <row r="1227" spans="47:56">
      <c r="AU1227" s="19" t="str">
        <f>IF(参照_電気!A1227="","",参照_電気!A1227)</f>
        <v>A0839</v>
      </c>
      <c r="AV1227" s="19" t="str">
        <f>IF(参照_電気!B1227="","",参照_電気!B1227)</f>
        <v>(株)工営エナジー</v>
      </c>
      <c r="AW1227" s="19" t="str">
        <f>IF(参照_電気!C1227="","",参照_電気!C1227)</f>
        <v>メニューA</v>
      </c>
      <c r="AX1227" s="19">
        <f>IF(参照_電気!D1227="","",参照_電気!D1227)</f>
        <v>2.0000000000000002E-5</v>
      </c>
      <c r="AY1227" s="19">
        <f>IF(参照_電気!E1227="","",参照_電気!E1227)</f>
        <v>2.0000000000000002E-5</v>
      </c>
      <c r="AZ1227" s="19" t="str">
        <f>IF(参照_電気!F1227="","",参照_電気!F1227)</f>
        <v>(株)工営エナジー</v>
      </c>
      <c r="BA1227" s="19" t="str">
        <f>IF(参照_電気!G1227="","",参照_電気!G1227)</f>
        <v>(株)工営エナジー_メニューA</v>
      </c>
      <c r="BB1227" s="19">
        <f t="shared" si="60"/>
        <v>0.02</v>
      </c>
      <c r="BD1227" s="19" t="str">
        <f>IF(参照_電気!L1227="","",参照_電気!L1227)</f>
        <v/>
      </c>
    </row>
    <row r="1228" spans="47:56">
      <c r="AU1228" s="19" t="str">
        <f>IF(参照_電気!A1228="","",参照_電気!A1228)</f>
        <v/>
      </c>
      <c r="AV1228" s="19" t="str">
        <f>IF(参照_電気!B1228="","",参照_電気!B1228)</f>
        <v/>
      </c>
      <c r="AW1228" s="19" t="str">
        <f>IF(参照_電気!C1228="","",参照_電気!C1228)</f>
        <v>(参考値)事業者全体</v>
      </c>
      <c r="AX1228" s="19">
        <f>IF(参照_電気!D1228="","",参照_電気!D1228)</f>
        <v>2.0000000000000002E-5</v>
      </c>
      <c r="AY1228" s="19">
        <f>IF(参照_電気!E1228="","",参照_電気!E1228)</f>
        <v>2.0000000000000002E-5</v>
      </c>
      <c r="AZ1228" s="19" t="str">
        <f>IF(参照_電気!F1228="","",参照_電気!F1228)</f>
        <v>(株)工営エナジー</v>
      </c>
      <c r="BA1228" s="19" t="str">
        <f>IF(参照_電気!G1228="","",参照_電気!G1228)</f>
        <v>(株)工営エナジー_(参考値)事業者全体</v>
      </c>
      <c r="BB1228" s="19">
        <f t="shared" si="60"/>
        <v>0.02</v>
      </c>
      <c r="BD1228" s="19" t="str">
        <f>IF(参照_電気!L1228="","",参照_電気!L1228)</f>
        <v/>
      </c>
    </row>
    <row r="1229" spans="47:56">
      <c r="AU1229" s="19" t="str">
        <f>IF(参照_電気!A1229="","",参照_電気!A1229)</f>
        <v>A0840</v>
      </c>
      <c r="AV1229" s="19" t="str">
        <f>IF(参照_電気!B1229="","",参照_電気!B1229)</f>
        <v>アースシグナルソリューションズ(株)</v>
      </c>
      <c r="AW1229" s="19" t="str">
        <f>IF(参照_電気!C1229="","",参照_電気!C1229)</f>
        <v/>
      </c>
      <c r="AX1229" s="19">
        <f>IF(参照_電気!D1229="","",参照_電気!D1229)</f>
        <v>8.8999999999999995E-5</v>
      </c>
      <c r="AY1229" s="19">
        <f>IF(参照_電気!E1229="","",参照_電気!E1229)</f>
        <v>8.8999999999999995E-5</v>
      </c>
      <c r="AZ1229" s="19" t="str">
        <f>IF(参照_電気!F1229="","",参照_電気!F1229)</f>
        <v>アースシグナルソリューションズ(株)</v>
      </c>
      <c r="BA1229" s="19" t="str">
        <f>IF(参照_電気!G1229="","",参照_電気!G1229)</f>
        <v>アースシグナルソリューションズ(株)_</v>
      </c>
      <c r="BB1229" s="19">
        <f t="shared" si="60"/>
        <v>8.8999999999999996E-2</v>
      </c>
      <c r="BD1229" s="19" t="str">
        <f>IF(参照_電気!L1229="","",参照_電気!L1229)</f>
        <v/>
      </c>
    </row>
    <row r="1230" spans="47:56">
      <c r="AU1230" s="19" t="str">
        <f>IF(参照_電気!A1230="","",参照_電気!A1230)</f>
        <v>A0843</v>
      </c>
      <c r="AV1230" s="19" t="str">
        <f>IF(参照_電気!B1230="","",参照_電気!B1230)</f>
        <v>シントウエナジー(株)</v>
      </c>
      <c r="AW1230" s="19" t="str">
        <f>IF(参照_電気!C1230="","",参照_電気!C1230)</f>
        <v/>
      </c>
      <c r="AX1230" s="19">
        <f>IF(参照_電気!D1230="","",参照_電気!D1230)</f>
        <v>2.8899999999999998E-4</v>
      </c>
      <c r="AY1230" s="19">
        <f>IF(参照_電気!E1230="","",参照_電気!E1230)</f>
        <v>2.8899999999999998E-4</v>
      </c>
      <c r="AZ1230" s="19" t="str">
        <f>IF(参照_電気!F1230="","",参照_電気!F1230)</f>
        <v>シントウエナジー(株)</v>
      </c>
      <c r="BA1230" s="19" t="str">
        <f>IF(参照_電気!G1230="","",参照_電気!G1230)</f>
        <v>シントウエナジー(株)_</v>
      </c>
      <c r="BB1230" s="19">
        <f t="shared" si="60"/>
        <v>0.28899999999999998</v>
      </c>
      <c r="BD1230" s="19" t="str">
        <f>IF(参照_電気!L1230="","",参照_電気!L1230)</f>
        <v/>
      </c>
    </row>
    <row r="1231" spans="47:56">
      <c r="AU1231" s="19" t="str">
        <f>IF(参照_電気!A1231="","",参照_電気!A1231)</f>
        <v>A0844</v>
      </c>
      <c r="AV1231" s="19" t="str">
        <f>IF(参照_電気!B1231="","",参照_電気!B1231)</f>
        <v>那須野ヶ原みらい電力(株)</v>
      </c>
      <c r="AW1231" s="19" t="str">
        <f>IF(参照_電気!C1231="","",参照_電気!C1231)</f>
        <v/>
      </c>
      <c r="AX1231" s="19">
        <f>IF(参照_電気!D1231="","",参照_電気!D1231)</f>
        <v>2.22E-4</v>
      </c>
      <c r="AY1231" s="19">
        <f>IF(参照_電気!E1231="","",参照_電気!E1231)</f>
        <v>2.22E-4</v>
      </c>
      <c r="AZ1231" s="19" t="str">
        <f>IF(参照_電気!F1231="","",参照_電気!F1231)</f>
        <v>那須野ヶ原みらい電力(株)</v>
      </c>
      <c r="BA1231" s="19" t="str">
        <f>IF(参照_電気!G1231="","",参照_電気!G1231)</f>
        <v>那須野ヶ原みらい電力(株)_</v>
      </c>
      <c r="BB1231" s="19">
        <f t="shared" si="60"/>
        <v>0.222</v>
      </c>
      <c r="BD1231" s="19" t="str">
        <f>IF(参照_電気!L1231="","",参照_電気!L1231)</f>
        <v/>
      </c>
    </row>
    <row r="1232" spans="47:56">
      <c r="AU1232" s="19" t="str">
        <f>IF(参照_電気!A1232="","",参照_電気!A1232)</f>
        <v>A0847</v>
      </c>
      <c r="AV1232" s="19" t="str">
        <f>IF(参照_電気!B1232="","",参照_電気!B1232)</f>
        <v>柏崎あい・あーるエナジー(株)</v>
      </c>
      <c r="AW1232" s="19" t="str">
        <f>IF(参照_電気!C1232="","",参照_電気!C1232)</f>
        <v/>
      </c>
      <c r="AX1232" s="19">
        <f>IF(参照_電気!D1232="","",参照_電気!D1232)</f>
        <v>5.7899999999999998E-4</v>
      </c>
      <c r="AY1232" s="19">
        <f>IF(参照_電気!E1232="","",参照_電気!E1232)</f>
        <v>5.7899999999999998E-4</v>
      </c>
      <c r="AZ1232" s="19" t="str">
        <f>IF(参照_電気!F1232="","",参照_電気!F1232)</f>
        <v>柏崎あい・あーるエナジー(株)</v>
      </c>
      <c r="BA1232" s="19" t="str">
        <f>IF(参照_電気!G1232="","",参照_電気!G1232)</f>
        <v>柏崎あい・あーるエナジー(株)_</v>
      </c>
      <c r="BB1232" s="19">
        <f t="shared" si="60"/>
        <v>0.57899999999999996</v>
      </c>
      <c r="BD1232" s="19" t="str">
        <f>IF(参照_電気!L1232="","",参照_電気!L1232)</f>
        <v/>
      </c>
    </row>
    <row r="1233" spans="47:56">
      <c r="AU1233" s="19" t="str">
        <f>IF(参照_電気!A1233="","",参照_電気!A1233)</f>
        <v>A0849</v>
      </c>
      <c r="AV1233" s="19" t="str">
        <f>IF(参照_電気!B1233="","",参照_電気!B1233)</f>
        <v>京セラ(株)</v>
      </c>
      <c r="AW1233" s="19" t="str">
        <f>IF(参照_電気!C1233="","",参照_電気!C1233)</f>
        <v>メニューA</v>
      </c>
      <c r="AX1233" s="19">
        <f>IF(参照_電気!D1233="","",参照_電気!D1233)</f>
        <v>0</v>
      </c>
      <c r="AY1233" s="19">
        <f>IF(参照_電気!E1233="","",参照_電気!E1233)</f>
        <v>0</v>
      </c>
      <c r="AZ1233" s="19" t="str">
        <f>IF(参照_電気!F1233="","",参照_電気!F1233)</f>
        <v>京セラ(株)</v>
      </c>
      <c r="BA1233" s="19" t="str">
        <f>IF(参照_電気!G1233="","",参照_電気!G1233)</f>
        <v>京セラ(株)_メニューA</v>
      </c>
      <c r="BB1233" s="19">
        <f t="shared" si="60"/>
        <v>0</v>
      </c>
      <c r="BD1233" s="19" t="str">
        <f>IF(参照_電気!L1233="","",参照_電気!L1233)</f>
        <v/>
      </c>
    </row>
    <row r="1234" spans="47:56">
      <c r="AU1234" s="19" t="str">
        <f>IF(参照_電気!A1234="","",参照_電気!A1234)</f>
        <v/>
      </c>
      <c r="AV1234" s="19" t="str">
        <f>IF(参照_電気!B1234="","",参照_電気!B1234)</f>
        <v/>
      </c>
      <c r="AW1234" s="19" t="str">
        <f>IF(参照_電気!C1234="","",参照_電気!C1234)</f>
        <v>(参考値)事業者全体</v>
      </c>
      <c r="AX1234" s="19">
        <f>IF(参照_電気!D1234="","",参照_電気!D1234)</f>
        <v>0</v>
      </c>
      <c r="AY1234" s="19">
        <f>IF(参照_電気!E1234="","",参照_電気!E1234)</f>
        <v>0</v>
      </c>
      <c r="AZ1234" s="19" t="str">
        <f>IF(参照_電気!F1234="","",参照_電気!F1234)</f>
        <v>京セラ(株)</v>
      </c>
      <c r="BA1234" s="19" t="str">
        <f>IF(参照_電気!G1234="","",参照_電気!G1234)</f>
        <v>京セラ(株)_(参考値)事業者全体</v>
      </c>
      <c r="BB1234" s="19">
        <f t="shared" si="60"/>
        <v>0</v>
      </c>
      <c r="BD1234" s="19" t="str">
        <f>IF(参照_電気!L1234="","",参照_電気!L1234)</f>
        <v/>
      </c>
    </row>
    <row r="1235" spans="47:56">
      <c r="AU1235" s="19" t="str">
        <f>IF(参照_電気!A1235="","",参照_電気!A1235)</f>
        <v>A0851</v>
      </c>
      <c r="AV1235" s="19" t="str">
        <f>IF(参照_電気!B1235="","",参照_電気!B1235)</f>
        <v>(株)鳥取みらい電力</v>
      </c>
      <c r="AW1235" s="19" t="str">
        <f>IF(参照_電気!C1235="","",参照_電気!C1235)</f>
        <v/>
      </c>
      <c r="AX1235" s="19">
        <f>IF(参照_電気!D1235="","",参照_電気!D1235)</f>
        <v>4.28E-4</v>
      </c>
      <c r="AY1235" s="19">
        <f>IF(参照_電気!E1235="","",参照_電気!E1235)</f>
        <v>4.28E-4</v>
      </c>
      <c r="AZ1235" s="19" t="str">
        <f>IF(参照_電気!F1235="","",参照_電気!F1235)</f>
        <v>(株)鳥取みらい電力</v>
      </c>
      <c r="BA1235" s="19" t="str">
        <f>IF(参照_電気!G1235="","",参照_電気!G1235)</f>
        <v>(株)鳥取みらい電力_</v>
      </c>
      <c r="BB1235" s="19">
        <f t="shared" si="60"/>
        <v>0.42799999999999999</v>
      </c>
      <c r="BD1235" s="19" t="str">
        <f>IF(参照_電気!L1235="","",参照_電気!L1235)</f>
        <v/>
      </c>
    </row>
    <row r="1236" spans="47:56">
      <c r="AU1236" s="19" t="str">
        <f>IF(参照_電気!A1236="","",参照_電気!A1236)</f>
        <v>A0852</v>
      </c>
      <c r="AV1236" s="19" t="str">
        <f>IF(参照_電気!B1236="","",参照_電気!B1236)</f>
        <v>鈴鹿グリーンエナジー(株)</v>
      </c>
      <c r="AW1236" s="19" t="str">
        <f>IF(参照_電気!C1236="","",参照_電気!C1236)</f>
        <v/>
      </c>
      <c r="AX1236" s="19">
        <f>IF(参照_電気!D1236="","",参照_電気!D1236)</f>
        <v>2.31E-4</v>
      </c>
      <c r="AY1236" s="19">
        <f>IF(参照_電気!E1236="","",参照_電気!E1236)</f>
        <v>2.31E-4</v>
      </c>
      <c r="AZ1236" s="19" t="str">
        <f>IF(参照_電気!F1236="","",参照_電気!F1236)</f>
        <v>鈴鹿グリーンエナジー(株)</v>
      </c>
      <c r="BA1236" s="19" t="str">
        <f>IF(参照_電気!G1236="","",参照_電気!G1236)</f>
        <v>鈴鹿グリーンエナジー(株)_</v>
      </c>
      <c r="BB1236" s="19">
        <f t="shared" si="60"/>
        <v>0.23100000000000001</v>
      </c>
      <c r="BD1236" s="19" t="str">
        <f>IF(参照_電気!L1236="","",参照_電気!L1236)</f>
        <v/>
      </c>
    </row>
    <row r="1237" spans="47:56">
      <c r="AU1237" s="19" t="str">
        <f>IF(参照_電気!A1237="","",参照_電気!A1237)</f>
        <v>A0853</v>
      </c>
      <c r="AV1237" s="19" t="str">
        <f>IF(参照_電気!B1237="","",参照_電気!B1237)</f>
        <v>一般社団法人東北自動車産業グリーンエネルギー普及協会</v>
      </c>
      <c r="AW1237" s="19" t="str">
        <f>IF(参照_電気!C1237="","",参照_電気!C1237)</f>
        <v/>
      </c>
      <c r="AX1237" s="19">
        <f>IF(参照_電気!D1237="","",参照_電気!D1237)</f>
        <v>0</v>
      </c>
      <c r="AY1237" s="19">
        <f>IF(参照_電気!E1237="","",参照_電気!E1237)</f>
        <v>0</v>
      </c>
      <c r="AZ1237" s="19" t="str">
        <f>IF(参照_電気!F1237="","",参照_電気!F1237)</f>
        <v>一般社団法人東北自動車産業グリーンエネルギー普及協会</v>
      </c>
      <c r="BA1237" s="19" t="str">
        <f>IF(参照_電気!G1237="","",参照_電気!G1237)</f>
        <v>一般社団法人東北自動車産業グリーンエネルギー普及協会_</v>
      </c>
      <c r="BB1237" s="19">
        <f t="shared" si="60"/>
        <v>0</v>
      </c>
      <c r="BD1237" s="19" t="str">
        <f>IF(参照_電気!L1237="","",参照_電気!L1237)</f>
        <v/>
      </c>
    </row>
    <row r="1238" spans="47:56">
      <c r="AU1238" s="19" t="str">
        <f>IF(参照_電気!A1238="","",参照_電気!A1238)</f>
        <v>A0854</v>
      </c>
      <c r="AV1238" s="19" t="str">
        <f>IF(参照_電気!B1238="","",参照_電気!B1238)</f>
        <v>刈谷知立みらい電力(株)</v>
      </c>
      <c r="AW1238" s="19" t="str">
        <f>IF(参照_電気!C1238="","",参照_電気!C1238)</f>
        <v>メニューA</v>
      </c>
      <c r="AX1238" s="19">
        <f>IF(参照_電気!D1238="","",参照_電気!D1238)</f>
        <v>3.0400000000000002E-4</v>
      </c>
      <c r="AY1238" s="19">
        <f>IF(参照_電気!E1238="","",参照_電気!E1238)</f>
        <v>3.0400000000000002E-4</v>
      </c>
      <c r="AZ1238" s="19" t="str">
        <f>IF(参照_電気!F1238="","",参照_電気!F1238)</f>
        <v>刈谷知立みらい電力(株)</v>
      </c>
      <c r="BA1238" s="19" t="str">
        <f>IF(参照_電気!G1238="","",参照_電気!G1238)</f>
        <v>刈谷知立みらい電力(株)_メニューA</v>
      </c>
      <c r="BB1238" s="19">
        <f t="shared" si="60"/>
        <v>0.30399999999999999</v>
      </c>
      <c r="BD1238" s="19" t="str">
        <f>IF(参照_電気!L1238="","",参照_電気!L1238)</f>
        <v/>
      </c>
    </row>
    <row r="1239" spans="47:56">
      <c r="AU1239" s="19" t="str">
        <f>IF(参照_電気!A1239="","",参照_電気!A1239)</f>
        <v/>
      </c>
      <c r="AV1239" s="19" t="str">
        <f>IF(参照_電気!B1239="","",参照_電気!B1239)</f>
        <v/>
      </c>
      <c r="AW1239" s="19" t="str">
        <f>IF(参照_電気!C1239="","",参照_電気!C1239)</f>
        <v>(参考値)事業者全体</v>
      </c>
      <c r="AX1239" s="19">
        <f>IF(参照_電気!D1239="","",参照_電気!D1239)</f>
        <v>3.0400000000000002E-4</v>
      </c>
      <c r="AY1239" s="19">
        <f>IF(参照_電気!E1239="","",参照_電気!E1239)</f>
        <v>3.0400000000000002E-4</v>
      </c>
      <c r="AZ1239" s="19" t="str">
        <f>IF(参照_電気!F1239="","",参照_電気!F1239)</f>
        <v>刈谷知立みらい電力(株)</v>
      </c>
      <c r="BA1239" s="19" t="str">
        <f>IF(参照_電気!G1239="","",参照_電気!G1239)</f>
        <v>刈谷知立みらい電力(株)_(参考値)事業者全体</v>
      </c>
      <c r="BB1239" s="19">
        <f t="shared" si="60"/>
        <v>0.30399999999999999</v>
      </c>
      <c r="BD1239" s="19" t="str">
        <f>IF(参照_電気!L1239="","",参照_電気!L1239)</f>
        <v/>
      </c>
    </row>
    <row r="1240" spans="47:56">
      <c r="AU1240" s="19" t="str">
        <f>IF(参照_電気!A1240="","",参照_電気!A1240)</f>
        <v>A0857</v>
      </c>
      <c r="AV1240" s="19" t="str">
        <f>IF(参照_電気!B1240="","",参照_電気!B1240)</f>
        <v>(株)パワーエックス</v>
      </c>
      <c r="AW1240" s="19" t="str">
        <f>IF(参照_電気!C1240="","",参照_電気!C1240)</f>
        <v>メニューA</v>
      </c>
      <c r="AX1240" s="19">
        <f>IF(参照_電気!D1240="","",参照_電気!D1240)</f>
        <v>2.9500000000000001E-4</v>
      </c>
      <c r="AY1240" s="19">
        <f>IF(参照_電気!E1240="","",参照_電気!E1240)</f>
        <v>2.9500000000000001E-4</v>
      </c>
      <c r="AZ1240" s="19" t="str">
        <f>IF(参照_電気!F1240="","",参照_電気!F1240)</f>
        <v>(株)パワーエックス</v>
      </c>
      <c r="BA1240" s="19" t="str">
        <f>IF(参照_電気!G1240="","",参照_電気!G1240)</f>
        <v>(株)パワーエックス_メニューA</v>
      </c>
      <c r="BB1240" s="19">
        <f t="shared" si="60"/>
        <v>0.29500000000000004</v>
      </c>
      <c r="BD1240" s="19" t="str">
        <f>IF(参照_電気!L1240="","",参照_電気!L1240)</f>
        <v/>
      </c>
    </row>
    <row r="1241" spans="47:56">
      <c r="AU1241" s="19" t="str">
        <f>IF(参照_電気!A1241="","",参照_電気!A1241)</f>
        <v/>
      </c>
      <c r="AV1241" s="19" t="str">
        <f>IF(参照_電気!B1241="","",参照_電気!B1241)</f>
        <v/>
      </c>
      <c r="AW1241" s="19" t="str">
        <f>IF(参照_電気!C1241="","",参照_電気!C1241)</f>
        <v>メニューB</v>
      </c>
      <c r="AX1241" s="19">
        <f>IF(参照_電気!D1241="","",参照_電気!D1241)</f>
        <v>4.2999999999999999E-4</v>
      </c>
      <c r="AY1241" s="19">
        <f>IF(参照_電気!E1241="","",参照_電気!E1241)</f>
        <v>4.2999999999999999E-4</v>
      </c>
      <c r="AZ1241" s="19" t="str">
        <f>IF(参照_電気!F1241="","",参照_電気!F1241)</f>
        <v>(株)パワーエックス</v>
      </c>
      <c r="BA1241" s="19" t="str">
        <f>IF(参照_電気!G1241="","",参照_電気!G1241)</f>
        <v>(株)パワーエックス_メニューB</v>
      </c>
      <c r="BB1241" s="19">
        <f t="shared" si="60"/>
        <v>0.43</v>
      </c>
      <c r="BD1241" s="19" t="str">
        <f>IF(参照_電気!L1241="","",参照_電気!L1241)</f>
        <v/>
      </c>
    </row>
    <row r="1242" spans="47:56">
      <c r="AU1242" s="19" t="str">
        <f>IF(参照_電気!A1242="","",参照_電気!A1242)</f>
        <v/>
      </c>
      <c r="AV1242" s="19" t="str">
        <f>IF(参照_電気!B1242="","",参照_電気!B1242)</f>
        <v/>
      </c>
      <c r="AW1242" s="19" t="str">
        <f>IF(参照_電気!C1242="","",参照_電気!C1242)</f>
        <v>メニューC(残差)</v>
      </c>
      <c r="AX1242" s="19">
        <f>IF(参照_電気!D1242="","",参照_電気!D1242)</f>
        <v>4.2200000000000001E-4</v>
      </c>
      <c r="AY1242" s="19">
        <f>IF(参照_電気!E1242="","",参照_電気!E1242)</f>
        <v>4.2200000000000001E-4</v>
      </c>
      <c r="AZ1242" s="19" t="str">
        <f>IF(参照_電気!F1242="","",参照_電気!F1242)</f>
        <v>(株)パワーエックス</v>
      </c>
      <c r="BA1242" s="19" t="str">
        <f>IF(参照_電気!G1242="","",参照_電気!G1242)</f>
        <v>(株)パワーエックス_メニューC(残差)</v>
      </c>
      <c r="BB1242" s="19">
        <f t="shared" si="60"/>
        <v>0.42199999999999999</v>
      </c>
      <c r="BD1242" s="19" t="str">
        <f>IF(参照_電気!L1242="","",参照_電気!L1242)</f>
        <v/>
      </c>
    </row>
    <row r="1243" spans="47:56">
      <c r="AU1243" s="19" t="str">
        <f>IF(参照_電気!A1243="","",参照_電気!A1243)</f>
        <v/>
      </c>
      <c r="AV1243" s="19" t="str">
        <f>IF(参照_電気!B1243="","",参照_電気!B1243)</f>
        <v/>
      </c>
      <c r="AW1243" s="19" t="str">
        <f>IF(参照_電気!C1243="","",参照_電気!C1243)</f>
        <v>(参考値)事業者全体</v>
      </c>
      <c r="AX1243" s="19">
        <f>IF(参照_電気!D1243="","",参照_電気!D1243)</f>
        <v>1.023E-3</v>
      </c>
      <c r="AY1243" s="19">
        <f>IF(参照_電気!E1243="","",参照_電気!E1243)</f>
        <v>1.023E-3</v>
      </c>
      <c r="AZ1243" s="19" t="str">
        <f>IF(参照_電気!F1243="","",参照_電気!F1243)</f>
        <v>(株)パワーエックス</v>
      </c>
      <c r="BA1243" s="19" t="str">
        <f>IF(参照_電気!G1243="","",参照_電気!G1243)</f>
        <v>(株)パワーエックス_(参考値)事業者全体</v>
      </c>
      <c r="BB1243" s="19">
        <f t="shared" si="60"/>
        <v>1.0230000000000001</v>
      </c>
      <c r="BD1243" s="19" t="str">
        <f>IF(参照_電気!L1243="","",参照_電気!L1243)</f>
        <v/>
      </c>
    </row>
    <row r="1244" spans="47:56">
      <c r="AU1244" s="19" t="str">
        <f>IF(参照_電気!A1244="","",参照_電気!A1244)</f>
        <v>A0859</v>
      </c>
      <c r="AV1244" s="19" t="str">
        <f>IF(参照_電気!B1244="","",参照_電気!B1244)</f>
        <v>いちのみや未来エネルギー(株)</v>
      </c>
      <c r="AW1244" s="19" t="str">
        <f>IF(参照_電気!C1244="","",参照_電気!C1244)</f>
        <v>メニューA</v>
      </c>
      <c r="AX1244" s="19">
        <f>IF(参照_電気!D1244="","",参照_電気!D1244)</f>
        <v>0</v>
      </c>
      <c r="AY1244" s="19">
        <f>IF(参照_電気!E1244="","",参照_電気!E1244)</f>
        <v>0</v>
      </c>
      <c r="AZ1244" s="19" t="str">
        <f>IF(参照_電気!F1244="","",参照_電気!F1244)</f>
        <v>いちのみや未来エネルギー(株)</v>
      </c>
      <c r="BA1244" s="19" t="str">
        <f>IF(参照_電気!G1244="","",参照_電気!G1244)</f>
        <v>いちのみや未来エネルギー(株)_メニューA</v>
      </c>
      <c r="BB1244" s="19">
        <f t="shared" si="60"/>
        <v>0</v>
      </c>
      <c r="BD1244" s="19" t="str">
        <f>IF(参照_電気!L1244="","",参照_電気!L1244)</f>
        <v/>
      </c>
    </row>
    <row r="1245" spans="47:56">
      <c r="AU1245" s="19" t="str">
        <f>IF(参照_電気!A1245="","",参照_電気!A1245)</f>
        <v/>
      </c>
      <c r="AV1245" s="19" t="str">
        <f>IF(参照_電気!B1245="","",参照_電気!B1245)</f>
        <v/>
      </c>
      <c r="AW1245" s="19" t="str">
        <f>IF(参照_電気!C1245="","",参照_電気!C1245)</f>
        <v>(参考値)事業者全体</v>
      </c>
      <c r="AX1245" s="19">
        <f>IF(参照_電気!D1245="","",参照_電気!D1245)</f>
        <v>0</v>
      </c>
      <c r="AY1245" s="19">
        <f>IF(参照_電気!E1245="","",参照_電気!E1245)</f>
        <v>0</v>
      </c>
      <c r="AZ1245" s="19" t="str">
        <f>IF(参照_電気!F1245="","",参照_電気!F1245)</f>
        <v>いちのみや未来エネルギー(株)</v>
      </c>
      <c r="BA1245" s="19" t="str">
        <f>IF(参照_電気!G1245="","",参照_電気!G1245)</f>
        <v>いちのみや未来エネルギー(株)_(参考値)事業者全体</v>
      </c>
      <c r="BB1245" s="19">
        <f t="shared" si="60"/>
        <v>0</v>
      </c>
      <c r="BD1245" s="19" t="str">
        <f>IF(参照_電気!L1245="","",参照_電気!L1245)</f>
        <v/>
      </c>
    </row>
    <row r="1246" spans="47:56">
      <c r="AU1246" s="19" t="str">
        <f>IF(参照_電気!A1246="","",参照_電気!A1246)</f>
        <v>A0860</v>
      </c>
      <c r="AV1246" s="19" t="str">
        <f>IF(参照_電気!B1246="","",参照_電気!B1246)</f>
        <v>岡谷酸素(株)</v>
      </c>
      <c r="AW1246" s="19" t="str">
        <f>IF(参照_電気!C1246="","",参照_電気!C1246)</f>
        <v/>
      </c>
      <c r="AX1246" s="19">
        <f>IF(参照_電気!D1246="","",参照_電気!D1246)</f>
        <v>6.2500000000000001E-4</v>
      </c>
      <c r="AY1246" s="19">
        <f>IF(参照_電気!E1246="","",参照_電気!E1246)</f>
        <v>6.2500000000000001E-4</v>
      </c>
      <c r="AZ1246" s="19" t="str">
        <f>IF(参照_電気!F1246="","",参照_電気!F1246)</f>
        <v>岡谷酸素(株)</v>
      </c>
      <c r="BA1246" s="19" t="str">
        <f>IF(参照_電気!G1246="","",参照_電気!G1246)</f>
        <v>岡谷酸素(株)_</v>
      </c>
      <c r="BB1246" s="19">
        <f t="shared" si="60"/>
        <v>0.625</v>
      </c>
      <c r="BD1246" s="19" t="str">
        <f>IF(参照_電気!L1246="","",参照_電気!L1246)</f>
        <v/>
      </c>
    </row>
    <row r="1247" spans="47:56">
      <c r="AU1247" s="19" t="str">
        <f>IF(参照_電気!A1247="","",参照_電気!A1247)</f>
        <v>A0863</v>
      </c>
      <c r="AV1247" s="19" t="str">
        <f>IF(参照_電気!B1247="","",参照_電気!B1247)</f>
        <v>(株)絆</v>
      </c>
      <c r="AW1247" s="19" t="str">
        <f>IF(参照_電気!C1247="","",参照_電気!C1247)</f>
        <v/>
      </c>
      <c r="AX1247" s="19">
        <f>IF(参照_電気!D1247="","",参照_電気!D1247)</f>
        <v>6.1600000000000001E-4</v>
      </c>
      <c r="AY1247" s="19">
        <f>IF(参照_電気!E1247="","",参照_電気!E1247)</f>
        <v>6.1600000000000001E-4</v>
      </c>
      <c r="AZ1247" s="19" t="str">
        <f>IF(参照_電気!F1247="","",参照_電気!F1247)</f>
        <v>(株)絆</v>
      </c>
      <c r="BA1247" s="19" t="str">
        <f>IF(参照_電気!G1247="","",参照_電気!G1247)</f>
        <v>(株)絆_</v>
      </c>
      <c r="BB1247" s="19">
        <f t="shared" si="60"/>
        <v>0.61599999999999999</v>
      </c>
      <c r="BD1247" s="19" t="str">
        <f>IF(参照_電気!L1247="","",参照_電気!L1247)</f>
        <v/>
      </c>
    </row>
    <row r="1248" spans="47:56">
      <c r="AU1248" s="19" t="str">
        <f>IF(参照_電気!A1248="","",参照_電気!A1248)</f>
        <v>A0865</v>
      </c>
      <c r="AV1248" s="19" t="str">
        <f>IF(参照_電気!B1248="","",参照_電気!B1248)</f>
        <v>東北エネルギーサービス(株)</v>
      </c>
      <c r="AW1248" s="19" t="str">
        <f>IF(参照_電気!C1248="","",参照_電気!C1248)</f>
        <v>メニューA</v>
      </c>
      <c r="AX1248" s="19">
        <f>IF(参照_電気!D1248="","",参照_電気!D1248)</f>
        <v>1.2899999999999999E-4</v>
      </c>
      <c r="AY1248" s="19">
        <f>IF(参照_電気!E1248="","",参照_電気!E1248)</f>
        <v>1.2899999999999999E-4</v>
      </c>
      <c r="AZ1248" s="19" t="str">
        <f>IF(参照_電気!F1248="","",参照_電気!F1248)</f>
        <v>東北エネルギーサービス(株)</v>
      </c>
      <c r="BA1248" s="19" t="str">
        <f>IF(参照_電気!G1248="","",参照_電気!G1248)</f>
        <v>東北エネルギーサービス(株)_メニューA</v>
      </c>
      <c r="BB1248" s="19">
        <f t="shared" si="60"/>
        <v>0.129</v>
      </c>
      <c r="BD1248" s="19" t="str">
        <f>IF(参照_電気!L1248="","",参照_電気!L1248)</f>
        <v/>
      </c>
    </row>
    <row r="1249" spans="47:56">
      <c r="AU1249" s="19" t="str">
        <f>IF(参照_電気!A1249="","",参照_電気!A1249)</f>
        <v/>
      </c>
      <c r="AV1249" s="19" t="str">
        <f>IF(参照_電気!B1249="","",参照_電気!B1249)</f>
        <v/>
      </c>
      <c r="AW1249" s="19" t="str">
        <f>IF(参照_電気!C1249="","",参照_電気!C1249)</f>
        <v>メニューB</v>
      </c>
      <c r="AX1249" s="19">
        <f>IF(参照_電気!D1249="","",参照_電気!D1249)</f>
        <v>1.4799999999999999E-4</v>
      </c>
      <c r="AY1249" s="19">
        <f>IF(参照_電気!E1249="","",参照_電気!E1249)</f>
        <v>1.4799999999999999E-4</v>
      </c>
      <c r="AZ1249" s="19" t="str">
        <f>IF(参照_電気!F1249="","",参照_電気!F1249)</f>
        <v>東北エネルギーサービス(株)</v>
      </c>
      <c r="BA1249" s="19" t="str">
        <f>IF(参照_電気!G1249="","",参照_電気!G1249)</f>
        <v>東北エネルギーサービス(株)_メニューB</v>
      </c>
      <c r="BB1249" s="19">
        <f t="shared" si="60"/>
        <v>0.14799999999999999</v>
      </c>
      <c r="BD1249" s="19" t="str">
        <f>IF(参照_電気!L1249="","",参照_電気!L1249)</f>
        <v/>
      </c>
    </row>
    <row r="1250" spans="47:56">
      <c r="AU1250" s="19" t="str">
        <f>IF(参照_電気!A1250="","",参照_電気!A1250)</f>
        <v/>
      </c>
      <c r="AV1250" s="19" t="str">
        <f>IF(参照_電気!B1250="","",参照_電気!B1250)</f>
        <v/>
      </c>
      <c r="AW1250" s="19" t="str">
        <f>IF(参照_電気!C1250="","",参照_電気!C1250)</f>
        <v>メニューC</v>
      </c>
      <c r="AX1250" s="19">
        <f>IF(参照_電気!D1250="","",参照_電気!D1250)</f>
        <v>9.7999999999999997E-5</v>
      </c>
      <c r="AY1250" s="19">
        <f>IF(参照_電気!E1250="","",参照_電気!E1250)</f>
        <v>9.7999999999999997E-5</v>
      </c>
      <c r="AZ1250" s="19" t="str">
        <f>IF(参照_電気!F1250="","",参照_電気!F1250)</f>
        <v>東北エネルギーサービス(株)</v>
      </c>
      <c r="BA1250" s="19" t="str">
        <f>IF(参照_電気!G1250="","",参照_電気!G1250)</f>
        <v>東北エネルギーサービス(株)_メニューC</v>
      </c>
      <c r="BB1250" s="19">
        <f t="shared" si="60"/>
        <v>9.8000000000000004E-2</v>
      </c>
      <c r="BD1250" s="19" t="str">
        <f>IF(参照_電気!L1250="","",参照_電気!L1250)</f>
        <v/>
      </c>
    </row>
    <row r="1251" spans="47:56">
      <c r="AU1251" s="19" t="str">
        <f>IF(参照_電気!A1251="","",参照_電気!A1251)</f>
        <v/>
      </c>
      <c r="AV1251" s="19" t="str">
        <f>IF(参照_電気!B1251="","",参照_電気!B1251)</f>
        <v/>
      </c>
      <c r="AW1251" s="19" t="str">
        <f>IF(参照_電気!C1251="","",参照_電気!C1251)</f>
        <v>(参考値)事業者全体</v>
      </c>
      <c r="AX1251" s="19">
        <f>IF(参照_電気!D1251="","",参照_電気!D1251)</f>
        <v>1.2300000000000001E-4</v>
      </c>
      <c r="AY1251" s="19">
        <f>IF(参照_電気!E1251="","",参照_電気!E1251)</f>
        <v>1.2300000000000001E-4</v>
      </c>
      <c r="AZ1251" s="19" t="str">
        <f>IF(参照_電気!F1251="","",参照_電気!F1251)</f>
        <v>東北エネルギーサービス(株)</v>
      </c>
      <c r="BA1251" s="19" t="str">
        <f>IF(参照_電気!G1251="","",参照_電気!G1251)</f>
        <v>東北エネルギーサービス(株)_(参考値)事業者全体</v>
      </c>
      <c r="BB1251" s="19">
        <f t="shared" si="60"/>
        <v>0.12300000000000001</v>
      </c>
      <c r="BD1251" s="19" t="str">
        <f>IF(参照_電気!L1251="","",参照_電気!L1251)</f>
        <v/>
      </c>
    </row>
    <row r="1252" spans="47:56">
      <c r="AU1252" s="19" t="str">
        <f>IF(参照_電気!A1252="","",参照_電気!A1252)</f>
        <v>A0866</v>
      </c>
      <c r="AV1252" s="19" t="str">
        <f>IF(参照_電気!B1252="","",参照_電気!B1252)</f>
        <v>(株)いなしきエナジー</v>
      </c>
      <c r="AW1252" s="19" t="str">
        <f>IF(参照_電気!C1252="","",参照_電気!C1252)</f>
        <v/>
      </c>
      <c r="AX1252" s="19">
        <f>IF(参照_電気!D1252="","",参照_電気!D1252)</f>
        <v>2.41E-4</v>
      </c>
      <c r="AY1252" s="19">
        <f>IF(参照_電気!E1252="","",参照_電気!E1252)</f>
        <v>2.41E-4</v>
      </c>
      <c r="AZ1252" s="19" t="str">
        <f>IF(参照_電気!F1252="","",参照_電気!F1252)</f>
        <v>(株)いなしきエナジー</v>
      </c>
      <c r="BA1252" s="19" t="str">
        <f>IF(参照_電気!G1252="","",参照_電気!G1252)</f>
        <v>(株)いなしきエナジー_</v>
      </c>
      <c r="BB1252" s="19">
        <f t="shared" si="60"/>
        <v>0.24099999999999999</v>
      </c>
      <c r="BD1252" s="19" t="str">
        <f>IF(参照_電気!L1252="","",参照_電気!L1252)</f>
        <v/>
      </c>
    </row>
    <row r="1253" spans="47:56">
      <c r="AU1253" s="19" t="str">
        <f>IF(参照_電気!A1253="","",参照_電気!A1253)</f>
        <v>A0867</v>
      </c>
      <c r="AV1253" s="19" t="str">
        <f>IF(参照_電気!B1253="","",参照_電気!B1253)</f>
        <v>ながのスマートパワー(株)</v>
      </c>
      <c r="AW1253" s="19" t="str">
        <f>IF(参照_電気!C1253="","",参照_電気!C1253)</f>
        <v/>
      </c>
      <c r="AX1253" s="19">
        <f>IF(参照_電気!D1253="","",参照_電気!D1253)</f>
        <v>9.3999999999999994E-5</v>
      </c>
      <c r="AY1253" s="19">
        <f>IF(参照_電気!E1253="","",参照_電気!E1253)</f>
        <v>9.3999999999999994E-5</v>
      </c>
      <c r="AZ1253" s="19" t="str">
        <f>IF(参照_電気!F1253="","",参照_電気!F1253)</f>
        <v>ながのスマートパワー(株)</v>
      </c>
      <c r="BA1253" s="19" t="str">
        <f>IF(参照_電気!G1253="","",参照_電気!G1253)</f>
        <v>ながのスマートパワー(株)_</v>
      </c>
      <c r="BB1253" s="19">
        <f t="shared" si="60"/>
        <v>9.4E-2</v>
      </c>
      <c r="BD1253" s="19" t="str">
        <f>IF(参照_電気!L1253="","",参照_電気!L1253)</f>
        <v/>
      </c>
    </row>
    <row r="1254" spans="47:56">
      <c r="AU1254" s="19" t="str">
        <f>IF(参照_電気!A1254="","",参照_電気!A1254)</f>
        <v>A0868</v>
      </c>
      <c r="AV1254" s="19" t="str">
        <f>IF(参照_電気!B1254="","",参照_電気!B1254)</f>
        <v>(株)ホクレン油機サービス</v>
      </c>
      <c r="AW1254" s="19" t="str">
        <f>IF(参照_電気!C1254="","",参照_電気!C1254)</f>
        <v/>
      </c>
      <c r="AX1254" s="19">
        <f>IF(参照_電気!D1254="","",参照_電気!D1254)</f>
        <v>5.1099999999999995E-4</v>
      </c>
      <c r="AY1254" s="19">
        <f>IF(参照_電気!E1254="","",参照_電気!E1254)</f>
        <v>5.1099999999999995E-4</v>
      </c>
      <c r="AZ1254" s="19" t="str">
        <f>IF(参照_電気!F1254="","",参照_電気!F1254)</f>
        <v>(株)ホクレン油機サービス</v>
      </c>
      <c r="BA1254" s="19" t="str">
        <f>IF(参照_電気!G1254="","",参照_電気!G1254)</f>
        <v>(株)ホクレン油機サービス_</v>
      </c>
      <c r="BB1254" s="19">
        <f t="shared" si="60"/>
        <v>0.5109999999999999</v>
      </c>
      <c r="BD1254" s="19" t="str">
        <f>IF(参照_電気!L1254="","",参照_電気!L1254)</f>
        <v/>
      </c>
    </row>
    <row r="1255" spans="47:56">
      <c r="AU1255" s="19" t="str">
        <f>IF(参照_電気!A1255="","",参照_電気!A1255)</f>
        <v>A0869</v>
      </c>
      <c r="AV1255" s="19" t="str">
        <f>IF(参照_電気!B1255="","",参照_電気!B1255)</f>
        <v>(株)JR東日本商事</v>
      </c>
      <c r="AW1255" s="19" t="str">
        <f>IF(参照_電気!C1255="","",参照_電気!C1255)</f>
        <v>メニューA</v>
      </c>
      <c r="AX1255" s="19">
        <f>IF(参照_電気!D1255="","",参照_電気!D1255)</f>
        <v>0</v>
      </c>
      <c r="AY1255" s="19">
        <f>IF(参照_電気!E1255="","",参照_電気!E1255)</f>
        <v>0</v>
      </c>
      <c r="AZ1255" s="19" t="str">
        <f>IF(参照_電気!F1255="","",参照_電気!F1255)</f>
        <v>(株)JR東日本商事</v>
      </c>
      <c r="BA1255" s="19" t="str">
        <f>IF(参照_電気!G1255="","",参照_電気!G1255)</f>
        <v>(株)JR東日本商事_メニューA</v>
      </c>
      <c r="BB1255" s="19">
        <f t="shared" si="60"/>
        <v>0</v>
      </c>
      <c r="BD1255" s="19" t="str">
        <f>IF(参照_電気!L1255="","",参照_電気!L1255)</f>
        <v/>
      </c>
    </row>
    <row r="1256" spans="47:56">
      <c r="AU1256" s="19" t="str">
        <f>IF(参照_電気!A1256="","",参照_電気!A1256)</f>
        <v/>
      </c>
      <c r="AV1256" s="19" t="str">
        <f>IF(参照_電気!B1256="","",参照_電気!B1256)</f>
        <v/>
      </c>
      <c r="AW1256" s="19" t="str">
        <f>IF(参照_電気!C1256="","",参照_電気!C1256)</f>
        <v>メニューB(残差)</v>
      </c>
      <c r="AX1256" s="19">
        <f>IF(参照_電気!D1256="","",参照_電気!D1256)</f>
        <v>5.8799999999999998E-4</v>
      </c>
      <c r="AY1256" s="19">
        <f>IF(参照_電気!E1256="","",参照_電気!E1256)</f>
        <v>5.8799999999999998E-4</v>
      </c>
      <c r="AZ1256" s="19" t="str">
        <f>IF(参照_電気!F1256="","",参照_電気!F1256)</f>
        <v>(株)JR東日本商事</v>
      </c>
      <c r="BA1256" s="19" t="str">
        <f>IF(参照_電気!G1256="","",参照_電気!G1256)</f>
        <v>(株)JR東日本商事_メニューB(残差)</v>
      </c>
      <c r="BB1256" s="19">
        <f t="shared" si="60"/>
        <v>0.58799999999999997</v>
      </c>
      <c r="BD1256" s="19" t="str">
        <f>IF(参照_電気!L1256="","",参照_電気!L1256)</f>
        <v/>
      </c>
    </row>
    <row r="1257" spans="47:56">
      <c r="AU1257" s="19" t="str">
        <f>IF(参照_電気!A1257="","",参照_電気!A1257)</f>
        <v/>
      </c>
      <c r="AV1257" s="19" t="str">
        <f>IF(参照_電気!B1257="","",参照_電気!B1257)</f>
        <v/>
      </c>
      <c r="AW1257" s="19" t="str">
        <f>IF(参照_電気!C1257="","",参照_電気!C1257)</f>
        <v>(参考値)事業者全体</v>
      </c>
      <c r="AX1257" s="19">
        <f>IF(参照_電気!D1257="","",参照_電気!D1257)</f>
        <v>3.1E-4</v>
      </c>
      <c r="AY1257" s="19">
        <f>IF(参照_電気!E1257="","",参照_電気!E1257)</f>
        <v>3.1E-4</v>
      </c>
      <c r="AZ1257" s="19" t="str">
        <f>IF(参照_電気!F1257="","",参照_電気!F1257)</f>
        <v>(株)JR東日本商事</v>
      </c>
      <c r="BA1257" s="19" t="str">
        <f>IF(参照_電気!G1257="","",参照_電気!G1257)</f>
        <v>(株)JR東日本商事_(参考値)事業者全体</v>
      </c>
      <c r="BB1257" s="19">
        <f t="shared" si="60"/>
        <v>0.31</v>
      </c>
      <c r="BD1257" s="19" t="str">
        <f>IF(参照_電気!L1257="","",参照_電気!L1257)</f>
        <v/>
      </c>
    </row>
    <row r="1258" spans="47:56">
      <c r="AU1258" s="19" t="str">
        <f>IF(参照_電気!A1258="","",参照_電気!A1258)</f>
        <v>A0870</v>
      </c>
      <c r="AV1258" s="19" t="str">
        <f>IF(参照_電気!B1258="","",参照_電気!B1258)</f>
        <v>岡山ガス(株)</v>
      </c>
      <c r="AW1258" s="19" t="str">
        <f>IF(参照_電気!C1258="","",参照_電気!C1258)</f>
        <v/>
      </c>
      <c r="AX1258" s="19">
        <f>IF(参照_電気!D1258="","",参照_電気!D1258)</f>
        <v>3.0600000000000001E-4</v>
      </c>
      <c r="AY1258" s="19">
        <f>IF(参照_電気!E1258="","",参照_電気!E1258)</f>
        <v>3.0600000000000001E-4</v>
      </c>
      <c r="AZ1258" s="19" t="str">
        <f>IF(参照_電気!F1258="","",参照_電気!F1258)</f>
        <v>岡山ガス(株)</v>
      </c>
      <c r="BA1258" s="19" t="str">
        <f>IF(参照_電気!G1258="","",参照_電気!G1258)</f>
        <v>岡山ガス(株)_</v>
      </c>
      <c r="BB1258" s="19">
        <f t="shared" si="60"/>
        <v>0.30599999999999999</v>
      </c>
      <c r="BD1258" s="19" t="str">
        <f>IF(参照_電気!L1258="","",参照_電気!L1258)</f>
        <v/>
      </c>
    </row>
    <row r="1259" spans="47:56">
      <c r="AU1259" s="19" t="str">
        <f>IF(参照_電気!A1259="","",参照_電気!A1259)</f>
        <v>A0871</v>
      </c>
      <c r="AV1259" s="19" t="str">
        <f>IF(参照_電気!B1259="","",参照_電気!B1259)</f>
        <v>合同会社グリーンパワーリテイリング</v>
      </c>
      <c r="AW1259" s="19" t="str">
        <f>IF(参照_電気!C1259="","",参照_電気!C1259)</f>
        <v/>
      </c>
      <c r="AX1259" s="19">
        <f>IF(参照_電気!D1259="","",参照_電気!D1259)</f>
        <v>4.66E-4</v>
      </c>
      <c r="AY1259" s="19">
        <f>IF(参照_電気!E1259="","",参照_電気!E1259)</f>
        <v>4.66E-4</v>
      </c>
      <c r="AZ1259" s="19" t="str">
        <f>IF(参照_電気!F1259="","",参照_電気!F1259)</f>
        <v>合同会社グリーンパワーリテイリング</v>
      </c>
      <c r="BA1259" s="19" t="str">
        <f>IF(参照_電気!G1259="","",参照_電気!G1259)</f>
        <v>合同会社グリーンパワーリテイリング_</v>
      </c>
      <c r="BB1259" s="19">
        <f t="shared" si="60"/>
        <v>0.46599999999999997</v>
      </c>
      <c r="BD1259" s="19" t="str">
        <f>IF(参照_電気!L1259="","",参照_電気!L1259)</f>
        <v/>
      </c>
    </row>
    <row r="1260" spans="47:56">
      <c r="AU1260" s="19" t="str">
        <f>IF(参照_電気!A1260="","",参照_電気!A1260)</f>
        <v>A0873</v>
      </c>
      <c r="AV1260" s="19" t="str">
        <f>IF(参照_電気!B1260="","",参照_電気!B1260)</f>
        <v>川崎未来エナジー(株)</v>
      </c>
      <c r="AW1260" s="19" t="str">
        <f>IF(参照_電気!C1260="","",参照_電気!C1260)</f>
        <v>メニューA</v>
      </c>
      <c r="AX1260" s="19">
        <f>IF(参照_電気!D1260="","",参照_電気!D1260)</f>
        <v>0</v>
      </c>
      <c r="AY1260" s="19">
        <f>IF(参照_電気!E1260="","",参照_電気!E1260)</f>
        <v>0</v>
      </c>
      <c r="AZ1260" s="19" t="str">
        <f>IF(参照_電気!F1260="","",参照_電気!F1260)</f>
        <v>川崎未来エナジー(株)</v>
      </c>
      <c r="BA1260" s="19" t="str">
        <f>IF(参照_電気!G1260="","",参照_電気!G1260)</f>
        <v>川崎未来エナジー(株)_メニューA</v>
      </c>
      <c r="BB1260" s="19">
        <f t="shared" si="60"/>
        <v>0</v>
      </c>
      <c r="BD1260" s="19" t="str">
        <f>IF(参照_電気!L1260="","",参照_電気!L1260)</f>
        <v/>
      </c>
    </row>
    <row r="1261" spans="47:56">
      <c r="AU1261" s="19" t="str">
        <f>IF(参照_電気!A1261="","",参照_電気!A1261)</f>
        <v/>
      </c>
      <c r="AV1261" s="19" t="str">
        <f>IF(参照_電気!B1261="","",参照_電気!B1261)</f>
        <v/>
      </c>
      <c r="AW1261" s="19" t="str">
        <f>IF(参照_電気!C1261="","",参照_電気!C1261)</f>
        <v>(参考値)事業者全体</v>
      </c>
      <c r="AX1261" s="19">
        <f>IF(参照_電気!D1261="","",参照_電気!D1261)</f>
        <v>0</v>
      </c>
      <c r="AY1261" s="19">
        <f>IF(参照_電気!E1261="","",参照_電気!E1261)</f>
        <v>0</v>
      </c>
      <c r="AZ1261" s="19" t="str">
        <f>IF(参照_電気!F1261="","",参照_電気!F1261)</f>
        <v>川崎未来エナジー(株)</v>
      </c>
      <c r="BA1261" s="19" t="str">
        <f>IF(参照_電気!G1261="","",参照_電気!G1261)</f>
        <v>川崎未来エナジー(株)_(参考値)事業者全体</v>
      </c>
      <c r="BB1261" s="19">
        <f t="shared" si="60"/>
        <v>0</v>
      </c>
      <c r="BD1261" s="19" t="str">
        <f>IF(参照_電気!L1261="","",参照_電気!L1261)</f>
        <v/>
      </c>
    </row>
    <row r="1262" spans="47:56">
      <c r="AU1262" s="19" t="str">
        <f>IF(参照_電気!A1262="","",参照_電気!A1262)</f>
        <v>A0874</v>
      </c>
      <c r="AV1262" s="19" t="str">
        <f>IF(参照_電気!B1262="","",参照_電気!B1262)</f>
        <v>(株)いずみみらい</v>
      </c>
      <c r="AW1262" s="19" t="str">
        <f>IF(参照_電気!C1262="","",参照_電気!C1262)</f>
        <v/>
      </c>
      <c r="AX1262" s="19">
        <f>IF(参照_電気!D1262="","",参照_電気!D1262)</f>
        <v>4.7100000000000006E-4</v>
      </c>
      <c r="AY1262" s="19">
        <f>IF(参照_電気!E1262="","",参照_電気!E1262)</f>
        <v>4.7100000000000006E-4</v>
      </c>
      <c r="AZ1262" s="19" t="str">
        <f>IF(参照_電気!F1262="","",参照_電気!F1262)</f>
        <v>(株)いずみみらい</v>
      </c>
      <c r="BA1262" s="19" t="str">
        <f>IF(参照_電気!G1262="","",参照_電気!G1262)</f>
        <v>(株)いずみみらい_</v>
      </c>
      <c r="BB1262" s="19">
        <f t="shared" si="60"/>
        <v>0.47100000000000009</v>
      </c>
      <c r="BD1262" s="19" t="str">
        <f>IF(参照_電気!L1262="","",参照_電気!L1262)</f>
        <v/>
      </c>
    </row>
    <row r="1263" spans="47:56">
      <c r="AU1263" s="19" t="str">
        <f>IF(参照_電気!A1263="","",参照_電気!A1263)</f>
        <v>A0877</v>
      </c>
      <c r="AV1263" s="19" t="str">
        <f>IF(参照_電気!B1263="","",参照_電気!B1263)</f>
        <v>(株)アット東京</v>
      </c>
      <c r="AW1263" s="19" t="str">
        <f>IF(参照_電気!C1263="","",参照_電気!C1263)</f>
        <v>メニューA</v>
      </c>
      <c r="AX1263" s="19">
        <f>IF(参照_電気!D1263="","",参照_電気!D1263)</f>
        <v>4.2700000000000002E-4</v>
      </c>
      <c r="AY1263" s="19">
        <f>IF(参照_電気!E1263="","",参照_電気!E1263)</f>
        <v>4.2700000000000002E-4</v>
      </c>
      <c r="AZ1263" s="19" t="str">
        <f>IF(参照_電気!F1263="","",参照_電気!F1263)</f>
        <v>(株)アット東京</v>
      </c>
      <c r="BA1263" s="19" t="str">
        <f>IF(参照_電気!G1263="","",参照_電気!G1263)</f>
        <v>(株)アット東京_メニューA</v>
      </c>
      <c r="BB1263" s="19">
        <f t="shared" si="60"/>
        <v>0.42700000000000005</v>
      </c>
      <c r="BD1263" s="19" t="str">
        <f>IF(参照_電気!L1263="","",参照_電気!L1263)</f>
        <v/>
      </c>
    </row>
    <row r="1264" spans="47:56">
      <c r="AU1264" s="19" t="str">
        <f>IF(参照_電気!A1264="","",参照_電気!A1264)</f>
        <v/>
      </c>
      <c r="AV1264" s="19" t="str">
        <f>IF(参照_電気!B1264="","",参照_電気!B1264)</f>
        <v/>
      </c>
      <c r="AW1264" s="19" t="str">
        <f>IF(参照_電気!C1264="","",参照_電気!C1264)</f>
        <v>メニューB(残差)</v>
      </c>
      <c r="AX1264" s="19">
        <f>IF(参照_電気!D1264="","",参照_電気!D1264)</f>
        <v>4.4499999999999997E-4</v>
      </c>
      <c r="AY1264" s="19">
        <f>IF(参照_電気!E1264="","",参照_電気!E1264)</f>
        <v>4.4499999999999997E-4</v>
      </c>
      <c r="AZ1264" s="19" t="str">
        <f>IF(参照_電気!F1264="","",参照_電気!F1264)</f>
        <v>(株)アット東京</v>
      </c>
      <c r="BA1264" s="19" t="str">
        <f>IF(参照_電気!G1264="","",参照_電気!G1264)</f>
        <v>(株)アット東京_メニューB(残差)</v>
      </c>
      <c r="BB1264" s="19">
        <f t="shared" si="60"/>
        <v>0.44499999999999995</v>
      </c>
      <c r="BD1264" s="19" t="str">
        <f>IF(参照_電気!L1264="","",参照_電気!L1264)</f>
        <v/>
      </c>
    </row>
    <row r="1265" spans="47:56">
      <c r="AU1265" s="19" t="str">
        <f>IF(参照_電気!A1265="","",参照_電気!A1265)</f>
        <v/>
      </c>
      <c r="AV1265" s="19" t="str">
        <f>IF(参照_電気!B1265="","",参照_電気!B1265)</f>
        <v/>
      </c>
      <c r="AW1265" s="19" t="str">
        <f>IF(参照_電気!C1265="","",参照_電気!C1265)</f>
        <v>(参考値)事業者全体</v>
      </c>
      <c r="AX1265" s="19">
        <f>IF(参照_電気!D1265="","",参照_電気!D1265)</f>
        <v>4.3100000000000001E-4</v>
      </c>
      <c r="AY1265" s="19">
        <f>IF(参照_電気!E1265="","",参照_電気!E1265)</f>
        <v>4.3100000000000001E-4</v>
      </c>
      <c r="AZ1265" s="19" t="str">
        <f>IF(参照_電気!F1265="","",参照_電気!F1265)</f>
        <v>(株)アット東京</v>
      </c>
      <c r="BA1265" s="19" t="str">
        <f>IF(参照_電気!G1265="","",参照_電気!G1265)</f>
        <v>(株)アット東京_(参考値)事業者全体</v>
      </c>
      <c r="BB1265" s="19">
        <f t="shared" si="60"/>
        <v>0.43099999999999999</v>
      </c>
      <c r="BD1265" s="19" t="str">
        <f>IF(参照_電気!L1265="","",参照_電気!L1265)</f>
        <v/>
      </c>
    </row>
    <row r="1266" spans="47:56">
      <c r="AU1266" s="19" t="str">
        <f>IF(参照_電気!A1266="","",参照_電気!A1266)</f>
        <v>A0880</v>
      </c>
      <c r="AV1266" s="19" t="str">
        <f>IF(参照_電気!B1266="","",参照_電気!B1266)</f>
        <v>(株)つるエネルギー</v>
      </c>
      <c r="AW1266" s="19" t="str">
        <f>IF(参照_電気!C1266="","",参照_電気!C1266)</f>
        <v/>
      </c>
      <c r="AX1266" s="19">
        <f>IF(参照_電気!D1266="","",参照_電気!D1266)</f>
        <v>4.1899999999999999E-4</v>
      </c>
      <c r="AY1266" s="19">
        <f>IF(参照_電気!E1266="","",参照_電気!E1266)</f>
        <v>4.1899999999999999E-4</v>
      </c>
      <c r="AZ1266" s="19" t="str">
        <f>IF(参照_電気!F1266="","",参照_電気!F1266)</f>
        <v>(株)つるエネルギー</v>
      </c>
      <c r="BA1266" s="19" t="str">
        <f>IF(参照_電気!G1266="","",参照_電気!G1266)</f>
        <v>(株)つるエネルギー_</v>
      </c>
      <c r="BB1266" s="19">
        <f t="shared" si="60"/>
        <v>0.41899999999999998</v>
      </c>
      <c r="BD1266" s="19" t="str">
        <f>IF(参照_電気!L1266="","",参照_電気!L1266)</f>
        <v/>
      </c>
    </row>
    <row r="1267" spans="47:56">
      <c r="AU1267" s="19" t="str">
        <f>IF(参照_電気!A1267="","",参照_電気!A1267)</f>
        <v>A0881</v>
      </c>
      <c r="AV1267" s="19" t="str">
        <f>IF(参照_電気!B1267="","",参照_電気!B1267)</f>
        <v>川重商事(株)</v>
      </c>
      <c r="AW1267" s="19" t="str">
        <f>IF(参照_電気!C1267="","",参照_電気!C1267)</f>
        <v/>
      </c>
      <c r="AX1267" s="19">
        <f>IF(参照_電気!D1267="","",参照_電気!D1267)</f>
        <v>4.4700000000000002E-4</v>
      </c>
      <c r="AY1267" s="19">
        <f>IF(参照_電気!E1267="","",参照_電気!E1267)</f>
        <v>4.4700000000000002E-4</v>
      </c>
      <c r="AZ1267" s="19" t="str">
        <f>IF(参照_電気!F1267="","",参照_電気!F1267)</f>
        <v>川重商事(株)</v>
      </c>
      <c r="BA1267" s="19" t="str">
        <f>IF(参照_電気!G1267="","",参照_電気!G1267)</f>
        <v>川重商事(株)_</v>
      </c>
      <c r="BB1267" s="19">
        <f t="shared" si="60"/>
        <v>0.44700000000000001</v>
      </c>
      <c r="BD1267" s="19" t="str">
        <f>IF(参照_電気!L1267="","",参照_電気!L1267)</f>
        <v/>
      </c>
    </row>
    <row r="1268" spans="47:56">
      <c r="AU1268" s="19" t="str">
        <f>IF(参照_電気!A1268="","",参照_電気!A1268)</f>
        <v>A0882</v>
      </c>
      <c r="AV1268" s="19" t="str">
        <f>IF(参照_電気!B1268="","",参照_電気!B1268)</f>
        <v>(株)JERA Cross</v>
      </c>
      <c r="AW1268" s="19" t="str">
        <f>IF(参照_電気!C1268="","",参照_電気!C1268)</f>
        <v>メニューA</v>
      </c>
      <c r="AX1268" s="19">
        <f>IF(参照_電気!D1268="","",参照_電気!D1268)</f>
        <v>0</v>
      </c>
      <c r="AY1268" s="19">
        <f>IF(参照_電気!E1268="","",参照_電気!E1268)</f>
        <v>0</v>
      </c>
      <c r="AZ1268" s="19" t="str">
        <f>IF(参照_電気!F1268="","",参照_電気!F1268)</f>
        <v>(株)JERA Cross</v>
      </c>
      <c r="BA1268" s="19" t="str">
        <f>IF(参照_電気!G1268="","",参照_電気!G1268)</f>
        <v>(株)JERA Cross_メニューA</v>
      </c>
      <c r="BB1268" s="19">
        <f t="shared" si="60"/>
        <v>0</v>
      </c>
      <c r="BD1268" s="19" t="str">
        <f>IF(参照_電気!L1268="","",参照_電気!L1268)</f>
        <v/>
      </c>
    </row>
    <row r="1269" spans="47:56">
      <c r="AU1269" s="19" t="str">
        <f>IF(参照_電気!A1269="","",参照_電気!A1269)</f>
        <v/>
      </c>
      <c r="AV1269" s="19" t="str">
        <f>IF(参照_電気!B1269="","",参照_電気!B1269)</f>
        <v/>
      </c>
      <c r="AW1269" s="19" t="str">
        <f>IF(参照_電気!C1269="","",参照_電気!C1269)</f>
        <v>メニューB</v>
      </c>
      <c r="AX1269" s="19">
        <f>IF(参照_電気!D1269="","",参照_電気!D1269)</f>
        <v>0</v>
      </c>
      <c r="AY1269" s="19">
        <f>IF(参照_電気!E1269="","",参照_電気!E1269)</f>
        <v>0</v>
      </c>
      <c r="AZ1269" s="19" t="str">
        <f>IF(参照_電気!F1269="","",参照_電気!F1269)</f>
        <v>(株)JERA Cross</v>
      </c>
      <c r="BA1269" s="19" t="str">
        <f>IF(参照_電気!G1269="","",参照_電気!G1269)</f>
        <v>(株)JERA Cross_メニューB</v>
      </c>
      <c r="BB1269" s="19">
        <f t="shared" si="60"/>
        <v>0</v>
      </c>
      <c r="BD1269" s="19" t="str">
        <f>IF(参照_電気!L1269="","",参照_電気!L1269)</f>
        <v/>
      </c>
    </row>
    <row r="1270" spans="47:56">
      <c r="AU1270" s="19" t="str">
        <f>IF(参照_電気!A1270="","",参照_電気!A1270)</f>
        <v/>
      </c>
      <c r="AV1270" s="19" t="str">
        <f>IF(参照_電気!B1270="","",参照_電気!B1270)</f>
        <v/>
      </c>
      <c r="AW1270" s="19" t="str">
        <f>IF(参照_電気!C1270="","",参照_電気!C1270)</f>
        <v>メニューC</v>
      </c>
      <c r="AX1270" s="19">
        <f>IF(参照_電気!D1270="","",参照_電気!D1270)</f>
        <v>3.77E-4</v>
      </c>
      <c r="AY1270" s="19">
        <f>IF(参照_電気!E1270="","",参照_電気!E1270)</f>
        <v>3.77E-4</v>
      </c>
      <c r="AZ1270" s="19" t="str">
        <f>IF(参照_電気!F1270="","",参照_電気!F1270)</f>
        <v>(株)JERA Cross</v>
      </c>
      <c r="BA1270" s="19" t="str">
        <f>IF(参照_電気!G1270="","",参照_電気!G1270)</f>
        <v>(株)JERA Cross_メニューC</v>
      </c>
      <c r="BB1270" s="19">
        <f t="shared" si="60"/>
        <v>0.377</v>
      </c>
      <c r="BD1270" s="19" t="str">
        <f>IF(参照_電気!L1270="","",参照_電気!L1270)</f>
        <v/>
      </c>
    </row>
    <row r="1271" spans="47:56">
      <c r="AU1271" s="19" t="str">
        <f>IF(参照_電気!A1271="","",参照_電気!A1271)</f>
        <v/>
      </c>
      <c r="AV1271" s="19" t="str">
        <f>IF(参照_電気!B1271="","",参照_電気!B1271)</f>
        <v/>
      </c>
      <c r="AW1271" s="19" t="str">
        <f>IF(参照_電気!C1271="","",参照_電気!C1271)</f>
        <v>(参考値)事業者全体</v>
      </c>
      <c r="AX1271" s="19">
        <f>IF(参照_電気!D1271="","",参照_電気!D1271)</f>
        <v>4.2200000000000001E-4</v>
      </c>
      <c r="AY1271" s="19">
        <f>IF(参照_電気!E1271="","",参照_電気!E1271)</f>
        <v>4.2200000000000001E-4</v>
      </c>
      <c r="AZ1271" s="19" t="str">
        <f>IF(参照_電気!F1271="","",参照_電気!F1271)</f>
        <v>(株)JERA Cross</v>
      </c>
      <c r="BA1271" s="19" t="str">
        <f>IF(参照_電気!G1271="","",参照_電気!G1271)</f>
        <v>(株)JERA Cross_(参考値)事業者全体</v>
      </c>
      <c r="BB1271" s="19">
        <f t="shared" si="60"/>
        <v>0.42199999999999999</v>
      </c>
      <c r="BD1271" s="19" t="str">
        <f>IF(参照_電気!L1271="","",参照_電気!L1271)</f>
        <v/>
      </c>
    </row>
    <row r="1272" spans="47:56">
      <c r="AU1272" s="19" t="str">
        <f>IF(参照_電気!A1272="","",参照_電気!A1272)</f>
        <v>A0883</v>
      </c>
      <c r="AV1272" s="19" t="str">
        <f>IF(参照_電気!B1272="","",参照_電気!B1272)</f>
        <v>飛騨高山電力(株)</v>
      </c>
      <c r="AW1272" s="19" t="str">
        <f>IF(参照_電気!C1272="","",参照_電気!C1272)</f>
        <v>メニューA</v>
      </c>
      <c r="AX1272" s="19">
        <f>IF(参照_電気!D1272="","",参照_電気!D1272)</f>
        <v>6.3599999999999996E-4</v>
      </c>
      <c r="AY1272" s="19">
        <f>IF(参照_電気!E1272="","",参照_電気!E1272)</f>
        <v>6.3599999999999996E-4</v>
      </c>
      <c r="AZ1272" s="19" t="str">
        <f>IF(参照_電気!F1272="","",参照_電気!F1272)</f>
        <v>飛騨高山電力(株)</v>
      </c>
      <c r="BA1272" s="19" t="str">
        <f>IF(参照_電気!G1272="","",参照_電気!G1272)</f>
        <v>飛騨高山電力(株)_メニューA</v>
      </c>
      <c r="BB1272" s="19">
        <f t="shared" si="60"/>
        <v>0.63600000000000001</v>
      </c>
      <c r="BD1272" s="19" t="str">
        <f>IF(参照_電気!L1272="","",参照_電気!L1272)</f>
        <v/>
      </c>
    </row>
    <row r="1273" spans="47:56">
      <c r="AU1273" s="19" t="str">
        <f>IF(参照_電気!A1273="","",参照_電気!A1273)</f>
        <v/>
      </c>
      <c r="AV1273" s="19" t="str">
        <f>IF(参照_電気!B1273="","",参照_電気!B1273)</f>
        <v/>
      </c>
      <c r="AW1273" s="19" t="str">
        <f>IF(参照_電気!C1273="","",参照_電気!C1273)</f>
        <v>(参考値)事業者全体</v>
      </c>
      <c r="AX1273" s="19">
        <f>IF(参照_電気!D1273="","",参照_電気!D1273)</f>
        <v>6.3599999999999996E-4</v>
      </c>
      <c r="AY1273" s="19">
        <f>IF(参照_電気!E1273="","",参照_電気!E1273)</f>
        <v>6.3599999999999996E-4</v>
      </c>
      <c r="AZ1273" s="19" t="str">
        <f>IF(参照_電気!F1273="","",参照_電気!F1273)</f>
        <v>飛騨高山電力(株)</v>
      </c>
      <c r="BA1273" s="19" t="str">
        <f>IF(参照_電気!G1273="","",参照_電気!G1273)</f>
        <v>飛騨高山電力(株)_(参考値)事業者全体</v>
      </c>
      <c r="BB1273" s="19">
        <f t="shared" si="60"/>
        <v>0.63600000000000001</v>
      </c>
      <c r="BD1273" s="19" t="str">
        <f>IF(参照_電気!L1273="","",参照_電気!L1273)</f>
        <v/>
      </c>
    </row>
    <row r="1274" spans="47:56">
      <c r="AU1274" s="19" t="str">
        <f>IF(参照_電気!A1274="","",参照_電気!A1274)</f>
        <v>A0886</v>
      </c>
      <c r="AV1274" s="19" t="str">
        <f>IF(参照_電気!B1274="","",参照_電気!B1274)</f>
        <v>(株)リボンエナジー</v>
      </c>
      <c r="AW1274" s="19" t="str">
        <f>IF(参照_電気!C1274="","",参照_電気!C1274)</f>
        <v/>
      </c>
      <c r="AX1274" s="19">
        <f>IF(参照_電気!D1274="","",参照_電気!D1274)</f>
        <v>9.3899999999999995E-4</v>
      </c>
      <c r="AY1274" s="19">
        <f>IF(参照_電気!E1274="","",参照_電気!E1274)</f>
        <v>9.3899999999999995E-4</v>
      </c>
      <c r="AZ1274" s="19" t="str">
        <f>IF(参照_電気!F1274="","",参照_電気!F1274)</f>
        <v>(株)リボンエナジー</v>
      </c>
      <c r="BA1274" s="19" t="str">
        <f>IF(参照_電気!G1274="","",参照_電気!G1274)</f>
        <v>(株)リボンエナジー_</v>
      </c>
      <c r="BB1274" s="19">
        <f t="shared" si="60"/>
        <v>0.93899999999999995</v>
      </c>
      <c r="BD1274" s="19" t="str">
        <f>IF(参照_電気!L1274="","",参照_電気!L1274)</f>
        <v/>
      </c>
    </row>
    <row r="1275" spans="47:56">
      <c r="AU1275" s="19" t="str">
        <f>IF(参照_電気!A1275="","",参照_電気!A1275)</f>
        <v>A0888</v>
      </c>
      <c r="AV1275" s="19" t="str">
        <f>IF(参照_電気!B1275="","",参照_電気!B1275)</f>
        <v>(株)大崎クリエーション</v>
      </c>
      <c r="AW1275" s="19" t="str">
        <f>IF(参照_電気!C1275="","",参照_電気!C1275)</f>
        <v/>
      </c>
      <c r="AX1275" s="19">
        <f>IF(参照_電気!D1275="","",参照_電気!D1275)</f>
        <v>5.5099999999999995E-4</v>
      </c>
      <c r="AY1275" s="19">
        <f>IF(参照_電気!E1275="","",参照_電気!E1275)</f>
        <v>5.5099999999999995E-4</v>
      </c>
      <c r="AZ1275" s="19" t="str">
        <f>IF(参照_電気!F1275="","",参照_電気!F1275)</f>
        <v>(株)大崎クリエーション</v>
      </c>
      <c r="BA1275" s="19" t="str">
        <f>IF(参照_電気!G1275="","",参照_電気!G1275)</f>
        <v>(株)大崎クリエーション_</v>
      </c>
      <c r="BB1275" s="19">
        <f t="shared" si="60"/>
        <v>0.55099999999999993</v>
      </c>
      <c r="BD1275" s="19" t="str">
        <f>IF(参照_電気!L1275="","",参照_電気!L1275)</f>
        <v/>
      </c>
    </row>
    <row r="1276" spans="47:56">
      <c r="AU1276" s="19" t="str">
        <f>IF(参照_電気!A1276="","",参照_電気!A1276)</f>
        <v>A0890</v>
      </c>
      <c r="AV1276" s="19" t="str">
        <f>IF(参照_電気!B1276="","",参照_電気!B1276)</f>
        <v>(株)UPX</v>
      </c>
      <c r="AW1276" s="19" t="str">
        <f>IF(参照_電気!C1276="","",参照_電気!C1276)</f>
        <v>メニューA</v>
      </c>
      <c r="AX1276" s="19">
        <f>IF(参照_電気!D1276="","",参照_電気!D1276)</f>
        <v>0</v>
      </c>
      <c r="AY1276" s="19">
        <f>IF(参照_電気!E1276="","",参照_電気!E1276)</f>
        <v>0</v>
      </c>
      <c r="AZ1276" s="19" t="str">
        <f>IF(参照_電気!F1276="","",参照_電気!F1276)</f>
        <v>(株)UPX</v>
      </c>
      <c r="BA1276" s="19" t="str">
        <f>IF(参照_電気!G1276="","",参照_電気!G1276)</f>
        <v>(株)UPX_メニューA</v>
      </c>
      <c r="BB1276" s="19">
        <f t="shared" si="60"/>
        <v>0</v>
      </c>
      <c r="BD1276" s="19" t="str">
        <f>IF(参照_電気!L1276="","",参照_電気!L1276)</f>
        <v/>
      </c>
    </row>
    <row r="1277" spans="47:56">
      <c r="AU1277" s="19" t="str">
        <f>IF(参照_電気!A1277="","",参照_電気!A1277)</f>
        <v/>
      </c>
      <c r="AV1277" s="19" t="str">
        <f>IF(参照_電気!B1277="","",参照_電気!B1277)</f>
        <v/>
      </c>
      <c r="AW1277" s="19" t="str">
        <f>IF(参照_電気!C1277="","",参照_電気!C1277)</f>
        <v>メニューB</v>
      </c>
      <c r="AX1277" s="19">
        <f>IF(参照_電気!D1277="","",参照_電気!D1277)</f>
        <v>3.9599999999999998E-4</v>
      </c>
      <c r="AY1277" s="19">
        <f>IF(参照_電気!E1277="","",参照_電気!E1277)</f>
        <v>3.9599999999999998E-4</v>
      </c>
      <c r="AZ1277" s="19" t="str">
        <f>IF(参照_電気!F1277="","",参照_電気!F1277)</f>
        <v>(株)UPX</v>
      </c>
      <c r="BA1277" s="19" t="str">
        <f>IF(参照_電気!G1277="","",参照_電気!G1277)</f>
        <v>(株)UPX_メニューB</v>
      </c>
      <c r="BB1277" s="19">
        <f t="shared" si="60"/>
        <v>0.39599999999999996</v>
      </c>
      <c r="BD1277" s="19" t="str">
        <f>IF(参照_電気!L1277="","",参照_電気!L1277)</f>
        <v/>
      </c>
    </row>
    <row r="1278" spans="47:56">
      <c r="AU1278" s="19" t="str">
        <f>IF(参照_電気!A1278="","",参照_電気!A1278)</f>
        <v/>
      </c>
      <c r="AV1278" s="19" t="str">
        <f>IF(参照_電気!B1278="","",参照_電気!B1278)</f>
        <v/>
      </c>
      <c r="AW1278" s="19" t="str">
        <f>IF(参照_電気!C1278="","",参照_電気!C1278)</f>
        <v>メニューC(残差)</v>
      </c>
      <c r="AX1278" s="19">
        <f>IF(参照_電気!D1278="","",参照_電気!D1278)</f>
        <v>4.8799999999999999E-4</v>
      </c>
      <c r="AY1278" s="19">
        <f>IF(参照_電気!E1278="","",参照_電気!E1278)</f>
        <v>4.8799999999999999E-4</v>
      </c>
      <c r="AZ1278" s="19" t="str">
        <f>IF(参照_電気!F1278="","",参照_電気!F1278)</f>
        <v>(株)UPX</v>
      </c>
      <c r="BA1278" s="19" t="str">
        <f>IF(参照_電気!G1278="","",参照_電気!G1278)</f>
        <v>(株)UPX_メニューC(残差)</v>
      </c>
      <c r="BB1278" s="19">
        <f t="shared" si="60"/>
        <v>0.48799999999999999</v>
      </c>
      <c r="BD1278" s="19" t="str">
        <f>IF(参照_電気!L1278="","",参照_電気!L1278)</f>
        <v/>
      </c>
    </row>
    <row r="1279" spans="47:56">
      <c r="AU1279" s="19" t="str">
        <f>IF(参照_電気!A1279="","",参照_電気!A1279)</f>
        <v/>
      </c>
      <c r="AV1279" s="19" t="str">
        <f>IF(参照_電気!B1279="","",参照_電気!B1279)</f>
        <v/>
      </c>
      <c r="AW1279" s="19" t="str">
        <f>IF(参照_電気!C1279="","",参照_電気!C1279)</f>
        <v>(参考値)事業者全体</v>
      </c>
      <c r="AX1279" s="19">
        <f>IF(参照_電気!D1279="","",参照_電気!D1279)</f>
        <v>4.6500000000000003E-4</v>
      </c>
      <c r="AY1279" s="19">
        <f>IF(参照_電気!E1279="","",参照_電気!E1279)</f>
        <v>4.6500000000000003E-4</v>
      </c>
      <c r="AZ1279" s="19" t="str">
        <f>IF(参照_電気!F1279="","",参照_電気!F1279)</f>
        <v>(株)UPX</v>
      </c>
      <c r="BA1279" s="19" t="str">
        <f>IF(参照_電気!G1279="","",参照_電気!G1279)</f>
        <v>(株)UPX_(参考値)事業者全体</v>
      </c>
      <c r="BB1279" s="19">
        <f t="shared" si="60"/>
        <v>0.46500000000000002</v>
      </c>
      <c r="BD1279" s="19" t="str">
        <f>IF(参照_電気!L1279="","",参照_電気!L1279)</f>
        <v/>
      </c>
    </row>
    <row r="1280" spans="47:56">
      <c r="AU1280" s="19" t="str">
        <f>IF(参照_電気!A1280="","",参照_電気!A1280)</f>
        <v>A0893</v>
      </c>
      <c r="AV1280" s="19" t="str">
        <f>IF(参照_電気!B1280="","",参照_電気!B1280)</f>
        <v>Miraiつのエナジー(株)</v>
      </c>
      <c r="AW1280" s="19" t="str">
        <f>IF(参照_電気!C1280="","",参照_電気!C1280)</f>
        <v>メニューA</v>
      </c>
      <c r="AX1280" s="19">
        <f>IF(参照_電気!D1280="","",参照_電気!D1280)</f>
        <v>3.7599999999999998E-4</v>
      </c>
      <c r="AY1280" s="19">
        <f>IF(参照_電気!E1280="","",参照_電気!E1280)</f>
        <v>3.7599999999999998E-4</v>
      </c>
      <c r="AZ1280" s="19" t="str">
        <f>IF(参照_電気!F1280="","",参照_電気!F1280)</f>
        <v>Miraiつのエナジー(株)</v>
      </c>
      <c r="BA1280" s="19" t="str">
        <f>IF(参照_電気!G1280="","",参照_電気!G1280)</f>
        <v>Miraiつのエナジー(株)_メニューA</v>
      </c>
      <c r="BB1280" s="19">
        <f t="shared" si="60"/>
        <v>0.376</v>
      </c>
      <c r="BD1280" s="19" t="str">
        <f>IF(参照_電気!L1280="","",参照_電気!L1280)</f>
        <v/>
      </c>
    </row>
    <row r="1281" spans="47:56">
      <c r="AU1281" s="19" t="str">
        <f>IF(参照_電気!A1281="","",参照_電気!A1281)</f>
        <v/>
      </c>
      <c r="AV1281" s="19" t="str">
        <f>IF(参照_電気!B1281="","",参照_電気!B1281)</f>
        <v/>
      </c>
      <c r="AW1281" s="19" t="str">
        <f>IF(参照_電気!C1281="","",参照_電気!C1281)</f>
        <v>(参考値)事業者全体</v>
      </c>
      <c r="AX1281" s="19">
        <f>IF(参照_電気!D1281="","",参照_電気!D1281)</f>
        <v>3.7599999999999998E-4</v>
      </c>
      <c r="AY1281" s="19">
        <f>IF(参照_電気!E1281="","",参照_電気!E1281)</f>
        <v>3.7599999999999998E-4</v>
      </c>
      <c r="AZ1281" s="19" t="str">
        <f>IF(参照_電気!F1281="","",参照_電気!F1281)</f>
        <v>Miraiつのエナジー(株)</v>
      </c>
      <c r="BA1281" s="19" t="str">
        <f>IF(参照_電気!G1281="","",参照_電気!G1281)</f>
        <v>Miraiつのエナジー(株)_(参考値)事業者全体</v>
      </c>
      <c r="BB1281" s="19">
        <f t="shared" si="60"/>
        <v>0.376</v>
      </c>
      <c r="BD1281" s="19" t="str">
        <f>IF(参照_電気!L1281="","",参照_電気!L1281)</f>
        <v/>
      </c>
    </row>
    <row r="1282" spans="47:56">
      <c r="AU1282" s="19" t="str">
        <f>IF(参照_電気!A1282="","",参照_電気!A1282)</f>
        <v>A0903</v>
      </c>
      <c r="AV1282" s="19" t="str">
        <f>IF(参照_電気!B1282="","",参照_電気!B1282)</f>
        <v>山口グリーンエネルギー(株)</v>
      </c>
      <c r="AW1282" s="19" t="str">
        <f>IF(参照_電気!C1282="","",参照_電気!C1282)</f>
        <v/>
      </c>
      <c r="AX1282" s="19">
        <f>IF(参照_電気!D1282="","",参照_電気!D1282)</f>
        <v>4.8700000000000007E-4</v>
      </c>
      <c r="AY1282" s="19">
        <f>IF(参照_電気!E1282="","",参照_電気!E1282)</f>
        <v>4.8700000000000007E-4</v>
      </c>
      <c r="AZ1282" s="19" t="str">
        <f>IF(参照_電気!F1282="","",参照_電気!F1282)</f>
        <v>山口グリーンエネルギー(株)</v>
      </c>
      <c r="BA1282" s="19" t="str">
        <f>IF(参照_電気!G1282="","",参照_電気!G1282)</f>
        <v>山口グリーンエネルギー(株)_</v>
      </c>
      <c r="BB1282" s="19">
        <f t="shared" si="60"/>
        <v>0.4870000000000001</v>
      </c>
      <c r="BD1282" s="19" t="str">
        <f>IF(参照_電気!L1282="","",参照_電気!L1282)</f>
        <v/>
      </c>
    </row>
    <row r="1283" spans="47:56">
      <c r="AU1283" s="19" t="str">
        <f>IF(参照_電気!A1283="","",参照_電気!A1283)</f>
        <v>A0905</v>
      </c>
      <c r="AV1283" s="19" t="str">
        <f>IF(参照_電気!B1283="","",参照_電気!B1283)</f>
        <v>(株)はちまんたいジオパワー</v>
      </c>
      <c r="AW1283" s="19" t="str">
        <f>IF(参照_電気!C1283="","",参照_電気!C1283)</f>
        <v>メニューA</v>
      </c>
      <c r="AX1283" s="19">
        <f>IF(参照_電気!D1283="","",参照_電気!D1283)</f>
        <v>0</v>
      </c>
      <c r="AY1283" s="19">
        <f>IF(参照_電気!E1283="","",参照_電気!E1283)</f>
        <v>0</v>
      </c>
      <c r="AZ1283" s="19" t="str">
        <f>IF(参照_電気!F1283="","",参照_電気!F1283)</f>
        <v>(株)はちまんたいジオパワー</v>
      </c>
      <c r="BA1283" s="19" t="str">
        <f>IF(参照_電気!G1283="","",参照_電気!G1283)</f>
        <v>(株)はちまんたいジオパワー_メニューA</v>
      </c>
      <c r="BB1283" s="19">
        <f t="shared" si="60"/>
        <v>0</v>
      </c>
      <c r="BD1283" s="19" t="str">
        <f>IF(参照_電気!L1283="","",参照_電気!L1283)</f>
        <v/>
      </c>
    </row>
    <row r="1284" spans="47:56">
      <c r="AU1284" s="19" t="str">
        <f>IF(参照_電気!A1284="","",参照_電気!A1284)</f>
        <v/>
      </c>
      <c r="AV1284" s="19" t="str">
        <f>IF(参照_電気!B1284="","",参照_電気!B1284)</f>
        <v/>
      </c>
      <c r="AW1284" s="19" t="str">
        <f>IF(参照_電気!C1284="","",参照_電気!C1284)</f>
        <v>メニューB(残差)</v>
      </c>
      <c r="AX1284" s="19">
        <f>IF(参照_電気!D1284="","",参照_電気!D1284)</f>
        <v>6.3100000000000005E-4</v>
      </c>
      <c r="AY1284" s="19">
        <f>IF(参照_電気!E1284="","",参照_電気!E1284)</f>
        <v>6.3100000000000005E-4</v>
      </c>
      <c r="AZ1284" s="19" t="str">
        <f>IF(参照_電気!F1284="","",参照_電気!F1284)</f>
        <v>(株)はちまんたいジオパワー</v>
      </c>
      <c r="BA1284" s="19" t="str">
        <f>IF(参照_電気!G1284="","",参照_電気!G1284)</f>
        <v>(株)はちまんたいジオパワー_メニューB(残差)</v>
      </c>
      <c r="BB1284" s="19">
        <f t="shared" si="60"/>
        <v>0.63100000000000001</v>
      </c>
      <c r="BD1284" s="19" t="str">
        <f>IF(参照_電気!L1284="","",参照_電気!L1284)</f>
        <v/>
      </c>
    </row>
    <row r="1285" spans="47:56">
      <c r="AU1285" s="19" t="str">
        <f>IF(参照_電気!A1285="","",参照_電気!A1285)</f>
        <v/>
      </c>
      <c r="AV1285" s="19" t="str">
        <f>IF(参照_電気!B1285="","",参照_電気!B1285)</f>
        <v/>
      </c>
      <c r="AW1285" s="19" t="str">
        <f>IF(参照_電気!C1285="","",参照_電気!C1285)</f>
        <v>(参考値)事業者全体</v>
      </c>
      <c r="AX1285" s="19">
        <f>IF(参照_電気!D1285="","",参照_電気!D1285)</f>
        <v>5.5999999999999999E-5</v>
      </c>
      <c r="AY1285" s="19">
        <f>IF(参照_電気!E1285="","",参照_電気!E1285)</f>
        <v>5.5999999999999999E-5</v>
      </c>
      <c r="AZ1285" s="19" t="str">
        <f>IF(参照_電気!F1285="","",参照_電気!F1285)</f>
        <v>(株)はちまんたいジオパワー</v>
      </c>
      <c r="BA1285" s="19" t="str">
        <f>IF(参照_電気!G1285="","",参照_電気!G1285)</f>
        <v>(株)はちまんたいジオパワー_(参考値)事業者全体</v>
      </c>
      <c r="BB1285" s="19">
        <f t="shared" ref="BB1285:BB1286" si="61">AX1285*1000</f>
        <v>5.6000000000000001E-2</v>
      </c>
      <c r="BD1285" s="19" t="str">
        <f>IF(参照_電気!L1285="","",参照_電気!L1285)</f>
        <v/>
      </c>
    </row>
    <row r="1286" spans="47:56">
      <c r="AU1286" s="19" t="str">
        <f>IF(参照_電気!A1286="","",参照_電気!A1286)</f>
        <v>A0906</v>
      </c>
      <c r="AV1286" s="19" t="str">
        <f>IF(参照_電気!B1286="","",参照_電気!B1286)</f>
        <v>(株)アイモバイル</v>
      </c>
      <c r="AW1286" s="19" t="str">
        <f>IF(参照_電気!C1286="","",参照_電気!C1286)</f>
        <v/>
      </c>
      <c r="AX1286" s="19">
        <f>IF(参照_電気!D1286="","",参照_電気!D1286)</f>
        <v>6.1700000000000004E-4</v>
      </c>
      <c r="AY1286" s="19">
        <f>IF(参照_電気!E1286="","",参照_電気!E1286)</f>
        <v>6.1700000000000004E-4</v>
      </c>
      <c r="AZ1286" s="19" t="str">
        <f>IF(参照_電気!F1286="","",参照_電気!F1286)</f>
        <v>(株)アイモバイル</v>
      </c>
      <c r="BA1286" s="19" t="str">
        <f>IF(参照_電気!G1286="","",参照_電気!G1286)</f>
        <v>(株)アイモバイル_</v>
      </c>
      <c r="BB1286" s="19">
        <f t="shared" si="61"/>
        <v>0.61699999999999999</v>
      </c>
      <c r="BD1286" s="19" t="str">
        <f>IF(参照_電気!L1286="","",参照_電気!L1286)</f>
        <v/>
      </c>
    </row>
    <row r="1287" spans="47:56">
      <c r="AU1287" s="19"/>
      <c r="AV1287" s="19"/>
      <c r="AW1287" s="19"/>
      <c r="AX1287" s="19"/>
      <c r="AY1287" s="19"/>
      <c r="AZ1287" s="19"/>
      <c r="BA1287" s="19"/>
      <c r="BB1287" s="19"/>
      <c r="BD1287" s="19" t="str">
        <f>IF(参照_電気!L1287="","",参照_電気!L1287)</f>
        <v/>
      </c>
    </row>
    <row r="1288" spans="47:56">
      <c r="BD1288" s="7" t="str">
        <f>IF(参照_電気!L1288="","",参照_電気!L1288)</f>
        <v/>
      </c>
    </row>
  </sheetData>
  <sheetProtection algorithmName="SHA-512" hashValue="GsSetL3yajSaZSgPM4YX7iGPBJFPSnkF0o45cOV/vF4EZQaHv/XXZhBSg/lPFw7/U0WdzJwREGfmBztyVTUH9Q==" saltValue="yDk/HUtSj0NQDncxR1KTGA==" spinCount="100000" sheet="1" selectLockedCells="1"/>
  <mergeCells count="139">
    <mergeCell ref="T58:U58"/>
    <mergeCell ref="T59:U59"/>
    <mergeCell ref="T55:U55"/>
    <mergeCell ref="D56:G56"/>
    <mergeCell ref="J56:K56"/>
    <mergeCell ref="D57:G57"/>
    <mergeCell ref="J57:K57"/>
    <mergeCell ref="D69:K69"/>
    <mergeCell ref="D63:K63"/>
    <mergeCell ref="D64:K64"/>
    <mergeCell ref="D65:K65"/>
    <mergeCell ref="D66:K66"/>
    <mergeCell ref="D67:K67"/>
    <mergeCell ref="D68:K68"/>
    <mergeCell ref="T60:U60"/>
    <mergeCell ref="D61:K61"/>
    <mergeCell ref="T61:U61"/>
    <mergeCell ref="D62:K62"/>
    <mergeCell ref="T62:U62"/>
    <mergeCell ref="T53:U53"/>
    <mergeCell ref="D54:G54"/>
    <mergeCell ref="J54:K54"/>
    <mergeCell ref="T54:U54"/>
    <mergeCell ref="D51:G51"/>
    <mergeCell ref="J51:K51"/>
    <mergeCell ref="T51:U51"/>
    <mergeCell ref="D52:G52"/>
    <mergeCell ref="J52:K52"/>
    <mergeCell ref="T52:U52"/>
    <mergeCell ref="D48:G48"/>
    <mergeCell ref="C49:C59"/>
    <mergeCell ref="D49:G49"/>
    <mergeCell ref="J49:K49"/>
    <mergeCell ref="D50:G50"/>
    <mergeCell ref="J50:K50"/>
    <mergeCell ref="D53:G53"/>
    <mergeCell ref="J53:K53"/>
    <mergeCell ref="D55:G55"/>
    <mergeCell ref="J55:K55"/>
    <mergeCell ref="D58:G59"/>
    <mergeCell ref="H58:K59"/>
    <mergeCell ref="AH32:AH33"/>
    <mergeCell ref="D33:G33"/>
    <mergeCell ref="D34:G34"/>
    <mergeCell ref="AH34:AH36"/>
    <mergeCell ref="D35:G35"/>
    <mergeCell ref="D36:G36"/>
    <mergeCell ref="F39:F40"/>
    <mergeCell ref="H39:H40"/>
    <mergeCell ref="I39:I40"/>
    <mergeCell ref="J39:J40"/>
    <mergeCell ref="K39:K40"/>
    <mergeCell ref="K37:K38"/>
    <mergeCell ref="AH37:AK37"/>
    <mergeCell ref="AJ46:AK46"/>
    <mergeCell ref="H47:I47"/>
    <mergeCell ref="J47:K47"/>
    <mergeCell ref="N47:R47"/>
    <mergeCell ref="AH47:AK47"/>
    <mergeCell ref="AJ41:AK41"/>
    <mergeCell ref="AJ42:AK42"/>
    <mergeCell ref="AJ43:AK43"/>
    <mergeCell ref="AJ44:AK44"/>
    <mergeCell ref="AJ45:AK45"/>
    <mergeCell ref="D28:G28"/>
    <mergeCell ref="D29:G29"/>
    <mergeCell ref="E41:F42"/>
    <mergeCell ref="H41:H42"/>
    <mergeCell ref="I41:I42"/>
    <mergeCell ref="J41:J42"/>
    <mergeCell ref="K41:K42"/>
    <mergeCell ref="D46:G47"/>
    <mergeCell ref="H46:I46"/>
    <mergeCell ref="D43:G43"/>
    <mergeCell ref="D44:G45"/>
    <mergeCell ref="J46:K46"/>
    <mergeCell ref="E23:F24"/>
    <mergeCell ref="H23:H24"/>
    <mergeCell ref="I23:I24"/>
    <mergeCell ref="J23:J24"/>
    <mergeCell ref="K23:K24"/>
    <mergeCell ref="D25:F27"/>
    <mergeCell ref="H19:H20"/>
    <mergeCell ref="I19:I20"/>
    <mergeCell ref="J19:J20"/>
    <mergeCell ref="K19:K20"/>
    <mergeCell ref="F21:F22"/>
    <mergeCell ref="H21:H22"/>
    <mergeCell ref="I21:I22"/>
    <mergeCell ref="J21:J22"/>
    <mergeCell ref="K21:K22"/>
    <mergeCell ref="AJ9:AK9"/>
    <mergeCell ref="D10:G10"/>
    <mergeCell ref="AJ10:AK10"/>
    <mergeCell ref="D11:G11"/>
    <mergeCell ref="AJ11:AK11"/>
    <mergeCell ref="D12:G12"/>
    <mergeCell ref="AH12:AK12"/>
    <mergeCell ref="D13:G13"/>
    <mergeCell ref="C5:G7"/>
    <mergeCell ref="H5:I7"/>
    <mergeCell ref="J5:K7"/>
    <mergeCell ref="AJ6:AK6"/>
    <mergeCell ref="AJ7:AK7"/>
    <mergeCell ref="C8:K8"/>
    <mergeCell ref="AJ8:AK8"/>
    <mergeCell ref="C9:C30"/>
    <mergeCell ref="D9:G9"/>
    <mergeCell ref="AJ16:AK16"/>
    <mergeCell ref="D17:G17"/>
    <mergeCell ref="AH17:AH31"/>
    <mergeCell ref="D18:G18"/>
    <mergeCell ref="D19:D24"/>
    <mergeCell ref="E19:E22"/>
    <mergeCell ref="F19:F20"/>
    <mergeCell ref="N89:R89"/>
    <mergeCell ref="N22:R22"/>
    <mergeCell ref="N28:R28"/>
    <mergeCell ref="N34:R34"/>
    <mergeCell ref="C2:K2"/>
    <mergeCell ref="C3:F3"/>
    <mergeCell ref="C4:G4"/>
    <mergeCell ref="H4:I4"/>
    <mergeCell ref="J4:K4"/>
    <mergeCell ref="G3:K3"/>
    <mergeCell ref="D14:G14"/>
    <mergeCell ref="D15:G15"/>
    <mergeCell ref="D16:G16"/>
    <mergeCell ref="H29:K29"/>
    <mergeCell ref="D30:G30"/>
    <mergeCell ref="C31:C48"/>
    <mergeCell ref="D31:G31"/>
    <mergeCell ref="D32:G32"/>
    <mergeCell ref="D37:D42"/>
    <mergeCell ref="E37:E40"/>
    <mergeCell ref="F37:F38"/>
    <mergeCell ref="H37:H38"/>
    <mergeCell ref="I37:I38"/>
    <mergeCell ref="J37:J38"/>
  </mergeCells>
  <phoneticPr fontId="6"/>
  <dataValidations count="7">
    <dataValidation type="list" allowBlank="1" showInputMessage="1" showErrorMessage="1" sqref="AJ52:AK54" xr:uid="{1ED68531-A4DB-4DE3-8F26-5E9B8DD6DE11}">
      <formula1>#REF!</formula1>
    </dataValidation>
    <dataValidation type="list" errorStyle="information" allowBlank="1" showInputMessage="1" showErrorMessage="1" errorTitle="リストにない情報" error="リストにない情報です" sqref="O42:O46 O74:O88 O7:O21" xr:uid="{81DCA762-AB20-47D2-8078-67A922EAD7B8}">
      <formula1>INDIRECT($BG$4&amp;"4:"&amp;$BG$4&amp;$BG$8+3)</formula1>
    </dataValidation>
    <dataValidation type="list" errorStyle="information" allowBlank="1" showInputMessage="1" showErrorMessage="1" errorTitle="リストにない情報" error="リストにない情報です" sqref="P74:P88 P7:P21 P42:P46" xr:uid="{4850DDED-5223-4A7C-A283-A40EC4BC9C88}">
      <formula1>IF(OR($Z7=0,$Z7=""),$T$3:$T$3,INDIRECT($BG$5&amp;AE7&amp;":"&amp;$BG$5&amp;AF7))</formula1>
    </dataValidation>
    <dataValidation type="list" errorStyle="information" allowBlank="1" showInputMessage="1" showErrorMessage="1" errorTitle="リストにない情報" error="リストにない情報です" sqref="O32:O33" xr:uid="{7D77FD21-31D0-4FCC-AB41-FBFB0C590A88}">
      <formula1>INDIRECT($CM$4&amp;"4:"&amp;$CM$4&amp;$CM$8+3)</formula1>
    </dataValidation>
    <dataValidation type="list" errorStyle="information" allowBlank="1" showInputMessage="1" showErrorMessage="1" errorTitle="リストにない情報" error="リストにない情報です" sqref="O26:O27" xr:uid="{BB2A1796-6161-4A7D-ACD3-1D7E100DC552}">
      <formula1>INDIRECT($BW$4&amp;"4:"&amp;$BW$4&amp;$BW$8+3)</formula1>
    </dataValidation>
    <dataValidation type="list" errorStyle="information" allowBlank="1" showInputMessage="1" showErrorMessage="1" errorTitle="リストにない情報" error="リストにない情報です" sqref="P32:P33" xr:uid="{FFE2D242-F64C-4CBA-94F7-AFEDA3DD4E8F}">
      <formula1>IF(OR($Z32=0,$Z32=""),$T$3:$T$3,INDIRECT($CM$5&amp;AE32&amp;":"&amp;$CM$5&amp;AF32))</formula1>
    </dataValidation>
    <dataValidation type="list" errorStyle="information" allowBlank="1" showInputMessage="1" showErrorMessage="1" errorTitle="リストにない情報" error="リストにない情報です" sqref="P26:P27" xr:uid="{AF5F3438-D833-46EB-9819-F5FA28C8FAC5}">
      <formula1>IF(OR($Z26=0,$Z26=""),$T$3:$T$3,INDIRECT($BW$5&amp;AE26&amp;":"&amp;$BW$5&amp;AF26))</formula1>
    </dataValidation>
  </dataValidations>
  <printOptions horizontalCentered="1"/>
  <pageMargins left="0.39370078740157483" right="0.39370078740157483" top="0.39370078740157483" bottom="0.39370078740157483" header="0" footer="0"/>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323" r:id="rId4" name="Check Box 35">
              <controlPr defaultSize="0" autoFill="0" autoLine="0" autoPict="0">
                <anchor moveWithCells="1">
                  <from>
                    <xdr:col>3</xdr:col>
                    <xdr:colOff>114300</xdr:colOff>
                    <xdr:row>4</xdr:row>
                    <xdr:rowOff>69850</xdr:rowOff>
                  </from>
                  <to>
                    <xdr:col>4</xdr:col>
                    <xdr:colOff>222250</xdr:colOff>
                    <xdr:row>5</xdr:row>
                    <xdr:rowOff>107950</xdr:rowOff>
                  </to>
                </anchor>
              </controlPr>
            </control>
          </mc:Choice>
        </mc:AlternateContent>
        <mc:AlternateContent xmlns:mc="http://schemas.openxmlformats.org/markup-compatibility/2006">
          <mc:Choice Requires="x14">
            <control shapeId="12324" r:id="rId5" name="Check Box 36">
              <controlPr defaultSize="0" autoFill="0" autoLine="0" autoPict="0">
                <anchor moveWithCells="1">
                  <from>
                    <xdr:col>3</xdr:col>
                    <xdr:colOff>114300</xdr:colOff>
                    <xdr:row>5</xdr:row>
                    <xdr:rowOff>63500</xdr:rowOff>
                  </from>
                  <to>
                    <xdr:col>4</xdr:col>
                    <xdr:colOff>222250</xdr:colOff>
                    <xdr:row>6</xdr:row>
                    <xdr:rowOff>88900</xdr:rowOff>
                  </to>
                </anchor>
              </controlPr>
            </control>
          </mc:Choice>
        </mc:AlternateContent>
        <mc:AlternateContent xmlns:mc="http://schemas.openxmlformats.org/markup-compatibility/2006">
          <mc:Choice Requires="x14">
            <control shapeId="12325" r:id="rId6" name="Check Box 37">
              <controlPr defaultSize="0" autoFill="0" autoLine="0" autoPict="0">
                <anchor moveWithCells="1">
                  <from>
                    <xdr:col>9</xdr:col>
                    <xdr:colOff>520700</xdr:colOff>
                    <xdr:row>4</xdr:row>
                    <xdr:rowOff>146050</xdr:rowOff>
                  </from>
                  <to>
                    <xdr:col>9</xdr:col>
                    <xdr:colOff>825500</xdr:colOff>
                    <xdr:row>6</xdr:row>
                    <xdr:rowOff>12700</xdr:rowOff>
                  </to>
                </anchor>
              </controlPr>
            </control>
          </mc:Choice>
        </mc:AlternateContent>
        <mc:AlternateContent xmlns:mc="http://schemas.openxmlformats.org/markup-compatibility/2006">
          <mc:Choice Requires="x14">
            <control shapeId="12326" r:id="rId7" name="Check Box 38">
              <controlPr defaultSize="0" autoFill="0" autoLine="0" autoPict="0">
                <anchor moveWithCells="1">
                  <from>
                    <xdr:col>9</xdr:col>
                    <xdr:colOff>520700</xdr:colOff>
                    <xdr:row>3</xdr:row>
                    <xdr:rowOff>152400</xdr:rowOff>
                  </from>
                  <to>
                    <xdr:col>9</xdr:col>
                    <xdr:colOff>825500</xdr:colOff>
                    <xdr:row>5</xdr:row>
                    <xdr:rowOff>31750</xdr:rowOff>
                  </to>
                </anchor>
              </controlPr>
            </control>
          </mc:Choice>
        </mc:AlternateContent>
        <mc:AlternateContent xmlns:mc="http://schemas.openxmlformats.org/markup-compatibility/2006">
          <mc:Choice Requires="x14">
            <control shapeId="12327" r:id="rId8" name="Check Box 39">
              <controlPr defaultSize="0" autoFill="0" autoLine="0" autoPict="0">
                <anchor moveWithCells="1">
                  <from>
                    <xdr:col>9</xdr:col>
                    <xdr:colOff>520700</xdr:colOff>
                    <xdr:row>5</xdr:row>
                    <xdr:rowOff>139700</xdr:rowOff>
                  </from>
                  <to>
                    <xdr:col>9</xdr:col>
                    <xdr:colOff>825500</xdr:colOff>
                    <xdr:row>7</xdr:row>
                    <xdr:rowOff>6350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N1288"/>
  <sheetViews>
    <sheetView showGridLines="0" zoomScaleNormal="100" zoomScaleSheetLayoutView="90" workbookViewId="0">
      <selection activeCell="P13" sqref="P13"/>
    </sheetView>
  </sheetViews>
  <sheetFormatPr defaultColWidth="9.08984375" defaultRowHeight="9.5"/>
  <cols>
    <col min="1" max="1" width="1.08984375" style="7" customWidth="1"/>
    <col min="2" max="2" width="2" style="7" customWidth="1"/>
    <col min="3" max="3" width="6.08984375" style="7" customWidth="1"/>
    <col min="4" max="4" width="3" style="7" customWidth="1"/>
    <col min="5" max="5" width="11.90625" style="7" customWidth="1"/>
    <col min="6" max="6" width="5.08984375" style="7" customWidth="1"/>
    <col min="7" max="7" width="13.6328125" style="7" customWidth="1"/>
    <col min="8" max="8" width="15.36328125" style="7" customWidth="1"/>
    <col min="9" max="9" width="13.6328125" style="7" customWidth="1"/>
    <col min="10" max="11" width="16.6328125" style="7" customWidth="1"/>
    <col min="12" max="12" width="3.08984375" style="7" customWidth="1"/>
    <col min="13" max="13" width="2.36328125" style="7" customWidth="1"/>
    <col min="14" max="14" width="4.90625" style="7" customWidth="1"/>
    <col min="15" max="15" width="33.08984375" style="7" customWidth="1"/>
    <col min="16" max="16" width="19.36328125" style="7" customWidth="1"/>
    <col min="17" max="18" width="23.08984375" style="7" customWidth="1"/>
    <col min="19" max="19" width="17.54296875" style="7" customWidth="1"/>
    <col min="20" max="20" width="11.90625" style="7" hidden="1" customWidth="1"/>
    <col min="21" max="21" width="16.54296875" style="7" hidden="1" customWidth="1"/>
    <col min="22" max="25" width="20.90625" style="7" hidden="1" customWidth="1"/>
    <col min="26" max="26" width="10.90625" style="7" hidden="1" customWidth="1"/>
    <col min="27" max="28" width="8.36328125" style="7" hidden="1" customWidth="1"/>
    <col min="29" max="30" width="10.6328125" style="7" hidden="1" customWidth="1"/>
    <col min="31" max="32" width="7.6328125" style="7" hidden="1" customWidth="1"/>
    <col min="33" max="33" width="5.6328125" style="7" customWidth="1"/>
    <col min="34" max="34" width="4.90625" style="7" customWidth="1"/>
    <col min="35" max="35" width="23.6328125" style="7" customWidth="1"/>
    <col min="36" max="36" width="17.08984375" style="7" customWidth="1"/>
    <col min="37" max="37" width="5.54296875" style="7" customWidth="1"/>
    <col min="38" max="38" width="16.90625" style="7" customWidth="1"/>
    <col min="39" max="39" width="18.36328125" style="7" customWidth="1"/>
    <col min="40" max="40" width="13.453125" style="7" hidden="1" customWidth="1"/>
    <col min="41" max="41" width="18.36328125" style="7" hidden="1" customWidth="1"/>
    <col min="42" max="42" width="19.90625" style="7" hidden="1" customWidth="1"/>
    <col min="43" max="45" width="18.6328125" style="7" hidden="1" customWidth="1"/>
    <col min="46" max="51" width="9.08984375" style="7" hidden="1" customWidth="1"/>
    <col min="52" max="53" width="32" style="7" hidden="1" customWidth="1"/>
    <col min="54" max="55" width="9.08984375" style="7" hidden="1" customWidth="1"/>
    <col min="56" max="56" width="28.6328125" style="7" hidden="1" customWidth="1"/>
    <col min="57" max="57" width="9.08984375" style="7" hidden="1" customWidth="1"/>
    <col min="58" max="58" width="25.453125" style="7" hidden="1" customWidth="1"/>
    <col min="59" max="60" width="9.08984375" style="7" hidden="1" customWidth="1"/>
    <col min="61" max="67" width="0" style="7" hidden="1" customWidth="1"/>
    <col min="68" max="68" width="19.08984375" style="7" hidden="1" customWidth="1"/>
    <col min="69" max="69" width="28.90625" style="7" hidden="1" customWidth="1"/>
    <col min="70" max="73" width="0" style="7" hidden="1" customWidth="1"/>
    <col min="74" max="74" width="25.453125" style="7" hidden="1" customWidth="1"/>
    <col min="75" max="84" width="0" style="7" hidden="1" customWidth="1"/>
    <col min="85" max="85" width="29.54296875" style="7" hidden="1" customWidth="1"/>
    <col min="86" max="89" width="0" style="7" hidden="1" customWidth="1"/>
    <col min="90" max="90" width="25.453125" style="7" hidden="1" customWidth="1"/>
    <col min="91" max="92" width="0" style="7" hidden="1" customWidth="1"/>
    <col min="93" max="16384" width="9.08984375" style="7"/>
  </cols>
  <sheetData>
    <row r="1" spans="1:92" ht="12.75" customHeight="1">
      <c r="A1" s="1"/>
      <c r="B1" s="121"/>
      <c r="C1" s="1" t="s">
        <v>2932</v>
      </c>
      <c r="D1" s="120"/>
      <c r="E1" s="120"/>
      <c r="F1" s="120"/>
      <c r="G1" s="120"/>
      <c r="H1" s="1"/>
      <c r="I1" s="1"/>
      <c r="J1" s="1"/>
      <c r="K1" s="1"/>
      <c r="L1" s="1"/>
      <c r="T1" s="119" t="s">
        <v>431</v>
      </c>
      <c r="U1" s="119" t="s">
        <v>431</v>
      </c>
      <c r="V1" s="119" t="s">
        <v>431</v>
      </c>
      <c r="W1" s="119" t="s">
        <v>431</v>
      </c>
      <c r="X1" s="119" t="s">
        <v>431</v>
      </c>
      <c r="Y1" s="119" t="s">
        <v>431</v>
      </c>
      <c r="Z1" s="119" t="s">
        <v>431</v>
      </c>
      <c r="AA1" s="119" t="s">
        <v>431</v>
      </c>
      <c r="AB1" s="119" t="s">
        <v>431</v>
      </c>
      <c r="AC1" s="119" t="s">
        <v>431</v>
      </c>
      <c r="AD1" s="119" t="s">
        <v>431</v>
      </c>
      <c r="AE1" s="119" t="s">
        <v>431</v>
      </c>
      <c r="AF1" s="119" t="s">
        <v>431</v>
      </c>
      <c r="AG1" s="119"/>
      <c r="AM1" s="119"/>
      <c r="AN1" s="119" t="s">
        <v>431</v>
      </c>
      <c r="AO1" s="119" t="s">
        <v>431</v>
      </c>
      <c r="AP1" s="119" t="s">
        <v>431</v>
      </c>
      <c r="AQ1" s="119" t="s">
        <v>431</v>
      </c>
      <c r="AR1" s="119" t="s">
        <v>431</v>
      </c>
      <c r="AS1" s="119" t="s">
        <v>431</v>
      </c>
      <c r="AT1" s="119" t="s">
        <v>431</v>
      </c>
      <c r="AU1" s="119" t="s">
        <v>431</v>
      </c>
      <c r="AV1" s="119" t="s">
        <v>431</v>
      </c>
      <c r="AW1" s="119" t="s">
        <v>431</v>
      </c>
      <c r="AX1" s="119" t="s">
        <v>431</v>
      </c>
      <c r="AY1" s="119" t="s">
        <v>431</v>
      </c>
      <c r="AZ1" s="119" t="s">
        <v>431</v>
      </c>
      <c r="BA1" s="119" t="s">
        <v>431</v>
      </c>
      <c r="BB1" s="119" t="s">
        <v>431</v>
      </c>
      <c r="BC1" s="119" t="s">
        <v>431</v>
      </c>
      <c r="BD1" s="119" t="s">
        <v>431</v>
      </c>
      <c r="BE1" s="119" t="s">
        <v>431</v>
      </c>
      <c r="BF1" s="119" t="s">
        <v>431</v>
      </c>
      <c r="BG1" s="119" t="s">
        <v>431</v>
      </c>
      <c r="BH1" s="119" t="s">
        <v>431</v>
      </c>
      <c r="BI1" s="119" t="s">
        <v>431</v>
      </c>
      <c r="BJ1" s="119" t="s">
        <v>431</v>
      </c>
      <c r="BK1" s="119" t="s">
        <v>431</v>
      </c>
      <c r="BL1" s="119" t="s">
        <v>431</v>
      </c>
      <c r="BM1" s="119" t="s">
        <v>431</v>
      </c>
      <c r="BN1" s="119" t="s">
        <v>431</v>
      </c>
      <c r="BO1" s="119" t="s">
        <v>431</v>
      </c>
      <c r="BP1" s="119" t="s">
        <v>431</v>
      </c>
      <c r="BQ1" s="119" t="s">
        <v>431</v>
      </c>
      <c r="BR1" s="119" t="s">
        <v>431</v>
      </c>
      <c r="BS1" s="119" t="s">
        <v>431</v>
      </c>
      <c r="BT1" s="119" t="s">
        <v>431</v>
      </c>
      <c r="BU1" s="119" t="s">
        <v>431</v>
      </c>
      <c r="BV1" s="119" t="s">
        <v>431</v>
      </c>
      <c r="BW1" s="119" t="s">
        <v>431</v>
      </c>
      <c r="BX1" s="119" t="s">
        <v>431</v>
      </c>
      <c r="BY1" s="119" t="s">
        <v>431</v>
      </c>
      <c r="BZ1" s="119" t="s">
        <v>431</v>
      </c>
      <c r="CA1" s="119" t="s">
        <v>431</v>
      </c>
      <c r="CB1" s="119" t="s">
        <v>431</v>
      </c>
      <c r="CC1" s="119" t="s">
        <v>431</v>
      </c>
      <c r="CD1" s="119" t="s">
        <v>431</v>
      </c>
      <c r="CE1" s="119" t="s">
        <v>431</v>
      </c>
      <c r="CF1" s="119" t="s">
        <v>431</v>
      </c>
      <c r="CG1" s="119" t="s">
        <v>431</v>
      </c>
      <c r="CH1" s="119" t="s">
        <v>431</v>
      </c>
      <c r="CI1" s="119" t="s">
        <v>431</v>
      </c>
      <c r="CJ1" s="119" t="s">
        <v>431</v>
      </c>
      <c r="CK1" s="119" t="s">
        <v>431</v>
      </c>
      <c r="CL1" s="119" t="s">
        <v>431</v>
      </c>
      <c r="CM1" s="119" t="s">
        <v>431</v>
      </c>
      <c r="CN1" s="119" t="s">
        <v>431</v>
      </c>
    </row>
    <row r="2" spans="1:92" ht="26.25" customHeight="1">
      <c r="A2" s="1"/>
      <c r="B2" s="1"/>
      <c r="C2" s="561" t="s">
        <v>2926</v>
      </c>
      <c r="D2" s="561"/>
      <c r="E2" s="561"/>
      <c r="F2" s="561"/>
      <c r="G2" s="561"/>
      <c r="H2" s="561"/>
      <c r="I2" s="561"/>
      <c r="J2" s="561"/>
      <c r="K2" s="561"/>
      <c r="L2" s="1"/>
      <c r="AU2" s="7" t="s">
        <v>2308</v>
      </c>
      <c r="AW2" s="119" t="s">
        <v>435</v>
      </c>
      <c r="BB2" s="119" t="s">
        <v>444</v>
      </c>
      <c r="BD2" s="119" t="s">
        <v>437</v>
      </c>
      <c r="BJ2" s="7" t="s">
        <v>2309</v>
      </c>
      <c r="BM2" s="7" t="s">
        <v>2280</v>
      </c>
      <c r="BR2" s="7" t="s">
        <v>2281</v>
      </c>
      <c r="BT2" s="7" t="s">
        <v>2282</v>
      </c>
      <c r="BZ2" s="7" t="s">
        <v>2310</v>
      </c>
      <c r="CC2" s="7" t="s">
        <v>2283</v>
      </c>
      <c r="CH2" s="7" t="s">
        <v>2284</v>
      </c>
      <c r="CJ2" s="7" t="s">
        <v>2285</v>
      </c>
    </row>
    <row r="3" spans="1:92" ht="12.75" customHeight="1">
      <c r="A3" s="1"/>
      <c r="B3" s="1"/>
      <c r="C3" s="497" t="s">
        <v>2</v>
      </c>
      <c r="D3" s="498"/>
      <c r="E3" s="498"/>
      <c r="F3" s="499"/>
      <c r="G3" s="562" t="str">
        <f>IF('基準算出シート(３年平均)'!G3="","",'基準算出シート(３年平均)'!G3:K3)</f>
        <v>株式会社○○○○</v>
      </c>
      <c r="H3" s="563"/>
      <c r="I3" s="563"/>
      <c r="J3" s="563"/>
      <c r="K3" s="564"/>
      <c r="L3" s="1"/>
      <c r="T3" s="118"/>
      <c r="U3" s="7" t="s">
        <v>430</v>
      </c>
      <c r="AU3" s="136" t="str">
        <f>IF(参照_電気!A3="","",参照_電気!A3)</f>
        <v>登録番号</v>
      </c>
      <c r="AV3" s="136" t="str">
        <f>IF(参照_電気!B3="","",参照_電気!B3)</f>
        <v>電気事業者名</v>
      </c>
      <c r="AW3" s="136" t="str">
        <f>IF(参照_電気!C3="","",参照_電気!C3)</f>
        <v>メニュー名</v>
      </c>
      <c r="AX3" s="136" t="str">
        <f>IF(参照_電気!D3="","",参照_電気!D3)</f>
        <v>基礎排出係数
(t-CO2/kWh)</v>
      </c>
      <c r="AY3" s="136" t="str">
        <f>IF(参照_電気!E3="","",参照_電気!E3)</f>
        <v>調整後排出係数
(t-CO2/kWh)</v>
      </c>
      <c r="AZ3" s="136" t="str">
        <f>IF(参照_電気!F3="","",参照_電気!F3)</f>
        <v>電気事業者名（加工後）</v>
      </c>
      <c r="BA3" s="136" t="str">
        <f>IF(参照_電気!G3="","",参照_電気!G3)</f>
        <v>電気事業者名_メニュー名</v>
      </c>
      <c r="BB3" s="136" t="s">
        <v>443</v>
      </c>
      <c r="BD3" s="122" t="s">
        <v>441</v>
      </c>
      <c r="BF3" s="7" t="s">
        <v>440</v>
      </c>
      <c r="BJ3" s="136" t="str">
        <f>IF(参照_ガス!A3="","",参照_ガス!A3)</f>
        <v>登録番号</v>
      </c>
      <c r="BK3" s="309" t="str">
        <f>IF(参照_ガス!B3="","",参照_ガス!B3)</f>
        <v>ガス事業者名</v>
      </c>
      <c r="BL3" s="136" t="str">
        <f>IF(参照_ガス!C3="","",参照_ガス!C3)</f>
        <v/>
      </c>
      <c r="BM3" s="136" t="str">
        <f>IF(参照_ガス!D3="","",参照_ガス!D3)</f>
        <v>メニュー名</v>
      </c>
      <c r="BN3" s="136" t="str">
        <f>IF(参照_ガス!E3="","",参照_ガス!E3)</f>
        <v>基礎排出係数
(t-CO2/千m³)</v>
      </c>
      <c r="BO3" s="136" t="str">
        <f>IF(参照_ガス!F3="","",参照_ガス!F3)</f>
        <v>調整後排出係数
(t-CO2/千m³)</v>
      </c>
      <c r="BP3" s="136" t="str">
        <f>IF(参照_ガス!H3="","",参照_ガス!H3)</f>
        <v>ガス事業者名（加工後）</v>
      </c>
      <c r="BQ3" s="136" t="str">
        <f>IF(参照_ガス!I3="","",参照_ガス!I3)</f>
        <v>ガス事業者名（加工後）_メニュー名</v>
      </c>
      <c r="BR3" s="136" t="str">
        <f>IF(参照_ガス!J3="","",参照_ガス!J3)</f>
        <v>基礎排出係数
(t-CO2/千m³)</v>
      </c>
      <c r="BS3" s="310"/>
      <c r="BT3" s="311" t="s">
        <v>2286</v>
      </c>
      <c r="BV3" s="7" t="s">
        <v>440</v>
      </c>
      <c r="BZ3" s="136" t="str">
        <f>IF(参照_熱!A3="","",参照_熱!A3)</f>
        <v>登録番号</v>
      </c>
      <c r="CA3" s="136" t="str">
        <f>IF(参照_熱!B3="","",参照_熱!B3)</f>
        <v>熱供給事業者名</v>
      </c>
      <c r="CB3" s="136" t="str">
        <f>IF(参照_熱!C3="","",参照_熱!C3)</f>
        <v/>
      </c>
      <c r="CC3" s="136" t="str">
        <f>IF(参照_熱!D3="","",参照_熱!D3)</f>
        <v>メニュー名</v>
      </c>
      <c r="CD3" s="136" t="str">
        <f>IF(参照_熱!E3="","",参照_熱!E3)</f>
        <v>基礎排出係数
(t-CO2/GJ)</v>
      </c>
      <c r="CE3" s="136" t="str">
        <f>IF(参照_熱!F3="","",参照_熱!F3)</f>
        <v>調整後排出係数
(t-CO2/GJ)</v>
      </c>
      <c r="CF3" s="136" t="str">
        <f>IF(参照_熱!H3="","",参照_熱!H3)</f>
        <v>熱供給事業者名（加工後）</v>
      </c>
      <c r="CG3" s="136" t="str">
        <f>IF(参照_熱!I3="","",参照_熱!I3)</f>
        <v>熱供給事業者名（加工後）_メニュー名</v>
      </c>
      <c r="CH3" s="136" t="str">
        <f>IF(参照_熱!J3="","",参照_熱!J3)</f>
        <v>基礎排出係数
(t-CO2/GJ)</v>
      </c>
      <c r="CI3" s="23"/>
      <c r="CJ3" s="312" t="s">
        <v>2141</v>
      </c>
      <c r="CL3" s="7" t="s">
        <v>440</v>
      </c>
    </row>
    <row r="4" spans="1:92" ht="12.75" customHeight="1">
      <c r="A4" s="1"/>
      <c r="B4" s="1"/>
      <c r="C4" s="494" t="s">
        <v>15</v>
      </c>
      <c r="D4" s="495"/>
      <c r="E4" s="495"/>
      <c r="F4" s="495"/>
      <c r="G4" s="496"/>
      <c r="H4" s="494" t="s">
        <v>4</v>
      </c>
      <c r="I4" s="496"/>
      <c r="J4" s="494" t="s">
        <v>3</v>
      </c>
      <c r="K4" s="496"/>
      <c r="L4" s="1"/>
      <c r="N4" s="36" t="s">
        <v>345</v>
      </c>
      <c r="AH4" s="36"/>
      <c r="AU4" s="19" t="str">
        <f>IF(参照_電気!A4="","",参照_電気!A4)</f>
        <v>A0002</v>
      </c>
      <c r="AV4" s="19" t="str">
        <f>IF(参照_電気!B4="","",参照_電気!B4)</f>
        <v>イーレックス(株)</v>
      </c>
      <c r="AW4" s="19" t="str">
        <f>IF(参照_電気!C4="","",参照_電気!C4)</f>
        <v/>
      </c>
      <c r="AX4" s="19">
        <f>IF(参照_電気!D4="","",参照_電気!D4)</f>
        <v>4.2200000000000001E-4</v>
      </c>
      <c r="AY4" s="19">
        <f>IF(参照_電気!E4="","",参照_電気!E4)</f>
        <v>4.2200000000000001E-4</v>
      </c>
      <c r="AZ4" s="19" t="str">
        <f>IF(参照_電気!F4="","",参照_電気!F4)</f>
        <v>イーレックス(株)</v>
      </c>
      <c r="BA4" s="19" t="str">
        <f>IF(参照_電気!G4="","",参照_電気!G4)</f>
        <v>イーレックス(株)_</v>
      </c>
      <c r="BB4" s="19">
        <f>AX4*1000</f>
        <v>0.42199999999999999</v>
      </c>
      <c r="BD4" s="19" t="str">
        <f>IF(参照_電気!L4="","",参照_電気!L4)</f>
        <v>北海道電力(株)</v>
      </c>
      <c r="BF4" s="134" t="s">
        <v>439</v>
      </c>
      <c r="BG4" s="135" t="s">
        <v>438</v>
      </c>
      <c r="BH4" s="7" t="s">
        <v>437</v>
      </c>
      <c r="BJ4" s="19" t="str">
        <f>IF(参照_ガス!A4="","",参照_ガス!A4)</f>
        <v>A0002</v>
      </c>
      <c r="BK4" s="19" t="str">
        <f>IF(参照_ガス!B4="","",参照_ガス!B4)</f>
        <v>東京電力エナジーパートナー株式会社</v>
      </c>
      <c r="BL4" s="19" t="str">
        <f>IF(参照_ガス!C4="","",参照_ガス!C4)</f>
        <v/>
      </c>
      <c r="BM4" s="19" t="str">
        <f>IF(参照_ガス!D4="","",参照_ガス!D4)</f>
        <v/>
      </c>
      <c r="BN4" s="19">
        <f>IF(参照_ガス!E4="","",参照_ガス!E4)</f>
        <v>2.0499999999999998</v>
      </c>
      <c r="BO4" s="19">
        <f>IF(参照_ガス!F4="","",参照_ガス!F4)</f>
        <v>2.0499999999999998</v>
      </c>
      <c r="BP4" s="19" t="str">
        <f>IF(参照_ガス!H4="","",参照_ガス!H4)</f>
        <v>東京電力エナジーパートナー株式会社</v>
      </c>
      <c r="BQ4" s="19" t="str">
        <f>IF(参照_ガス!I4="","",参照_ガス!I4)</f>
        <v>東京電力エナジーパートナー株式会社_</v>
      </c>
      <c r="BR4" s="19">
        <f>IF(参照_ガス!J4="","",参照_ガス!J4)</f>
        <v>2.0499999999999998</v>
      </c>
      <c r="BT4" s="19" t="str">
        <f>IF(参照_ガス!N4="","",参照_ガス!N4)</f>
        <v>大阪ガス株式会社</v>
      </c>
      <c r="BV4" s="134" t="s">
        <v>2287</v>
      </c>
      <c r="BW4" s="135" t="s">
        <v>2288</v>
      </c>
      <c r="BX4" s="7" t="s">
        <v>2282</v>
      </c>
      <c r="BZ4" s="19" t="str">
        <f>IF(参照_熱!A4="","",参照_熱!A4)</f>
        <v>002</v>
      </c>
      <c r="CA4" s="19" t="str">
        <f>IF(参照_熱!B4="","",参照_熱!B4)</f>
        <v>東京ガスエンジニアリングソリューションズ株式会社</v>
      </c>
      <c r="CB4" s="19" t="str">
        <f>IF(参照_熱!C4="","",参照_熱!C4)</f>
        <v>田町駅東口北地域</v>
      </c>
      <c r="CC4" s="19" t="str">
        <f>IF(参照_熱!D4="","",参照_熱!D4)</f>
        <v/>
      </c>
      <c r="CD4" s="19">
        <f>IF(参照_熱!E4="","",参照_熱!E4)</f>
        <v>0.05</v>
      </c>
      <c r="CE4" s="19">
        <f>IF(参照_熱!F4="","",参照_熱!F4)</f>
        <v>0.05</v>
      </c>
      <c r="CF4" s="19" t="str">
        <f>IF(参照_熱!H4="","",参照_熱!H4)</f>
        <v>東京ガスエンジニアリングソリューションズ株式会社_田町駅東口北地域</v>
      </c>
      <c r="CG4" s="19" t="str">
        <f>IF(参照_熱!I4="","",参照_熱!I4)</f>
        <v>東京ガスエンジニアリングソリューションズ株式会社_田町駅東口北地域_</v>
      </c>
      <c r="CH4" s="19">
        <f>IF(参照_熱!J4="","",参照_熱!J4)</f>
        <v>0.05</v>
      </c>
      <c r="CJ4" s="19" t="str">
        <f>IF(参照_熱!N4="","",参照_熱!N4)</f>
        <v>池袋地域冷暖房株式会社_東池袋地域</v>
      </c>
      <c r="CL4" s="134" t="s">
        <v>2289</v>
      </c>
      <c r="CM4" s="135" t="s">
        <v>2290</v>
      </c>
      <c r="CN4" s="7" t="s">
        <v>2285</v>
      </c>
    </row>
    <row r="5" spans="1:92" ht="12.75" customHeight="1" thickBot="1">
      <c r="A5" s="1"/>
      <c r="B5" s="1"/>
      <c r="C5" s="570" t="s">
        <v>2929</v>
      </c>
      <c r="D5" s="571"/>
      <c r="E5" s="571"/>
      <c r="F5" s="571"/>
      <c r="G5" s="572"/>
      <c r="H5" s="579" t="s">
        <v>2930</v>
      </c>
      <c r="I5" s="580"/>
      <c r="J5" s="570" t="s">
        <v>2931</v>
      </c>
      <c r="K5" s="572"/>
      <c r="L5" s="1"/>
      <c r="N5" s="117" t="s">
        <v>2291</v>
      </c>
      <c r="O5" s="116"/>
      <c r="P5" s="116"/>
      <c r="Q5" s="116"/>
      <c r="R5" s="116"/>
      <c r="S5" s="116"/>
      <c r="T5" s="115"/>
      <c r="U5" s="115"/>
      <c r="V5" s="115"/>
      <c r="W5" s="115"/>
      <c r="X5" s="115"/>
      <c r="Y5" s="115"/>
      <c r="Z5" s="115"/>
      <c r="AE5" s="115"/>
      <c r="AF5" s="115"/>
      <c r="AH5" s="117" t="s">
        <v>346</v>
      </c>
      <c r="AI5" s="116"/>
      <c r="AJ5" s="116"/>
      <c r="AK5" s="116"/>
      <c r="AL5" s="116"/>
      <c r="AM5" s="115"/>
      <c r="AN5" s="115"/>
      <c r="AU5" s="19" t="str">
        <f>IF(参照_電気!A5="","",参照_電気!A5)</f>
        <v>A0003</v>
      </c>
      <c r="AV5" s="19" t="str">
        <f>IF(参照_電気!B5="","",参照_電気!B5)</f>
        <v>リエスパワー(株)</v>
      </c>
      <c r="AW5" s="19" t="str">
        <f>IF(参照_電気!C5="","",参照_電気!C5)</f>
        <v/>
      </c>
      <c r="AX5" s="19">
        <f>IF(参照_電気!D5="","",参照_電気!D5)</f>
        <v>0</v>
      </c>
      <c r="AY5" s="19">
        <f>IF(参照_電気!E5="","",参照_電気!E5)</f>
        <v>0</v>
      </c>
      <c r="AZ5" s="19" t="str">
        <f>IF(参照_電気!F5="","",参照_電気!F5)</f>
        <v>リエスパワー(株)</v>
      </c>
      <c r="BA5" s="19" t="str">
        <f>IF(参照_電気!G5="","",参照_電気!G5)</f>
        <v>リエスパワー(株)_</v>
      </c>
      <c r="BB5" s="19">
        <f t="shared" ref="BB5:BB68" si="0">AX5*1000</f>
        <v>0</v>
      </c>
      <c r="BD5" s="19" t="str">
        <f>IF(参照_電気!L5="","",参照_電気!L5)</f>
        <v>東北電力(株)</v>
      </c>
      <c r="BF5" s="134" t="s">
        <v>436</v>
      </c>
      <c r="BG5" s="135" t="s">
        <v>2292</v>
      </c>
      <c r="BH5" s="7" t="s">
        <v>435</v>
      </c>
      <c r="BJ5" s="19" t="str">
        <f>IF(参照_ガス!A5="","",参照_ガス!A5)</f>
        <v>A0003</v>
      </c>
      <c r="BK5" s="19" t="str">
        <f>IF(参照_ガス!B5="","",参照_ガス!B5)</f>
        <v>中部電力ミライズ株式会社</v>
      </c>
      <c r="BL5" s="19" t="str">
        <f>IF(参照_ガス!C5="","",参照_ガス!C5)</f>
        <v/>
      </c>
      <c r="BM5" s="19" t="str">
        <f>IF(参照_ガス!D5="","",参照_ガス!D5)</f>
        <v>メニューA</v>
      </c>
      <c r="BN5" s="19">
        <f>IF(参照_ガス!E5="","",参照_ガス!E5)</f>
        <v>2.0499999999999998</v>
      </c>
      <c r="BO5" s="19">
        <f>IF(参照_ガス!F5="","",参照_ガス!F5)</f>
        <v>0</v>
      </c>
      <c r="BP5" s="19" t="str">
        <f>IF(参照_ガス!H5="","",参照_ガス!H5)</f>
        <v>中部電力ミライズ株式会社</v>
      </c>
      <c r="BQ5" s="19" t="str">
        <f>IF(参照_ガス!I5="","",参照_ガス!I5)</f>
        <v>中部電力ミライズ株式会社_メニューA</v>
      </c>
      <c r="BR5" s="19">
        <f>IF(参照_ガス!J5="","",参照_ガス!J5)</f>
        <v>2.0499999999999998</v>
      </c>
      <c r="BT5" s="19" t="str">
        <f>IF(参照_ガス!N5="","",参照_ガス!N5)</f>
        <v>長田野ガスセンター</v>
      </c>
      <c r="BV5" s="134" t="s">
        <v>436</v>
      </c>
      <c r="BW5" s="135" t="s">
        <v>2293</v>
      </c>
      <c r="BX5" s="7" t="s">
        <v>2280</v>
      </c>
      <c r="BZ5" s="19" t="str">
        <f>IF(参照_熱!A5="","",参照_熱!A5)</f>
        <v>006</v>
      </c>
      <c r="CA5" s="19" t="str">
        <f>IF(参照_熱!B5="","",参照_熱!B5)</f>
        <v>丸の内熱供給株式会社</v>
      </c>
      <c r="CB5" s="19" t="str">
        <f>IF(参照_熱!C5="","",参照_熱!C5)</f>
        <v/>
      </c>
      <c r="CC5" s="19" t="str">
        <f>IF(参照_熱!D5="","",参照_熱!D5)</f>
        <v>メニューA</v>
      </c>
      <c r="CD5" s="19">
        <f>IF(参照_熱!E5="","",参照_熱!E5)</f>
        <v>4.36E-2</v>
      </c>
      <c r="CE5" s="19">
        <f>IF(参照_熱!F5="","",参照_熱!F5)</f>
        <v>0</v>
      </c>
      <c r="CF5" s="19" t="str">
        <f>IF(参照_熱!H5="","",参照_熱!H5)</f>
        <v>丸の内熱供給株式会社</v>
      </c>
      <c r="CG5" s="19" t="str">
        <f>IF(参照_熱!I5="","",参照_熱!I5)</f>
        <v>丸の内熱供給株式会社_メニューA</v>
      </c>
      <c r="CH5" s="19">
        <f>IF(参照_熱!J5="","",参照_熱!J5)</f>
        <v>4.36E-2</v>
      </c>
      <c r="CJ5" s="19" t="str">
        <f>IF(参照_熱!N5="","",参照_熱!N5)</f>
        <v>錦糸町熱供給株式会社</v>
      </c>
      <c r="CL5" s="134" t="s">
        <v>436</v>
      </c>
      <c r="CM5" s="135" t="s">
        <v>2294</v>
      </c>
      <c r="CN5" s="7" t="s">
        <v>2283</v>
      </c>
    </row>
    <row r="6" spans="1:92" ht="12.75" customHeight="1" thickBot="1">
      <c r="A6" s="1"/>
      <c r="B6" s="1"/>
      <c r="C6" s="573"/>
      <c r="D6" s="574"/>
      <c r="E6" s="574"/>
      <c r="F6" s="574"/>
      <c r="G6" s="575"/>
      <c r="H6" s="581"/>
      <c r="I6" s="582"/>
      <c r="J6" s="573"/>
      <c r="K6" s="575"/>
      <c r="L6" s="1"/>
      <c r="N6" s="75"/>
      <c r="O6" s="73" t="s">
        <v>66</v>
      </c>
      <c r="P6" s="74" t="s">
        <v>344</v>
      </c>
      <c r="Q6" s="69" t="s">
        <v>410</v>
      </c>
      <c r="R6" s="73" t="s">
        <v>409</v>
      </c>
      <c r="S6" s="34" t="s">
        <v>121</v>
      </c>
      <c r="T6" s="67" t="s">
        <v>396</v>
      </c>
      <c r="U6" s="66" t="s">
        <v>395</v>
      </c>
      <c r="V6" s="66" t="s">
        <v>394</v>
      </c>
      <c r="W6" s="73" t="s">
        <v>408</v>
      </c>
      <c r="X6" s="72" t="s">
        <v>407</v>
      </c>
      <c r="Y6" s="71" t="s">
        <v>406</v>
      </c>
      <c r="Z6" s="71" t="s">
        <v>405</v>
      </c>
      <c r="AA6" s="71" t="s">
        <v>404</v>
      </c>
      <c r="AB6" s="71" t="s">
        <v>403</v>
      </c>
      <c r="AC6" s="71" t="s">
        <v>402</v>
      </c>
      <c r="AD6" s="71" t="s">
        <v>401</v>
      </c>
      <c r="AE6" s="66" t="s">
        <v>400</v>
      </c>
      <c r="AF6" s="34" t="s">
        <v>399</v>
      </c>
      <c r="AH6" s="70"/>
      <c r="AI6" s="69" t="s">
        <v>398</v>
      </c>
      <c r="AJ6" s="585" t="s">
        <v>397</v>
      </c>
      <c r="AK6" s="586"/>
      <c r="AL6" s="68" t="s">
        <v>121</v>
      </c>
      <c r="AN6" s="67" t="s">
        <v>396</v>
      </c>
      <c r="AO6" s="66" t="s">
        <v>395</v>
      </c>
      <c r="AP6" s="34" t="s">
        <v>394</v>
      </c>
      <c r="AU6" s="19" t="str">
        <f>IF(参照_電気!A6="","",参照_電気!A6)</f>
        <v>A0004</v>
      </c>
      <c r="AV6" s="19" t="str">
        <f>IF(参照_電気!B6="","",参照_電気!B6)</f>
        <v>エバーグリーン・リテイリング(株)</v>
      </c>
      <c r="AW6" s="19" t="str">
        <f>IF(参照_電気!C6="","",参照_電気!C6)</f>
        <v>メニューA</v>
      </c>
      <c r="AX6" s="19">
        <f>IF(参照_電気!D6="","",参照_電気!D6)</f>
        <v>0</v>
      </c>
      <c r="AY6" s="19">
        <f>IF(参照_電気!E6="","",参照_電気!E6)</f>
        <v>0</v>
      </c>
      <c r="AZ6" s="19" t="str">
        <f>IF(参照_電気!F6="","",参照_電気!F6)</f>
        <v>エバーグリーン・リテイリング(株)</v>
      </c>
      <c r="BA6" s="19" t="str">
        <f>IF(参照_電気!G6="","",参照_電気!G6)</f>
        <v>エバーグリーン・リテイリング(株)_メニューA</v>
      </c>
      <c r="BB6" s="19">
        <f t="shared" si="0"/>
        <v>0</v>
      </c>
      <c r="BD6" s="19" t="str">
        <f>IF(参照_電気!L6="","",参照_電気!L6)</f>
        <v>東京電力エナジーパートナー(株)</v>
      </c>
      <c r="BF6" s="118" t="s">
        <v>2295</v>
      </c>
      <c r="BG6" s="135" t="s">
        <v>434</v>
      </c>
      <c r="BH6" s="7" t="s">
        <v>433</v>
      </c>
      <c r="BJ6" s="19" t="str">
        <f>IF(参照_ガス!A6="","",参照_ガス!A6)</f>
        <v/>
      </c>
      <c r="BK6" s="19" t="str">
        <f>IF(参照_ガス!B6="","",参照_ガス!B6)</f>
        <v/>
      </c>
      <c r="BL6" s="19" t="str">
        <f>IF(参照_ガス!C6="","",参照_ガス!C6)</f>
        <v/>
      </c>
      <c r="BM6" s="19" t="str">
        <f>IF(参照_ガス!D6="","",参照_ガス!D6)</f>
        <v>残差</v>
      </c>
      <c r="BN6" s="19">
        <f>IF(参照_ガス!E6="","",参照_ガス!E6)</f>
        <v>2.0499999999999998</v>
      </c>
      <c r="BO6" s="19">
        <f>IF(参照_ガス!F6="","",参照_ガス!F6)</f>
        <v>2.0499999999999998</v>
      </c>
      <c r="BP6" s="19" t="str">
        <f>IF(参照_ガス!H6="","",参照_ガス!H6)</f>
        <v>中部電力ミライズ株式会社</v>
      </c>
      <c r="BQ6" s="19" t="str">
        <f>IF(参照_ガス!I6="","",参照_ガス!I6)</f>
        <v>中部電力ミライズ株式会社_残差</v>
      </c>
      <c r="BR6" s="19">
        <f>IF(参照_ガス!J6="","",参照_ガス!J6)</f>
        <v>2.0499999999999998</v>
      </c>
      <c r="BT6" s="19" t="str">
        <f>IF(参照_ガス!N6="","",参照_ガス!N6)</f>
        <v>丹後ガス株式会社</v>
      </c>
      <c r="BV6" s="118" t="s">
        <v>2295</v>
      </c>
      <c r="BW6" s="135" t="s">
        <v>2296</v>
      </c>
      <c r="BX6" s="7" t="s">
        <v>2281</v>
      </c>
      <c r="BZ6" s="19" t="str">
        <f>IF(参照_熱!A6="","",参照_熱!A6)</f>
        <v/>
      </c>
      <c r="CA6" s="19" t="str">
        <f>IF(参照_熱!B6="","",参照_熱!B6)</f>
        <v/>
      </c>
      <c r="CB6" s="19" t="str">
        <f>IF(参照_熱!C6="","",参照_熱!C6)</f>
        <v/>
      </c>
      <c r="CC6" s="19" t="str">
        <f>IF(参照_熱!D6="","",参照_熱!D6)</f>
        <v>残差</v>
      </c>
      <c r="CD6" s="19">
        <f>IF(参照_熱!E6="","",参照_熱!E6)</f>
        <v>4.36E-2</v>
      </c>
      <c r="CE6" s="19">
        <f>IF(参照_熱!F6="","",参照_熱!F6)</f>
        <v>4.36E-2</v>
      </c>
      <c r="CF6" s="19" t="str">
        <f>IF(参照_熱!H6="","",参照_熱!H6)</f>
        <v>丸の内熱供給株式会社</v>
      </c>
      <c r="CG6" s="19" t="str">
        <f>IF(参照_熱!I6="","",参照_熱!I6)</f>
        <v>丸の内熱供給株式会社_残差</v>
      </c>
      <c r="CH6" s="19">
        <f>IF(参照_熱!J6="","",参照_熱!J6)</f>
        <v>4.36E-2</v>
      </c>
      <c r="CJ6" s="19" t="str">
        <f>IF(参照_熱!N6="","",参照_熱!N6)</f>
        <v>山王熱供給株式会社</v>
      </c>
      <c r="CL6" s="118" t="s">
        <v>2295</v>
      </c>
      <c r="CM6" s="135" t="s">
        <v>2297</v>
      </c>
      <c r="CN6" s="7" t="s">
        <v>2284</v>
      </c>
    </row>
    <row r="7" spans="1:92" ht="12.75" customHeight="1" thickTop="1">
      <c r="A7" s="1"/>
      <c r="B7" s="1"/>
      <c r="C7" s="576"/>
      <c r="D7" s="577"/>
      <c r="E7" s="577"/>
      <c r="F7" s="577"/>
      <c r="G7" s="578"/>
      <c r="H7" s="583"/>
      <c r="I7" s="584"/>
      <c r="J7" s="576"/>
      <c r="K7" s="578"/>
      <c r="L7" s="1"/>
      <c r="N7" s="114">
        <v>1</v>
      </c>
      <c r="O7" s="57"/>
      <c r="P7" s="57"/>
      <c r="Q7" s="54" t="str">
        <f>IF(O7="","",_xlfn.IFNA(VLOOKUP(O7&amp;"_"&amp;P7,$BA:$BB,2,FALSE),"該当する排出係数がありません"))</f>
        <v/>
      </c>
      <c r="R7" s="56"/>
      <c r="S7" s="113"/>
      <c r="T7" s="49">
        <f>係数１!D$49</f>
        <v>8640</v>
      </c>
      <c r="U7" s="92" t="str">
        <f>IF(OR(S7="",O7=""),"",S7/1000*T7*0.0258)</f>
        <v/>
      </c>
      <c r="V7" s="92" t="str">
        <f>IF(OR(S7="",O7=""),"",IF(R7="",S7*Q7,S7*R7))</f>
        <v/>
      </c>
      <c r="W7" s="94" t="str">
        <f t="array" aca="1" ref="W7" ca="1">IF(O7="","",IF(ISNUMBER(AA7),INDIRECT($BG$6&amp;AA7),IF(AA7="a",Q7,IF(AA7="b",INDIRECT($BG$6&amp;AB7),IF(AA7="c",R7,"")))))</f>
        <v/>
      </c>
      <c r="X7" s="93"/>
      <c r="Y7" s="92" t="str">
        <f>IF(OR(S7="",O7=""),"",IF(X7="",S7*W7,S7*X7))</f>
        <v/>
      </c>
      <c r="Z7" s="91" t="str">
        <f ca="1">IF(O7="","",IF(COUNTIF(INDIRECT($BG$4&amp;":"&amp;$BG$4),O7),1,0))</f>
        <v/>
      </c>
      <c r="AA7" s="91" t="str">
        <f ca="1">IF(O7="","",IF(OR(AE7="",AF7=""),"c",IFERROR(MATCH("*残差*",INDIRECT($BG$5&amp;AE7&amp;":"&amp;$BG$5&amp;AF7),0)+AE7-1,IF(AF7-AE7&gt;=1,"b","a"))))</f>
        <v/>
      </c>
      <c r="AB7" s="91" t="str">
        <f ca="1">IF(O7="","",IF(OR(AE7="",AF7=""),"-",IFERROR(MATCH("*事業者全体*",INDIRECT($BG$5&amp;AE7&amp;":"&amp;$BG$5&amp;AF7),0)+AE7-1,"-")))</f>
        <v/>
      </c>
      <c r="AC7" s="91">
        <f ca="1">IF(Z7=0,1,IF(R7="",0,1))</f>
        <v>0</v>
      </c>
      <c r="AD7" s="91">
        <f>IF(R7="",0,1)</f>
        <v>0</v>
      </c>
      <c r="AE7" s="91" t="str">
        <f>_xlfn.IFNA(MATCH(O7,$AZ:$AZ,0),"")</f>
        <v/>
      </c>
      <c r="AF7" s="90" t="str">
        <f t="shared" ref="AF7:AF21" si="1">IFERROR(IF(O7="","",AE7+COUNTIF($AZ:$AZ,O7)-1),"")</f>
        <v/>
      </c>
      <c r="AH7" s="63">
        <v>1</v>
      </c>
      <c r="AI7" s="8"/>
      <c r="AJ7" s="587"/>
      <c r="AK7" s="588"/>
      <c r="AL7" s="9"/>
      <c r="AN7" s="49">
        <f>係数１!D$49</f>
        <v>8640</v>
      </c>
      <c r="AO7" s="92" t="str">
        <f>IF(OR(AL7="",AI7=""),"",AL7/1000*AN7*0.0258)</f>
        <v/>
      </c>
      <c r="AP7" s="146" t="str">
        <f>IF(OR(AL7="",AI7=""),"",AL7*AJ7)</f>
        <v/>
      </c>
      <c r="AU7" s="19" t="str">
        <f>IF(参照_電気!A7="","",参照_電気!A7)</f>
        <v/>
      </c>
      <c r="AV7" s="19" t="str">
        <f>IF(参照_電気!B7="","",参照_電気!B7)</f>
        <v/>
      </c>
      <c r="AW7" s="19" t="str">
        <f>IF(参照_電気!C7="","",参照_電気!C7)</f>
        <v>(参考値)事業者全体</v>
      </c>
      <c r="AX7" s="19">
        <f>IF(参照_電気!D7="","",参照_電気!D7)</f>
        <v>0</v>
      </c>
      <c r="AY7" s="19">
        <f>IF(参照_電気!E7="","",参照_電気!E7)</f>
        <v>0</v>
      </c>
      <c r="AZ7" s="19" t="str">
        <f>IF(参照_電気!F7="","",参照_電気!F7)</f>
        <v>エバーグリーン・リテイリング(株)</v>
      </c>
      <c r="BA7" s="19" t="str">
        <f>IF(参照_電気!G7="","",参照_電気!G7)</f>
        <v>エバーグリーン・リテイリング(株)_(参考値)事業者全体</v>
      </c>
      <c r="BB7" s="19">
        <f t="shared" si="0"/>
        <v>0</v>
      </c>
      <c r="BD7" s="19" t="str">
        <f>IF(参照_電気!L7="","",参照_電気!L7)</f>
        <v>中部電力ミライズ(株)</v>
      </c>
      <c r="BJ7" s="19" t="str">
        <f>IF(参照_ガス!A7="","",参照_ガス!A7)</f>
        <v>A0018</v>
      </c>
      <c r="BK7" s="19" t="str">
        <f>IF(参照_ガス!B7="","",参照_ガス!B7)</f>
        <v>レモンガス株式会社</v>
      </c>
      <c r="BL7" s="19" t="str">
        <f>IF(参照_ガス!C7="","",参照_ガス!C7)</f>
        <v/>
      </c>
      <c r="BM7" s="19" t="str">
        <f>IF(参照_ガス!D7="","",参照_ガス!D7)</f>
        <v/>
      </c>
      <c r="BN7" s="19">
        <f>IF(参照_ガス!E7="","",参照_ガス!E7)</f>
        <v>2.31</v>
      </c>
      <c r="BO7" s="19">
        <f>IF(参照_ガス!F7="","",参照_ガス!F7)</f>
        <v>2.31</v>
      </c>
      <c r="BP7" s="19" t="str">
        <f>IF(参照_ガス!H7="","",参照_ガス!H7)</f>
        <v>レモンガス株式会社</v>
      </c>
      <c r="BQ7" s="19" t="str">
        <f>IF(参照_ガス!I7="","",参照_ガス!I7)</f>
        <v>レモンガス株式会社_</v>
      </c>
      <c r="BR7" s="19">
        <f>IF(参照_ガス!J7="","",参照_ガス!J7)</f>
        <v>2.31</v>
      </c>
      <c r="BT7" s="19" t="str">
        <f>IF(参照_ガス!N7="","",参照_ガス!N7)</f>
        <v>福知山都市ガス株式会社</v>
      </c>
      <c r="BZ7" s="19" t="str">
        <f>IF(参照_熱!A7="","",参照_熱!A7)</f>
        <v>009</v>
      </c>
      <c r="CA7" s="19" t="str">
        <f>IF(参照_熱!B7="","",参照_熱!B7)</f>
        <v>池袋地域冷暖房株式会社</v>
      </c>
      <c r="CB7" s="19" t="str">
        <f>IF(参照_熱!C7="","",参照_熱!C7)</f>
        <v>東池袋地域</v>
      </c>
      <c r="CC7" s="19" t="str">
        <f>IF(参照_熱!D7="","",参照_熱!D7)</f>
        <v>メニューA</v>
      </c>
      <c r="CD7" s="19">
        <f>IF(参照_熱!E7="","",参照_熱!E7)</f>
        <v>2.23E-2</v>
      </c>
      <c r="CE7" s="19">
        <f>IF(参照_熱!F7="","",参照_熱!F7)</f>
        <v>0</v>
      </c>
      <c r="CF7" s="19" t="str">
        <f>IF(参照_熱!H7="","",参照_熱!H7)</f>
        <v>池袋地域冷暖房株式会社_東池袋地域</v>
      </c>
      <c r="CG7" s="19" t="str">
        <f>IF(参照_熱!I7="","",参照_熱!I7)</f>
        <v>池袋地域冷暖房株式会社_東池袋地域_メニューA</v>
      </c>
      <c r="CH7" s="19">
        <f>IF(参照_熱!J7="","",参照_熱!J7)</f>
        <v>2.23E-2</v>
      </c>
      <c r="CJ7" s="19" t="str">
        <f>IF(参照_熱!N7="","",参照_熱!N7)</f>
        <v>品川エネルギーサービス株式会社</v>
      </c>
    </row>
    <row r="8" spans="1:92" ht="15" customHeight="1">
      <c r="A8" s="1"/>
      <c r="B8" s="1"/>
      <c r="C8" s="505" t="s">
        <v>21</v>
      </c>
      <c r="D8" s="506"/>
      <c r="E8" s="506"/>
      <c r="F8" s="506"/>
      <c r="G8" s="506"/>
      <c r="H8" s="506"/>
      <c r="I8" s="506"/>
      <c r="J8" s="506"/>
      <c r="K8" s="507"/>
      <c r="L8" s="1"/>
      <c r="N8" s="59">
        <v>2</v>
      </c>
      <c r="O8" s="57"/>
      <c r="P8" s="57"/>
      <c r="Q8" s="54" t="str">
        <f t="shared" ref="Q8:Q21" si="2">IF(O8="","",_xlfn.IFNA(VLOOKUP(O8&amp;"_"&amp;P8,$BA:$BB,2,FALSE),"該当する排出係数がありません"))</f>
        <v/>
      </c>
      <c r="R8" s="60"/>
      <c r="S8" s="100"/>
      <c r="T8" s="49">
        <f>係数１!D$49</f>
        <v>8640</v>
      </c>
      <c r="U8" s="92" t="str">
        <f t="shared" ref="U8:U21" si="3">IF(OR(S8="",O8=""),"",S8/1000*T8*0.0258)</f>
        <v/>
      </c>
      <c r="V8" s="92" t="str">
        <f>IF(OR(S8="",O8=""),"",IF(R8="",S8*Q8,S8*R8))</f>
        <v/>
      </c>
      <c r="W8" s="94" t="str">
        <f t="array" aca="1" ref="W8" ca="1">IF(O8="","",IF(ISNUMBER(AA8),INDIRECT($BG$6&amp;AA8),IF(AA8="a",Q8,IF(AA8="b",INDIRECT($BG$6&amp;AB8),IF(AA8="c",R8,"")))))</f>
        <v/>
      </c>
      <c r="X8" s="93"/>
      <c r="Y8" s="92" t="str">
        <f t="shared" ref="Y8:Y21" si="4">IF(OR(S8="",O8=""),"",IF(X8="",S8*W8,S8*X8))</f>
        <v/>
      </c>
      <c r="Z8" s="91" t="str">
        <f t="shared" ref="Z8:Z21" ca="1" si="5">IF(O8="","",IF(COUNTIF(INDIRECT($BG$4&amp;":"&amp;$BG$4),O8),1,0))</f>
        <v/>
      </c>
      <c r="AA8" s="91" t="str">
        <f t="shared" ref="AA8:AA21" ca="1" si="6">IF(O8="","",IF(OR(AE8="",AF8=""),"c",IFERROR(MATCH("*残差*",INDIRECT($BG$5&amp;AE8&amp;":"&amp;$BG$5&amp;AF8),0)+AE8-1,IF(AF8-AE8&gt;=1,"b","a"))))</f>
        <v/>
      </c>
      <c r="AB8" s="91" t="str">
        <f t="shared" ref="AB8:AB21" ca="1" si="7">IF(O8="","",IF(OR(AE8="",AF8=""),"-",IFERROR(MATCH("*事業者全体*",INDIRECT($BG$5&amp;AE8&amp;":"&amp;$BG$5&amp;AF8),0)+AE8-1,"-")))</f>
        <v/>
      </c>
      <c r="AC8" s="91">
        <f t="shared" ref="AC8:AC21" ca="1" si="8">IF(Z8=0,1,IF(R8="",0,1))</f>
        <v>0</v>
      </c>
      <c r="AD8" s="91">
        <f t="shared" ref="AD8:AD21" si="9">IF(R8="",0,1)</f>
        <v>0</v>
      </c>
      <c r="AE8" s="91" t="str">
        <f t="shared" ref="AE8:AE21" si="10">_xlfn.IFNA(MATCH(O8,$AZ:$AZ,0),"")</f>
        <v/>
      </c>
      <c r="AF8" s="90" t="str">
        <f t="shared" si="1"/>
        <v/>
      </c>
      <c r="AH8" s="59">
        <v>2</v>
      </c>
      <c r="AI8" s="10"/>
      <c r="AJ8" s="566"/>
      <c r="AK8" s="567"/>
      <c r="AL8" s="11"/>
      <c r="AN8" s="49">
        <f>係数１!D$49</f>
        <v>8640</v>
      </c>
      <c r="AO8" s="92" t="str">
        <f>IF(OR(AL8="",AI8=""),"",AL8/1000*AN8*0.0258)</f>
        <v/>
      </c>
      <c r="AP8" s="146" t="str">
        <f>IF(OR(AL8="",AI8=""),"",AL8*AJ8)</f>
        <v/>
      </c>
      <c r="AU8" s="19" t="str">
        <f>IF(参照_電気!A8="","",参照_電気!A8)</f>
        <v>A0006</v>
      </c>
      <c r="AV8" s="19" t="str">
        <f>IF(参照_電気!B8="","",参照_電気!B8)</f>
        <v>エバーグリーン・マーケティング(株)</v>
      </c>
      <c r="AW8" s="19" t="str">
        <f>IF(参照_電気!C8="","",参照_電気!C8)</f>
        <v>メニューA</v>
      </c>
      <c r="AX8" s="19">
        <f>IF(参照_電気!D8="","",参照_電気!D8)</f>
        <v>0</v>
      </c>
      <c r="AY8" s="19">
        <f>IF(参照_電気!E8="","",参照_電気!E8)</f>
        <v>0</v>
      </c>
      <c r="AZ8" s="19" t="str">
        <f>IF(参照_電気!F8="","",参照_電気!F8)</f>
        <v>エバーグリーン・マーケティング(株)</v>
      </c>
      <c r="BA8" s="19" t="str">
        <f>IF(参照_電気!G8="","",参照_電気!G8)</f>
        <v>エバーグリーン・マーケティング(株)_メニューA</v>
      </c>
      <c r="BB8" s="19">
        <f t="shared" si="0"/>
        <v>0</v>
      </c>
      <c r="BD8" s="19" t="str">
        <f>IF(参照_電気!L8="","",参照_電気!L8)</f>
        <v>北陸電力(株)</v>
      </c>
      <c r="BF8" s="134" t="s">
        <v>432</v>
      </c>
      <c r="BG8" s="133">
        <f>COUNTA(BD4:BD1128)-COUNTBLANK(BD4:BD1128)</f>
        <v>511</v>
      </c>
      <c r="BJ8" s="19" t="str">
        <f>IF(参照_ガス!A8="","",参照_ガス!A8)</f>
        <v>A0020</v>
      </c>
      <c r="BK8" s="19" t="str">
        <f>IF(参照_ガス!B8="","",参照_ガス!B8)</f>
        <v>東京瓦斯株式会社</v>
      </c>
      <c r="BL8" s="19" t="str">
        <f>IF(参照_ガス!C8="","",参照_ガス!C8)</f>
        <v/>
      </c>
      <c r="BM8" s="19" t="str">
        <f>IF(参照_ガス!D8="","",参照_ガス!D8)</f>
        <v>メニューA</v>
      </c>
      <c r="BN8" s="19">
        <f>IF(参照_ガス!E8="","",参照_ガス!E8)</f>
        <v>2.0499999999999998</v>
      </c>
      <c r="BO8" s="19">
        <f>IF(参照_ガス!F8="","",参照_ガス!F8)</f>
        <v>0</v>
      </c>
      <c r="BP8" s="19" t="str">
        <f>IF(参照_ガス!H8="","",参照_ガス!H8)</f>
        <v>東京瓦斯株式会社</v>
      </c>
      <c r="BQ8" s="19" t="str">
        <f>IF(参照_ガス!I8="","",参照_ガス!I8)</f>
        <v>東京瓦斯株式会社_メニューA</v>
      </c>
      <c r="BR8" s="19">
        <f>IF(参照_ガス!J8="","",参照_ガス!J8)</f>
        <v>2.0499999999999998</v>
      </c>
      <c r="BT8" s="19" t="str">
        <f>IF(参照_ガス!N8="","",参照_ガス!N8)</f>
        <v>大多喜ガス株式会社_大多喜ガス株式会社の供給エリア（払出エリアB）</v>
      </c>
      <c r="BV8" s="134" t="s">
        <v>2298</v>
      </c>
      <c r="BW8" s="133">
        <f>COUNTA(BT4:BT50)-COUNTBLANK(BT4:BT50)</f>
        <v>32</v>
      </c>
      <c r="BZ8" s="19" t="str">
        <f>IF(参照_熱!A8="","",参照_熱!A8)</f>
        <v/>
      </c>
      <c r="CA8" s="19" t="str">
        <f>IF(参照_熱!B8="","",参照_熱!B8)</f>
        <v/>
      </c>
      <c r="CB8" s="19" t="str">
        <f>IF(参照_熱!C8="","",参照_熱!C8)</f>
        <v>東池袋地域</v>
      </c>
      <c r="CC8" s="19" t="str">
        <f>IF(参照_熱!D8="","",参照_熱!D8)</f>
        <v>残差</v>
      </c>
      <c r="CD8" s="19">
        <f>IF(参照_熱!E8="","",参照_熱!E8)</f>
        <v>4.5400000000000003E-2</v>
      </c>
      <c r="CE8" s="19">
        <f>IF(参照_熱!F8="","",参照_熱!F8)</f>
        <v>4.5400000000000003E-2</v>
      </c>
      <c r="CF8" s="19" t="str">
        <f>IF(参照_熱!H8="","",参照_熱!H8)</f>
        <v>池袋地域冷暖房株式会社_東池袋地域</v>
      </c>
      <c r="CG8" s="19" t="str">
        <f>IF(参照_熱!I8="","",参照_熱!I8)</f>
        <v>池袋地域冷暖房株式会社_東池袋地域_残差</v>
      </c>
      <c r="CH8" s="19">
        <f>IF(参照_熱!J8="","",参照_熱!J8)</f>
        <v>4.5400000000000003E-2</v>
      </c>
      <c r="CJ8" s="19" t="str">
        <f>IF(参照_熱!N8="","",参照_熱!N8)</f>
        <v>品川熱供給株式会社_品川東口南地域</v>
      </c>
      <c r="CL8" s="134" t="s">
        <v>2299</v>
      </c>
      <c r="CM8" s="133">
        <f>COUNTA(CJ4:CJ50)-COUNTBLANK(CJ4:CJ50)</f>
        <v>33</v>
      </c>
    </row>
    <row r="9" spans="1:92" ht="18.75" customHeight="1">
      <c r="A9" s="1"/>
      <c r="B9" s="1"/>
      <c r="C9" s="508" t="s">
        <v>24</v>
      </c>
      <c r="D9" s="511" t="s">
        <v>5</v>
      </c>
      <c r="E9" s="511"/>
      <c r="F9" s="511"/>
      <c r="G9" s="511"/>
      <c r="H9" s="123" t="s">
        <v>6</v>
      </c>
      <c r="I9" s="123" t="s">
        <v>20</v>
      </c>
      <c r="J9" s="132" t="s">
        <v>342</v>
      </c>
      <c r="K9" s="131" t="s">
        <v>1866</v>
      </c>
      <c r="L9" s="1"/>
      <c r="N9" s="59">
        <v>3</v>
      </c>
      <c r="O9" s="57"/>
      <c r="P9" s="57"/>
      <c r="Q9" s="54" t="str">
        <f t="shared" si="2"/>
        <v/>
      </c>
      <c r="R9" s="60"/>
      <c r="S9" s="100"/>
      <c r="T9" s="49">
        <f>係数１!D$49</f>
        <v>8640</v>
      </c>
      <c r="U9" s="92" t="str">
        <f t="shared" si="3"/>
        <v/>
      </c>
      <c r="V9" s="92" t="str">
        <f t="shared" ref="V9:V21" si="11">IF(OR(S9="",O9=""),"",IF(R9="",S9*Q9,S9*R9))</f>
        <v/>
      </c>
      <c r="W9" s="94" t="str">
        <f t="array" aca="1" ref="W9" ca="1">IF(O9="","",IF(ISNUMBER(AA9),INDIRECT($BG$6&amp;AA9),IF(AA9="a",Q9,IF(AA9="b",INDIRECT($BG$6&amp;AB9),IF(AA9="c",R9,"")))))</f>
        <v/>
      </c>
      <c r="X9" s="93"/>
      <c r="Y9" s="92" t="str">
        <f t="shared" si="4"/>
        <v/>
      </c>
      <c r="Z9" s="91" t="str">
        <f t="shared" ca="1" si="5"/>
        <v/>
      </c>
      <c r="AA9" s="91" t="str">
        <f t="shared" ca="1" si="6"/>
        <v/>
      </c>
      <c r="AB9" s="91" t="str">
        <f t="shared" ca="1" si="7"/>
        <v/>
      </c>
      <c r="AC9" s="91">
        <f t="shared" ca="1" si="8"/>
        <v>0</v>
      </c>
      <c r="AD9" s="91">
        <f t="shared" si="9"/>
        <v>0</v>
      </c>
      <c r="AE9" s="91" t="str">
        <f t="shared" si="10"/>
        <v/>
      </c>
      <c r="AF9" s="90" t="str">
        <f t="shared" si="1"/>
        <v/>
      </c>
      <c r="AH9" s="59">
        <v>3</v>
      </c>
      <c r="AI9" s="10"/>
      <c r="AJ9" s="566"/>
      <c r="AK9" s="567"/>
      <c r="AL9" s="11"/>
      <c r="AN9" s="49">
        <f>係数１!D$49</f>
        <v>8640</v>
      </c>
      <c r="AO9" s="92" t="str">
        <f t="shared" ref="AO9:AO11" si="12">IF(OR(AL9="",AI9=""),"",AL9/1000*AN9*0.0258)</f>
        <v/>
      </c>
      <c r="AP9" s="146" t="str">
        <f t="shared" ref="AP9:AP11" si="13">IF(OR(AL9="",AI9=""),"",AL9*AJ9)</f>
        <v/>
      </c>
      <c r="AU9" s="19" t="str">
        <f>IF(参照_電気!A9="","",参照_電気!A9)</f>
        <v/>
      </c>
      <c r="AV9" s="19" t="str">
        <f>IF(参照_電気!B9="","",参照_電気!B9)</f>
        <v/>
      </c>
      <c r="AW9" s="19" t="str">
        <f>IF(参照_電気!C9="","",参照_電気!C9)</f>
        <v>メニューB(残差)</v>
      </c>
      <c r="AX9" s="19">
        <f>IF(参照_電気!D9="","",参照_電気!D9)</f>
        <v>3.7399999999999998E-4</v>
      </c>
      <c r="AY9" s="19">
        <f>IF(参照_電気!E9="","",参照_電気!E9)</f>
        <v>3.7399999999999998E-4</v>
      </c>
      <c r="AZ9" s="19" t="str">
        <f>IF(参照_電気!F9="","",参照_電気!F9)</f>
        <v>エバーグリーン・マーケティング(株)</v>
      </c>
      <c r="BA9" s="19" t="str">
        <f>IF(参照_電気!G9="","",参照_電気!G9)</f>
        <v>エバーグリーン・マーケティング(株)_メニューB(残差)</v>
      </c>
      <c r="BB9" s="19">
        <f t="shared" si="0"/>
        <v>0.374</v>
      </c>
      <c r="BD9" s="19" t="str">
        <f>IF(参照_電気!L9="","",参照_電気!L9)</f>
        <v>関西電力(株)</v>
      </c>
      <c r="BJ9" s="19" t="str">
        <f>IF(参照_ガス!A9="","",参照_ガス!A9)</f>
        <v/>
      </c>
      <c r="BK9" s="19" t="str">
        <f>IF(参照_ガス!B9="","",参照_ガス!B9)</f>
        <v/>
      </c>
      <c r="BL9" s="19" t="str">
        <f>IF(参照_ガス!C9="","",参照_ガス!C9)</f>
        <v/>
      </c>
      <c r="BM9" s="19" t="str">
        <f>IF(参照_ガス!D9="","",参照_ガス!D9)</f>
        <v>残差</v>
      </c>
      <c r="BN9" s="19">
        <f>IF(参照_ガス!E9="","",参照_ガス!E9)</f>
        <v>2.0499999999999998</v>
      </c>
      <c r="BO9" s="19">
        <f>IF(参照_ガス!F9="","",参照_ガス!F9)</f>
        <v>2.0499999999999998</v>
      </c>
      <c r="BP9" s="19" t="str">
        <f>IF(参照_ガス!H9="","",参照_ガス!H9)</f>
        <v>東京瓦斯株式会社</v>
      </c>
      <c r="BQ9" s="19" t="str">
        <f>IF(参照_ガス!I9="","",参照_ガス!I9)</f>
        <v>東京瓦斯株式会社_残差</v>
      </c>
      <c r="BR9" s="19">
        <f>IF(参照_ガス!J9="","",参照_ガス!J9)</f>
        <v>2.0499999999999998</v>
      </c>
      <c r="BT9" s="19" t="str">
        <f>IF(参照_ガス!N9="","",参照_ガス!N9)</f>
        <v>大多喜ガス株式会社_大多喜ガス株式会社の供給エリア（払出エリアC）</v>
      </c>
      <c r="BZ9" s="19" t="str">
        <f>IF(参照_熱!A9="","",参照_熱!A9)</f>
        <v>014</v>
      </c>
      <c r="CA9" s="19" t="str">
        <f>IF(参照_熱!B9="","",参照_熱!B9)</f>
        <v>新都市熱供給株式会社</v>
      </c>
      <c r="CB9" s="19" t="str">
        <f>IF(参照_熱!C9="","",参照_熱!C9)</f>
        <v/>
      </c>
      <c r="CC9" s="19" t="str">
        <f>IF(参照_熱!D9="","",参照_熱!D9)</f>
        <v/>
      </c>
      <c r="CD9" s="19">
        <f>IF(参照_熱!E9="","",参照_熱!E9)</f>
        <v>5.0700000000000002E-2</v>
      </c>
      <c r="CE9" s="19">
        <f>IF(参照_熱!F9="","",参照_熱!F9)</f>
        <v>5.0700000000000002E-2</v>
      </c>
      <c r="CF9" s="19" t="str">
        <f>IF(参照_熱!H9="","",参照_熱!H9)</f>
        <v>新都市熱供給株式会社</v>
      </c>
      <c r="CG9" s="19" t="str">
        <f>IF(参照_熱!I9="","",参照_熱!I9)</f>
        <v>新都市熱供給株式会社_</v>
      </c>
      <c r="CH9" s="19">
        <f>IF(参照_熱!J9="","",参照_熱!J9)</f>
        <v>5.0700000000000002E-2</v>
      </c>
      <c r="CJ9" s="19" t="str">
        <f>IF(参照_熱!N9="","",参照_熱!N9)</f>
        <v>渋谷熱供給株式会社</v>
      </c>
    </row>
    <row r="10" spans="1:92" ht="12.75" customHeight="1">
      <c r="A10" s="1"/>
      <c r="B10" s="1"/>
      <c r="C10" s="509"/>
      <c r="D10" s="512" t="s">
        <v>49</v>
      </c>
      <c r="E10" s="513"/>
      <c r="F10" s="513"/>
      <c r="G10" s="514"/>
      <c r="H10" s="123" t="s">
        <v>25</v>
      </c>
      <c r="I10" s="4"/>
      <c r="J10" s="38" t="str">
        <f>IF($I10="","",$I10*係数１!$D$8*0.0258)</f>
        <v/>
      </c>
      <c r="K10" s="38" t="str">
        <f>IF($I10="","",$I10*係数１!$D$8*係数１!$F$8*44/12)</f>
        <v/>
      </c>
      <c r="L10" s="1"/>
      <c r="N10" s="59">
        <v>4</v>
      </c>
      <c r="O10" s="57"/>
      <c r="P10" s="57"/>
      <c r="Q10" s="54" t="str">
        <f t="shared" si="2"/>
        <v/>
      </c>
      <c r="R10" s="60"/>
      <c r="S10" s="100" t="b">
        <v>1</v>
      </c>
      <c r="T10" s="49">
        <f>係数１!D$49</f>
        <v>8640</v>
      </c>
      <c r="U10" s="92" t="str">
        <f t="shared" si="3"/>
        <v/>
      </c>
      <c r="V10" s="92" t="str">
        <f t="shared" si="11"/>
        <v/>
      </c>
      <c r="W10" s="94" t="str">
        <f t="array" aca="1" ref="W10" ca="1">IF(O10="","",IF(ISNUMBER(AA10),INDIRECT($BG$6&amp;AA10),IF(AA10="a",Q10,IF(AA10="b",INDIRECT($BG$6&amp;AB10),IF(AA10="c",R10,"")))))</f>
        <v/>
      </c>
      <c r="X10" s="93"/>
      <c r="Y10" s="92" t="str">
        <f t="shared" si="4"/>
        <v/>
      </c>
      <c r="Z10" s="91" t="str">
        <f t="shared" ca="1" si="5"/>
        <v/>
      </c>
      <c r="AA10" s="91" t="str">
        <f t="shared" ca="1" si="6"/>
        <v/>
      </c>
      <c r="AB10" s="91" t="str">
        <f t="shared" ca="1" si="7"/>
        <v/>
      </c>
      <c r="AC10" s="91">
        <f t="shared" ca="1" si="8"/>
        <v>0</v>
      </c>
      <c r="AD10" s="91">
        <f t="shared" si="9"/>
        <v>0</v>
      </c>
      <c r="AE10" s="91" t="str">
        <f t="shared" si="10"/>
        <v/>
      </c>
      <c r="AF10" s="90" t="str">
        <f t="shared" si="1"/>
        <v/>
      </c>
      <c r="AH10" s="59">
        <v>4</v>
      </c>
      <c r="AI10" s="10"/>
      <c r="AJ10" s="566"/>
      <c r="AK10" s="567"/>
      <c r="AL10" s="11"/>
      <c r="AN10" s="49">
        <f>係数１!D$49</f>
        <v>8640</v>
      </c>
      <c r="AO10" s="92" t="str">
        <f t="shared" si="12"/>
        <v/>
      </c>
      <c r="AP10" s="146" t="str">
        <f t="shared" si="13"/>
        <v/>
      </c>
      <c r="AU10" s="19" t="str">
        <f>IF(参照_電気!A10="","",参照_電気!A10)</f>
        <v/>
      </c>
      <c r="AV10" s="19" t="str">
        <f>IF(参照_電気!B10="","",参照_電気!B10)</f>
        <v/>
      </c>
      <c r="AW10" s="19" t="str">
        <f>IF(参照_電気!C10="","",参照_電気!C10)</f>
        <v>(参考値)事業者全体</v>
      </c>
      <c r="AX10" s="19">
        <f>IF(参照_電気!D10="","",参照_電気!D10)</f>
        <v>3.0800000000000001E-4</v>
      </c>
      <c r="AY10" s="19">
        <f>IF(参照_電気!E10="","",参照_電気!E10)</f>
        <v>3.0800000000000001E-4</v>
      </c>
      <c r="AZ10" s="19" t="str">
        <f>IF(参照_電気!F10="","",参照_電気!F10)</f>
        <v>エバーグリーン・マーケティング(株)</v>
      </c>
      <c r="BA10" s="19" t="str">
        <f>IF(参照_電気!G10="","",参照_電気!G10)</f>
        <v>エバーグリーン・マーケティング(株)_(参考値)事業者全体</v>
      </c>
      <c r="BB10" s="19">
        <f t="shared" si="0"/>
        <v>0.308</v>
      </c>
      <c r="BD10" s="19" t="str">
        <f>IF(参照_電気!L10="","",参照_電気!L10)</f>
        <v>中国電力(株)</v>
      </c>
      <c r="BJ10" s="19" t="str">
        <f>IF(参照_ガス!A10="","",参照_ガス!A10)</f>
        <v>A0023</v>
      </c>
      <c r="BK10" s="19" t="str">
        <f>IF(参照_ガス!B10="","",参照_ガス!B10)</f>
        <v>株式会社サイサン</v>
      </c>
      <c r="BL10" s="19" t="str">
        <f>IF(参照_ガス!C10="","",参照_ガス!C10)</f>
        <v>株式会社エナジー宇宙の供給区域（越谷・春日部エリア、蓮田南エリア）</v>
      </c>
      <c r="BM10" s="19" t="str">
        <f>IF(参照_ガス!D10="","",参照_ガス!D10)</f>
        <v/>
      </c>
      <c r="BN10" s="19">
        <f>IF(参照_ガス!E10="","",参照_ガス!E10)</f>
        <v>2.31</v>
      </c>
      <c r="BO10" s="19">
        <f>IF(参照_ガス!F10="","",参照_ガス!F10)</f>
        <v>2.31</v>
      </c>
      <c r="BP10" s="19" t="str">
        <f>IF(参照_ガス!H10="","",参照_ガス!H10)</f>
        <v>株式会社サイサン_株式会社エナジー宇宙の供給区域（越谷・春日部エリア、蓮田南エリア）</v>
      </c>
      <c r="BQ10" s="19" t="str">
        <f>IF(参照_ガス!I10="","",参照_ガス!I10)</f>
        <v>株式会社サイサン_株式会社エナジー宇宙の供給区域（越谷・春日部エリア、蓮田南エリア）_</v>
      </c>
      <c r="BR10" s="19">
        <f>IF(参照_ガス!J10="","",参照_ガス!J10)</f>
        <v>2.31</v>
      </c>
      <c r="BT10" s="19" t="str">
        <f>IF(参照_ガス!N10="","",参照_ガス!N10)</f>
        <v>金沢エナジー株式会社</v>
      </c>
      <c r="BZ10" s="19" t="str">
        <f>IF(参照_熱!A10="","",参照_熱!A10)</f>
        <v>016</v>
      </c>
      <c r="CA10" s="19" t="str">
        <f>IF(参照_熱!B10="","",参照_熱!B10)</f>
        <v>西池袋熱供給株式会社</v>
      </c>
      <c r="CB10" s="19" t="str">
        <f>IF(参照_熱!C10="","",参照_熱!C10)</f>
        <v>西池袋地域</v>
      </c>
      <c r="CC10" s="19" t="str">
        <f>IF(参照_熱!D10="","",参照_熱!D10)</f>
        <v/>
      </c>
      <c r="CD10" s="19">
        <f>IF(参照_熱!E10="","",参照_熱!E10)</f>
        <v>4.5699999999999998E-2</v>
      </c>
      <c r="CE10" s="19">
        <f>IF(参照_熱!F10="","",参照_熱!F10)</f>
        <v>4.5699999999999998E-2</v>
      </c>
      <c r="CF10" s="19" t="str">
        <f>IF(参照_熱!H10="","",参照_熱!H10)</f>
        <v>西池袋熱供給株式会社_西池袋地域</v>
      </c>
      <c r="CG10" s="19" t="str">
        <f>IF(参照_熱!I10="","",参照_熱!I10)</f>
        <v>西池袋熱供給株式会社_西池袋地域_</v>
      </c>
      <c r="CH10" s="19">
        <f>IF(参照_熱!J10="","",参照_熱!J10)</f>
        <v>4.5699999999999998E-2</v>
      </c>
      <c r="CJ10" s="19" t="str">
        <f>IF(参照_熱!N10="","",参照_熱!N10)</f>
        <v>新宿熱供給株式会社</v>
      </c>
    </row>
    <row r="11" spans="1:92" ht="12.75" customHeight="1" thickBot="1">
      <c r="A11" s="1"/>
      <c r="B11" s="1"/>
      <c r="C11" s="509"/>
      <c r="D11" s="511" t="s">
        <v>7</v>
      </c>
      <c r="E11" s="511"/>
      <c r="F11" s="511"/>
      <c r="G11" s="511"/>
      <c r="H11" s="123" t="s">
        <v>25</v>
      </c>
      <c r="I11" s="4"/>
      <c r="J11" s="38" t="str">
        <f>IF($I11="","",$I11*係数１!$D$11*0.0258)</f>
        <v/>
      </c>
      <c r="K11" s="38" t="str">
        <f>IF($I11="","",$I11*係数１!$D$11*係数１!$F$11*44/12)</f>
        <v/>
      </c>
      <c r="L11" s="1"/>
      <c r="N11" s="59">
        <v>5</v>
      </c>
      <c r="O11" s="57"/>
      <c r="P11" s="57"/>
      <c r="Q11" s="54" t="str">
        <f t="shared" si="2"/>
        <v/>
      </c>
      <c r="R11" s="60"/>
      <c r="S11" s="112" t="b">
        <v>1</v>
      </c>
      <c r="T11" s="49">
        <f>係数１!D$49</f>
        <v>8640</v>
      </c>
      <c r="U11" s="92" t="str">
        <f t="shared" si="3"/>
        <v/>
      </c>
      <c r="V11" s="92" t="str">
        <f t="shared" si="11"/>
        <v/>
      </c>
      <c r="W11" s="94" t="str">
        <f t="array" aca="1" ref="W11" ca="1">IF(O11="","",IF(ISNUMBER(AA11),INDIRECT($BG$6&amp;AA11),IF(AA11="a",Q11,IF(AA11="b",INDIRECT($BG$6&amp;AB11),IF(AA11="c",R11,"")))))</f>
        <v/>
      </c>
      <c r="X11" s="93"/>
      <c r="Y11" s="92" t="str">
        <f t="shared" si="4"/>
        <v/>
      </c>
      <c r="Z11" s="91" t="str">
        <f t="shared" ca="1" si="5"/>
        <v/>
      </c>
      <c r="AA11" s="91" t="str">
        <f t="shared" ca="1" si="6"/>
        <v/>
      </c>
      <c r="AB11" s="91" t="str">
        <f t="shared" ca="1" si="7"/>
        <v/>
      </c>
      <c r="AC11" s="91">
        <f t="shared" ca="1" si="8"/>
        <v>0</v>
      </c>
      <c r="AD11" s="91">
        <f t="shared" si="9"/>
        <v>0</v>
      </c>
      <c r="AE11" s="91" t="str">
        <f t="shared" si="10"/>
        <v/>
      </c>
      <c r="AF11" s="90" t="str">
        <f t="shared" si="1"/>
        <v/>
      </c>
      <c r="AH11" s="50">
        <v>5</v>
      </c>
      <c r="AI11" s="12"/>
      <c r="AJ11" s="568"/>
      <c r="AK11" s="569"/>
      <c r="AL11" s="13"/>
      <c r="AN11" s="49">
        <f>係数１!D$49</f>
        <v>8640</v>
      </c>
      <c r="AO11" s="92" t="str">
        <f t="shared" si="12"/>
        <v/>
      </c>
      <c r="AP11" s="146" t="str">
        <f t="shared" si="13"/>
        <v/>
      </c>
      <c r="AU11" s="19" t="str">
        <f>IF(参照_電気!A11="","",参照_電気!A11)</f>
        <v>A0007</v>
      </c>
      <c r="AV11" s="19" t="str">
        <f>IF(参照_電気!B11="","",参照_電気!B11)</f>
        <v>(株)SEウイングズ</v>
      </c>
      <c r="AW11" s="19" t="str">
        <f>IF(参照_電気!C11="","",参照_電気!C11)</f>
        <v/>
      </c>
      <c r="AX11" s="19">
        <f>IF(参照_電気!D11="","",参照_電気!D11)</f>
        <v>4.1100000000000002E-4</v>
      </c>
      <c r="AY11" s="19">
        <f>IF(参照_電気!E11="","",参照_電気!E11)</f>
        <v>4.1100000000000002E-4</v>
      </c>
      <c r="AZ11" s="19" t="str">
        <f>IF(参照_電気!F11="","",参照_電気!F11)</f>
        <v>(株)SEウイングズ</v>
      </c>
      <c r="BA11" s="19" t="str">
        <f>IF(参照_電気!G11="","",参照_電気!G11)</f>
        <v>(株)SEウイングズ_</v>
      </c>
      <c r="BB11" s="19">
        <f t="shared" si="0"/>
        <v>0.41100000000000003</v>
      </c>
      <c r="BD11" s="19" t="str">
        <f>IF(参照_電気!L11="","",参照_電気!L11)</f>
        <v>四国電力(株)</v>
      </c>
      <c r="BJ11" s="19" t="str">
        <f>IF(参照_ガス!A11="","",参照_ガス!A11)</f>
        <v/>
      </c>
      <c r="BK11" s="19" t="str">
        <f>IF(参照_ガス!B11="","",参照_ガス!B11)</f>
        <v/>
      </c>
      <c r="BL11" s="19" t="str">
        <f>IF(参照_ガス!C11="","",参照_ガス!C11)</f>
        <v>株式会社エナジー宇宙の供給区域（取手・我孫子エリア）</v>
      </c>
      <c r="BM11" s="19" t="str">
        <f>IF(参照_ガス!D11="","",参照_ガス!D11)</f>
        <v/>
      </c>
      <c r="BN11" s="19">
        <f>IF(参照_ガス!E11="","",参照_ガス!E11)</f>
        <v>2.31</v>
      </c>
      <c r="BO11" s="19">
        <f>IF(参照_ガス!F11="","",参照_ガス!F11)</f>
        <v>2.31</v>
      </c>
      <c r="BP11" s="19" t="str">
        <f>IF(参照_ガス!H11="","",参照_ガス!H11)</f>
        <v>株式会社サイサン_株式会社エナジー宇宙の供給区域（取手・我孫子エリア）</v>
      </c>
      <c r="BQ11" s="19" t="str">
        <f>IF(参照_ガス!I11="","",参照_ガス!I11)</f>
        <v>株式会社サイサン_株式会社エナジー宇宙の供給区域（取手・我孫子エリア）_</v>
      </c>
      <c r="BR11" s="19">
        <f>IF(参照_ガス!J11="","",参照_ガス!J11)</f>
        <v>2.31</v>
      </c>
      <c r="BT11" s="19" t="str">
        <f>IF(参照_ガス!N11="","",参照_ガス!N11)</f>
        <v>京葉瓦斯株式会社</v>
      </c>
      <c r="BZ11" s="19" t="str">
        <f>IF(参照_熱!A11="","",参照_熱!A11)</f>
        <v>020</v>
      </c>
      <c r="CA11" s="19" t="str">
        <f>IF(参照_熱!B11="","",参照_熱!B11)</f>
        <v>東京都市サービス株式会社</v>
      </c>
      <c r="CB11" s="19" t="str">
        <f>IF(参照_熱!C11="","",参照_熱!C11)</f>
        <v>芝浦4丁目地域</v>
      </c>
      <c r="CC11" s="19" t="str">
        <f>IF(参照_熱!D11="","",参照_熱!D11)</f>
        <v/>
      </c>
      <c r="CD11" s="19">
        <f>IF(参照_熱!E11="","",参照_熱!E11)</f>
        <v>4.0800000000000003E-2</v>
      </c>
      <c r="CE11" s="19">
        <f>IF(参照_熱!F11="","",参照_熱!F11)</f>
        <v>4.0800000000000003E-2</v>
      </c>
      <c r="CF11" s="19" t="str">
        <f>IF(参照_熱!H11="","",参照_熱!H11)</f>
        <v>東京都市サービス株式会社_芝浦4丁目地域</v>
      </c>
      <c r="CG11" s="19" t="str">
        <f>IF(参照_熱!I11="","",参照_熱!I11)</f>
        <v>東京都市サービス株式会社_芝浦4丁目地域_</v>
      </c>
      <c r="CH11" s="19">
        <f>IF(参照_熱!J11="","",参照_熱!J11)</f>
        <v>4.0800000000000003E-2</v>
      </c>
      <c r="CJ11" s="19" t="str">
        <f>IF(参照_熱!N11="","",参照_熱!N11)</f>
        <v>新宿南エネルギーサービス株式会社</v>
      </c>
    </row>
    <row r="12" spans="1:92" ht="12.75" customHeight="1" thickTop="1" thickBot="1">
      <c r="A12" s="1"/>
      <c r="B12" s="1"/>
      <c r="C12" s="509"/>
      <c r="D12" s="517" t="s">
        <v>8</v>
      </c>
      <c r="E12" s="518"/>
      <c r="F12" s="518"/>
      <c r="G12" s="519"/>
      <c r="H12" s="123" t="s">
        <v>25</v>
      </c>
      <c r="I12" s="4"/>
      <c r="J12" s="38" t="str">
        <f>IF($I12="","",$I12*係数１!$D$12*0.0258)</f>
        <v/>
      </c>
      <c r="K12" s="38" t="str">
        <f>IF($I12="","",$I12*係数１!$D$12*係数１!$F$12*44/12)</f>
        <v/>
      </c>
      <c r="L12" s="1"/>
      <c r="N12" s="59">
        <v>6</v>
      </c>
      <c r="O12" s="57"/>
      <c r="P12" s="57"/>
      <c r="Q12" s="54" t="str">
        <f t="shared" si="2"/>
        <v/>
      </c>
      <c r="R12" s="60"/>
      <c r="S12" s="100"/>
      <c r="T12" s="49">
        <f>係数１!D$49</f>
        <v>8640</v>
      </c>
      <c r="U12" s="92" t="str">
        <f t="shared" si="3"/>
        <v/>
      </c>
      <c r="V12" s="92" t="str">
        <f t="shared" si="11"/>
        <v/>
      </c>
      <c r="W12" s="94" t="str">
        <f t="array" aca="1" ref="W12" ca="1">IF(O12="","",IF(ISNUMBER(AA12),INDIRECT($BG$6&amp;AA12),IF(AA12="a",Q12,IF(AA12="b",INDIRECT($BG$6&amp;AB12),IF(AA12="c",R12,"")))))</f>
        <v/>
      </c>
      <c r="X12" s="93"/>
      <c r="Y12" s="92" t="str">
        <f t="shared" si="4"/>
        <v/>
      </c>
      <c r="Z12" s="91" t="str">
        <f t="shared" ca="1" si="5"/>
        <v/>
      </c>
      <c r="AA12" s="91" t="str">
        <f t="shared" ca="1" si="6"/>
        <v/>
      </c>
      <c r="AB12" s="91" t="str">
        <f t="shared" ca="1" si="7"/>
        <v/>
      </c>
      <c r="AC12" s="91">
        <f t="shared" ca="1" si="8"/>
        <v>0</v>
      </c>
      <c r="AD12" s="91">
        <f t="shared" si="9"/>
        <v>0</v>
      </c>
      <c r="AE12" s="91" t="str">
        <f t="shared" si="10"/>
        <v/>
      </c>
      <c r="AF12" s="90" t="str">
        <f t="shared" si="1"/>
        <v/>
      </c>
      <c r="AH12" s="558" t="s">
        <v>58</v>
      </c>
      <c r="AI12" s="559"/>
      <c r="AJ12" s="559"/>
      <c r="AK12" s="559"/>
      <c r="AL12" s="29">
        <f>SUM(AL7:AL11)</f>
        <v>0</v>
      </c>
      <c r="AN12" s="44"/>
      <c r="AO12" s="43">
        <f>SUM(AO7:AO11)</f>
        <v>0</v>
      </c>
      <c r="AP12" s="29">
        <f>SUM(AP7:AP11)</f>
        <v>0</v>
      </c>
      <c r="AU12" s="19" t="str">
        <f>IF(参照_電気!A12="","",参照_電気!A12)</f>
        <v>A0008</v>
      </c>
      <c r="AV12" s="19" t="str">
        <f>IF(参照_電気!B12="","",参照_電気!B12)</f>
        <v>(株)イーセル</v>
      </c>
      <c r="AW12" s="19" t="str">
        <f>IF(参照_電気!C12="","",参照_電気!C12)</f>
        <v>メニューA</v>
      </c>
      <c r="AX12" s="19">
        <f>IF(参照_電気!D12="","",参照_電気!D12)</f>
        <v>0</v>
      </c>
      <c r="AY12" s="19">
        <f>IF(参照_電気!E12="","",参照_電気!E12)</f>
        <v>0</v>
      </c>
      <c r="AZ12" s="19" t="str">
        <f>IF(参照_電気!F12="","",参照_電気!F12)</f>
        <v>(株)イーセル</v>
      </c>
      <c r="BA12" s="19" t="str">
        <f>IF(参照_電気!G12="","",参照_電気!G12)</f>
        <v>(株)イーセル_メニューA</v>
      </c>
      <c r="BB12" s="19">
        <f t="shared" si="0"/>
        <v>0</v>
      </c>
      <c r="BD12" s="19" t="str">
        <f>IF(参照_電気!L12="","",参照_電気!L12)</f>
        <v>九州電力(株)</v>
      </c>
      <c r="BJ12" s="19" t="str">
        <f>IF(参照_ガス!A12="","",参照_ガス!A12)</f>
        <v/>
      </c>
      <c r="BK12" s="19" t="str">
        <f>IF(参照_ガス!B12="","",参照_ガス!B12)</f>
        <v/>
      </c>
      <c r="BL12" s="19" t="str">
        <f>IF(参照_ガス!C12="","",参照_ガス!C12)</f>
        <v>株式会社エナジー宇宙の供給区域（小山エリア、鹿沼エリア）</v>
      </c>
      <c r="BM12" s="19" t="str">
        <f>IF(参照_ガス!D12="","",参照_ガス!D12)</f>
        <v/>
      </c>
      <c r="BN12" s="19">
        <f>IF(参照_ガス!E12="","",参照_ガス!E12)</f>
        <v>2.31</v>
      </c>
      <c r="BO12" s="19">
        <f>IF(参照_ガス!F12="","",参照_ガス!F12)</f>
        <v>2.31</v>
      </c>
      <c r="BP12" s="19" t="str">
        <f>IF(参照_ガス!H12="","",参照_ガス!H12)</f>
        <v>株式会社サイサン_株式会社エナジー宇宙の供給区域（小山エリア、鹿沼エリア）</v>
      </c>
      <c r="BQ12" s="19" t="str">
        <f>IF(参照_ガス!I12="","",参照_ガス!I12)</f>
        <v>株式会社サイサン_株式会社エナジー宇宙の供給区域（小山エリア、鹿沼エリア）_</v>
      </c>
      <c r="BR12" s="19">
        <f>IF(参照_ガス!J12="","",参照_ガス!J12)</f>
        <v>2.31</v>
      </c>
      <c r="BT12" s="19" t="str">
        <f>IF(参照_ガス!N12="","",参照_ガス!N12)</f>
        <v>株式会社サイサン_株式会社エナジー宇宙の供給区域（小山エリア、鹿沼エリア）</v>
      </c>
      <c r="BZ12" s="19" t="str">
        <f>IF(参照_熱!A12="","",参照_熱!A12)</f>
        <v/>
      </c>
      <c r="CA12" s="19" t="str">
        <f>IF(参照_熱!B12="","",参照_熱!B12)</f>
        <v/>
      </c>
      <c r="CB12" s="19" t="str">
        <f>IF(参照_熱!C12="","",参照_熱!C12)</f>
        <v>銀座5・6丁目地域</v>
      </c>
      <c r="CC12" s="19" t="str">
        <f>IF(参照_熱!D12="","",参照_熱!D12)</f>
        <v/>
      </c>
      <c r="CD12" s="19">
        <f>IF(参照_熱!E12="","",参照_熱!E12)</f>
        <v>2.9600000000000001E-2</v>
      </c>
      <c r="CE12" s="19">
        <f>IF(参照_熱!F12="","",参照_熱!F12)</f>
        <v>2.9600000000000001E-2</v>
      </c>
      <c r="CF12" s="19" t="str">
        <f>IF(参照_熱!H12="","",参照_熱!H12)</f>
        <v>東京都市サービス株式会社_銀座5・6丁目地域</v>
      </c>
      <c r="CG12" s="19" t="str">
        <f>IF(参照_熱!I12="","",参照_熱!I12)</f>
        <v>東京都市サービス株式会社_銀座5・6丁目地域_</v>
      </c>
      <c r="CH12" s="19">
        <f>IF(参照_熱!J12="","",参照_熱!J12)</f>
        <v>2.9600000000000001E-2</v>
      </c>
      <c r="CJ12" s="19" t="str">
        <f>IF(参照_熱!N12="","",参照_熱!N12)</f>
        <v>新都市熱供給株式会社</v>
      </c>
    </row>
    <row r="13" spans="1:92" ht="12.75" customHeight="1">
      <c r="A13" s="1"/>
      <c r="B13" s="1"/>
      <c r="C13" s="509"/>
      <c r="D13" s="511" t="s">
        <v>9</v>
      </c>
      <c r="E13" s="511"/>
      <c r="F13" s="511"/>
      <c r="G13" s="511"/>
      <c r="H13" s="123" t="s">
        <v>25</v>
      </c>
      <c r="I13" s="4"/>
      <c r="J13" s="38" t="str">
        <f>IF($I13="","",$I13*係数１!$D$13*0.0258)</f>
        <v/>
      </c>
      <c r="K13" s="38" t="str">
        <f>IF($I13="","",$I13*係数１!$D$13*係数１!$F$13*44/12)</f>
        <v/>
      </c>
      <c r="L13" s="1"/>
      <c r="N13" s="59">
        <v>7</v>
      </c>
      <c r="O13" s="57"/>
      <c r="P13" s="57"/>
      <c r="Q13" s="54" t="str">
        <f t="shared" si="2"/>
        <v/>
      </c>
      <c r="R13" s="60"/>
      <c r="S13" s="100"/>
      <c r="T13" s="49">
        <f>係数１!D$49</f>
        <v>8640</v>
      </c>
      <c r="U13" s="92" t="str">
        <f t="shared" si="3"/>
        <v/>
      </c>
      <c r="V13" s="92" t="str">
        <f t="shared" si="11"/>
        <v/>
      </c>
      <c r="W13" s="94" t="str">
        <f t="array" aca="1" ref="W13" ca="1">IF(O13="","",IF(ISNUMBER(AA13),INDIRECT($BG$6&amp;AA13),IF(AA13="a",Q13,IF(AA13="b",INDIRECT($BG$6&amp;AB13),IF(AA13="c",R13,"")))))</f>
        <v/>
      </c>
      <c r="X13" s="93"/>
      <c r="Y13" s="92" t="str">
        <f t="shared" si="4"/>
        <v/>
      </c>
      <c r="Z13" s="91" t="str">
        <f t="shared" ca="1" si="5"/>
        <v/>
      </c>
      <c r="AA13" s="91" t="str">
        <f t="shared" ca="1" si="6"/>
        <v/>
      </c>
      <c r="AB13" s="91" t="str">
        <f t="shared" ca="1" si="7"/>
        <v/>
      </c>
      <c r="AC13" s="91">
        <f t="shared" ca="1" si="8"/>
        <v>0</v>
      </c>
      <c r="AD13" s="91">
        <f t="shared" si="9"/>
        <v>0</v>
      </c>
      <c r="AE13" s="91" t="str">
        <f t="shared" si="10"/>
        <v/>
      </c>
      <c r="AF13" s="90" t="str">
        <f t="shared" si="1"/>
        <v/>
      </c>
      <c r="AU13" s="19" t="str">
        <f>IF(参照_電気!A13="","",参照_電気!A13)</f>
        <v/>
      </c>
      <c r="AV13" s="19" t="str">
        <f>IF(参照_電気!B13="","",参照_電気!B13)</f>
        <v/>
      </c>
      <c r="AW13" s="19" t="str">
        <f>IF(参照_電気!C13="","",参照_電気!C13)</f>
        <v>メニューB(残差)</v>
      </c>
      <c r="AX13" s="19">
        <f>IF(参照_電気!D13="","",参照_電気!D13)</f>
        <v>3.39E-4</v>
      </c>
      <c r="AY13" s="19">
        <f>IF(参照_電気!E13="","",参照_電気!E13)</f>
        <v>3.39E-4</v>
      </c>
      <c r="AZ13" s="19" t="str">
        <f>IF(参照_電気!F13="","",参照_電気!F13)</f>
        <v>(株)イーセル</v>
      </c>
      <c r="BA13" s="19" t="str">
        <f>IF(参照_電気!G13="","",参照_電気!G13)</f>
        <v>(株)イーセル_メニューB(残差)</v>
      </c>
      <c r="BB13" s="19">
        <f t="shared" si="0"/>
        <v>0.33900000000000002</v>
      </c>
      <c r="BD13" s="19" t="str">
        <f>IF(参照_電気!L13="","",参照_電気!L13)</f>
        <v>沖縄電力(株)</v>
      </c>
      <c r="BJ13" s="19" t="str">
        <f>IF(参照_ガス!A13="","",参照_ガス!A13)</f>
        <v/>
      </c>
      <c r="BK13" s="19" t="str">
        <f>IF(参照_ガス!B13="","",参照_ガス!B13)</f>
        <v/>
      </c>
      <c r="BL13" s="19" t="str">
        <f>IF(参照_ガス!C13="","",参照_ガス!C13)</f>
        <v>株式会社エナジー宇宙の供給区域（蓮田北・白岡エリア）</v>
      </c>
      <c r="BM13" s="19" t="str">
        <f>IF(参照_ガス!D13="","",参照_ガス!D13)</f>
        <v/>
      </c>
      <c r="BN13" s="19">
        <f>IF(参照_ガス!E13="","",参照_ガス!E13)</f>
        <v>2.31</v>
      </c>
      <c r="BO13" s="19">
        <f>IF(参照_ガス!F13="","",参照_ガス!F13)</f>
        <v>2.31</v>
      </c>
      <c r="BP13" s="19" t="str">
        <f>IF(参照_ガス!H13="","",参照_ガス!H13)</f>
        <v>株式会社サイサン_株式会社エナジー宇宙の供給区域（蓮田北・白岡エリア）</v>
      </c>
      <c r="BQ13" s="19" t="str">
        <f>IF(参照_ガス!I13="","",参照_ガス!I13)</f>
        <v>株式会社サイサン_株式会社エナジー宇宙の供給区域（蓮田北・白岡エリア）_</v>
      </c>
      <c r="BR13" s="19">
        <f>IF(参照_ガス!J13="","",参照_ガス!J13)</f>
        <v>2.31</v>
      </c>
      <c r="BT13" s="19" t="str">
        <f>IF(参照_ガス!N13="","",参照_ガス!N13)</f>
        <v>株式会社サイサン_株式会社エナジー宇宙の供給区域（越谷・春日部エリア、蓮田南エリア）</v>
      </c>
      <c r="BZ13" s="19" t="str">
        <f>IF(参照_熱!A13="","",参照_熱!A13)</f>
        <v/>
      </c>
      <c r="CA13" s="19" t="str">
        <f>IF(参照_熱!B13="","",参照_熱!B13)</f>
        <v/>
      </c>
      <c r="CB13" s="19" t="str">
        <f>IF(参照_熱!C13="","",参照_熱!C13)</f>
        <v>新川地域</v>
      </c>
      <c r="CC13" s="19" t="str">
        <f>IF(参照_熱!D13="","",参照_熱!D13)</f>
        <v/>
      </c>
      <c r="CD13" s="19">
        <f>IF(参照_熱!E13="","",参照_熱!E13)</f>
        <v>3.2099999999999997E-2</v>
      </c>
      <c r="CE13" s="19">
        <f>IF(参照_熱!F13="","",参照_熱!F13)</f>
        <v>3.2099999999999997E-2</v>
      </c>
      <c r="CF13" s="19" t="str">
        <f>IF(参照_熱!H13="","",参照_熱!H13)</f>
        <v>東京都市サービス株式会社_新川地域</v>
      </c>
      <c r="CG13" s="19" t="str">
        <f>IF(参照_熱!I13="","",参照_熱!I13)</f>
        <v>東京都市サービス株式会社_新川地域_</v>
      </c>
      <c r="CH13" s="19">
        <f>IF(参照_熱!J13="","",参照_熱!J13)</f>
        <v>3.2099999999999997E-2</v>
      </c>
      <c r="CJ13" s="19" t="str">
        <f>IF(参照_熱!N13="","",参照_熱!N13)</f>
        <v>ＤＨＣ名古屋株式会社_名駅東地域</v>
      </c>
    </row>
    <row r="14" spans="1:92" ht="12.75" customHeight="1">
      <c r="A14" s="1"/>
      <c r="B14" s="1"/>
      <c r="C14" s="509"/>
      <c r="D14" s="512" t="s">
        <v>50</v>
      </c>
      <c r="E14" s="513"/>
      <c r="F14" s="513"/>
      <c r="G14" s="514"/>
      <c r="H14" s="128" t="s">
        <v>1868</v>
      </c>
      <c r="I14" s="4"/>
      <c r="J14" s="38" t="str">
        <f>IF($I14="","",$I14*係数１!$D$18*0.0258)</f>
        <v/>
      </c>
      <c r="K14" s="38" t="str">
        <f>IF($I14="","",$I14*係数１!$D$18*係数１!$F$18*44/12)</f>
        <v/>
      </c>
      <c r="L14" s="1"/>
      <c r="N14" s="59">
        <v>8</v>
      </c>
      <c r="O14" s="57"/>
      <c r="P14" s="57"/>
      <c r="Q14" s="54" t="str">
        <f t="shared" si="2"/>
        <v/>
      </c>
      <c r="R14" s="60"/>
      <c r="S14" s="100"/>
      <c r="T14" s="49">
        <f>係数１!D$49</f>
        <v>8640</v>
      </c>
      <c r="U14" s="92" t="str">
        <f t="shared" si="3"/>
        <v/>
      </c>
      <c r="V14" s="92" t="str">
        <f t="shared" si="11"/>
        <v/>
      </c>
      <c r="W14" s="94" t="str">
        <f t="array" aca="1" ref="W14" ca="1">IF(O14="","",IF(ISNUMBER(AA14),INDIRECT($BG$6&amp;AA14),IF(AA14="a",Q14,IF(AA14="b",INDIRECT($BG$6&amp;AB14),IF(AA14="c",R14,"")))))</f>
        <v/>
      </c>
      <c r="X14" s="93"/>
      <c r="Y14" s="92" t="str">
        <f t="shared" si="4"/>
        <v/>
      </c>
      <c r="Z14" s="91" t="str">
        <f t="shared" ca="1" si="5"/>
        <v/>
      </c>
      <c r="AA14" s="91" t="str">
        <f t="shared" ca="1" si="6"/>
        <v/>
      </c>
      <c r="AB14" s="91" t="str">
        <f t="shared" ca="1" si="7"/>
        <v/>
      </c>
      <c r="AC14" s="91">
        <f t="shared" ca="1" si="8"/>
        <v>0</v>
      </c>
      <c r="AD14" s="91">
        <f t="shared" si="9"/>
        <v>0</v>
      </c>
      <c r="AE14" s="91" t="str">
        <f t="shared" si="10"/>
        <v/>
      </c>
      <c r="AF14" s="90" t="str">
        <f t="shared" si="1"/>
        <v/>
      </c>
      <c r="AU14" s="19" t="str">
        <f>IF(参照_電気!A14="","",参照_電気!A14)</f>
        <v/>
      </c>
      <c r="AV14" s="19" t="str">
        <f>IF(参照_電気!B14="","",参照_電気!B14)</f>
        <v/>
      </c>
      <c r="AW14" s="19" t="str">
        <f>IF(参照_電気!C14="","",参照_電気!C14)</f>
        <v>(参考値)事業者全体</v>
      </c>
      <c r="AX14" s="19">
        <f>IF(参照_電気!D14="","",参照_電気!D14)</f>
        <v>2.9999999999999997E-4</v>
      </c>
      <c r="AY14" s="19">
        <f>IF(参照_電気!E14="","",参照_電気!E14)</f>
        <v>2.9999999999999997E-4</v>
      </c>
      <c r="AZ14" s="19" t="str">
        <f>IF(参照_電気!F14="","",参照_電気!F14)</f>
        <v>(株)イーセル</v>
      </c>
      <c r="BA14" s="19" t="str">
        <f>IF(参照_電気!G14="","",参照_電気!G14)</f>
        <v>(株)イーセル_(参考値)事業者全体</v>
      </c>
      <c r="BB14" s="19">
        <f t="shared" si="0"/>
        <v>0.3</v>
      </c>
      <c r="BD14" s="19" t="str">
        <f>IF(参照_電気!L14="","",参照_電気!L14)</f>
        <v>ALL GREEN POWER(株)</v>
      </c>
      <c r="BJ14" s="19" t="str">
        <f>IF(参照_ガス!A14="","",参照_ガス!A14)</f>
        <v/>
      </c>
      <c r="BK14" s="19" t="str">
        <f>IF(参照_ガス!B14="","",参照_ガス!B14)</f>
        <v/>
      </c>
      <c r="BL14" s="19" t="str">
        <f>IF(参照_ガス!C14="","",参照_ガス!C14)</f>
        <v>株式会社エナジー宇宙の供給区域（新木野・布佐エリア）</v>
      </c>
      <c r="BM14" s="19" t="str">
        <f>IF(参照_ガス!D14="","",参照_ガス!D14)</f>
        <v/>
      </c>
      <c r="BN14" s="19">
        <f>IF(参照_ガス!E14="","",参照_ガス!E14)</f>
        <v>2.31</v>
      </c>
      <c r="BO14" s="19">
        <f>IF(参照_ガス!F14="","",参照_ガス!F14)</f>
        <v>2.31</v>
      </c>
      <c r="BP14" s="19" t="str">
        <f>IF(参照_ガス!H14="","",参照_ガス!H14)</f>
        <v>株式会社サイサン_株式会社エナジー宇宙の供給区域（新木野・布佐エリア）</v>
      </c>
      <c r="BQ14" s="19" t="str">
        <f>IF(参照_ガス!I14="","",参照_ガス!I14)</f>
        <v>株式会社サイサン_株式会社エナジー宇宙の供給区域（新木野・布佐エリア）_</v>
      </c>
      <c r="BR14" s="19">
        <f>IF(参照_ガス!J14="","",参照_ガス!J14)</f>
        <v>2.31</v>
      </c>
      <c r="BT14" s="19" t="str">
        <f>IF(参照_ガス!N14="","",参照_ガス!N14)</f>
        <v>株式会社サイサン_株式会社エナジー宇宙の供給区域（新木野・布佐エリア）</v>
      </c>
      <c r="BZ14" s="19" t="str">
        <f>IF(参照_熱!A14="","",参照_熱!A14)</f>
        <v/>
      </c>
      <c r="CA14" s="19" t="str">
        <f>IF(参照_熱!B14="","",参照_熱!B14)</f>
        <v/>
      </c>
      <c r="CB14" s="19" t="str">
        <f>IF(参照_熱!C14="","",参照_熱!C14)</f>
        <v>神田駿河台地域</v>
      </c>
      <c r="CC14" s="19" t="str">
        <f>IF(参照_熱!D14="","",参照_熱!D14)</f>
        <v/>
      </c>
      <c r="CD14" s="19">
        <f>IF(参照_熱!E14="","",参照_熱!E14)</f>
        <v>4.2500000000000003E-2</v>
      </c>
      <c r="CE14" s="19">
        <f>IF(参照_熱!F14="","",参照_熱!F14)</f>
        <v>4.2500000000000003E-2</v>
      </c>
      <c r="CF14" s="19" t="str">
        <f>IF(参照_熱!H14="","",参照_熱!H14)</f>
        <v>東京都市サービス株式会社_神田駿河台地域</v>
      </c>
      <c r="CG14" s="19" t="str">
        <f>IF(参照_熱!I14="","",参照_熱!I14)</f>
        <v>東京都市サービス株式会社_神田駿河台地域_</v>
      </c>
      <c r="CH14" s="19">
        <f>IF(参照_熱!J14="","",参照_熱!J14)</f>
        <v>4.2500000000000003E-2</v>
      </c>
      <c r="CJ14" s="19" t="str">
        <f>IF(参照_熱!N14="","",参照_熱!N14)</f>
        <v>東京ガスエンジニアリングソリューションズ株式会社_田町駅東口北地域</v>
      </c>
    </row>
    <row r="15" spans="1:92" ht="12.75" customHeight="1" thickBot="1">
      <c r="A15" s="1"/>
      <c r="B15" s="1"/>
      <c r="C15" s="509"/>
      <c r="D15" s="512" t="s">
        <v>51</v>
      </c>
      <c r="E15" s="513"/>
      <c r="F15" s="513"/>
      <c r="G15" s="514"/>
      <c r="H15" s="128" t="s">
        <v>1868</v>
      </c>
      <c r="I15" s="4"/>
      <c r="J15" s="38" t="str">
        <f>IF($I15="","",$I15*係数１!$D$20*0.0258)</f>
        <v/>
      </c>
      <c r="K15" s="38" t="str">
        <f>IF($I15="","",$I15*係数１!$D$20*係数１!$F$20*44/12)</f>
        <v/>
      </c>
      <c r="L15" s="1"/>
      <c r="N15" s="59">
        <v>9</v>
      </c>
      <c r="O15" s="57"/>
      <c r="P15" s="57"/>
      <c r="Q15" s="54" t="str">
        <f t="shared" si="2"/>
        <v/>
      </c>
      <c r="R15" s="60"/>
      <c r="S15" s="100"/>
      <c r="T15" s="49">
        <f>係数１!D$49</f>
        <v>8640</v>
      </c>
      <c r="U15" s="92" t="str">
        <f t="shared" si="3"/>
        <v/>
      </c>
      <c r="V15" s="92" t="str">
        <f t="shared" si="11"/>
        <v/>
      </c>
      <c r="W15" s="94" t="str">
        <f t="array" aca="1" ref="W15" ca="1">IF(O15="","",IF(ISNUMBER(AA15),INDIRECT($BG$6&amp;AA15),IF(AA15="a",Q15,IF(AA15="b",INDIRECT($BG$6&amp;AB15),IF(AA15="c",R15,"")))))</f>
        <v/>
      </c>
      <c r="X15" s="93"/>
      <c r="Y15" s="92" t="str">
        <f t="shared" si="4"/>
        <v/>
      </c>
      <c r="Z15" s="91" t="str">
        <f t="shared" ca="1" si="5"/>
        <v/>
      </c>
      <c r="AA15" s="91" t="str">
        <f t="shared" ca="1" si="6"/>
        <v/>
      </c>
      <c r="AB15" s="91" t="str">
        <f t="shared" ca="1" si="7"/>
        <v/>
      </c>
      <c r="AC15" s="91">
        <f t="shared" ca="1" si="8"/>
        <v>0</v>
      </c>
      <c r="AD15" s="91">
        <f t="shared" si="9"/>
        <v>0</v>
      </c>
      <c r="AE15" s="91" t="str">
        <f t="shared" si="10"/>
        <v/>
      </c>
      <c r="AF15" s="90" t="str">
        <f t="shared" si="1"/>
        <v/>
      </c>
      <c r="AH15" s="36" t="s">
        <v>347</v>
      </c>
      <c r="AU15" s="19" t="str">
        <f>IF(参照_電気!A15="","",参照_電気!A15)</f>
        <v>A0009</v>
      </c>
      <c r="AV15" s="19" t="str">
        <f>IF(参照_電気!B15="","",参照_電気!B15)</f>
        <v>(株)エネット</v>
      </c>
      <c r="AW15" s="19" t="str">
        <f>IF(参照_電気!C15="","",参照_電気!C15)</f>
        <v>メニューA</v>
      </c>
      <c r="AX15" s="19">
        <f>IF(参照_電気!D15="","",参照_電気!D15)</f>
        <v>0</v>
      </c>
      <c r="AY15" s="19">
        <f>IF(参照_電気!E15="","",参照_電気!E15)</f>
        <v>0</v>
      </c>
      <c r="AZ15" s="19" t="str">
        <f>IF(参照_電気!F15="","",参照_電気!F15)</f>
        <v>(株)エネット</v>
      </c>
      <c r="BA15" s="19" t="str">
        <f>IF(参照_電気!G15="","",参照_電気!G15)</f>
        <v>(株)エネット_メニューA</v>
      </c>
      <c r="BB15" s="19">
        <f t="shared" si="0"/>
        <v>0</v>
      </c>
      <c r="BD15" s="19" t="str">
        <f>IF(参照_電気!L15="","",参照_電気!L15)</f>
        <v>Apaman Energy(株)</v>
      </c>
      <c r="BJ15" s="19" t="str">
        <f>IF(参照_ガス!A15="","",参照_ガス!A15)</f>
        <v/>
      </c>
      <c r="BK15" s="19" t="str">
        <f>IF(参照_ガス!B15="","",参照_ガス!B15)</f>
        <v/>
      </c>
      <c r="BL15" s="19" t="str">
        <f>IF(参照_ガス!C15="","",参照_ガス!C15)</f>
        <v>株式会社エナジー宇宙の供給区域（富里・成田エリア）</v>
      </c>
      <c r="BM15" s="19" t="str">
        <f>IF(参照_ガス!D15="","",参照_ガス!D15)</f>
        <v/>
      </c>
      <c r="BN15" s="19">
        <f>IF(参照_ガス!E15="","",参照_ガス!E15)</f>
        <v>2.31</v>
      </c>
      <c r="BO15" s="19">
        <f>IF(参照_ガス!F15="","",参照_ガス!F15)</f>
        <v>2.31</v>
      </c>
      <c r="BP15" s="19" t="str">
        <f>IF(参照_ガス!H15="","",参照_ガス!H15)</f>
        <v>株式会社サイサン_株式会社エナジー宇宙の供給区域（富里・成田エリア）</v>
      </c>
      <c r="BQ15" s="19" t="str">
        <f>IF(参照_ガス!I15="","",参照_ガス!I15)</f>
        <v>株式会社サイサン_株式会社エナジー宇宙の供給区域（富里・成田エリア）_</v>
      </c>
      <c r="BR15" s="19">
        <f>IF(参照_ガス!J15="","",参照_ガス!J15)</f>
        <v>2.31</v>
      </c>
      <c r="BT15" s="19" t="str">
        <f>IF(参照_ガス!N15="","",参照_ガス!N15)</f>
        <v>株式会社サイサン_株式会社エナジー宇宙の供給区域（富里・成田エリア）</v>
      </c>
      <c r="BZ15" s="19" t="str">
        <f>IF(参照_熱!A15="","",参照_熱!A15)</f>
        <v/>
      </c>
      <c r="CA15" s="19" t="str">
        <f>IF(参照_熱!B15="","",参照_熱!B15)</f>
        <v/>
      </c>
      <c r="CB15" s="19" t="str">
        <f>IF(参照_熱!C15="","",参照_熱!C15)</f>
        <v>箱崎地域</v>
      </c>
      <c r="CC15" s="19" t="str">
        <f>IF(参照_熱!D15="","",参照_熱!D15)</f>
        <v/>
      </c>
      <c r="CD15" s="19">
        <f>IF(参照_熱!E15="","",参照_熱!E15)</f>
        <v>4.0899999999999999E-2</v>
      </c>
      <c r="CE15" s="19">
        <f>IF(参照_熱!F15="","",参照_熱!F15)</f>
        <v>4.0899999999999999E-2</v>
      </c>
      <c r="CF15" s="19" t="str">
        <f>IF(参照_熱!H15="","",参照_熱!H15)</f>
        <v>東京都市サービス株式会社_箱崎地域</v>
      </c>
      <c r="CG15" s="19" t="str">
        <f>IF(参照_熱!I15="","",参照_熱!I15)</f>
        <v>東京都市サービス株式会社_箱崎地域_</v>
      </c>
      <c r="CH15" s="19">
        <f>IF(参照_熱!J15="","",参照_熱!J15)</f>
        <v>4.0899999999999999E-2</v>
      </c>
      <c r="CJ15" s="19" t="str">
        <f>IF(参照_熱!N15="","",参照_熱!N15)</f>
        <v>東京下水道エネルギー株式会社　後楽事業所_後楽一丁目地域</v>
      </c>
    </row>
    <row r="16" spans="1:92" ht="12.75" customHeight="1" thickBot="1">
      <c r="A16" s="1"/>
      <c r="B16" s="1"/>
      <c r="C16" s="509"/>
      <c r="D16" s="517" t="s">
        <v>52</v>
      </c>
      <c r="E16" s="518"/>
      <c r="F16" s="518"/>
      <c r="G16" s="519"/>
      <c r="H16" s="123" t="s">
        <v>17</v>
      </c>
      <c r="I16" s="38" t="str">
        <f>IF(S28=0,"",S28)</f>
        <v/>
      </c>
      <c r="J16" s="38" t="str">
        <f>IF(U28=0,"",U28)</f>
        <v/>
      </c>
      <c r="K16" s="38" t="str">
        <f>IF(Y28=0,"",Y28)</f>
        <v/>
      </c>
      <c r="L16" s="1"/>
      <c r="N16" s="59">
        <v>10</v>
      </c>
      <c r="O16" s="57"/>
      <c r="P16" s="57"/>
      <c r="Q16" s="54" t="str">
        <f t="shared" si="2"/>
        <v/>
      </c>
      <c r="R16" s="60"/>
      <c r="S16" s="100"/>
      <c r="T16" s="49">
        <f>係数１!D$49</f>
        <v>8640</v>
      </c>
      <c r="U16" s="92" t="str">
        <f t="shared" si="3"/>
        <v/>
      </c>
      <c r="V16" s="92" t="str">
        <f t="shared" si="11"/>
        <v/>
      </c>
      <c r="W16" s="94" t="str">
        <f t="array" aca="1" ref="W16" ca="1">IF(O16="","",IF(ISNUMBER(AA16),INDIRECT($BG$6&amp;AA16),IF(AA16="a",Q16,IF(AA16="b",INDIRECT($BG$6&amp;AB16),IF(AA16="c",R16,"")))))</f>
        <v/>
      </c>
      <c r="X16" s="93"/>
      <c r="Y16" s="92" t="str">
        <f t="shared" si="4"/>
        <v/>
      </c>
      <c r="Z16" s="91" t="str">
        <f t="shared" ca="1" si="5"/>
        <v/>
      </c>
      <c r="AA16" s="91" t="str">
        <f t="shared" ca="1" si="6"/>
        <v/>
      </c>
      <c r="AB16" s="91" t="str">
        <f t="shared" ca="1" si="7"/>
        <v/>
      </c>
      <c r="AC16" s="91">
        <f t="shared" ca="1" si="8"/>
        <v>0</v>
      </c>
      <c r="AD16" s="91">
        <f t="shared" si="9"/>
        <v>0</v>
      </c>
      <c r="AE16" s="91" t="str">
        <f t="shared" si="10"/>
        <v/>
      </c>
      <c r="AF16" s="90" t="str">
        <f t="shared" si="1"/>
        <v/>
      </c>
      <c r="AH16" s="111"/>
      <c r="AI16" s="110" t="s">
        <v>348</v>
      </c>
      <c r="AJ16" s="589" t="s">
        <v>349</v>
      </c>
      <c r="AK16" s="590"/>
      <c r="AL16" s="69" t="s">
        <v>428</v>
      </c>
      <c r="AM16" s="35" t="s">
        <v>427</v>
      </c>
      <c r="AN16" s="109" t="s">
        <v>426</v>
      </c>
      <c r="AO16" s="73" t="s">
        <v>425</v>
      </c>
      <c r="AP16" s="72" t="s">
        <v>424</v>
      </c>
      <c r="AQ16" s="73" t="s">
        <v>423</v>
      </c>
      <c r="AR16" s="69" t="s">
        <v>421</v>
      </c>
      <c r="AU16" s="19" t="str">
        <f>IF(参照_電気!A16="","",参照_電気!A16)</f>
        <v/>
      </c>
      <c r="AV16" s="19" t="str">
        <f>IF(参照_電気!B16="","",参照_電気!B16)</f>
        <v/>
      </c>
      <c r="AW16" s="19" t="str">
        <f>IF(参照_電気!C16="","",参照_電気!C16)</f>
        <v>メニューB</v>
      </c>
      <c r="AX16" s="19">
        <f>IF(参照_電気!D16="","",参照_電気!D16)</f>
        <v>0</v>
      </c>
      <c r="AY16" s="19">
        <f>IF(参照_電気!E16="","",参照_電気!E16)</f>
        <v>0</v>
      </c>
      <c r="AZ16" s="19" t="str">
        <f>IF(参照_電気!F16="","",参照_電気!F16)</f>
        <v>(株)エネット</v>
      </c>
      <c r="BA16" s="19" t="str">
        <f>IF(参照_電気!G16="","",参照_電気!G16)</f>
        <v>(株)エネット_メニューB</v>
      </c>
      <c r="BB16" s="19">
        <f t="shared" si="0"/>
        <v>0</v>
      </c>
      <c r="BD16" s="19" t="str">
        <f>IF(参照_電気!L16="","",参照_電気!L16)</f>
        <v>auエネルギー＆ライフ(株)</v>
      </c>
      <c r="BJ16" s="19" t="str">
        <f>IF(参照_ガス!A16="","",参照_ガス!A16)</f>
        <v/>
      </c>
      <c r="BK16" s="19" t="str">
        <f>IF(参照_ガス!B16="","",参照_ガス!B16)</f>
        <v/>
      </c>
      <c r="BL16" s="19" t="str">
        <f>IF(参照_ガス!C16="","",参照_ガス!C16)</f>
        <v>東邦ガスネットワーク株式会社の供給区域</v>
      </c>
      <c r="BM16" s="19" t="str">
        <f>IF(参照_ガス!D16="","",参照_ガス!D16)</f>
        <v/>
      </c>
      <c r="BN16" s="19">
        <f>IF(参照_ガス!E16="","",参照_ガス!E16)</f>
        <v>2.31</v>
      </c>
      <c r="BO16" s="19">
        <f>IF(参照_ガス!F16="","",参照_ガス!F16)</f>
        <v>2.31</v>
      </c>
      <c r="BP16" s="19" t="str">
        <f>IF(参照_ガス!H16="","",参照_ガス!H16)</f>
        <v>株式会社サイサン_東邦ガスネットワーク株式会社の供給区域</v>
      </c>
      <c r="BQ16" s="19" t="str">
        <f>IF(参照_ガス!I16="","",参照_ガス!I16)</f>
        <v>株式会社サイサン_東邦ガスネットワーク株式会社の供給区域_</v>
      </c>
      <c r="BR16" s="19">
        <f>IF(参照_ガス!J16="","",参照_ガス!J16)</f>
        <v>2.31</v>
      </c>
      <c r="BT16" s="19" t="str">
        <f>IF(参照_ガス!N16="","",参照_ガス!N16)</f>
        <v>株式会社サイサン_株式会社エナジー宇宙の供給区域（取手・我孫子エリア）</v>
      </c>
      <c r="BZ16" s="19" t="str">
        <f>IF(参照_熱!A16="","",参照_熱!A16)</f>
        <v/>
      </c>
      <c r="CA16" s="19" t="str">
        <f>IF(参照_熱!B16="","",参照_熱!B16)</f>
        <v/>
      </c>
      <c r="CB16" s="19" t="str">
        <f>IF(参照_熱!C16="","",参照_熱!C16)</f>
        <v>幕張新都心ハイテク・ビジネス地域</v>
      </c>
      <c r="CC16" s="19" t="str">
        <f>IF(参照_熱!D16="","",参照_熱!D16)</f>
        <v/>
      </c>
      <c r="CD16" s="19">
        <f>IF(参照_熱!E16="","",参照_熱!E16)</f>
        <v>2.6499999999999999E-2</v>
      </c>
      <c r="CE16" s="19">
        <f>IF(参照_熱!F16="","",参照_熱!F16)</f>
        <v>2.6499999999999999E-2</v>
      </c>
      <c r="CF16" s="19" t="str">
        <f>IF(参照_熱!H16="","",参照_熱!H16)</f>
        <v>東京都市サービス株式会社_幕張新都心ハイテク・ビジネス地域</v>
      </c>
      <c r="CG16" s="19" t="str">
        <f>IF(参照_熱!I16="","",参照_熱!I16)</f>
        <v>東京都市サービス株式会社_幕張新都心ハイテク・ビジネス地域_</v>
      </c>
      <c r="CH16" s="19">
        <f>IF(参照_熱!J16="","",参照_熱!J16)</f>
        <v>2.6499999999999999E-2</v>
      </c>
      <c r="CJ16" s="19" t="str">
        <f>IF(参照_熱!N16="","",参照_熱!N16)</f>
        <v>東京都市サービス株式会社_銀座5・6丁目地域</v>
      </c>
    </row>
    <row r="17" spans="1:88" ht="12.75" customHeight="1" thickTop="1">
      <c r="A17" s="1"/>
      <c r="B17" s="1"/>
      <c r="C17" s="509"/>
      <c r="D17" s="511" t="s">
        <v>10</v>
      </c>
      <c r="E17" s="511"/>
      <c r="F17" s="511"/>
      <c r="G17" s="511"/>
      <c r="H17" s="123" t="s">
        <v>26</v>
      </c>
      <c r="I17" s="4"/>
      <c r="J17" s="38" t="str">
        <f>IF($I17="","",$I17*係数１!$D$43*0.0258)</f>
        <v/>
      </c>
      <c r="K17" s="38" t="str">
        <f>IF($I17="","",$I17*係数１!$F$43)</f>
        <v/>
      </c>
      <c r="L17" s="1"/>
      <c r="N17" s="59">
        <v>11</v>
      </c>
      <c r="O17" s="57"/>
      <c r="P17" s="57"/>
      <c r="Q17" s="54" t="str">
        <f t="shared" si="2"/>
        <v/>
      </c>
      <c r="R17" s="60"/>
      <c r="S17" s="100"/>
      <c r="T17" s="49">
        <f>係数１!D$49</f>
        <v>8640</v>
      </c>
      <c r="U17" s="92" t="str">
        <f t="shared" si="3"/>
        <v/>
      </c>
      <c r="V17" s="92" t="str">
        <f t="shared" si="11"/>
        <v/>
      </c>
      <c r="W17" s="94" t="str">
        <f t="array" aca="1" ref="W17" ca="1">IF(O17="","",IF(ISNUMBER(AA17),INDIRECT($BG$6&amp;AA17),IF(AA17="a",Q17,IF(AA17="b",INDIRECT($BG$6&amp;AB17),IF(AA17="c",R17,"")))))</f>
        <v/>
      </c>
      <c r="X17" s="93"/>
      <c r="Y17" s="92" t="str">
        <f t="shared" si="4"/>
        <v/>
      </c>
      <c r="Z17" s="91" t="str">
        <f t="shared" ca="1" si="5"/>
        <v/>
      </c>
      <c r="AA17" s="91" t="str">
        <f t="shared" ca="1" si="6"/>
        <v/>
      </c>
      <c r="AB17" s="91" t="str">
        <f t="shared" ca="1" si="7"/>
        <v/>
      </c>
      <c r="AC17" s="91">
        <f t="shared" ca="1" si="8"/>
        <v>0</v>
      </c>
      <c r="AD17" s="91">
        <f t="shared" si="9"/>
        <v>0</v>
      </c>
      <c r="AE17" s="91" t="str">
        <f t="shared" si="10"/>
        <v/>
      </c>
      <c r="AF17" s="90" t="str">
        <f t="shared" si="1"/>
        <v/>
      </c>
      <c r="AH17" s="591" t="s">
        <v>350</v>
      </c>
      <c r="AI17" s="108" t="s">
        <v>351</v>
      </c>
      <c r="AJ17" s="107"/>
      <c r="AK17" s="151" t="s">
        <v>1133</v>
      </c>
      <c r="AL17" s="106" t="str">
        <f>IF(AJ17="","",AJ17*AN17*0.0258)</f>
        <v/>
      </c>
      <c r="AM17" s="86" t="str">
        <f>IF(AJ17="","",AJ17*AN17*AO17*44/12)</f>
        <v/>
      </c>
      <c r="AN17" s="101">
        <f>係数１!D55</f>
        <v>13.6</v>
      </c>
      <c r="AO17" s="84">
        <f>係数１!F55</f>
        <v>0</v>
      </c>
      <c r="AP17" s="84" t="str">
        <f>係数１!G55</f>
        <v>ｔ－C/GJ</v>
      </c>
      <c r="AQ17" s="105">
        <v>0.8</v>
      </c>
      <c r="AR17" s="64" t="str">
        <f>IF(AJ17="","",AL17*AQ17)</f>
        <v/>
      </c>
      <c r="AU17" s="19" t="str">
        <f>IF(参照_電気!A17="","",参照_電気!A17)</f>
        <v/>
      </c>
      <c r="AV17" s="19" t="str">
        <f>IF(参照_電気!B17="","",参照_電気!B17)</f>
        <v/>
      </c>
      <c r="AW17" s="19" t="str">
        <f>IF(参照_電気!C17="","",参照_電気!C17)</f>
        <v>メニューC</v>
      </c>
      <c r="AX17" s="19">
        <f>IF(参照_電気!D17="","",参照_電気!D17)</f>
        <v>2.9999999999999997E-4</v>
      </c>
      <c r="AY17" s="19">
        <f>IF(参照_電気!E17="","",参照_電気!E17)</f>
        <v>2.9999999999999997E-4</v>
      </c>
      <c r="AZ17" s="19" t="str">
        <f>IF(参照_電気!F17="","",参照_電気!F17)</f>
        <v>(株)エネット</v>
      </c>
      <c r="BA17" s="19" t="str">
        <f>IF(参照_電気!G17="","",参照_電気!G17)</f>
        <v>(株)エネット_メニューC</v>
      </c>
      <c r="BB17" s="19">
        <f t="shared" si="0"/>
        <v>0.3</v>
      </c>
      <c r="BD17" s="19" t="str">
        <f>IF(参照_電気!L17="","",参照_電気!L17)</f>
        <v>Castleton Commodities Japan合同会社</v>
      </c>
      <c r="BJ17" s="19" t="str">
        <f>IF(参照_ガス!A17="","",参照_ガス!A17)</f>
        <v/>
      </c>
      <c r="BK17" s="19" t="str">
        <f>IF(参照_ガス!B17="","",参照_ガス!B17)</f>
        <v/>
      </c>
      <c r="BL17" s="19" t="str">
        <f>IF(参照_ガス!C17="","",参照_ガス!C17)</f>
        <v>東京ガスネットワーク株式会社の供給区域（東京地区等）</v>
      </c>
      <c r="BM17" s="19" t="str">
        <f>IF(参照_ガス!D17="","",参照_ガス!D17)</f>
        <v/>
      </c>
      <c r="BN17" s="19">
        <f>IF(参照_ガス!E17="","",参照_ガス!E17)</f>
        <v>2.31</v>
      </c>
      <c r="BO17" s="19">
        <f>IF(参照_ガス!F17="","",参照_ガス!F17)</f>
        <v>2.31</v>
      </c>
      <c r="BP17" s="19" t="str">
        <f>IF(参照_ガス!H17="","",参照_ガス!H17)</f>
        <v>株式会社サイサン_東京ガスネットワーク株式会社の供給区域（東京地区等）</v>
      </c>
      <c r="BQ17" s="19" t="str">
        <f>IF(参照_ガス!I17="","",参照_ガス!I17)</f>
        <v>株式会社サイサン_東京ガスネットワーク株式会社の供給区域（東京地区等）_</v>
      </c>
      <c r="BR17" s="19">
        <f>IF(参照_ガス!J17="","",参照_ガス!J17)</f>
        <v>2.31</v>
      </c>
      <c r="BT17" s="19" t="str">
        <f>IF(参照_ガス!N17="","",参照_ガス!N17)</f>
        <v>株式会社サイサン_株式会社エナジー宇宙の供給区域（蓮田北・白岡エリア）</v>
      </c>
      <c r="BZ17" s="19" t="str">
        <f>IF(参照_熱!A17="","",参照_熱!A17)</f>
        <v/>
      </c>
      <c r="CA17" s="19" t="str">
        <f>IF(参照_熱!B17="","",参照_熱!B17)</f>
        <v/>
      </c>
      <c r="CB17" s="19" t="str">
        <f>IF(参照_熱!C17="","",参照_熱!C17)</f>
        <v>高崎市中央・城址地域</v>
      </c>
      <c r="CC17" s="19" t="str">
        <f>IF(参照_熱!D17="","",参照_熱!D17)</f>
        <v/>
      </c>
      <c r="CD17" s="19">
        <f>IF(参照_熱!E17="","",参照_熱!E17)</f>
        <v>3.5799999999999998E-2</v>
      </c>
      <c r="CE17" s="19">
        <f>IF(参照_熱!F17="","",参照_熱!F17)</f>
        <v>3.5799999999999998E-2</v>
      </c>
      <c r="CF17" s="19" t="str">
        <f>IF(参照_熱!H17="","",参照_熱!H17)</f>
        <v>東京都市サービス株式会社_高崎市中央・城址地域</v>
      </c>
      <c r="CG17" s="19" t="str">
        <f>IF(参照_熱!I17="","",参照_熱!I17)</f>
        <v>東京都市サービス株式会社_高崎市中央・城址地域_</v>
      </c>
      <c r="CH17" s="19">
        <f>IF(参照_熱!J17="","",参照_熱!J17)</f>
        <v>3.5799999999999998E-2</v>
      </c>
      <c r="CJ17" s="19" t="str">
        <f>IF(参照_熱!N17="","",参照_熱!N17)</f>
        <v>東京都市サービス株式会社_高崎市中央・城址地域</v>
      </c>
    </row>
    <row r="18" spans="1:88" ht="12.75" customHeight="1">
      <c r="A18" s="1"/>
      <c r="B18" s="1"/>
      <c r="C18" s="509"/>
      <c r="D18" s="512" t="s">
        <v>1878</v>
      </c>
      <c r="E18" s="513"/>
      <c r="F18" s="513"/>
      <c r="G18" s="514"/>
      <c r="H18" s="127" t="s">
        <v>26</v>
      </c>
      <c r="I18" s="38" t="str">
        <f>IF(S34=0,"",S34)</f>
        <v/>
      </c>
      <c r="J18" s="38" t="str">
        <f>IF(U34=0,"",U34)</f>
        <v/>
      </c>
      <c r="K18" s="38" t="str">
        <f>IF(Y34=0,"",Y34)</f>
        <v/>
      </c>
      <c r="L18" s="1"/>
      <c r="N18" s="59">
        <v>12</v>
      </c>
      <c r="O18" s="57"/>
      <c r="P18" s="57"/>
      <c r="Q18" s="54" t="str">
        <f t="shared" si="2"/>
        <v/>
      </c>
      <c r="R18" s="60"/>
      <c r="S18" s="100"/>
      <c r="T18" s="49">
        <f>係数１!D$49</f>
        <v>8640</v>
      </c>
      <c r="U18" s="92" t="str">
        <f t="shared" si="3"/>
        <v/>
      </c>
      <c r="V18" s="92" t="str">
        <f t="shared" si="11"/>
        <v/>
      </c>
      <c r="W18" s="94" t="str">
        <f t="array" aca="1" ref="W18" ca="1">IF(O18="","",IF(ISNUMBER(AA18),INDIRECT($BG$6&amp;AA18),IF(AA18="a",Q18,IF(AA18="b",INDIRECT($BG$6&amp;AB18),IF(AA18="c",R18,"")))))</f>
        <v/>
      </c>
      <c r="X18" s="93"/>
      <c r="Y18" s="92" t="str">
        <f t="shared" si="4"/>
        <v/>
      </c>
      <c r="Z18" s="91" t="str">
        <f t="shared" ca="1" si="5"/>
        <v/>
      </c>
      <c r="AA18" s="91" t="str">
        <f t="shared" ca="1" si="6"/>
        <v/>
      </c>
      <c r="AB18" s="91" t="str">
        <f t="shared" ca="1" si="7"/>
        <v/>
      </c>
      <c r="AC18" s="91">
        <f t="shared" ca="1" si="8"/>
        <v>0</v>
      </c>
      <c r="AD18" s="91">
        <f t="shared" si="9"/>
        <v>0</v>
      </c>
      <c r="AE18" s="91" t="str">
        <f t="shared" si="10"/>
        <v/>
      </c>
      <c r="AF18" s="90" t="str">
        <f t="shared" si="1"/>
        <v/>
      </c>
      <c r="AH18" s="592"/>
      <c r="AI18" s="99" t="s">
        <v>352</v>
      </c>
      <c r="AJ18" s="98"/>
      <c r="AK18" s="151" t="s">
        <v>1133</v>
      </c>
      <c r="AL18" s="38" t="str">
        <f t="shared" ref="AL18:AL33" si="14">IF(AJ18="","",AJ18*AN18*0.0258)</f>
        <v/>
      </c>
      <c r="AM18" s="86" t="str">
        <f t="shared" ref="AM18:AM33" si="15">IF(AJ18="","",AJ18*AN18*AO18*44/12)</f>
        <v/>
      </c>
      <c r="AN18" s="101">
        <f>係数１!D56</f>
        <v>13.2</v>
      </c>
      <c r="AO18" s="84">
        <f>係数１!F56</f>
        <v>0</v>
      </c>
      <c r="AP18" s="84" t="str">
        <f>係数１!G56</f>
        <v>ｔ－C/GJ</v>
      </c>
      <c r="AQ18" s="4">
        <v>0.8</v>
      </c>
      <c r="AR18" s="64" t="str">
        <f t="shared" ref="AR18:AR36" si="16">IF(AJ18="","",AL18*AQ18)</f>
        <v/>
      </c>
      <c r="AU18" s="19" t="str">
        <f>IF(参照_電気!A18="","",参照_電気!A18)</f>
        <v/>
      </c>
      <c r="AV18" s="19" t="str">
        <f>IF(参照_電気!B18="","",参照_電気!B18)</f>
        <v/>
      </c>
      <c r="AW18" s="19" t="str">
        <f>IF(参照_電気!C18="","",参照_電気!C18)</f>
        <v>メニューD</v>
      </c>
      <c r="AX18" s="19">
        <f>IF(参照_電気!D18="","",参照_電気!D18)</f>
        <v>3.4900000000000003E-4</v>
      </c>
      <c r="AY18" s="19">
        <f>IF(参照_電気!E18="","",参照_電気!E18)</f>
        <v>3.4900000000000003E-4</v>
      </c>
      <c r="AZ18" s="19" t="str">
        <f>IF(参照_電気!F18="","",参照_電気!F18)</f>
        <v>(株)エネット</v>
      </c>
      <c r="BA18" s="19" t="str">
        <f>IF(参照_電気!G18="","",参照_電気!G18)</f>
        <v>(株)エネット_メニューD</v>
      </c>
      <c r="BB18" s="19">
        <f t="shared" si="0"/>
        <v>0.34900000000000003</v>
      </c>
      <c r="BD18" s="19" t="str">
        <f>IF(参照_電気!L18="","",参照_電気!L18)</f>
        <v>(株)CDエナジーダイレクト</v>
      </c>
      <c r="BJ18" s="19" t="str">
        <f>IF(参照_ガス!A18="","",参照_ガス!A18)</f>
        <v/>
      </c>
      <c r="BK18" s="19" t="str">
        <f>IF(参照_ガス!B18="","",参照_ガス!B18)</f>
        <v/>
      </c>
      <c r="BL18" s="19" t="str">
        <f>IF(参照_ガス!C18="","",参照_ガス!C18)</f>
        <v>大阪ガスネットワーク株式会社の供給区域（西播磨サテライトエリアを除く）</v>
      </c>
      <c r="BM18" s="19" t="str">
        <f>IF(参照_ガス!D18="","",参照_ガス!D18)</f>
        <v/>
      </c>
      <c r="BN18" s="19">
        <f>IF(参照_ガス!E18="","",参照_ガス!E18)</f>
        <v>2.31</v>
      </c>
      <c r="BO18" s="19">
        <f>IF(参照_ガス!F18="","",参照_ガス!F18)</f>
        <v>2.31</v>
      </c>
      <c r="BP18" s="19" t="str">
        <f>IF(参照_ガス!H18="","",参照_ガス!H18)</f>
        <v>株式会社サイサン_大阪ガスネットワーク株式会社の供給区域（西播磨サテライトエリアを除く）</v>
      </c>
      <c r="BQ18" s="19" t="str">
        <f>IF(参照_ガス!I18="","",参照_ガス!I18)</f>
        <v>株式会社サイサン_大阪ガスネットワーク株式会社の供給区域（西播磨サテライトエリアを除く）_</v>
      </c>
      <c r="BR18" s="19">
        <f>IF(参照_ガス!J18="","",参照_ガス!J18)</f>
        <v>2.31</v>
      </c>
      <c r="BT18" s="19" t="str">
        <f>IF(参照_ガス!N18="","",参照_ガス!N18)</f>
        <v>株式会社サイサン_大阪ガスネットワーク株式会社の供給区域（西播磨サテライトエリアを除く）</v>
      </c>
      <c r="BZ18" s="19" t="str">
        <f>IF(参照_熱!A18="","",参照_熱!A18)</f>
        <v/>
      </c>
      <c r="CA18" s="19" t="str">
        <f>IF(参照_熱!B18="","",参照_熱!B18)</f>
        <v/>
      </c>
      <c r="CB18" s="19" t="str">
        <f>IF(参照_熱!C18="","",参照_熱!C18)</f>
        <v>本駒込2丁目地域</v>
      </c>
      <c r="CC18" s="19" t="str">
        <f>IF(参照_熱!D18="","",参照_熱!D18)</f>
        <v/>
      </c>
      <c r="CD18" s="19">
        <f>IF(参照_熱!E18="","",参照_熱!E18)</f>
        <v>4.5499999999999999E-2</v>
      </c>
      <c r="CE18" s="19">
        <f>IF(参照_熱!F18="","",参照_熱!F18)</f>
        <v>4.5499999999999999E-2</v>
      </c>
      <c r="CF18" s="19" t="str">
        <f>IF(参照_熱!H18="","",参照_熱!H18)</f>
        <v>東京都市サービス株式会社_本駒込2丁目地域</v>
      </c>
      <c r="CG18" s="19" t="str">
        <f>IF(参照_熱!I18="","",参照_熱!I18)</f>
        <v>東京都市サービス株式会社_本駒込2丁目地域_</v>
      </c>
      <c r="CH18" s="19">
        <f>IF(参照_熱!J18="","",参照_熱!J18)</f>
        <v>4.5499999999999999E-2</v>
      </c>
      <c r="CJ18" s="19" t="str">
        <f>IF(参照_熱!N18="","",参照_熱!N18)</f>
        <v>東京都市サービス株式会社</v>
      </c>
    </row>
    <row r="19" spans="1:88" ht="16.5" customHeight="1">
      <c r="A19" s="1"/>
      <c r="B19" s="1"/>
      <c r="C19" s="509"/>
      <c r="D19" s="515" t="s">
        <v>55</v>
      </c>
      <c r="E19" s="594" t="s">
        <v>1879</v>
      </c>
      <c r="F19" s="515" t="s">
        <v>56</v>
      </c>
      <c r="G19" s="126" t="s">
        <v>107</v>
      </c>
      <c r="H19" s="524" t="s">
        <v>18</v>
      </c>
      <c r="I19" s="484" t="str">
        <f>IF(S22+S89=0,"",S22+S89)</f>
        <v/>
      </c>
      <c r="J19" s="484" t="str">
        <f>IF(U22+U89=0,"",U22+U89)</f>
        <v/>
      </c>
      <c r="K19" s="484">
        <f>Y22+Y89</f>
        <v>0</v>
      </c>
      <c r="L19" s="1"/>
      <c r="N19" s="59">
        <v>13</v>
      </c>
      <c r="O19" s="57"/>
      <c r="P19" s="57"/>
      <c r="Q19" s="54" t="str">
        <f t="shared" si="2"/>
        <v/>
      </c>
      <c r="R19" s="60"/>
      <c r="S19" s="100"/>
      <c r="T19" s="49">
        <f>係数１!D$49</f>
        <v>8640</v>
      </c>
      <c r="U19" s="92" t="str">
        <f t="shared" si="3"/>
        <v/>
      </c>
      <c r="V19" s="92" t="str">
        <f t="shared" si="11"/>
        <v/>
      </c>
      <c r="W19" s="94" t="str">
        <f t="array" aca="1" ref="W19" ca="1">IF(O19="","",IF(ISNUMBER(AA19),INDIRECT($BG$6&amp;AA19),IF(AA19="a",Q19,IF(AA19="b",INDIRECT($BG$6&amp;AB19),IF(AA19="c",R19,"")))))</f>
        <v/>
      </c>
      <c r="X19" s="93"/>
      <c r="Y19" s="92" t="str">
        <f t="shared" si="4"/>
        <v/>
      </c>
      <c r="Z19" s="91" t="str">
        <f t="shared" ca="1" si="5"/>
        <v/>
      </c>
      <c r="AA19" s="91" t="str">
        <f t="shared" ca="1" si="6"/>
        <v/>
      </c>
      <c r="AB19" s="91" t="str">
        <f t="shared" ca="1" si="7"/>
        <v/>
      </c>
      <c r="AC19" s="91">
        <f t="shared" ca="1" si="8"/>
        <v>0</v>
      </c>
      <c r="AD19" s="91">
        <f t="shared" si="9"/>
        <v>0</v>
      </c>
      <c r="AE19" s="91" t="str">
        <f t="shared" si="10"/>
        <v/>
      </c>
      <c r="AF19" s="90" t="str">
        <f t="shared" si="1"/>
        <v/>
      </c>
      <c r="AH19" s="592"/>
      <c r="AI19" s="99" t="s">
        <v>420</v>
      </c>
      <c r="AJ19" s="98"/>
      <c r="AK19" s="151" t="s">
        <v>1133</v>
      </c>
      <c r="AL19" s="38" t="str">
        <f t="shared" si="14"/>
        <v/>
      </c>
      <c r="AM19" s="86" t="str">
        <f t="shared" si="15"/>
        <v/>
      </c>
      <c r="AN19" s="101">
        <f>係数１!D57</f>
        <v>17.100000000000001</v>
      </c>
      <c r="AO19" s="84">
        <f>係数１!F57</f>
        <v>0</v>
      </c>
      <c r="AP19" s="84" t="str">
        <f>係数１!G57</f>
        <v>ｔ－C/GJ</v>
      </c>
      <c r="AQ19" s="4">
        <v>0.8</v>
      </c>
      <c r="AR19" s="64" t="str">
        <f t="shared" si="16"/>
        <v/>
      </c>
      <c r="AU19" s="19" t="str">
        <f>IF(参照_電気!A19="","",参照_電気!A19)</f>
        <v/>
      </c>
      <c r="AV19" s="19" t="str">
        <f>IF(参照_電気!B19="","",参照_電気!B19)</f>
        <v/>
      </c>
      <c r="AW19" s="19" t="str">
        <f>IF(参照_電気!C19="","",参照_電気!C19)</f>
        <v>メニューE</v>
      </c>
      <c r="AX19" s="19">
        <f>IF(参照_電気!D19="","",参照_電気!D19)</f>
        <v>4.0000000000000002E-4</v>
      </c>
      <c r="AY19" s="19">
        <f>IF(参照_電気!E19="","",参照_電気!E19)</f>
        <v>4.0000000000000002E-4</v>
      </c>
      <c r="AZ19" s="19" t="str">
        <f>IF(参照_電気!F19="","",参照_電気!F19)</f>
        <v>(株)エネット</v>
      </c>
      <c r="BA19" s="19" t="str">
        <f>IF(参照_電気!G19="","",参照_電気!G19)</f>
        <v>(株)エネット_メニューE</v>
      </c>
      <c r="BB19" s="19">
        <f t="shared" si="0"/>
        <v>0.4</v>
      </c>
      <c r="BD19" s="19" t="str">
        <f>IF(参照_電気!L19="","",参照_電気!L19)</f>
        <v>(株)CHIBAむつざわエナジー</v>
      </c>
      <c r="BJ19" s="19" t="str">
        <f>IF(参照_ガス!A19="","",参照_ガス!A19)</f>
        <v/>
      </c>
      <c r="BK19" s="19" t="str">
        <f>IF(参照_ガス!B19="","",参照_ガス!B19)</f>
        <v/>
      </c>
      <c r="BL19" s="19" t="str">
        <f>IF(参照_ガス!C19="","",参照_ガス!C19)</f>
        <v>西部ガス株式会社の供給区域(福岡エリア）</v>
      </c>
      <c r="BM19" s="19" t="str">
        <f>IF(参照_ガス!D19="","",参照_ガス!D19)</f>
        <v/>
      </c>
      <c r="BN19" s="19">
        <f>IF(参照_ガス!E19="","",参照_ガス!E19)</f>
        <v>2.31</v>
      </c>
      <c r="BO19" s="19">
        <f>IF(参照_ガス!F19="","",参照_ガス!F19)</f>
        <v>2.31</v>
      </c>
      <c r="BP19" s="19" t="str">
        <f>IF(参照_ガス!H19="","",参照_ガス!H19)</f>
        <v>株式会社サイサン_西部ガス株式会社の供給区域(福岡エリア）</v>
      </c>
      <c r="BQ19" s="19" t="str">
        <f>IF(参照_ガス!I19="","",参照_ガス!I19)</f>
        <v>株式会社サイサン_西部ガス株式会社の供給区域(福岡エリア）_</v>
      </c>
      <c r="BR19" s="19">
        <f>IF(参照_ガス!J19="","",参照_ガス!J19)</f>
        <v>2.31</v>
      </c>
      <c r="BT19" s="19" t="str">
        <f>IF(参照_ガス!N19="","",参照_ガス!N19)</f>
        <v>株式会社サイサン_西部ガス株式会社の供給区域(熊本エリア）</v>
      </c>
      <c r="BZ19" s="19" t="str">
        <f>IF(参照_熱!A19="","",参照_熱!A19)</f>
        <v/>
      </c>
      <c r="CA19" s="19" t="str">
        <f>IF(参照_熱!B19="","",参照_熱!B19)</f>
        <v/>
      </c>
      <c r="CB19" s="19" t="str">
        <f>IF(参照_熱!C19="","",参照_熱!C19)</f>
        <v>大崎1丁目地域</v>
      </c>
      <c r="CC19" s="19" t="str">
        <f>IF(参照_熱!D19="","",参照_熱!D19)</f>
        <v/>
      </c>
      <c r="CD19" s="19">
        <f>IF(参照_熱!E19="","",参照_熱!E19)</f>
        <v>4.2099999999999999E-2</v>
      </c>
      <c r="CE19" s="19">
        <f>IF(参照_熱!F19="","",参照_熱!F19)</f>
        <v>4.2099999999999999E-2</v>
      </c>
      <c r="CF19" s="19" t="str">
        <f>IF(参照_熱!H19="","",参照_熱!H19)</f>
        <v>東京都市サービス株式会社_大崎1丁目地域</v>
      </c>
      <c r="CG19" s="19" t="str">
        <f>IF(参照_熱!I19="","",参照_熱!I19)</f>
        <v>東京都市サービス株式会社_大崎1丁目地域_</v>
      </c>
      <c r="CH19" s="19">
        <f>IF(参照_熱!J19="","",参照_熱!J19)</f>
        <v>4.2099999999999999E-2</v>
      </c>
      <c r="CJ19" s="19" t="str">
        <f>IF(参照_熱!N19="","",参照_熱!N19)</f>
        <v>東京都市サービス株式会社_大崎1丁目地域</v>
      </c>
    </row>
    <row r="20" spans="1:88" ht="16.5" customHeight="1">
      <c r="A20" s="1"/>
      <c r="B20" s="1"/>
      <c r="C20" s="509"/>
      <c r="D20" s="520"/>
      <c r="E20" s="595"/>
      <c r="F20" s="516"/>
      <c r="G20" s="65" t="str">
        <f>IF(COUNTA(O7:O21)=0,"（　　　 　　）",IF(COUNTA(O7:O21)=1,"（"&amp;O7&amp;"）","（複数の電気事業者）"))</f>
        <v>（　　　 　　）</v>
      </c>
      <c r="H20" s="525"/>
      <c r="I20" s="488"/>
      <c r="J20" s="488"/>
      <c r="K20" s="488"/>
      <c r="L20" s="1"/>
      <c r="N20" s="59">
        <v>14</v>
      </c>
      <c r="O20" s="57"/>
      <c r="P20" s="57"/>
      <c r="Q20" s="54" t="str">
        <f t="shared" si="2"/>
        <v/>
      </c>
      <c r="R20" s="60"/>
      <c r="S20" s="100"/>
      <c r="T20" s="49">
        <f>係数１!D$49</f>
        <v>8640</v>
      </c>
      <c r="U20" s="92" t="str">
        <f t="shared" si="3"/>
        <v/>
      </c>
      <c r="V20" s="92" t="str">
        <f t="shared" si="11"/>
        <v/>
      </c>
      <c r="W20" s="94" t="str">
        <f t="array" aca="1" ref="W20" ca="1">IF(O20="","",IF(ISNUMBER(AA20),INDIRECT($BG$6&amp;AA20),IF(AA20="a",Q20,IF(AA20="b",INDIRECT($BG$6&amp;AB20),IF(AA20="c",R20,"")))))</f>
        <v/>
      </c>
      <c r="X20" s="93"/>
      <c r="Y20" s="92" t="str">
        <f t="shared" si="4"/>
        <v/>
      </c>
      <c r="Z20" s="91" t="str">
        <f t="shared" ca="1" si="5"/>
        <v/>
      </c>
      <c r="AA20" s="91" t="str">
        <f t="shared" ca="1" si="6"/>
        <v/>
      </c>
      <c r="AB20" s="91" t="str">
        <f t="shared" ca="1" si="7"/>
        <v/>
      </c>
      <c r="AC20" s="91">
        <f t="shared" ca="1" si="8"/>
        <v>0</v>
      </c>
      <c r="AD20" s="91">
        <f t="shared" si="9"/>
        <v>0</v>
      </c>
      <c r="AE20" s="91" t="str">
        <f t="shared" si="10"/>
        <v/>
      </c>
      <c r="AF20" s="90" t="str">
        <f t="shared" si="1"/>
        <v/>
      </c>
      <c r="AH20" s="592"/>
      <c r="AI20" s="99" t="s">
        <v>419</v>
      </c>
      <c r="AJ20" s="98"/>
      <c r="AK20" s="151" t="s">
        <v>1134</v>
      </c>
      <c r="AL20" s="38" t="str">
        <f t="shared" si="14"/>
        <v/>
      </c>
      <c r="AM20" s="86" t="str">
        <f t="shared" si="15"/>
        <v/>
      </c>
      <c r="AN20" s="101">
        <f>係数１!D58</f>
        <v>23.4</v>
      </c>
      <c r="AO20" s="84">
        <f>係数１!F58</f>
        <v>0</v>
      </c>
      <c r="AP20" s="84" t="str">
        <f>係数１!G58</f>
        <v>ｔ－C/GJ</v>
      </c>
      <c r="AQ20" s="4">
        <v>0.8</v>
      </c>
      <c r="AR20" s="64" t="str">
        <f t="shared" si="16"/>
        <v/>
      </c>
      <c r="AU20" s="19" t="str">
        <f>IF(参照_電気!A20="","",参照_電気!A20)</f>
        <v/>
      </c>
      <c r="AV20" s="19" t="str">
        <f>IF(参照_電気!B20="","",参照_電気!B20)</f>
        <v/>
      </c>
      <c r="AW20" s="19" t="str">
        <f>IF(参照_電気!C20="","",参照_電気!C20)</f>
        <v>メニューF(残差)</v>
      </c>
      <c r="AX20" s="19">
        <f>IF(参照_電気!D20="","",参照_電気!D20)</f>
        <v>5.4699999999999996E-4</v>
      </c>
      <c r="AY20" s="19">
        <f>IF(参照_電気!E20="","",参照_電気!E20)</f>
        <v>5.4699999999999996E-4</v>
      </c>
      <c r="AZ20" s="19" t="str">
        <f>IF(参照_電気!F20="","",参照_電気!F20)</f>
        <v>(株)エネット</v>
      </c>
      <c r="BA20" s="19" t="str">
        <f>IF(参照_電気!G20="","",参照_電気!G20)</f>
        <v>(株)エネット_メニューF(残差)</v>
      </c>
      <c r="BB20" s="19">
        <f t="shared" si="0"/>
        <v>0.54699999999999993</v>
      </c>
      <c r="BD20" s="19" t="str">
        <f>IF(参照_電気!L20="","",参照_電気!L20)</f>
        <v>Cocoテラスたがわ(株)</v>
      </c>
      <c r="BJ20" s="19" t="str">
        <f>IF(参照_ガス!A20="","",参照_ガス!A20)</f>
        <v/>
      </c>
      <c r="BK20" s="19" t="str">
        <f>IF(参照_ガス!B20="","",参照_ガス!B20)</f>
        <v/>
      </c>
      <c r="BL20" s="19" t="str">
        <f>IF(参照_ガス!C20="","",参照_ガス!C20)</f>
        <v>西部ガス株式会社の供給区域(佐世保エリア）</v>
      </c>
      <c r="BM20" s="19" t="str">
        <f>IF(参照_ガス!D20="","",参照_ガス!D20)</f>
        <v/>
      </c>
      <c r="BN20" s="19">
        <f>IF(参照_ガス!E20="","",参照_ガス!E20)</f>
        <v>2.36</v>
      </c>
      <c r="BO20" s="19">
        <f>IF(参照_ガス!F20="","",参照_ガス!F20)</f>
        <v>2.36</v>
      </c>
      <c r="BP20" s="19" t="str">
        <f>IF(参照_ガス!H20="","",参照_ガス!H20)</f>
        <v>株式会社サイサン_西部ガス株式会社の供給区域(佐世保エリア）</v>
      </c>
      <c r="BQ20" s="19" t="str">
        <f>IF(参照_ガス!I20="","",参照_ガス!I20)</f>
        <v>株式会社サイサン_西部ガス株式会社の供給区域(佐世保エリア）_</v>
      </c>
      <c r="BR20" s="19">
        <f>IF(参照_ガス!J20="","",参照_ガス!J20)</f>
        <v>2.36</v>
      </c>
      <c r="BT20" s="19" t="str">
        <f>IF(参照_ガス!N20="","",参照_ガス!N20)</f>
        <v>株式会社サイサン_西部ガス株式会社の供給区域(佐世保エリア）</v>
      </c>
      <c r="BZ20" s="19" t="str">
        <f>IF(参照_熱!A20="","",参照_熱!A20)</f>
        <v/>
      </c>
      <c r="CA20" s="19" t="str">
        <f>IF(参照_熱!B20="","",参照_熱!B20)</f>
        <v/>
      </c>
      <c r="CB20" s="19" t="str">
        <f>IF(参照_熱!C20="","",参照_熱!C20)</f>
        <v>晴海アイランド地域</v>
      </c>
      <c r="CC20" s="19" t="str">
        <f>IF(参照_熱!D20="","",参照_熱!D20)</f>
        <v/>
      </c>
      <c r="CD20" s="19">
        <f>IF(参照_熱!E20="","",参照_熱!E20)</f>
        <v>3.78E-2</v>
      </c>
      <c r="CE20" s="19">
        <f>IF(参照_熱!F20="","",参照_熱!F20)</f>
        <v>3.78E-2</v>
      </c>
      <c r="CF20" s="19" t="str">
        <f>IF(参照_熱!H20="","",参照_熱!H20)</f>
        <v>東京都市サービス株式会社_晴海アイランド地域</v>
      </c>
      <c r="CG20" s="19" t="str">
        <f>IF(参照_熱!I20="","",参照_熱!I20)</f>
        <v>東京都市サービス株式会社_晴海アイランド地域_</v>
      </c>
      <c r="CH20" s="19">
        <f>IF(参照_熱!J20="","",参照_熱!J20)</f>
        <v>3.78E-2</v>
      </c>
      <c r="CJ20" s="19" t="str">
        <f>IF(参照_熱!N20="","",参照_熱!N20)</f>
        <v>東京都市サービス株式会社_神田駿河台地域</v>
      </c>
    </row>
    <row r="21" spans="1:88" ht="15.75" customHeight="1" thickBot="1">
      <c r="A21" s="1"/>
      <c r="B21" s="1"/>
      <c r="C21" s="509"/>
      <c r="D21" s="520"/>
      <c r="E21" s="595"/>
      <c r="F21" s="515" t="s">
        <v>57</v>
      </c>
      <c r="G21" s="126" t="s">
        <v>107</v>
      </c>
      <c r="H21" s="524" t="s">
        <v>18</v>
      </c>
      <c r="I21" s="526"/>
      <c r="J21" s="526"/>
      <c r="K21" s="526"/>
      <c r="L21" s="1"/>
      <c r="N21" s="59">
        <v>15</v>
      </c>
      <c r="O21" s="57"/>
      <c r="P21" s="57"/>
      <c r="Q21" s="54" t="str">
        <f t="shared" si="2"/>
        <v/>
      </c>
      <c r="R21" s="60"/>
      <c r="S21" s="100"/>
      <c r="T21" s="49">
        <f>係数１!D$49</f>
        <v>8640</v>
      </c>
      <c r="U21" s="92" t="str">
        <f t="shared" si="3"/>
        <v/>
      </c>
      <c r="V21" s="92" t="str">
        <f t="shared" si="11"/>
        <v/>
      </c>
      <c r="W21" s="94" t="str">
        <f t="array" aca="1" ref="W21" ca="1">IF(O21="","",IF(ISNUMBER(AA21),INDIRECT($BG$6&amp;AA21),IF(AA21="a",Q21,IF(AA21="b",INDIRECT($BG$6&amp;AB21),IF(AA21="c",R21,"")))))</f>
        <v/>
      </c>
      <c r="X21" s="93"/>
      <c r="Y21" s="92" t="str">
        <f t="shared" si="4"/>
        <v/>
      </c>
      <c r="Z21" s="91" t="str">
        <f t="shared" ca="1" si="5"/>
        <v/>
      </c>
      <c r="AA21" s="91" t="str">
        <f t="shared" ca="1" si="6"/>
        <v/>
      </c>
      <c r="AB21" s="91" t="str">
        <f t="shared" ca="1" si="7"/>
        <v/>
      </c>
      <c r="AC21" s="91">
        <f t="shared" ca="1" si="8"/>
        <v>0</v>
      </c>
      <c r="AD21" s="91">
        <f t="shared" si="9"/>
        <v>0</v>
      </c>
      <c r="AE21" s="91" t="str">
        <f t="shared" si="10"/>
        <v/>
      </c>
      <c r="AF21" s="90" t="str">
        <f t="shared" si="1"/>
        <v/>
      </c>
      <c r="AH21" s="592"/>
      <c r="AI21" s="99" t="s">
        <v>418</v>
      </c>
      <c r="AJ21" s="98"/>
      <c r="AK21" s="151" t="s">
        <v>1134</v>
      </c>
      <c r="AL21" s="38" t="str">
        <f t="shared" si="14"/>
        <v/>
      </c>
      <c r="AM21" s="86" t="str">
        <f t="shared" si="15"/>
        <v/>
      </c>
      <c r="AN21" s="101">
        <f>係数１!D59</f>
        <v>35.6</v>
      </c>
      <c r="AO21" s="84">
        <f>係数１!F59</f>
        <v>0</v>
      </c>
      <c r="AP21" s="84" t="str">
        <f>係数１!G59</f>
        <v>ｔ－C/GJ</v>
      </c>
      <c r="AQ21" s="4">
        <v>0.8</v>
      </c>
      <c r="AR21" s="64" t="str">
        <f t="shared" si="16"/>
        <v/>
      </c>
      <c r="AU21" s="19" t="str">
        <f>IF(参照_電気!A21="","",参照_電気!A21)</f>
        <v/>
      </c>
      <c r="AV21" s="19" t="str">
        <f>IF(参照_電気!B21="","",参照_電気!B21)</f>
        <v/>
      </c>
      <c r="AW21" s="19" t="str">
        <f>IF(参照_電気!C21="","",参照_電気!C21)</f>
        <v>(参考値)事業者全体</v>
      </c>
      <c r="AX21" s="19">
        <f>IF(参照_電気!D21="","",参照_電気!D21)</f>
        <v>4.1399999999999998E-4</v>
      </c>
      <c r="AY21" s="19">
        <f>IF(参照_電気!E21="","",参照_電気!E21)</f>
        <v>4.1399999999999998E-4</v>
      </c>
      <c r="AZ21" s="19" t="str">
        <f>IF(参照_電気!F21="","",参照_電気!F21)</f>
        <v>(株)エネット</v>
      </c>
      <c r="BA21" s="19" t="str">
        <f>IF(参照_電気!G21="","",参照_電気!G21)</f>
        <v>(株)エネット_(参考値)事業者全体</v>
      </c>
      <c r="BB21" s="19">
        <f t="shared" si="0"/>
        <v>0.41399999999999998</v>
      </c>
      <c r="BD21" s="19" t="str">
        <f>IF(参照_電気!L21="","",参照_電気!L21)</f>
        <v>(株)CWS</v>
      </c>
      <c r="BJ21" s="19" t="str">
        <f>IF(参照_ガス!A21="","",参照_ガス!A21)</f>
        <v/>
      </c>
      <c r="BK21" s="19" t="str">
        <f>IF(参照_ガス!B21="","",参照_ガス!B21)</f>
        <v/>
      </c>
      <c r="BL21" s="19" t="str">
        <f>IF(参照_ガス!C21="","",参照_ガス!C21)</f>
        <v>西部ガス株式会社の供給区域(長崎エリア）</v>
      </c>
      <c r="BM21" s="19" t="str">
        <f>IF(参照_ガス!D21="","",参照_ガス!D21)</f>
        <v/>
      </c>
      <c r="BN21" s="19">
        <f>IF(参照_ガス!E21="","",参照_ガス!E21)</f>
        <v>2.36</v>
      </c>
      <c r="BO21" s="19">
        <f>IF(参照_ガス!F21="","",参照_ガス!F21)</f>
        <v>2.36</v>
      </c>
      <c r="BP21" s="19" t="str">
        <f>IF(参照_ガス!H21="","",参照_ガス!H21)</f>
        <v>株式会社サイサン_西部ガス株式会社の供給区域(長崎エリア）</v>
      </c>
      <c r="BQ21" s="19" t="str">
        <f>IF(参照_ガス!I21="","",参照_ガス!I21)</f>
        <v>株式会社サイサン_西部ガス株式会社の供給区域(長崎エリア）_</v>
      </c>
      <c r="BR21" s="19">
        <f>IF(参照_ガス!J21="","",参照_ガス!J21)</f>
        <v>2.36</v>
      </c>
      <c r="BT21" s="19" t="str">
        <f>IF(参照_ガス!N21="","",参照_ガス!N21)</f>
        <v>株式会社サイサン_西部ガス株式会社の供給区域(長崎エリア）</v>
      </c>
      <c r="BZ21" s="19" t="str">
        <f>IF(参照_熱!A21="","",参照_熱!A21)</f>
        <v/>
      </c>
      <c r="CA21" s="19" t="str">
        <f>IF(参照_熱!B21="","",参照_熱!B21)</f>
        <v/>
      </c>
      <c r="CB21" s="19" t="str">
        <f>IF(参照_熱!C21="","",参照_熱!C21)</f>
        <v>府中日鋼町地域</v>
      </c>
      <c r="CC21" s="19" t="str">
        <f>IF(参照_熱!D21="","",参照_熱!D21)</f>
        <v>メニューA</v>
      </c>
      <c r="CD21" s="19">
        <f>IF(参照_熱!E21="","",参照_熱!E21)</f>
        <v>0</v>
      </c>
      <c r="CE21" s="19">
        <f>IF(参照_熱!F21="","",参照_熱!F21)</f>
        <v>0</v>
      </c>
      <c r="CF21" s="19" t="str">
        <f>IF(参照_熱!H21="","",参照_熱!H21)</f>
        <v>東京都市サービス株式会社_府中日鋼町地域</v>
      </c>
      <c r="CG21" s="19" t="str">
        <f>IF(参照_熱!I21="","",参照_熱!I21)</f>
        <v>東京都市サービス株式会社_府中日鋼町地域_メニューA</v>
      </c>
      <c r="CH21" s="19">
        <f>IF(参照_熱!J21="","",参照_熱!J21)</f>
        <v>0</v>
      </c>
      <c r="CJ21" s="19" t="str">
        <f>IF(参照_熱!N21="","",参照_熱!N21)</f>
        <v>東京都市サービス株式会社_芝浦4丁目地域</v>
      </c>
    </row>
    <row r="22" spans="1:88" ht="15.75" customHeight="1" thickTop="1" thickBot="1">
      <c r="A22" s="1"/>
      <c r="B22" s="1"/>
      <c r="C22" s="509"/>
      <c r="D22" s="520"/>
      <c r="E22" s="596"/>
      <c r="F22" s="516"/>
      <c r="G22" s="177" t="s">
        <v>1137</v>
      </c>
      <c r="H22" s="525"/>
      <c r="I22" s="527"/>
      <c r="J22" s="527"/>
      <c r="K22" s="527"/>
      <c r="L22" s="1"/>
      <c r="N22" s="558" t="s">
        <v>58</v>
      </c>
      <c r="O22" s="559"/>
      <c r="P22" s="559"/>
      <c r="Q22" s="559"/>
      <c r="R22" s="560"/>
      <c r="S22" s="83">
        <f>SUM(S7:S21)</f>
        <v>0</v>
      </c>
      <c r="T22" s="44"/>
      <c r="U22" s="82">
        <f>SUM(U7:U21)</f>
        <v>0</v>
      </c>
      <c r="V22" s="82">
        <f>SUM(V7:V21)</f>
        <v>0</v>
      </c>
      <c r="W22" s="46"/>
      <c r="X22" s="46"/>
      <c r="Y22" s="82">
        <f>SUM(Y7:Y21)</f>
        <v>0</v>
      </c>
      <c r="Z22" s="81">
        <f ca="1">SUM(Z7:Z21)</f>
        <v>0</v>
      </c>
      <c r="AA22" s="46"/>
      <c r="AB22" s="46"/>
      <c r="AC22" s="81">
        <f ca="1">SUM(AC7:AC21)</f>
        <v>0</v>
      </c>
      <c r="AD22" s="81">
        <f>SUM(AD7:AD21)</f>
        <v>0</v>
      </c>
      <c r="AE22" s="46"/>
      <c r="AF22" s="45"/>
      <c r="AH22" s="592"/>
      <c r="AI22" s="99" t="s">
        <v>353</v>
      </c>
      <c r="AJ22" s="98"/>
      <c r="AK22" s="151" t="s">
        <v>1135</v>
      </c>
      <c r="AL22" s="38" t="str">
        <f t="shared" si="14"/>
        <v/>
      </c>
      <c r="AM22" s="86" t="str">
        <f t="shared" si="15"/>
        <v/>
      </c>
      <c r="AN22" s="101">
        <f>係数１!D60</f>
        <v>21.2</v>
      </c>
      <c r="AO22" s="84">
        <f>係数１!F60</f>
        <v>0</v>
      </c>
      <c r="AP22" s="84" t="str">
        <f>係数１!G60</f>
        <v>ｔ－C/GJ</v>
      </c>
      <c r="AQ22" s="4">
        <v>0.8</v>
      </c>
      <c r="AR22" s="64" t="str">
        <f t="shared" si="16"/>
        <v/>
      </c>
      <c r="AU22" s="19" t="str">
        <f>IF(参照_電気!A22="","",参照_電気!A22)</f>
        <v>A0011</v>
      </c>
      <c r="AV22" s="19" t="str">
        <f>IF(参照_電気!B22="","",参照_電気!B22)</f>
        <v>須賀川瓦斯(株)</v>
      </c>
      <c r="AW22" s="19" t="str">
        <f>IF(参照_電気!C22="","",参照_電気!C22)</f>
        <v>メニューA</v>
      </c>
      <c r="AX22" s="19">
        <f>IF(参照_電気!D22="","",参照_電気!D22)</f>
        <v>0</v>
      </c>
      <c r="AY22" s="19">
        <f>IF(参照_電気!E22="","",参照_電気!E22)</f>
        <v>0</v>
      </c>
      <c r="AZ22" s="19" t="str">
        <f>IF(参照_電気!F22="","",参照_電気!F22)</f>
        <v>須賀川瓦斯(株)</v>
      </c>
      <c r="BA22" s="19" t="str">
        <f>IF(参照_電気!G22="","",参照_電気!G22)</f>
        <v>須賀川瓦斯(株)_メニューA</v>
      </c>
      <c r="BB22" s="19">
        <f t="shared" si="0"/>
        <v>0</v>
      </c>
      <c r="BD22" s="19" t="str">
        <f>IF(参照_電気!L22="","",参照_電気!L22)</f>
        <v>(株)EFでんき(旧：(株)ライフエナジー)</v>
      </c>
      <c r="BJ22" s="19" t="str">
        <f>IF(参照_ガス!A22="","",参照_ガス!A22)</f>
        <v/>
      </c>
      <c r="BK22" s="19" t="str">
        <f>IF(参照_ガス!B22="","",参照_ガス!B22)</f>
        <v/>
      </c>
      <c r="BL22" s="19" t="str">
        <f>IF(参照_ガス!C22="","",参照_ガス!C22)</f>
        <v>西部ガス株式会社の供給区域(熊本エリア）</v>
      </c>
      <c r="BM22" s="19" t="str">
        <f>IF(参照_ガス!D22="","",参照_ガス!D22)</f>
        <v/>
      </c>
      <c r="BN22" s="19">
        <f>IF(参照_ガス!E22="","",参照_ガス!E22)</f>
        <v>2.36</v>
      </c>
      <c r="BO22" s="19">
        <f>IF(参照_ガス!F22="","",参照_ガス!F22)</f>
        <v>2.36</v>
      </c>
      <c r="BP22" s="19" t="str">
        <f>IF(参照_ガス!H22="","",参照_ガス!H22)</f>
        <v>株式会社サイサン_西部ガス株式会社の供給区域(熊本エリア）</v>
      </c>
      <c r="BQ22" s="19" t="str">
        <f>IF(参照_ガス!I22="","",参照_ガス!I22)</f>
        <v>株式会社サイサン_西部ガス株式会社の供給区域(熊本エリア）_</v>
      </c>
      <c r="BR22" s="19">
        <f>IF(参照_ガス!J22="","",参照_ガス!J22)</f>
        <v>2.36</v>
      </c>
      <c r="BT22" s="19" t="str">
        <f>IF(参照_ガス!N22="","",参照_ガス!N22)</f>
        <v>株式会社サイサン_西部ガス株式会社の供給区域(福岡エリア）</v>
      </c>
      <c r="BZ22" s="19" t="str">
        <f>IF(参照_熱!A22="","",参照_熱!A22)</f>
        <v/>
      </c>
      <c r="CA22" s="19" t="str">
        <f>IF(参照_熱!B22="","",参照_熱!B22)</f>
        <v/>
      </c>
      <c r="CB22" s="19" t="str">
        <f>IF(参照_熱!C22="","",参照_熱!C22)</f>
        <v/>
      </c>
      <c r="CC22" s="19" t="str">
        <f>IF(参照_熱!D22="","",参照_熱!D22)</f>
        <v>残差</v>
      </c>
      <c r="CD22" s="19">
        <f>IF(参照_熱!E22="","",参照_熱!E22)</f>
        <v>3.04E-2</v>
      </c>
      <c r="CE22" s="19">
        <f>IF(参照_熱!F22="","",参照_熱!F22)</f>
        <v>3.04E-2</v>
      </c>
      <c r="CF22" s="19" t="str">
        <f>IF(参照_熱!H22="","",参照_熱!H22)</f>
        <v>東京都市サービス株式会社</v>
      </c>
      <c r="CG22" s="19" t="str">
        <f>IF(参照_熱!I22="","",参照_熱!I22)</f>
        <v>東京都市サービス株式会社_残差</v>
      </c>
      <c r="CH22" s="19">
        <f>IF(参照_熱!J22="","",参照_熱!J22)</f>
        <v>3.04E-2</v>
      </c>
      <c r="CJ22" s="19" t="str">
        <f>IF(参照_熱!N22="","",参照_熱!N22)</f>
        <v>東京都市サービス株式会社_新川地域</v>
      </c>
    </row>
    <row r="23" spans="1:88" ht="16.5" customHeight="1">
      <c r="A23" s="1"/>
      <c r="B23" s="1"/>
      <c r="C23" s="509"/>
      <c r="D23" s="520"/>
      <c r="E23" s="517" t="s">
        <v>0</v>
      </c>
      <c r="F23" s="519"/>
      <c r="G23" s="126" t="s">
        <v>107</v>
      </c>
      <c r="H23" s="524" t="s">
        <v>18</v>
      </c>
      <c r="I23" s="484" t="str">
        <f>IF(AL12=0,"",AL12)</f>
        <v/>
      </c>
      <c r="J23" s="484" t="str">
        <f>IF(AO12=0,"",AO12)</f>
        <v/>
      </c>
      <c r="K23" s="484">
        <f>AP12</f>
        <v>0</v>
      </c>
      <c r="L23" s="104"/>
      <c r="M23" s="103"/>
      <c r="AH23" s="592"/>
      <c r="AI23" s="99" t="s">
        <v>354</v>
      </c>
      <c r="AJ23" s="98"/>
      <c r="AK23" s="151" t="s">
        <v>1133</v>
      </c>
      <c r="AL23" s="38" t="str">
        <f t="shared" si="14"/>
        <v/>
      </c>
      <c r="AM23" s="86" t="str">
        <f t="shared" si="15"/>
        <v/>
      </c>
      <c r="AN23" s="101">
        <f>係数１!D61</f>
        <v>18</v>
      </c>
      <c r="AO23" s="84">
        <f>係数１!F61</f>
        <v>1.6199999999999999E-2</v>
      </c>
      <c r="AP23" s="84" t="str">
        <f>係数１!G61</f>
        <v>ｔ－C/GJ</v>
      </c>
      <c r="AQ23" s="4">
        <v>0.8</v>
      </c>
      <c r="AR23" s="64" t="str">
        <f t="shared" si="16"/>
        <v/>
      </c>
      <c r="AU23" s="19" t="str">
        <f>IF(参照_電気!A23="","",参照_電気!A23)</f>
        <v/>
      </c>
      <c r="AV23" s="19" t="str">
        <f>IF(参照_電気!B23="","",参照_電気!B23)</f>
        <v/>
      </c>
      <c r="AW23" s="19" t="str">
        <f>IF(参照_電気!C23="","",参照_電気!C23)</f>
        <v>メニューB</v>
      </c>
      <c r="AX23" s="19">
        <f>IF(参照_電気!D23="","",参照_電気!D23)</f>
        <v>0</v>
      </c>
      <c r="AY23" s="19">
        <f>IF(参照_電気!E23="","",参照_電気!E23)</f>
        <v>0</v>
      </c>
      <c r="AZ23" s="19" t="str">
        <f>IF(参照_電気!F23="","",参照_電気!F23)</f>
        <v>須賀川瓦斯(株)</v>
      </c>
      <c r="BA23" s="19" t="str">
        <f>IF(参照_電気!G23="","",参照_電気!G23)</f>
        <v>須賀川瓦斯(株)_メニューB</v>
      </c>
      <c r="BB23" s="19">
        <f t="shared" si="0"/>
        <v>0</v>
      </c>
      <c r="BD23" s="19" t="str">
        <f>IF(参照_電気!L23="","",参照_電気!L23)</f>
        <v>ENEOS Power(株)（旧:ENEOS(株)）</v>
      </c>
      <c r="BJ23" s="19" t="str">
        <f>IF(参照_ガス!A23="","",参照_ガス!A23)</f>
        <v>A0024</v>
      </c>
      <c r="BK23" s="19" t="str">
        <f>IF(参照_ガス!B23="","",参照_ガス!B23)</f>
        <v>大阪ガス株式会社</v>
      </c>
      <c r="BL23" s="19" t="str">
        <f>IF(参照_ガス!C23="","",参照_ガス!C23)</f>
        <v/>
      </c>
      <c r="BM23" s="19" t="str">
        <f>IF(参照_ガス!D23="","",参照_ガス!D23)</f>
        <v>メニューA</v>
      </c>
      <c r="BN23" s="19">
        <f>IF(参照_ガス!E23="","",参照_ガス!E23)</f>
        <v>2.09</v>
      </c>
      <c r="BO23" s="19">
        <f>IF(参照_ガス!F23="","",参照_ガス!F23)</f>
        <v>0</v>
      </c>
      <c r="BP23" s="19" t="str">
        <f>IF(参照_ガス!H23="","",参照_ガス!H23)</f>
        <v>大阪ガス株式会社</v>
      </c>
      <c r="BQ23" s="19" t="str">
        <f>IF(参照_ガス!I23="","",参照_ガス!I23)</f>
        <v>大阪ガス株式会社_メニューA</v>
      </c>
      <c r="BR23" s="19">
        <f>IF(参照_ガス!J23="","",参照_ガス!J23)</f>
        <v>2.09</v>
      </c>
      <c r="BT23" s="19" t="str">
        <f>IF(参照_ガス!N23="","",参照_ガス!N23)</f>
        <v>株式会社サイサン_東京ガスネットワーク株式会社の供給区域（東京地区等）</v>
      </c>
      <c r="BZ23" s="19" t="str">
        <f>IF(参照_熱!A23="","",参照_熱!A23)</f>
        <v/>
      </c>
      <c r="CA23" s="19" t="str">
        <f>IF(参照_熱!B23="","",参照_熱!B23)</f>
        <v/>
      </c>
      <c r="CB23" s="19" t="str">
        <f>IF(参照_熱!C23="","",参照_熱!C23)</f>
        <v>横浜市北仲通南地域</v>
      </c>
      <c r="CC23" s="19" t="str">
        <f>IF(参照_熱!D23="","",参照_熱!D23)</f>
        <v/>
      </c>
      <c r="CD23" s="19">
        <f>IF(参照_熱!E23="","",参照_熱!E23)</f>
        <v>3.4599999999999999E-2</v>
      </c>
      <c r="CE23" s="19">
        <f>IF(参照_熱!F23="","",参照_熱!F23)</f>
        <v>3.4599999999999999E-2</v>
      </c>
      <c r="CF23" s="19" t="str">
        <f>IF(参照_熱!H23="","",参照_熱!H23)</f>
        <v>東京都市サービス株式会社_横浜市北仲通南地域</v>
      </c>
      <c r="CG23" s="19" t="str">
        <f>IF(参照_熱!I23="","",参照_熱!I23)</f>
        <v>東京都市サービス株式会社_横浜市北仲通南地域_</v>
      </c>
      <c r="CH23" s="19">
        <f>IF(参照_熱!J23="","",参照_熱!J23)</f>
        <v>3.4599999999999999E-2</v>
      </c>
      <c r="CJ23" s="19" t="str">
        <f>IF(参照_熱!N23="","",参照_熱!N23)</f>
        <v>東京都市サービス株式会社_本駒込2丁目地域</v>
      </c>
    </row>
    <row r="24" spans="1:88" ht="16.5" customHeight="1" thickBot="1">
      <c r="A24" s="1"/>
      <c r="B24" s="1"/>
      <c r="C24" s="509"/>
      <c r="D24" s="516"/>
      <c r="E24" s="597"/>
      <c r="F24" s="529"/>
      <c r="G24" s="65" t="str">
        <f>IF(COUNTA(AI7:AI11)=0,"（　　　 　　）",IF(COUNTA(AI7:AI11)=1,"（"&amp;AI7&amp;"）","（複数の電気事業者）"))</f>
        <v>（　　　 　　）</v>
      </c>
      <c r="H24" s="525"/>
      <c r="I24" s="488"/>
      <c r="J24" s="488"/>
      <c r="K24" s="488"/>
      <c r="L24" s="104"/>
      <c r="M24" s="103"/>
      <c r="N24" s="7" t="s">
        <v>2300</v>
      </c>
      <c r="AH24" s="592"/>
      <c r="AI24" s="99" t="s">
        <v>355</v>
      </c>
      <c r="AJ24" s="98"/>
      <c r="AK24" s="151" t="s">
        <v>1133</v>
      </c>
      <c r="AL24" s="38" t="str">
        <f t="shared" si="14"/>
        <v/>
      </c>
      <c r="AM24" s="86" t="str">
        <f t="shared" si="15"/>
        <v/>
      </c>
      <c r="AN24" s="101">
        <f>係数１!D62</f>
        <v>26.9</v>
      </c>
      <c r="AO24" s="84">
        <f>係数１!F62</f>
        <v>1.66E-2</v>
      </c>
      <c r="AP24" s="84" t="str">
        <f>係数１!G62</f>
        <v>ｔ－C/GJ</v>
      </c>
      <c r="AQ24" s="4">
        <v>0.8</v>
      </c>
      <c r="AR24" s="64" t="str">
        <f t="shared" si="16"/>
        <v/>
      </c>
      <c r="AU24" s="19" t="str">
        <f>IF(参照_電気!A24="","",参照_電気!A24)</f>
        <v/>
      </c>
      <c r="AV24" s="19" t="str">
        <f>IF(参照_電気!B24="","",参照_電気!B24)</f>
        <v/>
      </c>
      <c r="AW24" s="19" t="str">
        <f>IF(参照_電気!C24="","",参照_電気!C24)</f>
        <v>メニューC</v>
      </c>
      <c r="AX24" s="19">
        <f>IF(参照_電気!D24="","",参照_電気!D24)</f>
        <v>0</v>
      </c>
      <c r="AY24" s="19">
        <f>IF(参照_電気!E24="","",参照_電気!E24)</f>
        <v>0</v>
      </c>
      <c r="AZ24" s="19" t="str">
        <f>IF(参照_電気!F24="","",参照_電気!F24)</f>
        <v>須賀川瓦斯(株)</v>
      </c>
      <c r="BA24" s="19" t="str">
        <f>IF(参照_電気!G24="","",参照_電気!G24)</f>
        <v>須賀川瓦斯(株)_メニューC</v>
      </c>
      <c r="BB24" s="19">
        <f t="shared" si="0"/>
        <v>0</v>
      </c>
      <c r="BD24" s="19" t="str">
        <f>IF(参照_電気!L24="","",参照_電気!L24)</f>
        <v>ENEOSリニューアブル・エナジー・ソリューションズ(株)(旧：JREトレーディング(株))</v>
      </c>
      <c r="BJ24" s="19" t="str">
        <f>IF(参照_ガス!A24="","",参照_ガス!A24)</f>
        <v/>
      </c>
      <c r="BK24" s="19" t="str">
        <f>IF(参照_ガス!B24="","",参照_ガス!B24)</f>
        <v/>
      </c>
      <c r="BL24" s="19" t="str">
        <f>IF(参照_ガス!C24="","",参照_ガス!C24)</f>
        <v/>
      </c>
      <c r="BM24" s="19" t="str">
        <f>IF(参照_ガス!D24="","",参照_ガス!D24)</f>
        <v>残差</v>
      </c>
      <c r="BN24" s="19">
        <f>IF(参照_ガス!E24="","",参照_ガス!E24)</f>
        <v>2.09</v>
      </c>
      <c r="BO24" s="19">
        <f>IF(参照_ガス!F24="","",参照_ガス!F24)</f>
        <v>2.09</v>
      </c>
      <c r="BP24" s="19" t="str">
        <f>IF(参照_ガス!H24="","",参照_ガス!H24)</f>
        <v>大阪ガス株式会社</v>
      </c>
      <c r="BQ24" s="19" t="str">
        <f>IF(参照_ガス!I24="","",参照_ガス!I24)</f>
        <v>大阪ガス株式会社_残差</v>
      </c>
      <c r="BR24" s="19">
        <f>IF(参照_ガス!J24="","",参照_ガス!J24)</f>
        <v>2.09</v>
      </c>
      <c r="BT24" s="19" t="str">
        <f>IF(参照_ガス!N24="","",参照_ガス!N24)</f>
        <v>株式会社サイサン_東邦ガスネットワーク株式会社の供給区域</v>
      </c>
      <c r="BZ24" s="19" t="str">
        <f>IF(参照_熱!A24="","",参照_熱!A24)</f>
        <v>024</v>
      </c>
      <c r="CA24" s="19" t="str">
        <f>IF(参照_熱!B24="","",参照_熱!B24)</f>
        <v>みなとみらい二十一熱供給株式会社</v>
      </c>
      <c r="CB24" s="19" t="str">
        <f>IF(参照_熱!C24="","",参照_熱!C24)</f>
        <v/>
      </c>
      <c r="CC24" s="19" t="str">
        <f>IF(参照_熱!D24="","",参照_熱!D24)</f>
        <v>メニューA</v>
      </c>
      <c r="CD24" s="19">
        <f>IF(参照_熱!E24="","",参照_熱!E24)</f>
        <v>0</v>
      </c>
      <c r="CE24" s="19">
        <f>IF(参照_熱!F24="","",参照_熱!F24)</f>
        <v>0</v>
      </c>
      <c r="CF24" s="19" t="str">
        <f>IF(参照_熱!H24="","",参照_熱!H24)</f>
        <v>みなとみらい二十一熱供給株式会社</v>
      </c>
      <c r="CG24" s="19" t="str">
        <f>IF(参照_熱!I24="","",参照_熱!I24)</f>
        <v>みなとみらい二十一熱供給株式会社_メニューA</v>
      </c>
      <c r="CH24" s="19">
        <f>IF(参照_熱!J24="","",参照_熱!J24)</f>
        <v>0</v>
      </c>
      <c r="CJ24" s="19" t="str">
        <f>IF(参照_熱!N24="","",参照_熱!N24)</f>
        <v>東京都市サービス株式会社_箱崎地域</v>
      </c>
    </row>
    <row r="25" spans="1:88" ht="12.75" customHeight="1" thickBot="1">
      <c r="A25" s="1"/>
      <c r="B25" s="1"/>
      <c r="C25" s="509"/>
      <c r="D25" s="530" t="s">
        <v>22</v>
      </c>
      <c r="E25" s="531"/>
      <c r="F25" s="532"/>
      <c r="G25" s="175" t="str">
        <f>IF(COUNT($AJ$17:$AJ$36)=0,"","非化石エネルギー等")</f>
        <v/>
      </c>
      <c r="H25" s="175" t="str">
        <f>IF(COUNT($AJ$17:$AJ$36)=0,"","-")</f>
        <v/>
      </c>
      <c r="I25" s="175" t="str">
        <f>IF(COUNT($AJ$17:$AJ$36)=0,"","-")</f>
        <v/>
      </c>
      <c r="J25" s="102" t="str">
        <f>IF(AL37=0,"",AL37)</f>
        <v/>
      </c>
      <c r="K25" s="102">
        <f>AM37</f>
        <v>0</v>
      </c>
      <c r="L25" s="1"/>
      <c r="N25" s="75"/>
      <c r="O25" s="73" t="s">
        <v>2301</v>
      </c>
      <c r="P25" s="74" t="s">
        <v>344</v>
      </c>
      <c r="Q25" s="69" t="s">
        <v>410</v>
      </c>
      <c r="R25" s="73" t="s">
        <v>409</v>
      </c>
      <c r="S25" s="34" t="s">
        <v>2302</v>
      </c>
      <c r="T25" s="67" t="s">
        <v>396</v>
      </c>
      <c r="U25" s="66" t="s">
        <v>395</v>
      </c>
      <c r="V25" s="66" t="s">
        <v>394</v>
      </c>
      <c r="W25" s="73" t="s">
        <v>408</v>
      </c>
      <c r="X25" s="72" t="s">
        <v>407</v>
      </c>
      <c r="Y25" s="71" t="s">
        <v>406</v>
      </c>
      <c r="Z25" s="71" t="s">
        <v>2303</v>
      </c>
      <c r="AA25" s="71" t="s">
        <v>404</v>
      </c>
      <c r="AB25" s="71" t="s">
        <v>403</v>
      </c>
      <c r="AC25" s="71" t="s">
        <v>402</v>
      </c>
      <c r="AD25" s="71" t="s">
        <v>401</v>
      </c>
      <c r="AE25" s="66" t="s">
        <v>400</v>
      </c>
      <c r="AF25" s="34" t="s">
        <v>399</v>
      </c>
      <c r="AH25" s="592"/>
      <c r="AI25" s="99" t="s">
        <v>357</v>
      </c>
      <c r="AJ25" s="98"/>
      <c r="AK25" s="151" t="s">
        <v>1133</v>
      </c>
      <c r="AL25" s="38" t="str">
        <f t="shared" si="14"/>
        <v/>
      </c>
      <c r="AM25" s="86" t="str">
        <f t="shared" si="15"/>
        <v/>
      </c>
      <c r="AN25" s="101">
        <f>係数１!D63</f>
        <v>33.200000000000003</v>
      </c>
      <c r="AO25" s="84">
        <f>係数１!F63</f>
        <v>1.35E-2</v>
      </c>
      <c r="AP25" s="84" t="str">
        <f>係数１!G63</f>
        <v>ｔ－C/GJ</v>
      </c>
      <c r="AQ25" s="4">
        <v>0.8</v>
      </c>
      <c r="AR25" s="64" t="str">
        <f t="shared" si="16"/>
        <v/>
      </c>
      <c r="AU25" s="19" t="str">
        <f>IF(参照_電気!A25="","",参照_電気!A25)</f>
        <v/>
      </c>
      <c r="AV25" s="19" t="str">
        <f>IF(参照_電気!B25="","",参照_電気!B25)</f>
        <v/>
      </c>
      <c r="AW25" s="19" t="str">
        <f>IF(参照_電気!C25="","",参照_電気!C25)</f>
        <v>メニューD(残差)</v>
      </c>
      <c r="AX25" s="19">
        <f>IF(参照_電気!D25="","",参照_電気!D25)</f>
        <v>4.95E-4</v>
      </c>
      <c r="AY25" s="19">
        <f>IF(参照_電気!E25="","",参照_電気!E25)</f>
        <v>4.95E-4</v>
      </c>
      <c r="AZ25" s="19" t="str">
        <f>IF(参照_電気!F25="","",参照_電気!F25)</f>
        <v>須賀川瓦斯(株)</v>
      </c>
      <c r="BA25" s="19" t="str">
        <f>IF(参照_電気!G25="","",参照_電気!G25)</f>
        <v>須賀川瓦斯(株)_メニューD(残差)</v>
      </c>
      <c r="BB25" s="19">
        <f t="shared" si="0"/>
        <v>0.495</v>
      </c>
      <c r="BD25" s="19" t="str">
        <f>IF(参照_電気!L25="","",参照_電気!L25)</f>
        <v>(株)FPS</v>
      </c>
      <c r="BJ25" s="19" t="str">
        <f>IF(参照_ガス!A25="","",参照_ガス!A25)</f>
        <v>A0025</v>
      </c>
      <c r="BK25" s="19" t="str">
        <f>IF(参照_ガス!B25="","",参照_ガス!B25)</f>
        <v>東邦ガス株式会社</v>
      </c>
      <c r="BL25" s="19" t="str">
        <f>IF(参照_ガス!C25="","",参照_ガス!C25)</f>
        <v/>
      </c>
      <c r="BM25" s="19" t="str">
        <f>IF(参照_ガス!D25="","",参照_ガス!D25)</f>
        <v>メニューA</v>
      </c>
      <c r="BN25" s="19">
        <f>IF(参照_ガス!E25="","",参照_ガス!E25)</f>
        <v>0</v>
      </c>
      <c r="BO25" s="19">
        <f>IF(参照_ガス!F25="","",参照_ガス!F25)</f>
        <v>0</v>
      </c>
      <c r="BP25" s="19" t="str">
        <f>IF(参照_ガス!H25="","",参照_ガス!H25)</f>
        <v>東邦ガス株式会社</v>
      </c>
      <c r="BQ25" s="19" t="str">
        <f>IF(参照_ガス!I25="","",参照_ガス!I25)</f>
        <v>東邦ガス株式会社_メニューA</v>
      </c>
      <c r="BR25" s="19">
        <f>IF(参照_ガス!J25="","",参照_ガス!J25)</f>
        <v>0</v>
      </c>
      <c r="BT25" s="19" t="str">
        <f>IF(参照_ガス!N25="","",参照_ガス!N25)</f>
        <v>中部電力ミライズ株式会社</v>
      </c>
      <c r="BZ25" s="19" t="str">
        <f>IF(参照_熱!A25="","",参照_熱!A25)</f>
        <v/>
      </c>
      <c r="CA25" s="19" t="str">
        <f>IF(参照_熱!B25="","",参照_熱!B25)</f>
        <v/>
      </c>
      <c r="CB25" s="19" t="str">
        <f>IF(参照_熱!C25="","",参照_熱!C25)</f>
        <v/>
      </c>
      <c r="CC25" s="19" t="str">
        <f>IF(参照_熱!D25="","",参照_熱!D25)</f>
        <v>メニューB</v>
      </c>
      <c r="CD25" s="19">
        <f>IF(参照_熱!E25="","",参照_熱!E25)</f>
        <v>2.7900000000000001E-2</v>
      </c>
      <c r="CE25" s="19">
        <f>IF(参照_熱!F25="","",参照_熱!F25)</f>
        <v>0</v>
      </c>
      <c r="CF25" s="19" t="str">
        <f>IF(参照_熱!H25="","",参照_熱!H25)</f>
        <v>みなとみらい二十一熱供給株式会社</v>
      </c>
      <c r="CG25" s="19" t="str">
        <f>IF(参照_熱!I25="","",参照_熱!I25)</f>
        <v>みなとみらい二十一熱供給株式会社_メニューB</v>
      </c>
      <c r="CH25" s="19">
        <f>IF(参照_熱!J25="","",参照_熱!J25)</f>
        <v>2.7900000000000001E-2</v>
      </c>
      <c r="CJ25" s="19" t="str">
        <f>IF(参照_熱!N25="","",参照_熱!N25)</f>
        <v>東京都市サービス株式会社_晴海アイランド地域</v>
      </c>
    </row>
    <row r="26" spans="1:88" ht="12.75" customHeight="1" thickTop="1">
      <c r="A26" s="1"/>
      <c r="B26" s="1"/>
      <c r="C26" s="509"/>
      <c r="D26" s="530"/>
      <c r="E26" s="531"/>
      <c r="F26" s="532"/>
      <c r="G26" s="161"/>
      <c r="H26" s="57"/>
      <c r="I26" s="4"/>
      <c r="J26" s="4"/>
      <c r="K26" s="4"/>
      <c r="L26" s="1"/>
      <c r="N26" s="59">
        <v>1</v>
      </c>
      <c r="O26" s="57"/>
      <c r="P26" s="57"/>
      <c r="Q26" s="54" t="str">
        <f>IF(O26="","",_xlfn.IFNA(VLOOKUP(O26&amp;"_"&amp;P26,$BQ:$BR,2,FALSE),"該当する排出係数がありません"))</f>
        <v/>
      </c>
      <c r="R26" s="60"/>
      <c r="S26" s="100"/>
      <c r="T26" s="313">
        <f>係数１!D$30</f>
        <v>45</v>
      </c>
      <c r="U26" s="92" t="str">
        <f>IF(OR(S26="",O26=""),"",S26*T26*0.0258)</f>
        <v/>
      </c>
      <c r="V26" s="92" t="str">
        <f>IF(OR(S26="",O26=""),"",IF(R26="",S26*Q26,S26*R26))</f>
        <v/>
      </c>
      <c r="W26" s="94" t="str" cm="1">
        <f t="array" aca="1" ref="W26" ca="1">IF(O26="","",IF(ISNUMBER(AA26),INDIRECT($BW$6&amp;AA26),IF(AA26="a",Q26,IF(AA26="b",INDIRECT($BW$6&amp;AB26),IF(AA26="c",R26,"")))))</f>
        <v/>
      </c>
      <c r="X26" s="93"/>
      <c r="Y26" s="92" t="str">
        <f>IF(OR(S26="",O26=""),"",IF(X26="",S26*W26,S26*X26))</f>
        <v/>
      </c>
      <c r="Z26" s="91" t="str">
        <f ca="1">IF(O26="","",IF(COUNTIF(INDIRECT($BW$4&amp;":"&amp;$BW$4),O26),1,0))</f>
        <v/>
      </c>
      <c r="AA26" s="91" t="str">
        <f ca="1">IF(O26="","",IF(OR(AE26="",AF26=""),"c",IFERROR(MATCH("*残差*",INDIRECT($BW$5&amp;AE26&amp;":"&amp;$BW$5&amp;AF26),0)+AE26-1,IF(AF26-AE26&gt;=1,"b","a"))))</f>
        <v/>
      </c>
      <c r="AB26" s="91" t="str">
        <f ca="1">IF(O26="","",IF(OR(AE26="",AF26=""),"-",IFERROR(MATCH("*事業者全体*",INDIRECT($BW$5&amp;AE26&amp;":"&amp;$BW$5&amp;AF26),0)+AE26-1,"-")))</f>
        <v/>
      </c>
      <c r="AC26" s="91">
        <f ca="1">IF(Z26=0,1,IF(R26="",0,1))</f>
        <v>0</v>
      </c>
      <c r="AD26" s="91">
        <f>IF(R26="",0,1)</f>
        <v>0</v>
      </c>
      <c r="AE26" s="91" t="str">
        <f>_xlfn.IFNA(MATCH(O26,$BP:$BP,0),"")</f>
        <v/>
      </c>
      <c r="AF26" s="90" t="str">
        <f>IFERROR(IF(O26="","",AE26+COUNTIF($BP:$BP,O26)-1),"")</f>
        <v/>
      </c>
      <c r="AH26" s="592"/>
      <c r="AI26" s="99" t="s">
        <v>356</v>
      </c>
      <c r="AJ26" s="98"/>
      <c r="AK26" s="151" t="s">
        <v>1133</v>
      </c>
      <c r="AL26" s="38" t="str">
        <f t="shared" si="14"/>
        <v/>
      </c>
      <c r="AM26" s="86" t="str">
        <f t="shared" si="15"/>
        <v/>
      </c>
      <c r="AN26" s="101">
        <f>係数１!D64</f>
        <v>29.3</v>
      </c>
      <c r="AO26" s="84">
        <f>係数１!F64</f>
        <v>2.3900000000000001E-2</v>
      </c>
      <c r="AP26" s="84" t="str">
        <f>係数１!G64</f>
        <v>ｔ－C/GJ</v>
      </c>
      <c r="AQ26" s="4">
        <v>0.8</v>
      </c>
      <c r="AR26" s="64" t="str">
        <f t="shared" si="16"/>
        <v/>
      </c>
      <c r="AU26" s="19" t="str">
        <f>IF(参照_電気!A26="","",参照_電気!A26)</f>
        <v/>
      </c>
      <c r="AV26" s="19" t="str">
        <f>IF(参照_電気!B26="","",参照_電気!B26)</f>
        <v/>
      </c>
      <c r="AW26" s="19" t="str">
        <f>IF(参照_電気!C26="","",参照_電気!C26)</f>
        <v>(参考値)事業者全体</v>
      </c>
      <c r="AX26" s="19">
        <f>IF(参照_電気!D26="","",参照_電気!D26)</f>
        <v>4.4499999999999997E-4</v>
      </c>
      <c r="AY26" s="19">
        <f>IF(参照_電気!E26="","",参照_電気!E26)</f>
        <v>4.4499999999999997E-4</v>
      </c>
      <c r="AZ26" s="19" t="str">
        <f>IF(参照_電気!F26="","",参照_電気!F26)</f>
        <v>須賀川瓦斯(株)</v>
      </c>
      <c r="BA26" s="19" t="str">
        <f>IF(参照_電気!G26="","",参照_電気!G26)</f>
        <v>須賀川瓦斯(株)_(参考値)事業者全体</v>
      </c>
      <c r="BB26" s="19">
        <f t="shared" si="0"/>
        <v>0.44499999999999995</v>
      </c>
      <c r="BD26" s="19" t="str">
        <f>IF(参照_電気!L26="","",参照_電気!L26)</f>
        <v>HTBエナジー(株)</v>
      </c>
      <c r="BJ26" s="19" t="str">
        <f>IF(参照_ガス!A26="","",参照_ガス!A26)</f>
        <v/>
      </c>
      <c r="BK26" s="19" t="str">
        <f>IF(参照_ガス!B26="","",参照_ガス!B26)</f>
        <v/>
      </c>
      <c r="BL26" s="19" t="str">
        <f>IF(参照_ガス!C26="","",参照_ガス!C26)</f>
        <v/>
      </c>
      <c r="BM26" s="19" t="str">
        <f>IF(参照_ガス!D26="","",参照_ガス!D26)</f>
        <v>残差</v>
      </c>
      <c r="BN26" s="19">
        <f>IF(参照_ガス!E26="","",参照_ガス!E26)</f>
        <v>2.09</v>
      </c>
      <c r="BO26" s="19">
        <f>IF(参照_ガス!F26="","",参照_ガス!F26)</f>
        <v>2.09</v>
      </c>
      <c r="BP26" s="19" t="str">
        <f>IF(参照_ガス!H26="","",参照_ガス!H26)</f>
        <v>東邦ガス株式会社</v>
      </c>
      <c r="BQ26" s="19" t="str">
        <f>IF(参照_ガス!I26="","",参照_ガス!I26)</f>
        <v>東邦ガス株式会社_残差</v>
      </c>
      <c r="BR26" s="19">
        <f>IF(参照_ガス!J26="","",参照_ガス!J26)</f>
        <v>2.09</v>
      </c>
      <c r="BT26" s="19" t="str">
        <f>IF(参照_ガス!N26="","",参照_ガス!N26)</f>
        <v>東海ガス株式会社</v>
      </c>
      <c r="BZ26" s="19" t="str">
        <f>IF(参照_熱!A26="","",参照_熱!A26)</f>
        <v/>
      </c>
      <c r="CA26" s="19" t="str">
        <f>IF(参照_熱!B26="","",参照_熱!B26)</f>
        <v/>
      </c>
      <c r="CB26" s="19" t="str">
        <f>IF(参照_熱!C26="","",参照_熱!C26)</f>
        <v/>
      </c>
      <c r="CC26" s="19" t="str">
        <f>IF(参照_熱!D26="","",参照_熱!D26)</f>
        <v>残差</v>
      </c>
      <c r="CD26" s="19">
        <f>IF(参照_熱!E26="","",参照_熱!E26)</f>
        <v>4.5699999999999998E-2</v>
      </c>
      <c r="CE26" s="19">
        <f>IF(参照_熱!F26="","",参照_熱!F26)</f>
        <v>4.5699999999999998E-2</v>
      </c>
      <c r="CF26" s="19" t="str">
        <f>IF(参照_熱!H26="","",参照_熱!H26)</f>
        <v>みなとみらい二十一熱供給株式会社</v>
      </c>
      <c r="CG26" s="19" t="str">
        <f>IF(参照_熱!I26="","",参照_熱!I26)</f>
        <v>みなとみらい二十一熱供給株式会社_残差</v>
      </c>
      <c r="CH26" s="19">
        <f>IF(参照_熱!J26="","",参照_熱!J26)</f>
        <v>4.5699999999999998E-2</v>
      </c>
      <c r="CJ26" s="19" t="str">
        <f>IF(参照_熱!N26="","",参照_熱!N26)</f>
        <v>東京都市サービス株式会社_府中日鋼町地域</v>
      </c>
    </row>
    <row r="27" spans="1:88" ht="12.75" customHeight="1" thickBot="1">
      <c r="A27" s="1"/>
      <c r="B27" s="1"/>
      <c r="C27" s="509"/>
      <c r="D27" s="533"/>
      <c r="E27" s="534"/>
      <c r="F27" s="535"/>
      <c r="G27" s="161"/>
      <c r="H27" s="159"/>
      <c r="I27" s="4"/>
      <c r="J27" s="4"/>
      <c r="K27" s="4"/>
      <c r="L27" s="1"/>
      <c r="N27" s="59">
        <v>2</v>
      </c>
      <c r="O27" s="57"/>
      <c r="P27" s="57"/>
      <c r="Q27" s="54" t="str">
        <f>IF(O27="","",_xlfn.IFNA(VLOOKUP(O27&amp;"_"&amp;P27,$BQ:$BR,2,FALSE),"該当する排出係数がありません"))</f>
        <v/>
      </c>
      <c r="R27" s="60"/>
      <c r="S27" s="100"/>
      <c r="T27" s="313">
        <f>係数１!D$30</f>
        <v>45</v>
      </c>
      <c r="U27" s="92" t="str">
        <f>IF(OR(S27="",O27=""),"",S27*T27*0.0258)</f>
        <v/>
      </c>
      <c r="V27" s="92" t="str">
        <f>IF(OR(S27="",O27=""),"",IF(R27="",S27*Q27,S27*R27))</f>
        <v/>
      </c>
      <c r="W27" s="94" t="str" cm="1">
        <f t="array" aca="1" ref="W27" ca="1">IF(O27="","",IF(ISNUMBER(AA27),INDIRECT($BW$6&amp;AA27),IF(AA27="a",Q27,IF(AA27="b",INDIRECT($BW$6&amp;AB27),IF(AA27="c",R27,"")))))</f>
        <v/>
      </c>
      <c r="X27" s="93"/>
      <c r="Y27" s="92" t="str">
        <f>IF(OR(S27="",O27=""),"",IF(X27="",S27*W27,S27*X27))</f>
        <v/>
      </c>
      <c r="Z27" s="91" t="str">
        <f ca="1">IF(O27="","",IF(COUNTIF(INDIRECT($BW$4&amp;":"&amp;$BW$4),O27),1,0))</f>
        <v/>
      </c>
      <c r="AA27" s="91" t="str">
        <f ca="1">IF(O27="","",IF(OR(AE27="",AF27=""),"c",IFERROR(MATCH("*残差*",INDIRECT($BW$5&amp;AE27&amp;":"&amp;$BW$5&amp;AF27),0)+AE27-1,IF(AF27-AE27&gt;=1,"b","a"))))</f>
        <v/>
      </c>
      <c r="AB27" s="91" t="str">
        <f ca="1">IF(O27="","",IF(OR(AE27="",AF27=""),"-",IFERROR(MATCH("*事業者全体*",INDIRECT($BW$5&amp;AE27&amp;":"&amp;$BW$5&amp;AF27),0)+AE27-1,"-")))</f>
        <v/>
      </c>
      <c r="AC27" s="91">
        <f ca="1">IF(Z27=0,1,IF(R27="",0,1))</f>
        <v>0</v>
      </c>
      <c r="AD27" s="91">
        <f>IF(R27="",0,1)</f>
        <v>0</v>
      </c>
      <c r="AE27" s="91" t="str">
        <f>_xlfn.IFNA(MATCH(O27,$BP:$BP,0),"")</f>
        <v/>
      </c>
      <c r="AF27" s="90" t="str">
        <f>IFERROR(IF(O27="","",AE27+COUNTIF($BP:$BP,O27)-1),"")</f>
        <v/>
      </c>
      <c r="AH27" s="592"/>
      <c r="AI27" s="99" t="s">
        <v>416</v>
      </c>
      <c r="AJ27" s="98"/>
      <c r="AK27" s="151" t="s">
        <v>1134</v>
      </c>
      <c r="AL27" s="38" t="str">
        <f t="shared" si="14"/>
        <v/>
      </c>
      <c r="AM27" s="86" t="str">
        <f t="shared" si="15"/>
        <v/>
      </c>
      <c r="AN27" s="101">
        <f>係数１!D65</f>
        <v>40.200000000000003</v>
      </c>
      <c r="AO27" s="84">
        <f>係数１!F65</f>
        <v>1.7899999999999999E-2</v>
      </c>
      <c r="AP27" s="84" t="str">
        <f>係数１!G65</f>
        <v>ｔ－C/GJ</v>
      </c>
      <c r="AQ27" s="4">
        <v>0.8</v>
      </c>
      <c r="AR27" s="64" t="str">
        <f t="shared" si="16"/>
        <v/>
      </c>
      <c r="AU27" s="19" t="str">
        <f>IF(参照_電気!A27="","",参照_電気!A27)</f>
        <v>A0012</v>
      </c>
      <c r="AV27" s="19" t="str">
        <f>IF(参照_電気!B27="","",参照_電気!B27)</f>
        <v>出光興産(株)</v>
      </c>
      <c r="AW27" s="19" t="str">
        <f>IF(参照_電気!C27="","",参照_電気!C27)</f>
        <v>メニューA</v>
      </c>
      <c r="AX27" s="19">
        <f>IF(参照_電気!D27="","",参照_電気!D27)</f>
        <v>0</v>
      </c>
      <c r="AY27" s="19">
        <f>IF(参照_電気!E27="","",参照_電気!E27)</f>
        <v>0</v>
      </c>
      <c r="AZ27" s="19" t="str">
        <f>IF(参照_電気!F27="","",参照_電気!F27)</f>
        <v>出光興産(株)</v>
      </c>
      <c r="BA27" s="19" t="str">
        <f>IF(参照_電気!G27="","",参照_電気!G27)</f>
        <v>出光興産(株)_メニューA</v>
      </c>
      <c r="BB27" s="19">
        <f t="shared" si="0"/>
        <v>0</v>
      </c>
      <c r="BD27" s="19" t="str">
        <f>IF(参照_電気!L27="","",参照_電気!L27)</f>
        <v>ICT伊那みらいでんき(株)(旧:丸紅伊那みらいでんき(株))</v>
      </c>
      <c r="BJ27" s="19" t="str">
        <f>IF(参照_ガス!A27="","",参照_ガス!A27)</f>
        <v>A0096</v>
      </c>
      <c r="BK27" s="19" t="str">
        <f>IF(参照_ガス!B27="","",参照_ガス!B27)</f>
        <v>京葉瓦斯株式会社</v>
      </c>
      <c r="BL27" s="19" t="str">
        <f>IF(参照_ガス!C27="","",参照_ガス!C27)</f>
        <v/>
      </c>
      <c r="BM27" s="19" t="str">
        <f>IF(参照_ガス!D27="","",参照_ガス!D27)</f>
        <v/>
      </c>
      <c r="BN27" s="19">
        <f>IF(参照_ガス!E27="","",参照_ガス!E27)</f>
        <v>2.0499999999999998</v>
      </c>
      <c r="BO27" s="19">
        <f>IF(参照_ガス!F27="","",参照_ガス!F27)</f>
        <v>2.0499999999999998</v>
      </c>
      <c r="BP27" s="19" t="str">
        <f>IF(参照_ガス!H27="","",参照_ガス!H27)</f>
        <v>京葉瓦斯株式会社</v>
      </c>
      <c r="BQ27" s="19" t="str">
        <f>IF(参照_ガス!I27="","",参照_ガス!I27)</f>
        <v>京葉瓦斯株式会社_</v>
      </c>
      <c r="BR27" s="19">
        <f>IF(参照_ガス!J27="","",参照_ガス!J27)</f>
        <v>2.0499999999999998</v>
      </c>
      <c r="BT27" s="19" t="str">
        <f>IF(参照_ガス!N27="","",参照_ガス!N27)</f>
        <v>東海ガス株式会社_大多喜ガス株式会社の供給エリア（払出エリアA）</v>
      </c>
      <c r="BZ27" s="19" t="str">
        <f>IF(参照_熱!A27="","",参照_熱!A27)</f>
        <v>033</v>
      </c>
      <c r="CA27" s="19" t="str">
        <f>IF(参照_熱!B27="","",参照_熱!B27)</f>
        <v>新宿熱供給株式会社</v>
      </c>
      <c r="CB27" s="19" t="str">
        <f>IF(参照_熱!C27="","",参照_熱!C27)</f>
        <v/>
      </c>
      <c r="CC27" s="19" t="str">
        <f>IF(参照_熱!D27="","",参照_熱!D27)</f>
        <v/>
      </c>
      <c r="CD27" s="19">
        <f>IF(参照_熱!E27="","",参照_熱!E27)</f>
        <v>4.8899999999999999E-2</v>
      </c>
      <c r="CE27" s="19">
        <f>IF(参照_熱!F27="","",参照_熱!F27)</f>
        <v>4.8899999999999999E-2</v>
      </c>
      <c r="CF27" s="19" t="str">
        <f>IF(参照_熱!H27="","",参照_熱!H27)</f>
        <v>新宿熱供給株式会社</v>
      </c>
      <c r="CG27" s="19" t="str">
        <f>IF(参照_熱!I27="","",参照_熱!I27)</f>
        <v>新宿熱供給株式会社_</v>
      </c>
      <c r="CH27" s="19">
        <f>IF(参照_熱!J27="","",参照_熱!J27)</f>
        <v>4.8899999999999999E-2</v>
      </c>
      <c r="CJ27" s="19" t="str">
        <f>IF(参照_熱!N27="","",参照_熱!N27)</f>
        <v>東京都市サービス株式会社_幕張新都心ハイテク・ビジネス地域</v>
      </c>
    </row>
    <row r="28" spans="1:88" ht="12.75" customHeight="1" thickTop="1" thickBot="1">
      <c r="A28" s="1"/>
      <c r="B28" s="1"/>
      <c r="C28" s="509"/>
      <c r="D28" s="598" t="s">
        <v>23</v>
      </c>
      <c r="E28" s="599"/>
      <c r="F28" s="599"/>
      <c r="G28" s="600"/>
      <c r="H28" s="124" t="s">
        <v>14</v>
      </c>
      <c r="I28" s="124" t="s">
        <v>14</v>
      </c>
      <c r="J28" s="38" t="str">
        <f>IF(SUM(J10:J27)=0,"",SUM(J10:J27))</f>
        <v/>
      </c>
      <c r="K28" s="38">
        <f>SUM(K10:K27)</f>
        <v>0</v>
      </c>
      <c r="L28" s="1"/>
      <c r="N28" s="558" t="s">
        <v>58</v>
      </c>
      <c r="O28" s="559"/>
      <c r="P28" s="559"/>
      <c r="Q28" s="559"/>
      <c r="R28" s="560"/>
      <c r="S28" s="83">
        <f>SUM(S26:S27)</f>
        <v>0</v>
      </c>
      <c r="T28" s="44"/>
      <c r="U28" s="82">
        <f>SUM(U26:U27)</f>
        <v>0</v>
      </c>
      <c r="V28" s="82">
        <f>SUM(V26:V27)</f>
        <v>0</v>
      </c>
      <c r="W28" s="46"/>
      <c r="X28" s="46"/>
      <c r="Y28" s="82">
        <f>SUM(Y26:Y27)</f>
        <v>0</v>
      </c>
      <c r="Z28" s="81">
        <f ca="1">SUM(Z26:Z27)</f>
        <v>0</v>
      </c>
      <c r="AA28" s="46"/>
      <c r="AB28" s="46"/>
      <c r="AC28" s="81">
        <f ca="1">SUM(AC26:AC27)</f>
        <v>0</v>
      </c>
      <c r="AD28" s="81">
        <f>SUM(AD26:AD27)</f>
        <v>0</v>
      </c>
      <c r="AE28" s="46"/>
      <c r="AF28" s="45"/>
      <c r="AH28" s="592"/>
      <c r="AI28" s="99" t="s">
        <v>358</v>
      </c>
      <c r="AJ28" s="98"/>
      <c r="AK28" s="151" t="s">
        <v>1135</v>
      </c>
      <c r="AL28" s="38" t="str">
        <f t="shared" si="14"/>
        <v/>
      </c>
      <c r="AM28" s="86" t="str">
        <f t="shared" si="15"/>
        <v/>
      </c>
      <c r="AN28" s="101">
        <f>係数１!D66</f>
        <v>21.2</v>
      </c>
      <c r="AO28" s="84">
        <f>係数１!F66</f>
        <v>0</v>
      </c>
      <c r="AP28" s="84" t="str">
        <f>係数１!G66</f>
        <v>ｔ－C/GJ</v>
      </c>
      <c r="AQ28" s="4">
        <v>0.8</v>
      </c>
      <c r="AR28" s="64" t="str">
        <f t="shared" si="16"/>
        <v/>
      </c>
      <c r="AU28" s="19" t="str">
        <f>IF(参照_電気!A28="","",参照_電気!A28)</f>
        <v/>
      </c>
      <c r="AV28" s="19" t="str">
        <f>IF(参照_電気!B28="","",参照_電気!B28)</f>
        <v/>
      </c>
      <c r="AW28" s="19" t="str">
        <f>IF(参照_電気!C28="","",参照_電気!C28)</f>
        <v>メニューB</v>
      </c>
      <c r="AX28" s="19">
        <f>IF(参照_電気!D28="","",参照_電気!D28)</f>
        <v>0</v>
      </c>
      <c r="AY28" s="19">
        <f>IF(参照_電気!E28="","",参照_電気!E28)</f>
        <v>0</v>
      </c>
      <c r="AZ28" s="19" t="str">
        <f>IF(参照_電気!F28="","",参照_電気!F28)</f>
        <v>出光興産(株)</v>
      </c>
      <c r="BA28" s="19" t="str">
        <f>IF(参照_電気!G28="","",参照_電気!G28)</f>
        <v>出光興産(株)_メニューB</v>
      </c>
      <c r="BB28" s="19">
        <f t="shared" si="0"/>
        <v>0</v>
      </c>
      <c r="BD28" s="19" t="str">
        <f>IF(参照_電気!L28="","",参照_電気!L28)</f>
        <v>(株)IQg</v>
      </c>
      <c r="BJ28" s="19" t="str">
        <f>IF(参照_ガス!A28="","",参照_ガス!A28)</f>
        <v>C0011</v>
      </c>
      <c r="BK28" s="19" t="str">
        <f>IF(参照_ガス!B28="","",参照_ガス!B28)</f>
        <v>にかほガス株式会社</v>
      </c>
      <c r="BL28" s="19" t="str">
        <f>IF(参照_ガス!C28="","",参照_ガス!C28)</f>
        <v/>
      </c>
      <c r="BM28" s="19" t="str">
        <f>IF(参照_ガス!D28="","",参照_ガス!D28)</f>
        <v>メニューA</v>
      </c>
      <c r="BN28" s="19">
        <f>IF(参照_ガス!E28="","",参照_ガス!E28)</f>
        <v>2.0499999999999998</v>
      </c>
      <c r="BO28" s="19">
        <f>IF(参照_ガス!F28="","",参照_ガス!F28)</f>
        <v>0</v>
      </c>
      <c r="BP28" s="19" t="str">
        <f>IF(参照_ガス!H28="","",参照_ガス!H28)</f>
        <v>にかほガス株式会社</v>
      </c>
      <c r="BQ28" s="19" t="str">
        <f>IF(参照_ガス!I28="","",参照_ガス!I28)</f>
        <v>にかほガス株式会社_メニューA</v>
      </c>
      <c r="BR28" s="19">
        <f>IF(参照_ガス!J28="","",参照_ガス!J28)</f>
        <v>2.0499999999999998</v>
      </c>
      <c r="BT28" s="19" t="str">
        <f>IF(参照_ガス!N28="","",参照_ガス!N28)</f>
        <v>東京瓦斯株式会社</v>
      </c>
      <c r="BZ28" s="19" t="str">
        <f>IF(参照_熱!A28="","",参照_熱!A28)</f>
        <v>039</v>
      </c>
      <c r="CA28" s="19" t="str">
        <f>IF(参照_熱!B28="","",参照_熱!B28)</f>
        <v>株式会社福岡エネルギーサービス</v>
      </c>
      <c r="CB28" s="19" t="str">
        <f>IF(参照_熱!C28="","",参照_熱!C28)</f>
        <v>シーサイドももち地域</v>
      </c>
      <c r="CC28" s="19" t="str">
        <f>IF(参照_熱!D28="","",参照_熱!D28)</f>
        <v/>
      </c>
      <c r="CD28" s="19">
        <f>IF(参照_熱!E28="","",参照_熱!E28)</f>
        <v>4.2299999999999997E-2</v>
      </c>
      <c r="CE28" s="19">
        <f>IF(参照_熱!F28="","",参照_熱!F28)</f>
        <v>4.2299999999999997E-2</v>
      </c>
      <c r="CF28" s="19" t="str">
        <f>IF(参照_熱!H28="","",参照_熱!H28)</f>
        <v>株式会社福岡エネルギーサービス_シーサイドももち地域</v>
      </c>
      <c r="CG28" s="19" t="str">
        <f>IF(参照_熱!I28="","",参照_熱!I28)</f>
        <v>株式会社福岡エネルギーサービス_シーサイドももち地域_</v>
      </c>
      <c r="CH28" s="19">
        <f>IF(参照_熱!J28="","",参照_熱!J28)</f>
        <v>4.2299999999999997E-2</v>
      </c>
      <c r="CJ28" s="19" t="str">
        <f>IF(参照_熱!N28="","",参照_熱!N28)</f>
        <v>東京都市サービス株式会社_横浜市北仲通南地域</v>
      </c>
    </row>
    <row r="29" spans="1:88" ht="12.75" customHeight="1">
      <c r="A29" s="1"/>
      <c r="B29" s="1"/>
      <c r="C29" s="509"/>
      <c r="D29" s="511" t="s">
        <v>1880</v>
      </c>
      <c r="E29" s="511"/>
      <c r="F29" s="511"/>
      <c r="G29" s="511"/>
      <c r="H29" s="536"/>
      <c r="I29" s="536"/>
      <c r="J29" s="536"/>
      <c r="K29" s="536"/>
      <c r="L29" s="1"/>
      <c r="AH29" s="592"/>
      <c r="AI29" s="99" t="s">
        <v>415</v>
      </c>
      <c r="AJ29" s="98"/>
      <c r="AK29" s="151" t="s">
        <v>1133</v>
      </c>
      <c r="AL29" s="38" t="str">
        <f t="shared" si="14"/>
        <v/>
      </c>
      <c r="AM29" s="86" t="str">
        <f t="shared" si="15"/>
        <v/>
      </c>
      <c r="AN29" s="101">
        <f>係数１!D67</f>
        <v>17.100000000000001</v>
      </c>
      <c r="AO29" s="84">
        <f>係数１!F67</f>
        <v>0</v>
      </c>
      <c r="AP29" s="84" t="str">
        <f>係数１!G67</f>
        <v>ｔ－C/GJ</v>
      </c>
      <c r="AQ29" s="4">
        <v>0.8</v>
      </c>
      <c r="AR29" s="64" t="str">
        <f t="shared" si="16"/>
        <v/>
      </c>
      <c r="AU29" s="19" t="str">
        <f>IF(参照_電気!A29="","",参照_電気!A29)</f>
        <v/>
      </c>
      <c r="AV29" s="19" t="str">
        <f>IF(参照_電気!B29="","",参照_電気!B29)</f>
        <v/>
      </c>
      <c r="AW29" s="19" t="str">
        <f>IF(参照_電気!C29="","",参照_電気!C29)</f>
        <v>メニューC</v>
      </c>
      <c r="AX29" s="19">
        <f>IF(参照_電気!D29="","",参照_電気!D29)</f>
        <v>2.0000000000000001E-4</v>
      </c>
      <c r="AY29" s="19">
        <f>IF(参照_電気!E29="","",参照_電気!E29)</f>
        <v>2.0000000000000001E-4</v>
      </c>
      <c r="AZ29" s="19" t="str">
        <f>IF(参照_電気!F29="","",参照_電気!F29)</f>
        <v>出光興産(株)</v>
      </c>
      <c r="BA29" s="19" t="str">
        <f>IF(参照_電気!G29="","",参照_電気!G29)</f>
        <v>出光興産(株)_メニューC</v>
      </c>
      <c r="BB29" s="19">
        <f t="shared" si="0"/>
        <v>0.2</v>
      </c>
      <c r="BD29" s="19" t="str">
        <f>IF(参照_電気!L29="","",参照_電気!L29)</f>
        <v>Japan電力(株)</v>
      </c>
      <c r="BJ29" s="19" t="str">
        <f>IF(参照_ガス!A29="","",参照_ガス!A29)</f>
        <v/>
      </c>
      <c r="BK29" s="19" t="str">
        <f>IF(参照_ガス!B29="","",参照_ガス!B29)</f>
        <v/>
      </c>
      <c r="BL29" s="19" t="str">
        <f>IF(参照_ガス!C29="","",参照_ガス!C29)</f>
        <v/>
      </c>
      <c r="BM29" s="19" t="str">
        <f>IF(参照_ガス!D29="","",参照_ガス!D29)</f>
        <v>残差</v>
      </c>
      <c r="BN29" s="19">
        <f>IF(参照_ガス!E29="","",参照_ガス!E29)</f>
        <v>2.0499999999999998</v>
      </c>
      <c r="BO29" s="19">
        <f>IF(参照_ガス!F29="","",参照_ガス!F29)</f>
        <v>2.0499999999999998</v>
      </c>
      <c r="BP29" s="19" t="str">
        <f>IF(参照_ガス!H29="","",参照_ガス!H29)</f>
        <v>にかほガス株式会社</v>
      </c>
      <c r="BQ29" s="19" t="str">
        <f>IF(参照_ガス!I29="","",参照_ガス!I29)</f>
        <v>にかほガス株式会社_残差</v>
      </c>
      <c r="BR29" s="19">
        <f>IF(参照_ガス!J29="","",参照_ガス!J29)</f>
        <v>2.0499999999999998</v>
      </c>
      <c r="BT29" s="19" t="str">
        <f>IF(参照_ガス!N29="","",参照_ガス!N29)</f>
        <v>東京電力エナジーパートナー株式会社</v>
      </c>
      <c r="BZ29" s="19" t="str">
        <f>IF(参照_熱!A29="","",参照_熱!A29)</f>
        <v/>
      </c>
      <c r="CA29" s="19" t="str">
        <f>IF(参照_熱!B29="","",参照_熱!B29)</f>
        <v/>
      </c>
      <c r="CB29" s="19" t="str">
        <f>IF(参照_熱!C29="","",参照_熱!C29)</f>
        <v>西鉄福岡駅再開発地域</v>
      </c>
      <c r="CC29" s="19" t="str">
        <f>IF(参照_熱!D29="","",参照_熱!D29)</f>
        <v/>
      </c>
      <c r="CD29" s="19">
        <f>IF(参照_熱!E29="","",参照_熱!E29)</f>
        <v>3.49E-2</v>
      </c>
      <c r="CE29" s="19">
        <f>IF(参照_熱!F29="","",参照_熱!F29)</f>
        <v>3.49E-2</v>
      </c>
      <c r="CF29" s="19" t="str">
        <f>IF(参照_熱!H29="","",参照_熱!H29)</f>
        <v>株式会社福岡エネルギーサービス_西鉄福岡駅再開発地域</v>
      </c>
      <c r="CG29" s="19" t="str">
        <f>IF(参照_熱!I29="","",参照_熱!I29)</f>
        <v>株式会社福岡エネルギーサービス_西鉄福岡駅再開発地域_</v>
      </c>
      <c r="CH29" s="19">
        <f>IF(参照_熱!J29="","",参照_熱!J29)</f>
        <v>3.49E-2</v>
      </c>
      <c r="CJ29" s="19" t="str">
        <f>IF(参照_熱!N29="","",参照_熱!N29)</f>
        <v>虎ノ門エネルギーネットワーク株式会社_虎ノ門・麻布台地域</v>
      </c>
    </row>
    <row r="30" spans="1:88" ht="12.75" customHeight="1" thickBot="1">
      <c r="A30" s="1"/>
      <c r="B30" s="1"/>
      <c r="C30" s="510"/>
      <c r="D30" s="537" t="s">
        <v>12</v>
      </c>
      <c r="E30" s="537"/>
      <c r="F30" s="537"/>
      <c r="G30" s="537"/>
      <c r="H30" s="125" t="s">
        <v>18</v>
      </c>
      <c r="I30" s="6"/>
      <c r="J30" s="125" t="s">
        <v>14</v>
      </c>
      <c r="K30" s="125" t="s">
        <v>14</v>
      </c>
      <c r="L30" s="1"/>
      <c r="N30" s="7" t="s">
        <v>2304</v>
      </c>
      <c r="AH30" s="592"/>
      <c r="AI30" s="99" t="s">
        <v>359</v>
      </c>
      <c r="AJ30" s="98"/>
      <c r="AK30" s="151" t="s">
        <v>1133</v>
      </c>
      <c r="AL30" s="38" t="str">
        <f t="shared" si="14"/>
        <v/>
      </c>
      <c r="AM30" s="86" t="str">
        <f t="shared" si="15"/>
        <v/>
      </c>
      <c r="AN30" s="101">
        <f>係数１!D68</f>
        <v>142</v>
      </c>
      <c r="AO30" s="84">
        <f>係数１!F68</f>
        <v>0</v>
      </c>
      <c r="AP30" s="84" t="str">
        <f>係数１!G68</f>
        <v>ｔ－C/GJ</v>
      </c>
      <c r="AQ30" s="4">
        <v>0.8</v>
      </c>
      <c r="AR30" s="64" t="str">
        <f t="shared" si="16"/>
        <v/>
      </c>
      <c r="AU30" s="19" t="str">
        <f>IF(参照_電気!A30="","",参照_電気!A30)</f>
        <v/>
      </c>
      <c r="AV30" s="19" t="str">
        <f>IF(参照_電気!B30="","",参照_電気!B30)</f>
        <v/>
      </c>
      <c r="AW30" s="19" t="str">
        <f>IF(参照_電気!C30="","",参照_電気!C30)</f>
        <v>メニューD(残差)</v>
      </c>
      <c r="AX30" s="19">
        <f>IF(参照_電気!D30="","",参照_電気!D30)</f>
        <v>5.3200000000000003E-4</v>
      </c>
      <c r="AY30" s="19">
        <f>IF(参照_電気!E30="","",参照_電気!E30)</f>
        <v>5.3200000000000003E-4</v>
      </c>
      <c r="AZ30" s="19" t="str">
        <f>IF(参照_電気!F30="","",参照_電気!F30)</f>
        <v>出光興産(株)</v>
      </c>
      <c r="BA30" s="19" t="str">
        <f>IF(参照_電気!G30="","",参照_電気!G30)</f>
        <v>出光興産(株)_メニューD(残差)</v>
      </c>
      <c r="BB30" s="19">
        <f t="shared" si="0"/>
        <v>0.53200000000000003</v>
      </c>
      <c r="BD30" s="19" t="str">
        <f>IF(参照_電気!L30="","",参照_電気!L30)</f>
        <v>(株)JERA Cross</v>
      </c>
      <c r="BJ30" s="19" t="str">
        <f>IF(参照_ガス!A30="","",参照_ガス!A30)</f>
        <v>D0028</v>
      </c>
      <c r="BK30" s="19" t="str">
        <f>IF(参照_ガス!B30="","",参照_ガス!B30)</f>
        <v>東海ガス株式会社</v>
      </c>
      <c r="BL30" s="19" t="str">
        <f>IF(参照_ガス!C30="","",参照_ガス!C30)</f>
        <v/>
      </c>
      <c r="BM30" s="19" t="str">
        <f>IF(参照_ガス!D30="","",参照_ガス!D30)</f>
        <v>メニューA</v>
      </c>
      <c r="BN30" s="19">
        <f>IF(参照_ガス!E30="","",参照_ガス!E30)</f>
        <v>2.0499999999999998</v>
      </c>
      <c r="BO30" s="19">
        <f>IF(参照_ガス!F30="","",参照_ガス!F30)</f>
        <v>0</v>
      </c>
      <c r="BP30" s="19" t="str">
        <f>IF(参照_ガス!H30="","",参照_ガス!H30)</f>
        <v>東海ガス株式会社</v>
      </c>
      <c r="BQ30" s="19" t="str">
        <f>IF(参照_ガス!I30="","",参照_ガス!I30)</f>
        <v>東海ガス株式会社_メニューA</v>
      </c>
      <c r="BR30" s="19">
        <f>IF(参照_ガス!J30="","",参照_ガス!J30)</f>
        <v>2.0499999999999998</v>
      </c>
      <c r="BT30" s="19" t="str">
        <f>IF(参照_ガス!N30="","",参照_ガス!N30)</f>
        <v>東邦ガス株式会社</v>
      </c>
      <c r="BZ30" s="19" t="str">
        <f>IF(参照_熱!A30="","",参照_熱!A30)</f>
        <v/>
      </c>
      <c r="CA30" s="19" t="str">
        <f>IF(参照_熱!B30="","",参照_熱!B30)</f>
        <v/>
      </c>
      <c r="CB30" s="19" t="str">
        <f>IF(参照_熱!C30="","",参照_熱!C30)</f>
        <v>下川端再開発地域</v>
      </c>
      <c r="CC30" s="19" t="str">
        <f>IF(参照_熱!D30="","",参照_熱!D30)</f>
        <v/>
      </c>
      <c r="CD30" s="19">
        <f>IF(参照_熱!E30="","",参照_熱!E30)</f>
        <v>5.5599999999999997E-2</v>
      </c>
      <c r="CE30" s="19">
        <f>IF(参照_熱!F30="","",参照_熱!F30)</f>
        <v>5.5599999999999997E-2</v>
      </c>
      <c r="CF30" s="19" t="str">
        <f>IF(参照_熱!H30="","",参照_熱!H30)</f>
        <v>株式会社福岡エネルギーサービス_下川端再開発地域</v>
      </c>
      <c r="CG30" s="19" t="str">
        <f>IF(参照_熱!I30="","",参照_熱!I30)</f>
        <v>株式会社福岡エネルギーサービス_下川端再開発地域_</v>
      </c>
      <c r="CH30" s="19">
        <f>IF(参照_熱!J30="","",参照_熱!J30)</f>
        <v>5.5599999999999997E-2</v>
      </c>
      <c r="CJ30" s="19" t="str">
        <f>IF(参照_熱!N30="","",参照_熱!N30)</f>
        <v>虎ノ門エネルギーネットワーク株式会社_虎ノ門一・二丁目地域</v>
      </c>
    </row>
    <row r="31" spans="1:88" ht="19.5" customHeight="1" thickTop="1" thickBot="1">
      <c r="A31" s="1"/>
      <c r="B31" s="1"/>
      <c r="C31" s="565" t="s">
        <v>1</v>
      </c>
      <c r="D31" s="525" t="s">
        <v>16</v>
      </c>
      <c r="E31" s="525"/>
      <c r="F31" s="525"/>
      <c r="G31" s="525"/>
      <c r="H31" s="124" t="s">
        <v>6</v>
      </c>
      <c r="I31" s="124" t="s">
        <v>20</v>
      </c>
      <c r="J31" s="130" t="s">
        <v>342</v>
      </c>
      <c r="K31" s="129" t="s">
        <v>1866</v>
      </c>
      <c r="L31" s="1"/>
      <c r="N31" s="75"/>
      <c r="O31" s="73" t="s">
        <v>2305</v>
      </c>
      <c r="P31" s="74" t="s">
        <v>344</v>
      </c>
      <c r="Q31" s="69" t="s">
        <v>410</v>
      </c>
      <c r="R31" s="73" t="s">
        <v>409</v>
      </c>
      <c r="S31" s="34" t="s">
        <v>2306</v>
      </c>
      <c r="T31" s="67" t="s">
        <v>396</v>
      </c>
      <c r="U31" s="66" t="s">
        <v>395</v>
      </c>
      <c r="V31" s="66" t="s">
        <v>394</v>
      </c>
      <c r="W31" s="73" t="s">
        <v>408</v>
      </c>
      <c r="X31" s="72" t="s">
        <v>407</v>
      </c>
      <c r="Y31" s="71" t="s">
        <v>406</v>
      </c>
      <c r="Z31" s="71" t="s">
        <v>405</v>
      </c>
      <c r="AA31" s="71" t="s">
        <v>404</v>
      </c>
      <c r="AB31" s="71" t="s">
        <v>403</v>
      </c>
      <c r="AC31" s="71" t="s">
        <v>402</v>
      </c>
      <c r="AD31" s="71" t="s">
        <v>401</v>
      </c>
      <c r="AE31" s="66" t="s">
        <v>400</v>
      </c>
      <c r="AF31" s="34" t="s">
        <v>399</v>
      </c>
      <c r="AH31" s="593"/>
      <c r="AI31" s="99" t="s">
        <v>360</v>
      </c>
      <c r="AJ31" s="98"/>
      <c r="AK31" s="151" t="s">
        <v>1133</v>
      </c>
      <c r="AL31" s="38" t="str">
        <f t="shared" si="14"/>
        <v/>
      </c>
      <c r="AM31" s="86" t="str">
        <f t="shared" si="15"/>
        <v/>
      </c>
      <c r="AN31" s="101">
        <f>係数１!D69</f>
        <v>22.5</v>
      </c>
      <c r="AO31" s="84">
        <f>係数１!F69</f>
        <v>0</v>
      </c>
      <c r="AP31" s="84" t="str">
        <f>係数１!G69</f>
        <v>ｔ－C/GJ</v>
      </c>
      <c r="AQ31" s="4">
        <v>0.8</v>
      </c>
      <c r="AR31" s="64" t="str">
        <f t="shared" si="16"/>
        <v/>
      </c>
      <c r="AU31" s="19" t="str">
        <f>IF(参照_電気!A31="","",参照_電気!A31)</f>
        <v/>
      </c>
      <c r="AV31" s="19" t="str">
        <f>IF(参照_電気!B31="","",参照_電気!B31)</f>
        <v/>
      </c>
      <c r="AW31" s="19" t="str">
        <f>IF(参照_電気!C31="","",参照_電気!C31)</f>
        <v>(参考値)事業者全体</v>
      </c>
      <c r="AX31" s="19">
        <f>IF(参照_電気!D31="","",参照_電気!D31)</f>
        <v>4.1899999999999999E-4</v>
      </c>
      <c r="AY31" s="19">
        <f>IF(参照_電気!E31="","",参照_電気!E31)</f>
        <v>4.1899999999999999E-4</v>
      </c>
      <c r="AZ31" s="19" t="str">
        <f>IF(参照_電気!F31="","",参照_電気!F31)</f>
        <v>出光興産(株)</v>
      </c>
      <c r="BA31" s="19" t="str">
        <f>IF(参照_電気!G31="","",参照_電気!G31)</f>
        <v>出光興産(株)_(参考値)事業者全体</v>
      </c>
      <c r="BB31" s="19">
        <f t="shared" si="0"/>
        <v>0.41899999999999998</v>
      </c>
      <c r="BD31" s="19" t="str">
        <f>IF(参照_電気!L31="","",参照_電気!L31)</f>
        <v>JPエネルギー(株)</v>
      </c>
      <c r="BJ31" s="19" t="str">
        <f>IF(参照_ガス!A31="","",参照_ガス!A31)</f>
        <v/>
      </c>
      <c r="BK31" s="19" t="str">
        <f>IF(参照_ガス!B31="","",参照_ガス!B31)</f>
        <v/>
      </c>
      <c r="BL31" s="19" t="str">
        <f>IF(参照_ガス!C31="","",参照_ガス!C31)</f>
        <v/>
      </c>
      <c r="BM31" s="19" t="str">
        <f>IF(参照_ガス!D31="","",参照_ガス!D31)</f>
        <v>残差</v>
      </c>
      <c r="BN31" s="19">
        <f>IF(参照_ガス!E31="","",参照_ガス!E31)</f>
        <v>2.0499999999999998</v>
      </c>
      <c r="BO31" s="19">
        <f>IF(参照_ガス!F31="","",参照_ガス!F31)</f>
        <v>2.0499999999999998</v>
      </c>
      <c r="BP31" s="19" t="str">
        <f>IF(参照_ガス!H31="","",参照_ガス!H31)</f>
        <v>東海ガス株式会社</v>
      </c>
      <c r="BQ31" s="19" t="str">
        <f>IF(参照_ガス!I31="","",参照_ガス!I31)</f>
        <v>東海ガス株式会社_残差</v>
      </c>
      <c r="BR31" s="19">
        <f>IF(参照_ガス!J31="","",参照_ガス!J31)</f>
        <v>2.0499999999999998</v>
      </c>
      <c r="BT31" s="19" t="str">
        <f>IF(参照_ガス!N31="","",参照_ガス!N31)</f>
        <v>にかほガス株式会社</v>
      </c>
      <c r="BZ31" s="19" t="str">
        <f>IF(参照_熱!A31="","",参照_熱!A31)</f>
        <v>047</v>
      </c>
      <c r="CA31" s="19" t="str">
        <f>IF(参照_熱!B31="","",参照_熱!B31)</f>
        <v>東京下水道エネルギー株式会社　後楽事業所</v>
      </c>
      <c r="CB31" s="19" t="str">
        <f>IF(参照_熱!C31="","",参照_熱!C31)</f>
        <v>後楽一丁目地域</v>
      </c>
      <c r="CC31" s="19" t="str">
        <f>IF(参照_熱!D31="","",参照_熱!D31)</f>
        <v/>
      </c>
      <c r="CD31" s="19">
        <f>IF(参照_熱!E31="","",参照_熱!E31)</f>
        <v>3.5900000000000001E-2</v>
      </c>
      <c r="CE31" s="19">
        <f>IF(参照_熱!F31="","",参照_熱!F31)</f>
        <v>3.5900000000000001E-2</v>
      </c>
      <c r="CF31" s="19" t="str">
        <f>IF(参照_熱!H31="","",参照_熱!H31)</f>
        <v>東京下水道エネルギー株式会社　後楽事業所_後楽一丁目地域</v>
      </c>
      <c r="CG31" s="19" t="str">
        <f>IF(参照_熱!I31="","",参照_熱!I31)</f>
        <v>東京下水道エネルギー株式会社　後楽事業所_後楽一丁目地域_</v>
      </c>
      <c r="CH31" s="19">
        <f>IF(参照_熱!J31="","",参照_熱!J31)</f>
        <v>3.5900000000000001E-2</v>
      </c>
      <c r="CJ31" s="19" t="str">
        <f>IF(参照_熱!N31="","",参照_熱!N31)</f>
        <v>西池袋熱供給株式会社_西池袋地域</v>
      </c>
    </row>
    <row r="32" spans="1:88" ht="12.75" customHeight="1" thickTop="1">
      <c r="A32" s="1"/>
      <c r="B32" s="1"/>
      <c r="C32" s="540"/>
      <c r="D32" s="511" t="s">
        <v>48</v>
      </c>
      <c r="E32" s="511"/>
      <c r="F32" s="511"/>
      <c r="G32" s="511"/>
      <c r="H32" s="123" t="s">
        <v>25</v>
      </c>
      <c r="I32" s="4"/>
      <c r="J32" s="38" t="str">
        <f>IF($I32="","",$I32*係数１!$D$8*0.0258)</f>
        <v/>
      </c>
      <c r="K32" s="38" t="str">
        <f>IF($I32="","",$I32*係数１!$D$8*係数１!$F$8*44/12)</f>
        <v/>
      </c>
      <c r="L32" s="1"/>
      <c r="N32" s="59">
        <v>1</v>
      </c>
      <c r="O32" s="57"/>
      <c r="P32" s="57"/>
      <c r="Q32" s="54" t="str">
        <f>IF(O32="","",_xlfn.IFNA(VLOOKUP(O32&amp;"_"&amp;P32,$CG:$CH,2,FALSE),"該当する排出係数がありません"))</f>
        <v/>
      </c>
      <c r="R32" s="60"/>
      <c r="S32" s="100"/>
      <c r="T32" s="313">
        <f>係数１!$D$44</f>
        <v>1.19</v>
      </c>
      <c r="U32" s="92" t="str">
        <f>IF(OR(S32="",O32=""),"",S32*T32*0.0258)</f>
        <v/>
      </c>
      <c r="V32" s="92" t="str">
        <f>IF(OR(S32="",O32=""),"",IF(R32="",S32*Q32,S32*R32))</f>
        <v/>
      </c>
      <c r="W32" s="94" t="str" cm="1">
        <f t="array" aca="1" ref="W32" ca="1">IF(O32="","",IF(ISNUMBER(AA32),INDIRECT($CM$6&amp;AA32),IF(AA32="a",Q32,IF(AA32="b",INDIRECT($CM$6&amp;AB32),IF(AA32="c",R32,"")))))</f>
        <v/>
      </c>
      <c r="X32" s="93"/>
      <c r="Y32" s="92" t="str">
        <f>IF(OR(S32="",O32=""),"",IF(X32="",S32*W32,S32*X32))</f>
        <v/>
      </c>
      <c r="Z32" s="91" t="str">
        <f ca="1">IF(O32="","",IF(COUNTIF(INDIRECT($CM$4&amp;":"&amp;$CM$4),O32),1,0))</f>
        <v/>
      </c>
      <c r="AA32" s="91" t="str">
        <f ca="1">IF(O32="","",IF(OR(AE32="",AF32=""),"c",IFERROR(MATCH("*残差*",INDIRECT($CM$5&amp;AE32&amp;":"&amp;$CM$5&amp;AF32),0)+AE32-1,IF(AF32-AE32&gt;=1,"b","a"))))</f>
        <v/>
      </c>
      <c r="AB32" s="91" t="str">
        <f ca="1">IF(O32="","",IF(OR(AE32="",AF32=""),"-",IFERROR(MATCH("*事業者全体*",INDIRECT($CM$5&amp;AE32&amp;":"&amp;$CM$5&amp;AF32),0)+AE32-1,"-")))</f>
        <v/>
      </c>
      <c r="AC32" s="91">
        <f ca="1">IF(Z32=0,1,IF(R32="",0,1))</f>
        <v>0</v>
      </c>
      <c r="AD32" s="91">
        <f>IF(R32="",0,1)</f>
        <v>0</v>
      </c>
      <c r="AE32" s="91" t="str">
        <f>_xlfn.IFNA(MATCH(O32,$CF:$CF,0),"")</f>
        <v/>
      </c>
      <c r="AF32" s="90" t="str">
        <f>IFERROR(IF(O32="","",AE32+COUNTIF($CF:$CF,O32)-1),"")</f>
        <v/>
      </c>
      <c r="AH32" s="607" t="s">
        <v>414</v>
      </c>
      <c r="AI32" s="99" t="s">
        <v>361</v>
      </c>
      <c r="AJ32" s="98"/>
      <c r="AK32" s="150" t="s">
        <v>362</v>
      </c>
      <c r="AL32" s="38" t="str">
        <f t="shared" si="14"/>
        <v/>
      </c>
      <c r="AM32" s="86" t="str">
        <f t="shared" si="15"/>
        <v/>
      </c>
      <c r="AN32" s="101">
        <f>係数１!D70</f>
        <v>1</v>
      </c>
      <c r="AO32" s="84">
        <f>係数１!F70</f>
        <v>0</v>
      </c>
      <c r="AP32" s="84" t="str">
        <f>係数１!G70</f>
        <v>ｔ－C/GJ</v>
      </c>
      <c r="AQ32" s="4">
        <v>1</v>
      </c>
      <c r="AR32" s="64" t="str">
        <f t="shared" si="16"/>
        <v/>
      </c>
      <c r="AU32" s="19" t="str">
        <f>IF(参照_電気!A32="","",参照_電気!A32)</f>
        <v>A0013</v>
      </c>
      <c r="AV32" s="19" t="str">
        <f>IF(参照_電気!B32="","",参照_電気!B32)</f>
        <v>(株)オプテージ</v>
      </c>
      <c r="AW32" s="19" t="str">
        <f>IF(参照_電気!C32="","",参照_電気!C32)</f>
        <v>メニューA</v>
      </c>
      <c r="AX32" s="19">
        <f>IF(参照_電気!D32="","",参照_電気!D32)</f>
        <v>0</v>
      </c>
      <c r="AY32" s="19">
        <f>IF(参照_電気!E32="","",参照_電気!E32)</f>
        <v>0</v>
      </c>
      <c r="AZ32" s="19" t="str">
        <f>IF(参照_電気!F32="","",参照_電気!F32)</f>
        <v>(株)オプテージ</v>
      </c>
      <c r="BA32" s="19" t="str">
        <f>IF(参照_電気!G32="","",参照_電気!G32)</f>
        <v>(株)オプテージ_メニューA</v>
      </c>
      <c r="BB32" s="19">
        <f t="shared" si="0"/>
        <v>0</v>
      </c>
      <c r="BD32" s="19" t="str">
        <f>IF(参照_電気!L32="","",参照_電気!L32)</f>
        <v>(株)JR東日本商事</v>
      </c>
      <c r="BJ32" s="19" t="str">
        <f>IF(参照_ガス!A32="","",参照_ガス!A32)</f>
        <v/>
      </c>
      <c r="BK32" s="19" t="str">
        <f>IF(参照_ガス!B32="","",参照_ガス!B32)</f>
        <v/>
      </c>
      <c r="BL32" s="19" t="str">
        <f>IF(参照_ガス!C32="","",参照_ガス!C32)</f>
        <v>大多喜ガス株式会社の供給エリア（払出エリアA）</v>
      </c>
      <c r="BM32" s="19" t="str">
        <f>IF(参照_ガス!D32="","",参照_ガス!D32)</f>
        <v/>
      </c>
      <c r="BN32" s="19">
        <f>IF(参照_ガス!E32="","",参照_ガス!E32)</f>
        <v>1.81</v>
      </c>
      <c r="BO32" s="19">
        <f>IF(参照_ガス!F32="","",参照_ガス!F32)</f>
        <v>1.81</v>
      </c>
      <c r="BP32" s="19" t="str">
        <f>IF(参照_ガス!H32="","",参照_ガス!H32)</f>
        <v>東海ガス株式会社_大多喜ガス株式会社の供給エリア（払出エリアA）</v>
      </c>
      <c r="BQ32" s="19" t="str">
        <f>IF(参照_ガス!I32="","",参照_ガス!I32)</f>
        <v>東海ガス株式会社_大多喜ガス株式会社の供給エリア（払出エリアA）_</v>
      </c>
      <c r="BR32" s="19">
        <f>IF(参照_ガス!J32="","",参照_ガス!J32)</f>
        <v>1.81</v>
      </c>
      <c r="BT32" s="19" t="str">
        <f>IF(参照_ガス!N32="","",参照_ガス!N32)</f>
        <v>広島ガス株式会社</v>
      </c>
      <c r="BZ32" s="19" t="str">
        <f>IF(参照_熱!A32="","",参照_熱!A32)</f>
        <v>050</v>
      </c>
      <c r="CA32" s="19" t="str">
        <f>IF(参照_熱!B32="","",参照_熱!B32)</f>
        <v>新宿南エネルギーサービス株式会社</v>
      </c>
      <c r="CB32" s="19" t="str">
        <f>IF(参照_熱!C32="","",参照_熱!C32)</f>
        <v/>
      </c>
      <c r="CC32" s="19" t="str">
        <f>IF(参照_熱!D32="","",参照_熱!D32)</f>
        <v/>
      </c>
      <c r="CD32" s="19">
        <f>IF(参照_熱!E32="","",参照_熱!E32)</f>
        <v>4.6399999999999997E-2</v>
      </c>
      <c r="CE32" s="19">
        <f>IF(参照_熱!F32="","",参照_熱!F32)</f>
        <v>4.6399999999999997E-2</v>
      </c>
      <c r="CF32" s="19" t="str">
        <f>IF(参照_熱!H32="","",参照_熱!H32)</f>
        <v>新宿南エネルギーサービス株式会社</v>
      </c>
      <c r="CG32" s="19" t="str">
        <f>IF(参照_熱!I32="","",参照_熱!I32)</f>
        <v>新宿南エネルギーサービス株式会社_</v>
      </c>
      <c r="CH32" s="19">
        <f>IF(参照_熱!J32="","",参照_熱!J32)</f>
        <v>4.6399999999999997E-2</v>
      </c>
      <c r="CJ32" s="19" t="str">
        <f>IF(参照_熱!N32="","",参照_熱!N32)</f>
        <v>株式会社福岡エネルギーサービス_シーサイドももち地域</v>
      </c>
    </row>
    <row r="33" spans="1:88" ht="12.75" customHeight="1" thickBot="1">
      <c r="A33" s="1"/>
      <c r="B33" s="1"/>
      <c r="C33" s="540"/>
      <c r="D33" s="511" t="s">
        <v>27</v>
      </c>
      <c r="E33" s="511"/>
      <c r="F33" s="511"/>
      <c r="G33" s="511"/>
      <c r="H33" s="123" t="s">
        <v>25</v>
      </c>
      <c r="I33" s="4"/>
      <c r="J33" s="38" t="str">
        <f>IF($I33="","",$I33*係数１!$D$12*0.0258)</f>
        <v/>
      </c>
      <c r="K33" s="38" t="str">
        <f>IF($I33="","",$I33*係数１!$D$12*係数１!$F$12*44/12)</f>
        <v/>
      </c>
      <c r="L33" s="1"/>
      <c r="N33" s="59">
        <v>2</v>
      </c>
      <c r="O33" s="57"/>
      <c r="P33" s="57"/>
      <c r="Q33" s="54" t="str">
        <f>IF(O33="","",_xlfn.IFNA(VLOOKUP(O33&amp;"_"&amp;P33,$CG:$CH,2,FALSE),"該当する排出係数がありません"))</f>
        <v/>
      </c>
      <c r="R33" s="60"/>
      <c r="S33" s="100"/>
      <c r="T33" s="313">
        <f>係数１!$D$44</f>
        <v>1.19</v>
      </c>
      <c r="U33" s="92" t="str">
        <f>IF(OR(S33="",O33=""),"",S33*T33*0.0258)</f>
        <v/>
      </c>
      <c r="V33" s="92" t="str">
        <f>IF(OR(S33="",O33=""),"",IF(R33="",S33*Q33,S33*R33))</f>
        <v/>
      </c>
      <c r="W33" s="94" t="str" cm="1">
        <f t="array" aca="1" ref="W33" ca="1">IF(O33="","",IF(ISNUMBER(AA33),INDIRECT($CM$6&amp;AA33),IF(AA33="a",Q33,IF(AA33="b",INDIRECT($CM$6&amp;AB33),IF(AA33="c",R33,"")))))</f>
        <v/>
      </c>
      <c r="X33" s="93"/>
      <c r="Y33" s="92" t="str">
        <f>IF(OR(S33="",O33=""),"",IF(X33="",S33*W33,S33*X33))</f>
        <v/>
      </c>
      <c r="Z33" s="91" t="str">
        <f ca="1">IF(O33="","",IF(COUNTIF(INDIRECT($CM$4&amp;":"&amp;$CM$4),O33),1,0))</f>
        <v/>
      </c>
      <c r="AA33" s="91" t="str">
        <f ca="1">IF(O33="","",IF(OR(AE33="",AF33=""),"c",IFERROR(MATCH("*残差*",INDIRECT($CM$5&amp;AE33&amp;":"&amp;$CM$5&amp;AF33),0)+AE33-1,IF(AF33-AE33&gt;=1,"b","a"))))</f>
        <v/>
      </c>
      <c r="AB33" s="91" t="str">
        <f ca="1">IF(O33="","",IF(OR(AE33="",AF33=""),"-",IFERROR(MATCH("*事業者全体*",INDIRECT($CM$5&amp;AE33&amp;":"&amp;$CM$5&amp;AF33),0)+AE33-1,"-")))</f>
        <v/>
      </c>
      <c r="AC33" s="91">
        <f ca="1">IF(Z33=0,1,IF(R33="",0,1))</f>
        <v>0</v>
      </c>
      <c r="AD33" s="91">
        <f>IF(R33="",0,1)</f>
        <v>0</v>
      </c>
      <c r="AE33" s="91" t="str">
        <f>_xlfn.IFNA(MATCH(O33,$CF:$CF,0),"")</f>
        <v/>
      </c>
      <c r="AF33" s="90" t="str">
        <f>IFERROR(IF(O33="","",AE33+COUNTIF($CF:$CF,O33)-1),"")</f>
        <v/>
      </c>
      <c r="AH33" s="592"/>
      <c r="AI33" s="99" t="s">
        <v>363</v>
      </c>
      <c r="AJ33" s="98"/>
      <c r="AK33" s="150" t="s">
        <v>362</v>
      </c>
      <c r="AL33" s="38" t="str">
        <f t="shared" si="14"/>
        <v/>
      </c>
      <c r="AM33" s="86" t="str">
        <f t="shared" si="15"/>
        <v/>
      </c>
      <c r="AN33" s="101">
        <f>係数１!D71</f>
        <v>1</v>
      </c>
      <c r="AO33" s="84">
        <f>係数１!F71</f>
        <v>0</v>
      </c>
      <c r="AP33" s="84" t="str">
        <f>係数１!G71</f>
        <v>ｔ－C/GJ</v>
      </c>
      <c r="AQ33" s="4">
        <v>1</v>
      </c>
      <c r="AR33" s="64" t="str">
        <f t="shared" si="16"/>
        <v/>
      </c>
      <c r="AU33" s="19" t="str">
        <f>IF(参照_電気!A33="","",参照_電気!A33)</f>
        <v/>
      </c>
      <c r="AV33" s="19" t="str">
        <f>IF(参照_電気!B33="","",参照_電気!B33)</f>
        <v/>
      </c>
      <c r="AW33" s="19" t="str">
        <f>IF(参照_電気!C33="","",参照_電気!C33)</f>
        <v>メニューB(残差)</v>
      </c>
      <c r="AX33" s="19">
        <f>IF(参照_電気!D33="","",参照_電気!D33)</f>
        <v>3.3300000000000002E-4</v>
      </c>
      <c r="AY33" s="19">
        <f>IF(参照_電気!E33="","",参照_電気!E33)</f>
        <v>3.3300000000000002E-4</v>
      </c>
      <c r="AZ33" s="19" t="str">
        <f>IF(参照_電気!F33="","",参照_電気!F33)</f>
        <v>(株)オプテージ</v>
      </c>
      <c r="BA33" s="19" t="str">
        <f>IF(参照_電気!G33="","",参照_電気!G33)</f>
        <v>(株)オプテージ_メニューB(残差)</v>
      </c>
      <c r="BB33" s="19">
        <f t="shared" si="0"/>
        <v>0.33300000000000002</v>
      </c>
      <c r="BD33" s="19" t="str">
        <f>IF(参照_電気!L33="","",参照_電気!L33)</f>
        <v>(株)JTBコミュニケーションデザイン</v>
      </c>
      <c r="BJ33" s="19" t="str">
        <f>IF(参照_ガス!A33="","",参照_ガス!A33)</f>
        <v>D0035</v>
      </c>
      <c r="BK33" s="19" t="str">
        <f>IF(参照_ガス!B33="","",参照_ガス!B33)</f>
        <v>大多喜ガス株式会社</v>
      </c>
      <c r="BL33" s="19" t="str">
        <f>IF(参照_ガス!C33="","",参照_ガス!C33)</f>
        <v>大多喜ガス株式会社の供給エリア（払出エリアB）</v>
      </c>
      <c r="BM33" s="19" t="str">
        <f>IF(参照_ガス!D33="","",参照_ガス!D33)</f>
        <v/>
      </c>
      <c r="BN33" s="19">
        <f>IF(参照_ガス!E33="","",参照_ガス!E33)</f>
        <v>2.0499999999999998</v>
      </c>
      <c r="BO33" s="19">
        <f>IF(参照_ガス!F33="","",参照_ガス!F33)</f>
        <v>2.0499999999999998</v>
      </c>
      <c r="BP33" s="19" t="str">
        <f>IF(参照_ガス!H33="","",参照_ガス!H33)</f>
        <v>大多喜ガス株式会社_大多喜ガス株式会社の供給エリア（払出エリアB）</v>
      </c>
      <c r="BQ33" s="19" t="str">
        <f>IF(参照_ガス!I33="","",参照_ガス!I33)</f>
        <v>大多喜ガス株式会社_大多喜ガス株式会社の供給エリア（払出エリアB）_</v>
      </c>
      <c r="BR33" s="19">
        <f>IF(参照_ガス!J33="","",参照_ガス!J33)</f>
        <v>2.0499999999999998</v>
      </c>
      <c r="BT33" s="19" t="str">
        <f>IF(参照_ガス!N33="","",参照_ガス!N33)</f>
        <v>武陽ガス株式会社</v>
      </c>
      <c r="BZ33" s="19" t="str">
        <f>IF(参照_熱!A33="","",参照_熱!A33)</f>
        <v>057</v>
      </c>
      <c r="CA33" s="19" t="str">
        <f>IF(参照_熱!B33="","",参照_熱!B33)</f>
        <v>錦糸町熱供給株式会社</v>
      </c>
      <c r="CB33" s="19" t="str">
        <f>IF(参照_熱!C33="","",参照_熱!C33)</f>
        <v/>
      </c>
      <c r="CC33" s="19" t="str">
        <f>IF(参照_熱!D33="","",参照_熱!D33)</f>
        <v/>
      </c>
      <c r="CD33" s="19">
        <f>IF(参照_熱!E33="","",参照_熱!E33)</f>
        <v>0.04</v>
      </c>
      <c r="CE33" s="19">
        <f>IF(参照_熱!F33="","",参照_熱!F33)</f>
        <v>0.04</v>
      </c>
      <c r="CF33" s="19" t="str">
        <f>IF(参照_熱!H33="","",参照_熱!H33)</f>
        <v>錦糸町熱供給株式会社</v>
      </c>
      <c r="CG33" s="19" t="str">
        <f>IF(参照_熱!I33="","",参照_熱!I33)</f>
        <v>錦糸町熱供給株式会社_</v>
      </c>
      <c r="CH33" s="19">
        <f>IF(参照_熱!J33="","",参照_熱!J33)</f>
        <v>0.04</v>
      </c>
      <c r="CJ33" s="19" t="str">
        <f>IF(参照_熱!N33="","",参照_熱!N33)</f>
        <v>株式会社福岡エネルギーサービス_下川端再開発地域</v>
      </c>
    </row>
    <row r="34" spans="1:88" ht="12.75" customHeight="1" thickTop="1" thickBot="1">
      <c r="A34" s="1"/>
      <c r="B34" s="1"/>
      <c r="C34" s="540"/>
      <c r="D34" s="511" t="s">
        <v>47</v>
      </c>
      <c r="E34" s="511"/>
      <c r="F34" s="511"/>
      <c r="G34" s="511"/>
      <c r="H34" s="128" t="s">
        <v>1868</v>
      </c>
      <c r="I34" s="4"/>
      <c r="J34" s="38" t="str">
        <f>IF($I34="","",$I34*係数１!$D$18*0.0258)</f>
        <v/>
      </c>
      <c r="K34" s="38" t="str">
        <f>IF($I34="","",$I34*係数１!$D$18*係数１!$F$18*44/12)</f>
        <v/>
      </c>
      <c r="L34" s="1"/>
      <c r="N34" s="558" t="s">
        <v>58</v>
      </c>
      <c r="O34" s="559"/>
      <c r="P34" s="559"/>
      <c r="Q34" s="559"/>
      <c r="R34" s="560"/>
      <c r="S34" s="83">
        <f>SUM(S32:S33)</f>
        <v>0</v>
      </c>
      <c r="T34" s="44"/>
      <c r="U34" s="82">
        <f>SUM(U32:U33)</f>
        <v>0</v>
      </c>
      <c r="V34" s="82">
        <f>SUM(V32:V33)</f>
        <v>0</v>
      </c>
      <c r="W34" s="46"/>
      <c r="X34" s="46"/>
      <c r="Y34" s="82">
        <f>SUM(Y32:Y33)</f>
        <v>0</v>
      </c>
      <c r="Z34" s="81">
        <f ca="1">SUM(Z32:Z33)</f>
        <v>0</v>
      </c>
      <c r="AA34" s="46"/>
      <c r="AB34" s="46"/>
      <c r="AC34" s="81">
        <f ca="1">SUM(AC32:AC33)</f>
        <v>0</v>
      </c>
      <c r="AD34" s="81">
        <f>SUM(AD32:AD33)</f>
        <v>0</v>
      </c>
      <c r="AE34" s="46"/>
      <c r="AF34" s="45"/>
      <c r="AH34" s="607" t="s">
        <v>364</v>
      </c>
      <c r="AI34" s="99" t="s">
        <v>413</v>
      </c>
      <c r="AJ34" s="98"/>
      <c r="AK34" s="150" t="s">
        <v>1136</v>
      </c>
      <c r="AL34" s="38" t="str">
        <f>IF(AJ34="","",AJ34/1000*AN34*0.0258)</f>
        <v/>
      </c>
      <c r="AM34" s="86" t="str">
        <f>IF(AJ34="","",AJ34*AO34)</f>
        <v/>
      </c>
      <c r="AN34" s="97">
        <f>係数１!D72</f>
        <v>3600</v>
      </c>
      <c r="AO34" s="84">
        <f>係数１!F72</f>
        <v>0</v>
      </c>
      <c r="AP34" s="84" t="str">
        <f>係数１!G72</f>
        <v>ｔ－CO2/千kWh</v>
      </c>
      <c r="AQ34" s="4">
        <v>1</v>
      </c>
      <c r="AR34" s="64" t="str">
        <f t="shared" si="16"/>
        <v/>
      </c>
      <c r="AU34" s="19" t="str">
        <f>IF(参照_電気!A34="","",参照_電気!A34)</f>
        <v/>
      </c>
      <c r="AV34" s="19" t="str">
        <f>IF(参照_電気!B34="","",参照_電気!B34)</f>
        <v/>
      </c>
      <c r="AW34" s="19" t="str">
        <f>IF(参照_電気!C34="","",参照_電気!C34)</f>
        <v>(参考値)事業者全体</v>
      </c>
      <c r="AX34" s="19">
        <f>IF(参照_電気!D34="","",参照_電気!D34)</f>
        <v>3.3300000000000002E-4</v>
      </c>
      <c r="AY34" s="19">
        <f>IF(参照_電気!E34="","",参照_電気!E34)</f>
        <v>3.3300000000000002E-4</v>
      </c>
      <c r="AZ34" s="19" t="str">
        <f>IF(参照_電気!F34="","",参照_電気!F34)</f>
        <v>(株)オプテージ</v>
      </c>
      <c r="BA34" s="19" t="str">
        <f>IF(参照_電気!G34="","",参照_電気!G34)</f>
        <v>(株)オプテージ_(参考値)事業者全体</v>
      </c>
      <c r="BB34" s="19">
        <f t="shared" si="0"/>
        <v>0.33300000000000002</v>
      </c>
      <c r="BD34" s="19" t="str">
        <f>IF(参照_電気!L34="","",参照_電気!L34)</f>
        <v>(株)karch</v>
      </c>
      <c r="BJ34" s="19" t="str">
        <f>IF(参照_ガス!A34="","",参照_ガス!A34)</f>
        <v/>
      </c>
      <c r="BK34" s="19" t="str">
        <f>IF(参照_ガス!B34="","",参照_ガス!B34)</f>
        <v/>
      </c>
      <c r="BL34" s="19" t="str">
        <f>IF(参照_ガス!C34="","",参照_ガス!C34)</f>
        <v>大多喜ガス株式会社の供給エリア（払出エリアC）</v>
      </c>
      <c r="BM34" s="19" t="str">
        <f>IF(参照_ガス!D34="","",参照_ガス!D34)</f>
        <v/>
      </c>
      <c r="BN34" s="19">
        <f>IF(参照_ガス!E34="","",参照_ガス!E34)</f>
        <v>2.0499999999999998</v>
      </c>
      <c r="BO34" s="19">
        <f>IF(参照_ガス!F34="","",参照_ガス!F34)</f>
        <v>2.0499999999999998</v>
      </c>
      <c r="BP34" s="19" t="str">
        <f>IF(参照_ガス!H34="","",参照_ガス!H34)</f>
        <v>大多喜ガス株式会社_大多喜ガス株式会社の供給エリア（払出エリアC）</v>
      </c>
      <c r="BQ34" s="19" t="str">
        <f>IF(参照_ガス!I34="","",参照_ガス!I34)</f>
        <v>大多喜ガス株式会社_大多喜ガス株式会社の供給エリア（払出エリアC）_</v>
      </c>
      <c r="BR34" s="19">
        <f>IF(参照_ガス!J34="","",参照_ガス!J34)</f>
        <v>2.0499999999999998</v>
      </c>
      <c r="BT34" s="19" t="str">
        <f>IF(参照_ガス!N34="","",参照_ガス!N34)</f>
        <v>山口合同ガス株式会社_下関市、山陽小野田市、宇部市、山口市、防府市、周南市、下松市、光市</v>
      </c>
      <c r="BZ34" s="19" t="str">
        <f>IF(参照_熱!A34="","",参照_熱!A34)</f>
        <v>058</v>
      </c>
      <c r="CA34" s="19" t="str">
        <f>IF(参照_熱!B34="","",参照_熱!B34)</f>
        <v>品川熱供給株式会社</v>
      </c>
      <c r="CB34" s="19" t="str">
        <f>IF(参照_熱!C34="","",参照_熱!C34)</f>
        <v>品川東口南地域</v>
      </c>
      <c r="CC34" s="19" t="str">
        <f>IF(参照_熱!D34="","",参照_熱!D34)</f>
        <v/>
      </c>
      <c r="CD34" s="19">
        <f>IF(参照_熱!E34="","",参照_熱!E34)</f>
        <v>4.2299999999999997E-2</v>
      </c>
      <c r="CE34" s="19">
        <f>IF(参照_熱!F34="","",参照_熱!F34)</f>
        <v>4.2299999999999997E-2</v>
      </c>
      <c r="CF34" s="19" t="str">
        <f>IF(参照_熱!H34="","",参照_熱!H34)</f>
        <v>品川熱供給株式会社_品川東口南地域</v>
      </c>
      <c r="CG34" s="19" t="str">
        <f>IF(参照_熱!I34="","",参照_熱!I34)</f>
        <v>品川熱供給株式会社_品川東口南地域_</v>
      </c>
      <c r="CH34" s="19">
        <f>IF(参照_熱!J34="","",参照_熱!J34)</f>
        <v>4.2299999999999997E-2</v>
      </c>
      <c r="CJ34" s="19" t="str">
        <f>IF(参照_熱!N34="","",参照_熱!N34)</f>
        <v>株式会社福岡エネルギーサービス_西鉄福岡駅再開発地域</v>
      </c>
    </row>
    <row r="35" spans="1:88" ht="12.75" customHeight="1">
      <c r="A35" s="1"/>
      <c r="B35" s="1"/>
      <c r="C35" s="540"/>
      <c r="D35" s="511" t="s">
        <v>46</v>
      </c>
      <c r="E35" s="511"/>
      <c r="F35" s="511"/>
      <c r="G35" s="511"/>
      <c r="H35" s="128" t="s">
        <v>1868</v>
      </c>
      <c r="I35" s="4"/>
      <c r="J35" s="38" t="str">
        <f>IF($I35="","",$I35*係数１!$D$20*0.0258)</f>
        <v/>
      </c>
      <c r="K35" s="38" t="str">
        <f>IF($I35="","",$I35*係数１!$D$20*係数１!$F$20*44/12)</f>
        <v/>
      </c>
      <c r="L35" s="1"/>
      <c r="AH35" s="608"/>
      <c r="AI35" s="99" t="s">
        <v>365</v>
      </c>
      <c r="AJ35" s="98"/>
      <c r="AK35" s="150" t="s">
        <v>1136</v>
      </c>
      <c r="AL35" s="38" t="str">
        <f t="shared" ref="AL35:AL36" si="17">IF(AJ35="","",AJ35/1000*AN35*0.0258)</f>
        <v/>
      </c>
      <c r="AM35" s="86" t="str">
        <f>IF(AJ35="","",AJ35*AO35)</f>
        <v/>
      </c>
      <c r="AN35" s="97">
        <f>係数１!D73</f>
        <v>3600</v>
      </c>
      <c r="AO35" s="84">
        <f>係数１!F73</f>
        <v>0</v>
      </c>
      <c r="AP35" s="84" t="str">
        <f>係数１!G73</f>
        <v>ｔ－CO2/千kWh</v>
      </c>
      <c r="AQ35" s="4">
        <v>1</v>
      </c>
      <c r="AR35" s="64" t="str">
        <f t="shared" si="16"/>
        <v/>
      </c>
      <c r="AU35" s="19" t="str">
        <f>IF(参照_電気!A35="","",参照_電気!A35)</f>
        <v>A0014</v>
      </c>
      <c r="AV35" s="19" t="str">
        <f>IF(参照_電気!B35="","",参照_電気!B35)</f>
        <v>エネサーブ(株)</v>
      </c>
      <c r="AW35" s="19" t="str">
        <f>IF(参照_電気!C35="","",参照_電気!C35)</f>
        <v>メニューA</v>
      </c>
      <c r="AX35" s="19">
        <f>IF(参照_電気!D35="","",参照_電気!D35)</f>
        <v>0</v>
      </c>
      <c r="AY35" s="19">
        <f>IF(参照_電気!E35="","",参照_電気!E35)</f>
        <v>0</v>
      </c>
      <c r="AZ35" s="19" t="str">
        <f>IF(参照_電気!F35="","",参照_電気!F35)</f>
        <v>エネサーブ(株)</v>
      </c>
      <c r="BA35" s="19" t="str">
        <f>IF(参照_電気!G35="","",参照_電気!G35)</f>
        <v>エネサーブ(株)_メニューA</v>
      </c>
      <c r="BB35" s="19">
        <f t="shared" si="0"/>
        <v>0</v>
      </c>
      <c r="BD35" s="19" t="str">
        <f>IF(参照_電気!L35="","",参照_電気!L35)</f>
        <v>KBN(株)</v>
      </c>
      <c r="BJ35" s="19" t="str">
        <f>IF(参照_ガス!A35="","",参照_ガス!A35)</f>
        <v>D0046</v>
      </c>
      <c r="BK35" s="19" t="str">
        <f>IF(参照_ガス!B35="","",参照_ガス!B35)</f>
        <v>武陽ガス株式会社</v>
      </c>
      <c r="BL35" s="19" t="str">
        <f>IF(参照_ガス!C35="","",参照_ガス!C35)</f>
        <v/>
      </c>
      <c r="BM35" s="19" t="str">
        <f>IF(参照_ガス!D35="","",参照_ガス!D35)</f>
        <v>メニューA</v>
      </c>
      <c r="BN35" s="19">
        <f>IF(参照_ガス!E35="","",参照_ガス!E35)</f>
        <v>2.0499999999999998</v>
      </c>
      <c r="BO35" s="19">
        <f>IF(参照_ガス!F35="","",参照_ガス!F35)</f>
        <v>0</v>
      </c>
      <c r="BP35" s="19" t="str">
        <f>IF(参照_ガス!H35="","",参照_ガス!H35)</f>
        <v>武陽ガス株式会社</v>
      </c>
      <c r="BQ35" s="19" t="str">
        <f>IF(参照_ガス!I35="","",参照_ガス!I35)</f>
        <v>武陽ガス株式会社_メニューA</v>
      </c>
      <c r="BR35" s="19">
        <f>IF(参照_ガス!J35="","",参照_ガス!J35)</f>
        <v>2.0499999999999998</v>
      </c>
      <c r="BT35" s="19" t="str">
        <f>IF(参照_ガス!N35="","",参照_ガス!N35)</f>
        <v>レモンガス株式会社</v>
      </c>
      <c r="BZ35" s="19" t="str">
        <f>IF(参照_熱!A35="","",参照_熱!A35)</f>
        <v>064</v>
      </c>
      <c r="CA35" s="19" t="str">
        <f>IF(参照_熱!B35="","",参照_熱!B35)</f>
        <v>山王熱供給株式会社</v>
      </c>
      <c r="CB35" s="19" t="str">
        <f>IF(参照_熱!C35="","",参照_熱!C35)</f>
        <v/>
      </c>
      <c r="CC35" s="19" t="str">
        <f>IF(参照_熱!D35="","",参照_熱!D35)</f>
        <v/>
      </c>
      <c r="CD35" s="19">
        <f>IF(参照_熱!E35="","",参照_熱!E35)</f>
        <v>4.36E-2</v>
      </c>
      <c r="CE35" s="19">
        <f>IF(参照_熱!F35="","",参照_熱!F35)</f>
        <v>4.36E-2</v>
      </c>
      <c r="CF35" s="19" t="str">
        <f>IF(参照_熱!H35="","",参照_熱!H35)</f>
        <v>山王熱供給株式会社</v>
      </c>
      <c r="CG35" s="19" t="str">
        <f>IF(参照_熱!I35="","",参照_熱!I35)</f>
        <v>山王熱供給株式会社_</v>
      </c>
      <c r="CH35" s="19">
        <f>IF(参照_熱!J35="","",参照_熱!J35)</f>
        <v>4.36E-2</v>
      </c>
      <c r="CJ35" s="19" t="str">
        <f>IF(参照_熱!N35="","",参照_熱!N35)</f>
        <v>丸の内熱供給株式会社</v>
      </c>
    </row>
    <row r="36" spans="1:88" ht="12.75" customHeight="1" thickBot="1">
      <c r="A36" s="1"/>
      <c r="B36" s="1"/>
      <c r="C36" s="540"/>
      <c r="D36" s="524" t="s">
        <v>45</v>
      </c>
      <c r="E36" s="524"/>
      <c r="F36" s="524"/>
      <c r="G36" s="524"/>
      <c r="H36" s="127" t="s">
        <v>17</v>
      </c>
      <c r="I36" s="5"/>
      <c r="J36" s="38" t="str">
        <f>IF($I36="","",$I36*係数１!$D$30*0.0258)</f>
        <v/>
      </c>
      <c r="K36" s="38" t="str">
        <f>IF($I36="","",$I36*参照_ガス!S4)</f>
        <v/>
      </c>
      <c r="L36" s="1"/>
      <c r="AH36" s="608"/>
      <c r="AI36" s="89" t="s">
        <v>412</v>
      </c>
      <c r="AJ36" s="88"/>
      <c r="AK36" s="150" t="s">
        <v>1136</v>
      </c>
      <c r="AL36" s="87" t="str">
        <f t="shared" si="17"/>
        <v/>
      </c>
      <c r="AM36" s="86" t="str">
        <f>IF(AJ36="","",AJ36*AO36)</f>
        <v/>
      </c>
      <c r="AN36" s="85">
        <f>係数１!D74</f>
        <v>3600</v>
      </c>
      <c r="AO36" s="84">
        <f>係数１!F74</f>
        <v>0</v>
      </c>
      <c r="AP36" s="84" t="str">
        <f>係数１!G74</f>
        <v>ｔ－CO2/千kWh</v>
      </c>
      <c r="AQ36" s="5">
        <v>1</v>
      </c>
      <c r="AR36" s="64" t="str">
        <f t="shared" si="16"/>
        <v/>
      </c>
      <c r="AU36" s="19" t="str">
        <f>IF(参照_電気!A36="","",参照_電気!A36)</f>
        <v/>
      </c>
      <c r="AV36" s="19" t="str">
        <f>IF(参照_電気!B36="","",参照_電気!B36)</f>
        <v/>
      </c>
      <c r="AW36" s="19" t="str">
        <f>IF(参照_電気!C36="","",参照_電気!C36)</f>
        <v>メニューB(残差)</v>
      </c>
      <c r="AX36" s="19">
        <f>IF(参照_電気!D36="","",参照_電気!D36)</f>
        <v>6.6E-4</v>
      </c>
      <c r="AY36" s="19">
        <f>IF(参照_電気!E36="","",参照_電気!E36)</f>
        <v>6.6E-4</v>
      </c>
      <c r="AZ36" s="19" t="str">
        <f>IF(参照_電気!F36="","",参照_電気!F36)</f>
        <v>エネサーブ(株)</v>
      </c>
      <c r="BA36" s="19" t="str">
        <f>IF(参照_電気!G36="","",参照_電気!G36)</f>
        <v>エネサーブ(株)_メニューB(残差)</v>
      </c>
      <c r="BB36" s="19">
        <f t="shared" si="0"/>
        <v>0.66</v>
      </c>
      <c r="BD36" s="19" t="str">
        <f>IF(参照_電気!L36="","",参照_電気!L36)</f>
        <v>KMパワー(株)</v>
      </c>
      <c r="BJ36" s="19" t="str">
        <f>IF(参照_ガス!A36="","",参照_ガス!A36)</f>
        <v/>
      </c>
      <c r="BK36" s="19" t="str">
        <f>IF(参照_ガス!B36="","",参照_ガス!B36)</f>
        <v/>
      </c>
      <c r="BL36" s="19" t="str">
        <f>IF(参照_ガス!C36="","",参照_ガス!C36)</f>
        <v/>
      </c>
      <c r="BM36" s="19" t="str">
        <f>IF(参照_ガス!D36="","",参照_ガス!D36)</f>
        <v>残差</v>
      </c>
      <c r="BN36" s="19">
        <f>IF(参照_ガス!E36="","",参照_ガス!E36)</f>
        <v>2.0499999999999998</v>
      </c>
      <c r="BO36" s="19">
        <f>IF(参照_ガス!F36="","",参照_ガス!F36)</f>
        <v>2.0499999999999998</v>
      </c>
      <c r="BP36" s="19" t="str">
        <f>IF(参照_ガス!H36="","",参照_ガス!H36)</f>
        <v>武陽ガス株式会社</v>
      </c>
      <c r="BQ36" s="19" t="str">
        <f>IF(参照_ガス!I36="","",参照_ガス!I36)</f>
        <v>武陽ガス株式会社_残差</v>
      </c>
      <c r="BR36" s="19">
        <f>IF(参照_ガス!J36="","",参照_ガス!J36)</f>
        <v>2.0499999999999998</v>
      </c>
      <c r="BT36" s="19" t="str">
        <f>IF(参照_ガス!N36="","",参照_ガス!N36)</f>
        <v/>
      </c>
      <c r="BZ36" s="19" t="str">
        <f>IF(参照_熱!A36="","",参照_熱!A36)</f>
        <v>065</v>
      </c>
      <c r="CA36" s="19" t="str">
        <f>IF(参照_熱!B36="","",参照_熱!B36)</f>
        <v>渋谷熱供給株式会社</v>
      </c>
      <c r="CB36" s="19" t="str">
        <f>IF(参照_熱!C36="","",参照_熱!C36)</f>
        <v/>
      </c>
      <c r="CC36" s="19" t="str">
        <f>IF(参照_熱!D36="","",参照_熱!D36)</f>
        <v/>
      </c>
      <c r="CD36" s="19">
        <f>IF(参照_熱!E36="","",参照_熱!E36)</f>
        <v>0.05</v>
      </c>
      <c r="CE36" s="19">
        <f>IF(参照_熱!F36="","",参照_熱!F36)</f>
        <v>0.05</v>
      </c>
      <c r="CF36" s="19" t="str">
        <f>IF(参照_熱!H36="","",参照_熱!H36)</f>
        <v>渋谷熱供給株式会社</v>
      </c>
      <c r="CG36" s="19" t="str">
        <f>IF(参照_熱!I36="","",参照_熱!I36)</f>
        <v>渋谷熱供給株式会社_</v>
      </c>
      <c r="CH36" s="19">
        <f>IF(参照_熱!J36="","",参照_熱!J36)</f>
        <v>0.05</v>
      </c>
      <c r="CJ36" s="19" t="str">
        <f>IF(参照_熱!N36="","",参照_熱!N36)</f>
        <v>みなとみらい二十一熱供給株式会社</v>
      </c>
    </row>
    <row r="37" spans="1:88" ht="16.5" customHeight="1" thickTop="1" thickBot="1">
      <c r="A37" s="1"/>
      <c r="B37" s="1"/>
      <c r="C37" s="540"/>
      <c r="D37" s="515" t="s">
        <v>55</v>
      </c>
      <c r="E37" s="521" t="s">
        <v>1879</v>
      </c>
      <c r="F37" s="515" t="s">
        <v>56</v>
      </c>
      <c r="G37" s="126" t="s">
        <v>107</v>
      </c>
      <c r="H37" s="524" t="s">
        <v>18</v>
      </c>
      <c r="I37" s="484" t="str">
        <f>IF(S47=0,"",S47)</f>
        <v/>
      </c>
      <c r="J37" s="484" t="str">
        <f>IF(U47=0,"",U47)</f>
        <v/>
      </c>
      <c r="K37" s="484">
        <f>Y47</f>
        <v>0</v>
      </c>
      <c r="L37" s="1"/>
      <c r="AH37" s="609" t="s">
        <v>366</v>
      </c>
      <c r="AI37" s="610"/>
      <c r="AJ37" s="610"/>
      <c r="AK37" s="610"/>
      <c r="AL37" s="77">
        <f>SUM(AL17:AL36)</f>
        <v>0</v>
      </c>
      <c r="AM37" s="80">
        <f>SUM(AM17:AM36)</f>
        <v>0</v>
      </c>
      <c r="AN37" s="79"/>
      <c r="AO37" s="78"/>
      <c r="AP37" s="78"/>
      <c r="AQ37" s="78"/>
      <c r="AR37" s="77">
        <f>SUM(AR17:AR36)</f>
        <v>0</v>
      </c>
      <c r="AU37" s="19" t="str">
        <f>IF(参照_電気!A37="","",参照_電気!A37)</f>
        <v/>
      </c>
      <c r="AV37" s="19" t="str">
        <f>IF(参照_電気!B37="","",参照_電気!B37)</f>
        <v/>
      </c>
      <c r="AW37" s="19" t="str">
        <f>IF(参照_電気!C37="","",参照_電気!C37)</f>
        <v>(参考値)事業者全体</v>
      </c>
      <c r="AX37" s="19">
        <f>IF(参照_電気!D37="","",参照_電気!D37)</f>
        <v>2.8400000000000002E-4</v>
      </c>
      <c r="AY37" s="19">
        <f>IF(参照_電気!E37="","",参照_電気!E37)</f>
        <v>2.8400000000000002E-4</v>
      </c>
      <c r="AZ37" s="19" t="str">
        <f>IF(参照_電気!F37="","",参照_電気!F37)</f>
        <v>エネサーブ(株)</v>
      </c>
      <c r="BA37" s="19" t="str">
        <f>IF(参照_電気!G37="","",参照_電気!G37)</f>
        <v>エネサーブ(株)_(参考値)事業者全体</v>
      </c>
      <c r="BB37" s="19">
        <f t="shared" si="0"/>
        <v>0.28400000000000003</v>
      </c>
      <c r="BD37" s="19" t="str">
        <f>IF(参照_電気!L37="","",参照_電気!L37)</f>
        <v>(株)LENETS</v>
      </c>
      <c r="BJ37" s="19" t="str">
        <f>IF(参照_ガス!A37="","",参照_ガス!A37)</f>
        <v>F0002</v>
      </c>
      <c r="BK37" s="19" t="str">
        <f>IF(参照_ガス!B37="","",参照_ガス!B37)</f>
        <v>金沢エナジー株式会社</v>
      </c>
      <c r="BL37" s="19" t="str">
        <f>IF(参照_ガス!C37="","",参照_ガス!C37)</f>
        <v/>
      </c>
      <c r="BM37" s="19" t="str">
        <f>IF(参照_ガス!D37="","",参照_ガス!D37)</f>
        <v>メニューA</v>
      </c>
      <c r="BN37" s="19">
        <f>IF(参照_ガス!E37="","",参照_ガス!E37)</f>
        <v>2.14</v>
      </c>
      <c r="BO37" s="19">
        <f>IF(参照_ガス!F37="","",参照_ガス!F37)</f>
        <v>0</v>
      </c>
      <c r="BP37" s="19" t="str">
        <f>IF(参照_ガス!H37="","",参照_ガス!H37)</f>
        <v>金沢エナジー株式会社</v>
      </c>
      <c r="BQ37" s="19" t="str">
        <f>IF(参照_ガス!I37="","",参照_ガス!I37)</f>
        <v>金沢エナジー株式会社_メニューA</v>
      </c>
      <c r="BR37" s="19">
        <f>IF(参照_ガス!J37="","",参照_ガス!J37)</f>
        <v>2.14</v>
      </c>
      <c r="BT37" s="19" t="str">
        <f>IF(参照_ガス!N37="","",参照_ガス!N37)</f>
        <v/>
      </c>
      <c r="BZ37" s="19" t="str">
        <f>IF(参照_熱!A37="","",参照_熱!A37)</f>
        <v>069</v>
      </c>
      <c r="CA37" s="19" t="str">
        <f>IF(参照_熱!B37="","",参照_熱!B37)</f>
        <v>品川エネルギーサービス株式会社</v>
      </c>
      <c r="CB37" s="19" t="str">
        <f>IF(参照_熱!C37="","",参照_熱!C37)</f>
        <v/>
      </c>
      <c r="CC37" s="19" t="str">
        <f>IF(参照_熱!D37="","",参照_熱!D37)</f>
        <v/>
      </c>
      <c r="CD37" s="19">
        <f>IF(参照_熱!E37="","",参照_熱!E37)</f>
        <v>4.3799999999999999E-2</v>
      </c>
      <c r="CE37" s="19">
        <f>IF(参照_熱!F37="","",参照_熱!F37)</f>
        <v>4.3799999999999999E-2</v>
      </c>
      <c r="CF37" s="19" t="str">
        <f>IF(参照_熱!H37="","",参照_熱!H37)</f>
        <v>品川エネルギーサービス株式会社</v>
      </c>
      <c r="CG37" s="19" t="str">
        <f>IF(参照_熱!I37="","",参照_熱!I37)</f>
        <v>品川エネルギーサービス株式会社_</v>
      </c>
      <c r="CH37" s="19">
        <f>IF(参照_熱!J37="","",参照_熱!J37)</f>
        <v>4.3799999999999999E-2</v>
      </c>
      <c r="CJ37" s="19" t="str">
        <f>IF(参照_熱!N37="","",参照_熱!N37)</f>
        <v/>
      </c>
    </row>
    <row r="38" spans="1:88" ht="16.5" customHeight="1">
      <c r="A38" s="1"/>
      <c r="B38" s="1"/>
      <c r="C38" s="540"/>
      <c r="D38" s="520"/>
      <c r="E38" s="522"/>
      <c r="F38" s="516"/>
      <c r="G38" s="65" t="str">
        <f>IF(COUNTA(O42:O46)=0,"（　　　 　　）",IF(COUNTA(O42:O46)=1,"（"&amp;O42&amp;"）","（複数の電気事業者）"))</f>
        <v>（　　　 　　）</v>
      </c>
      <c r="H38" s="525"/>
      <c r="I38" s="488"/>
      <c r="J38" s="488"/>
      <c r="K38" s="488"/>
      <c r="L38" s="1"/>
      <c r="AU38" s="19" t="str">
        <f>IF(参照_電気!A38="","",参照_電気!A38)</f>
        <v>A0015</v>
      </c>
      <c r="AV38" s="19" t="str">
        <f>IF(参照_電気!B38="","",参照_電気!B38)</f>
        <v>(株)エネワンでんき</v>
      </c>
      <c r="AW38" s="19" t="str">
        <f>IF(参照_電気!C38="","",参照_電気!C38)</f>
        <v>メニューA</v>
      </c>
      <c r="AX38" s="19">
        <f>IF(参照_電気!D38="","",参照_電気!D38)</f>
        <v>4.0299999999999998E-4</v>
      </c>
      <c r="AY38" s="19">
        <f>IF(参照_電気!E38="","",参照_電気!E38)</f>
        <v>4.0299999999999998E-4</v>
      </c>
      <c r="AZ38" s="19" t="str">
        <f>IF(参照_電気!F38="","",参照_電気!F38)</f>
        <v>(株)エネワンでんき</v>
      </c>
      <c r="BA38" s="19" t="str">
        <f>IF(参照_電気!G38="","",参照_電気!G38)</f>
        <v>(株)エネワンでんき_メニューA</v>
      </c>
      <c r="BB38" s="19">
        <f t="shared" si="0"/>
        <v>0.40299999999999997</v>
      </c>
      <c r="BD38" s="19" t="str">
        <f>IF(参照_電気!L38="","",参照_電気!L38)</f>
        <v>(株)Link Life</v>
      </c>
      <c r="BJ38" s="19" t="str">
        <f>IF(参照_ガス!A38="","",参照_ガス!A38)</f>
        <v/>
      </c>
      <c r="BK38" s="19" t="str">
        <f>IF(参照_ガス!B38="","",参照_ガス!B38)</f>
        <v/>
      </c>
      <c r="BL38" s="19" t="str">
        <f>IF(参照_ガス!C38="","",参照_ガス!C38)</f>
        <v/>
      </c>
      <c r="BM38" s="19" t="str">
        <f>IF(参照_ガス!D38="","",参照_ガス!D38)</f>
        <v>残差</v>
      </c>
      <c r="BN38" s="19">
        <f>IF(参照_ガス!E38="","",参照_ガス!E38)</f>
        <v>2.14</v>
      </c>
      <c r="BO38" s="19">
        <f>IF(参照_ガス!F38="","",参照_ガス!F38)</f>
        <v>2.14</v>
      </c>
      <c r="BP38" s="19" t="str">
        <f>IF(参照_ガス!H38="","",参照_ガス!H38)</f>
        <v>金沢エナジー株式会社</v>
      </c>
      <c r="BQ38" s="19" t="str">
        <f>IF(参照_ガス!I38="","",参照_ガス!I38)</f>
        <v>金沢エナジー株式会社_残差</v>
      </c>
      <c r="BR38" s="19">
        <f>IF(参照_ガス!J38="","",参照_ガス!J38)</f>
        <v>2.14</v>
      </c>
      <c r="BT38" s="19" t="str">
        <f>IF(参照_ガス!N38="","",参照_ガス!N38)</f>
        <v/>
      </c>
      <c r="BZ38" s="19" t="str">
        <f>IF(参照_熱!A38="","",参照_熱!A38)</f>
        <v>073</v>
      </c>
      <c r="CA38" s="19" t="str">
        <f>IF(参照_熱!B38="","",参照_熱!B38)</f>
        <v>ＤＨＣ名古屋株式会社</v>
      </c>
      <c r="CB38" s="19" t="str">
        <f>IF(参照_熱!C38="","",参照_熱!C38)</f>
        <v>名駅東地域</v>
      </c>
      <c r="CC38" s="19" t="str">
        <f>IF(参照_熱!D38="","",参照_熱!D38)</f>
        <v/>
      </c>
      <c r="CD38" s="19">
        <f>IF(参照_熱!E38="","",参照_熱!E38)</f>
        <v>3.4799999999999998E-2</v>
      </c>
      <c r="CE38" s="19">
        <f>IF(参照_熱!F38="","",参照_熱!F38)</f>
        <v>3.4799999999999998E-2</v>
      </c>
      <c r="CF38" s="19" t="str">
        <f>IF(参照_熱!H38="","",参照_熱!H38)</f>
        <v>ＤＨＣ名古屋株式会社_名駅東地域</v>
      </c>
      <c r="CG38" s="19" t="str">
        <f>IF(参照_熱!I38="","",参照_熱!I38)</f>
        <v>ＤＨＣ名古屋株式会社_名駅東地域_</v>
      </c>
      <c r="CH38" s="19">
        <f>IF(参照_熱!J38="","",参照_熱!J38)</f>
        <v>3.4799999999999998E-2</v>
      </c>
      <c r="CJ38" s="19" t="str">
        <f>IF(参照_熱!N38="","",参照_熱!N38)</f>
        <v/>
      </c>
    </row>
    <row r="39" spans="1:88" ht="16.5" customHeight="1">
      <c r="A39" s="1"/>
      <c r="B39" s="1"/>
      <c r="C39" s="540"/>
      <c r="D39" s="520"/>
      <c r="E39" s="522"/>
      <c r="F39" s="515" t="s">
        <v>57</v>
      </c>
      <c r="G39" s="126" t="s">
        <v>107</v>
      </c>
      <c r="H39" s="524" t="s">
        <v>18</v>
      </c>
      <c r="I39" s="526"/>
      <c r="J39" s="526"/>
      <c r="K39" s="526"/>
      <c r="L39" s="1"/>
      <c r="N39" s="76" t="s">
        <v>343</v>
      </c>
      <c r="AH39" s="76" t="s">
        <v>343</v>
      </c>
      <c r="AU39" s="19" t="str">
        <f>IF(参照_電気!A39="","",参照_電気!A39)</f>
        <v/>
      </c>
      <c r="AV39" s="19" t="str">
        <f>IF(参照_電気!B39="","",参照_電気!B39)</f>
        <v/>
      </c>
      <c r="AW39" s="19" t="str">
        <f>IF(参照_電気!C39="","",参照_電気!C39)</f>
        <v>メニューB(残差)</v>
      </c>
      <c r="AX39" s="19">
        <f>IF(参照_電気!D39="","",参照_電気!D39)</f>
        <v>3.79E-4</v>
      </c>
      <c r="AY39" s="19">
        <f>IF(参照_電気!E39="","",参照_電気!E39)</f>
        <v>3.79E-4</v>
      </c>
      <c r="AZ39" s="19" t="str">
        <f>IF(参照_電気!F39="","",参照_電気!F39)</f>
        <v>(株)エネワンでんき</v>
      </c>
      <c r="BA39" s="19" t="str">
        <f>IF(参照_電気!G39="","",参照_電気!G39)</f>
        <v>(株)エネワンでんき_メニューB(残差)</v>
      </c>
      <c r="BB39" s="19">
        <f t="shared" si="0"/>
        <v>0.379</v>
      </c>
      <c r="BD39" s="19" t="str">
        <f>IF(参照_電気!L39="","",参照_電気!L39)</f>
        <v>(株)LIXIL TEPCO スマートパートナーズ</v>
      </c>
      <c r="BJ39" s="19" t="str">
        <f>IF(参照_ガス!A39="","",参照_ガス!A39)</f>
        <v>H0001</v>
      </c>
      <c r="BK39" s="19" t="str">
        <f>IF(参照_ガス!B39="","",参照_ガス!B39)</f>
        <v>広島ガス株式会社</v>
      </c>
      <c r="BL39" s="19" t="str">
        <f>IF(参照_ガス!C39="","",参照_ガス!C39)</f>
        <v/>
      </c>
      <c r="BM39" s="19" t="str">
        <f>IF(参照_ガス!D39="","",参照_ガス!D39)</f>
        <v>メニューA</v>
      </c>
      <c r="BN39" s="19">
        <f>IF(参照_ガス!E39="","",参照_ガス!E39)</f>
        <v>2.0499999999999998</v>
      </c>
      <c r="BO39" s="19">
        <f>IF(参照_ガス!F39="","",参照_ガス!F39)</f>
        <v>0</v>
      </c>
      <c r="BP39" s="19" t="str">
        <f>IF(参照_ガス!H39="","",参照_ガス!H39)</f>
        <v>広島ガス株式会社</v>
      </c>
      <c r="BQ39" s="19" t="str">
        <f>IF(参照_ガス!I39="","",参照_ガス!I39)</f>
        <v>広島ガス株式会社_メニューA</v>
      </c>
      <c r="BR39" s="19">
        <f>IF(参照_ガス!J39="","",参照_ガス!J39)</f>
        <v>2.0499999999999998</v>
      </c>
      <c r="BT39" s="19" t="str">
        <f>IF(参照_ガス!N39="","",参照_ガス!N39)</f>
        <v/>
      </c>
      <c r="BZ39" s="19" t="str">
        <f>IF(参照_熱!A39="","",参照_熱!A39)</f>
        <v>079</v>
      </c>
      <c r="CA39" s="19" t="str">
        <f>IF(参照_熱!B39="","",参照_熱!B39)</f>
        <v>虎ノ門エネルギーネットワーク株式会社</v>
      </c>
      <c r="CB39" s="19" t="str">
        <f>IF(参照_熱!C39="","",参照_熱!C39)</f>
        <v>虎ノ門一・二丁目地域</v>
      </c>
      <c r="CC39" s="19" t="str">
        <f>IF(参照_熱!D39="","",参照_熱!D39)</f>
        <v/>
      </c>
      <c r="CD39" s="19">
        <f>IF(参照_熱!E39="","",参照_熱!E39)</f>
        <v>4.3799999999999999E-2</v>
      </c>
      <c r="CE39" s="19">
        <f>IF(参照_熱!F39="","",参照_熱!F39)</f>
        <v>4.3799999999999999E-2</v>
      </c>
      <c r="CF39" s="19" t="str">
        <f>IF(参照_熱!H39="","",参照_熱!H39)</f>
        <v>虎ノ門エネルギーネットワーク株式会社_虎ノ門一・二丁目地域</v>
      </c>
      <c r="CG39" s="19" t="str">
        <f>IF(参照_熱!I39="","",参照_熱!I39)</f>
        <v>虎ノ門エネルギーネットワーク株式会社_虎ノ門一・二丁目地域_</v>
      </c>
      <c r="CH39" s="19">
        <f>IF(参照_熱!J39="","",参照_熱!J39)</f>
        <v>4.3799999999999999E-2</v>
      </c>
      <c r="CJ39" s="19" t="str">
        <f>IF(参照_熱!N39="","",参照_熱!N39)</f>
        <v/>
      </c>
    </row>
    <row r="40" spans="1:88" ht="16.5" customHeight="1" thickBot="1">
      <c r="A40" s="1"/>
      <c r="B40" s="1"/>
      <c r="C40" s="540"/>
      <c r="D40" s="520"/>
      <c r="E40" s="523"/>
      <c r="F40" s="516"/>
      <c r="G40" s="177" t="s">
        <v>1137</v>
      </c>
      <c r="H40" s="525"/>
      <c r="I40" s="527"/>
      <c r="J40" s="527"/>
      <c r="K40" s="527"/>
      <c r="L40" s="1"/>
      <c r="N40" s="36" t="s">
        <v>2291</v>
      </c>
      <c r="AH40" s="36" t="s">
        <v>367</v>
      </c>
      <c r="AJ40" s="36"/>
      <c r="AK40" s="36"/>
      <c r="AL40" s="36"/>
      <c r="AU40" s="19" t="str">
        <f>IF(参照_電気!A40="","",参照_電気!A40)</f>
        <v/>
      </c>
      <c r="AV40" s="19" t="str">
        <f>IF(参照_電気!B40="","",参照_電気!B40)</f>
        <v/>
      </c>
      <c r="AW40" s="19" t="str">
        <f>IF(参照_電気!C40="","",参照_電気!C40)</f>
        <v>(参考値)事業者全体</v>
      </c>
      <c r="AX40" s="19">
        <f>IF(参照_電気!D40="","",参照_電気!D40)</f>
        <v>3.79E-4</v>
      </c>
      <c r="AY40" s="19">
        <f>IF(参照_電気!E40="","",参照_電気!E40)</f>
        <v>3.79E-4</v>
      </c>
      <c r="AZ40" s="19" t="str">
        <f>IF(参照_電気!F40="","",参照_電気!F40)</f>
        <v>(株)エネワンでんき</v>
      </c>
      <c r="BA40" s="19" t="str">
        <f>IF(参照_電気!G40="","",参照_電気!G40)</f>
        <v>(株)エネワンでんき_(参考値)事業者全体</v>
      </c>
      <c r="BB40" s="19">
        <f t="shared" si="0"/>
        <v>0.379</v>
      </c>
      <c r="BD40" s="19" t="str">
        <f>IF(参照_電気!L40="","",参照_電気!L40)</f>
        <v>(株)Looop</v>
      </c>
      <c r="BJ40" s="19" t="str">
        <f>IF(参照_ガス!A40="","",参照_ガス!A40)</f>
        <v/>
      </c>
      <c r="BK40" s="19" t="str">
        <f>IF(参照_ガス!B40="","",参照_ガス!B40)</f>
        <v/>
      </c>
      <c r="BL40" s="19" t="str">
        <f>IF(参照_ガス!C40="","",参照_ガス!C40)</f>
        <v/>
      </c>
      <c r="BM40" s="19" t="str">
        <f>IF(参照_ガス!D40="","",参照_ガス!D40)</f>
        <v>残差</v>
      </c>
      <c r="BN40" s="19">
        <f>IF(参照_ガス!E40="","",参照_ガス!E40)</f>
        <v>2.0499999999999998</v>
      </c>
      <c r="BO40" s="19">
        <f>IF(参照_ガス!F40="","",参照_ガス!F40)</f>
        <v>2.0499999999999998</v>
      </c>
      <c r="BP40" s="19" t="str">
        <f>IF(参照_ガス!H40="","",参照_ガス!H40)</f>
        <v>広島ガス株式会社</v>
      </c>
      <c r="BQ40" s="19" t="str">
        <f>IF(参照_ガス!I40="","",参照_ガス!I40)</f>
        <v>広島ガス株式会社_残差</v>
      </c>
      <c r="BR40" s="19">
        <f>IF(参照_ガス!J40="","",参照_ガス!J40)</f>
        <v>2.0499999999999998</v>
      </c>
      <c r="BT40" s="19" t="str">
        <f>IF(参照_ガス!N40="","",参照_ガス!N40)</f>
        <v/>
      </c>
      <c r="BZ40" s="19" t="str">
        <f>IF(参照_熱!A40="","",参照_熱!A40)</f>
        <v/>
      </c>
      <c r="CA40" s="19" t="str">
        <f>IF(参照_熱!B40="","",参照_熱!B40)</f>
        <v/>
      </c>
      <c r="CB40" s="19" t="str">
        <f>IF(参照_熱!C40="","",参照_熱!C40)</f>
        <v>虎ノ門・麻布台地域</v>
      </c>
      <c r="CC40" s="19" t="str">
        <f>IF(参照_熱!D40="","",参照_熱!D40)</f>
        <v/>
      </c>
      <c r="CD40" s="19">
        <f>IF(参照_熱!E40="","",参照_熱!E40)</f>
        <v>4.2000000000000003E-2</v>
      </c>
      <c r="CE40" s="19">
        <f>IF(参照_熱!F40="","",参照_熱!F40)</f>
        <v>4.2000000000000003E-2</v>
      </c>
      <c r="CF40" s="19" t="str">
        <f>IF(参照_熱!H40="","",参照_熱!H40)</f>
        <v>虎ノ門エネルギーネットワーク株式会社_虎ノ門・麻布台地域</v>
      </c>
      <c r="CG40" s="19" t="str">
        <f>IF(参照_熱!I40="","",参照_熱!I40)</f>
        <v>虎ノ門エネルギーネットワーク株式会社_虎ノ門・麻布台地域_</v>
      </c>
      <c r="CH40" s="19">
        <f>IF(参照_熱!J40="","",参照_熱!J40)</f>
        <v>4.2000000000000003E-2</v>
      </c>
      <c r="CJ40" s="19" t="str">
        <f>IF(参照_熱!N40="","",参照_熱!N40)</f>
        <v/>
      </c>
    </row>
    <row r="41" spans="1:88" ht="16.5" customHeight="1" thickBot="1">
      <c r="A41" s="1"/>
      <c r="B41" s="1"/>
      <c r="C41" s="540"/>
      <c r="D41" s="520"/>
      <c r="E41" s="518" t="s">
        <v>0</v>
      </c>
      <c r="F41" s="519"/>
      <c r="G41" s="126" t="s">
        <v>107</v>
      </c>
      <c r="H41" s="524" t="s">
        <v>18</v>
      </c>
      <c r="I41" s="484" t="str">
        <f>IF(AL47=0,"",AL47)</f>
        <v/>
      </c>
      <c r="J41" s="484" t="str">
        <f>IF(AO42=0,"",AO42)</f>
        <v/>
      </c>
      <c r="K41" s="484">
        <f>AP47</f>
        <v>0</v>
      </c>
      <c r="L41" s="1"/>
      <c r="N41" s="75"/>
      <c r="O41" s="73" t="s">
        <v>66</v>
      </c>
      <c r="P41" s="74" t="s">
        <v>411</v>
      </c>
      <c r="Q41" s="69" t="s">
        <v>410</v>
      </c>
      <c r="R41" s="73" t="s">
        <v>409</v>
      </c>
      <c r="S41" s="34" t="s">
        <v>121</v>
      </c>
      <c r="T41" s="67" t="s">
        <v>396</v>
      </c>
      <c r="U41" s="66" t="s">
        <v>395</v>
      </c>
      <c r="V41" s="66" t="s">
        <v>394</v>
      </c>
      <c r="W41" s="73" t="s">
        <v>408</v>
      </c>
      <c r="X41" s="72" t="s">
        <v>407</v>
      </c>
      <c r="Y41" s="71" t="s">
        <v>406</v>
      </c>
      <c r="Z41" s="71" t="s">
        <v>405</v>
      </c>
      <c r="AA41" s="71" t="s">
        <v>404</v>
      </c>
      <c r="AB41" s="71" t="s">
        <v>403</v>
      </c>
      <c r="AC41" s="71" t="s">
        <v>402</v>
      </c>
      <c r="AD41" s="71" t="s">
        <v>401</v>
      </c>
      <c r="AE41" s="66" t="s">
        <v>400</v>
      </c>
      <c r="AF41" s="34" t="s">
        <v>399</v>
      </c>
      <c r="AH41" s="70"/>
      <c r="AI41" s="69" t="s">
        <v>398</v>
      </c>
      <c r="AJ41" s="585" t="s">
        <v>397</v>
      </c>
      <c r="AK41" s="586"/>
      <c r="AL41" s="68" t="s">
        <v>121</v>
      </c>
      <c r="AN41" s="67" t="s">
        <v>396</v>
      </c>
      <c r="AO41" s="66" t="s">
        <v>395</v>
      </c>
      <c r="AP41" s="34" t="s">
        <v>394</v>
      </c>
      <c r="AU41" s="19" t="str">
        <f>IF(参照_電気!A41="","",参照_電気!A41)</f>
        <v>A0016</v>
      </c>
      <c r="AV41" s="19" t="str">
        <f>IF(参照_電気!B41="","",参照_電気!B41)</f>
        <v>ミツウロコグリーンエネルギー(株)</v>
      </c>
      <c r="AW41" s="19" t="str">
        <f>IF(参照_電気!C41="","",参照_電気!C41)</f>
        <v>メニューA</v>
      </c>
      <c r="AX41" s="19">
        <f>IF(参照_電気!D41="","",参照_電気!D41)</f>
        <v>0</v>
      </c>
      <c r="AY41" s="19">
        <f>IF(参照_電気!E41="","",参照_電気!E41)</f>
        <v>0</v>
      </c>
      <c r="AZ41" s="19" t="str">
        <f>IF(参照_電気!F41="","",参照_電気!F41)</f>
        <v>ミツウロコグリーンエネルギー(株)</v>
      </c>
      <c r="BA41" s="19" t="str">
        <f>IF(参照_電気!G41="","",参照_電気!G41)</f>
        <v>ミツウロコグリーンエネルギー(株)_メニューA</v>
      </c>
      <c r="BB41" s="19">
        <f t="shared" si="0"/>
        <v>0</v>
      </c>
      <c r="BD41" s="19" t="str">
        <f>IF(参照_電気!L41="","",参照_電気!L41)</f>
        <v>MCPD(株)</v>
      </c>
      <c r="BJ41" s="19" t="str">
        <f>IF(参照_ガス!A41="","",参照_ガス!A41)</f>
        <v>H0004</v>
      </c>
      <c r="BK41" s="19" t="str">
        <f>IF(参照_ガス!B41="","",参照_ガス!B41)</f>
        <v>山口合同ガス株式会社</v>
      </c>
      <c r="BL41" s="19" t="str">
        <f>IF(参照_ガス!C41="","",参照_ガス!C41)</f>
        <v>下関市、山陽小野田市、宇部市、山口市、防府市、周南市、下松市、光市</v>
      </c>
      <c r="BM41" s="19" t="str">
        <f>IF(参照_ガス!D41="","",参照_ガス!D41)</f>
        <v/>
      </c>
      <c r="BN41" s="19">
        <f>IF(参照_ガス!E41="","",参照_ガス!E41)</f>
        <v>2.13</v>
      </c>
      <c r="BO41" s="19">
        <f>IF(参照_ガス!F41="","",参照_ガス!F41)</f>
        <v>2.13</v>
      </c>
      <c r="BP41" s="19" t="str">
        <f>IF(参照_ガス!H41="","",参照_ガス!H41)</f>
        <v>山口合同ガス株式会社_下関市、山陽小野田市、宇部市、山口市、防府市、周南市、下松市、光市</v>
      </c>
      <c r="BQ41" s="19" t="str">
        <f>IF(参照_ガス!I41="","",参照_ガス!I41)</f>
        <v>山口合同ガス株式会社_下関市、山陽小野田市、宇部市、山口市、防府市、周南市、下松市、光市_</v>
      </c>
      <c r="BR41" s="19">
        <f>IF(参照_ガス!J41="","",参照_ガス!J41)</f>
        <v>2.13</v>
      </c>
      <c r="BT41" s="19" t="str">
        <f>IF(参照_ガス!N41="","",参照_ガス!N41)</f>
        <v/>
      </c>
      <c r="BZ41" s="19" t="str">
        <f>IF(参照_熱!A41="","",参照_熱!A41)</f>
        <v/>
      </c>
      <c r="CA41" s="19" t="str">
        <f>IF(参照_熱!B41="","",参照_熱!B41)</f>
        <v/>
      </c>
      <c r="CB41" s="19" t="str">
        <f>IF(参照_熱!C41="","",参照_熱!C41)</f>
        <v/>
      </c>
      <c r="CC41" s="19" t="str">
        <f>IF(参照_熱!D41="","",参照_熱!D41)</f>
        <v/>
      </c>
      <c r="CD41" s="19" t="str">
        <f>IF(参照_熱!E41="","",参照_熱!E41)</f>
        <v/>
      </c>
      <c r="CE41" s="19" t="str">
        <f>IF(参照_熱!F41="","",参照_熱!F41)</f>
        <v/>
      </c>
      <c r="CF41" s="19" t="str">
        <f>IF(参照_熱!H41="","",参照_熱!H41)</f>
        <v/>
      </c>
      <c r="CG41" s="19" t="str">
        <f>IF(参照_熱!I41="","",参照_熱!I41)</f>
        <v/>
      </c>
      <c r="CH41" s="19" t="str">
        <f>IF(参照_熱!J41="","",参照_熱!J41)</f>
        <v/>
      </c>
      <c r="CJ41" s="19" t="str">
        <f>IF(参照_熱!N41="","",参照_熱!N41)</f>
        <v/>
      </c>
    </row>
    <row r="42" spans="1:88" ht="16.5" customHeight="1" thickTop="1">
      <c r="A42" s="1"/>
      <c r="B42" s="1"/>
      <c r="C42" s="540"/>
      <c r="D42" s="516"/>
      <c r="E42" s="528"/>
      <c r="F42" s="529"/>
      <c r="G42" s="65" t="str">
        <f>IF(COUNTA(AI42:AI46)=0,"（　　　 　　）",IF(COUNTA(AI42:AI46)=1,"（"&amp;AI42&amp;"）","（複数の電気事業者）"))</f>
        <v>（　　　 　　）</v>
      </c>
      <c r="H42" s="525"/>
      <c r="I42" s="488"/>
      <c r="J42" s="488"/>
      <c r="K42" s="488"/>
      <c r="L42" s="1"/>
      <c r="N42" s="63">
        <v>1</v>
      </c>
      <c r="O42" s="57"/>
      <c r="P42" s="57"/>
      <c r="Q42" s="54" t="str">
        <f>IF(O42="","",_xlfn.IFNA(VLOOKUP(O42&amp;"_"&amp;P42,$BA:$BB,2,FALSE),"該当する排出係数がありません"))</f>
        <v/>
      </c>
      <c r="R42" s="56"/>
      <c r="S42" s="55"/>
      <c r="T42" s="49">
        <f>係数１!D$49</f>
        <v>8640</v>
      </c>
      <c r="U42" s="48" t="str">
        <f>IF(OR(S42="",O42=""),"",S42/1000*T42*0.0258)</f>
        <v/>
      </c>
      <c r="V42" s="48" t="str">
        <f>IF(OR(S42="",O42=""),"",IF(R42="",S42*Q42,S42*R42))</f>
        <v/>
      </c>
      <c r="W42" s="54" t="str">
        <f ca="1">IF(O42="","",IF(ISNUMBER(AA42),INDIRECT($BG$6&amp;AA42),IF(AA42="a",Q42,IF(AA42="b",INDIRECT($BG$6&amp;AB42),IF(AA42="c",R42,"")))))</f>
        <v/>
      </c>
      <c r="X42" s="53"/>
      <c r="Y42" s="48" t="str">
        <f>IF(OR(S42="",O42=""),"",IF(X42="",S42*W42,S42*X42))</f>
        <v/>
      </c>
      <c r="Z42" s="52" t="str">
        <f ca="1">IF(O42="","",IF(COUNTIF(INDIRECT($BG$4&amp;":"&amp;$BG$4),O42),1,0))</f>
        <v/>
      </c>
      <c r="AA42" s="52" t="str">
        <f ca="1">IF(O42="","",IF(OR(AE42="",AF42=""),"c",IFERROR(MATCH("*残差*",INDIRECT($BG$5&amp;AE42&amp;":"&amp;$BG$5&amp;AF42),0)+AE42-1,IF(AF42-AE42&gt;=1,"b","a"))))</f>
        <v/>
      </c>
      <c r="AB42" s="52" t="str">
        <f ca="1">IF(O42="","",IF(OR(AE42="",AF42=""),"-",IFERROR(MATCH("*事業者全体*",INDIRECT($BG$5&amp;AE42&amp;":"&amp;$BG$5&amp;AF42),0)+AE42-1,"-")))</f>
        <v/>
      </c>
      <c r="AC42" s="52">
        <f ca="1">IF(Z42=0,1,IF(R42="",0,1))</f>
        <v>0</v>
      </c>
      <c r="AD42" s="52">
        <f>IF(R42="",0,1)</f>
        <v>0</v>
      </c>
      <c r="AE42" s="52" t="str">
        <f t="shared" ref="AE42:AE46" si="18">_xlfn.IFNA(MATCH(O42,$AZ:$AZ,0),"")</f>
        <v/>
      </c>
      <c r="AF42" s="51" t="str">
        <f t="shared" ref="AF42:AF46" si="19">IFERROR(IF(O42="","",AE42+COUNTIF($AZ:$AZ,O42)-1),"")</f>
        <v/>
      </c>
      <c r="AH42" s="63">
        <v>1</v>
      </c>
      <c r="AI42" s="8"/>
      <c r="AJ42" s="603"/>
      <c r="AK42" s="604"/>
      <c r="AL42" s="9"/>
      <c r="AN42" s="49">
        <f>係数１!D$49</f>
        <v>8640</v>
      </c>
      <c r="AO42" s="92" t="str">
        <f>IF(OR(AL42="",AI42=""),"",AL42/1000*AN42*0.0258)</f>
        <v/>
      </c>
      <c r="AP42" s="146" t="str">
        <f>IF(OR(AL42="",AI42=""),"",AL42*AJ42)</f>
        <v/>
      </c>
      <c r="AU42" s="19" t="str">
        <f>IF(参照_電気!A42="","",参照_電気!A42)</f>
        <v/>
      </c>
      <c r="AV42" s="19" t="str">
        <f>IF(参照_電気!B42="","",参照_電気!B42)</f>
        <v/>
      </c>
      <c r="AW42" s="19" t="str">
        <f>IF(参照_電気!C42="","",参照_電気!C42)</f>
        <v>メニューB</v>
      </c>
      <c r="AX42" s="19">
        <f>IF(参照_電気!D42="","",参照_電気!D42)</f>
        <v>2.0000000000000001E-4</v>
      </c>
      <c r="AY42" s="19">
        <f>IF(参照_電気!E42="","",参照_電気!E42)</f>
        <v>2.0000000000000001E-4</v>
      </c>
      <c r="AZ42" s="19" t="str">
        <f>IF(参照_電気!F42="","",参照_電気!F42)</f>
        <v>ミツウロコグリーンエネルギー(株)</v>
      </c>
      <c r="BA42" s="19" t="str">
        <f>IF(参照_電気!G42="","",参照_電気!G42)</f>
        <v>ミツウロコグリーンエネルギー(株)_メニューB</v>
      </c>
      <c r="BB42" s="19">
        <f t="shared" si="0"/>
        <v>0.2</v>
      </c>
      <c r="BD42" s="19" t="str">
        <f>IF(参照_電気!L42="","",参照_電気!L42)</f>
        <v>MCリテールエナジー(株)</v>
      </c>
      <c r="BJ42" s="19" t="str">
        <f>IF(参照_ガス!A42="","",参照_ガス!A42)</f>
        <v>-</v>
      </c>
      <c r="BK42" s="19" t="str">
        <f>IF(参照_ガス!B42="","",参照_ガス!B42)</f>
        <v>長田野ガスセンター</v>
      </c>
      <c r="BL42" s="19" t="str">
        <f>IF(参照_ガス!C42="","",参照_ガス!C42)</f>
        <v/>
      </c>
      <c r="BM42" s="19" t="str">
        <f>IF(参照_ガス!D42="","",参照_ガス!D42)</f>
        <v/>
      </c>
      <c r="BN42" s="19">
        <f>IF(参照_ガス!E42="","",参照_ガス!E42)</f>
        <v>2.0499999999999998</v>
      </c>
      <c r="BO42" s="19" t="str">
        <f>IF(参照_ガス!F42="","",参照_ガス!F42)</f>
        <v/>
      </c>
      <c r="BP42" s="19" t="str">
        <f>IF(参照_ガス!H42="","",参照_ガス!H42)</f>
        <v>長田野ガスセンター</v>
      </c>
      <c r="BQ42" s="19" t="str">
        <f>IF(参照_ガス!I42="","",参照_ガス!I42)</f>
        <v>長田野ガスセンター_</v>
      </c>
      <c r="BR42" s="19">
        <f>IF(参照_ガス!J42="","",参照_ガス!J42)</f>
        <v>2.0499999999999998</v>
      </c>
      <c r="BT42" s="19" t="str">
        <f>IF(参照_ガス!N42="","",参照_ガス!N42)</f>
        <v/>
      </c>
      <c r="BZ42" s="19" t="str">
        <f>IF(参照_熱!A42="","",参照_熱!A42)</f>
        <v/>
      </c>
      <c r="CA42" s="19" t="str">
        <f>IF(参照_熱!B42="","",参照_熱!B42)</f>
        <v/>
      </c>
      <c r="CB42" s="19" t="str">
        <f>IF(参照_熱!C42="","",参照_熱!C42)</f>
        <v/>
      </c>
      <c r="CC42" s="19" t="str">
        <f>IF(参照_熱!D42="","",参照_熱!D42)</f>
        <v/>
      </c>
      <c r="CD42" s="19" t="str">
        <f>IF(参照_熱!E42="","",参照_熱!E42)</f>
        <v/>
      </c>
      <c r="CE42" s="19" t="str">
        <f>IF(参照_熱!F42="","",参照_熱!F42)</f>
        <v/>
      </c>
      <c r="CF42" s="19" t="str">
        <f>IF(参照_熱!H42="","",参照_熱!H42)</f>
        <v/>
      </c>
      <c r="CG42" s="19" t="str">
        <f>IF(参照_熱!I42="","",参照_熱!I42)</f>
        <v/>
      </c>
      <c r="CH42" s="19" t="str">
        <f>IF(参照_熱!J42="","",参照_熱!J42)</f>
        <v/>
      </c>
      <c r="CJ42" s="19" t="str">
        <f>IF(参照_熱!N42="","",参照_熱!N42)</f>
        <v/>
      </c>
    </row>
    <row r="43" spans="1:88" ht="12.75" customHeight="1">
      <c r="A43" s="1"/>
      <c r="B43" s="1"/>
      <c r="C43" s="540"/>
      <c r="D43" s="598" t="s">
        <v>23</v>
      </c>
      <c r="E43" s="599"/>
      <c r="F43" s="599"/>
      <c r="G43" s="600"/>
      <c r="H43" s="124" t="s">
        <v>14</v>
      </c>
      <c r="I43" s="124" t="s">
        <v>14</v>
      </c>
      <c r="J43" s="64" t="str">
        <f>IF(SUM(J32:J42)=0,"",SUM(J32:J42))</f>
        <v/>
      </c>
      <c r="K43" s="64">
        <f>SUM(K32:K42)</f>
        <v>0</v>
      </c>
      <c r="L43" s="1"/>
      <c r="N43" s="59">
        <v>2</v>
      </c>
      <c r="O43" s="57"/>
      <c r="P43" s="57"/>
      <c r="Q43" s="54" t="str">
        <f>IF(O43="","",_xlfn.IFNA(VLOOKUP(O43&amp;"_"&amp;P43,$BA:$BB,2,FALSE),"該当する排出係数がありません"))</f>
        <v/>
      </c>
      <c r="R43" s="60"/>
      <c r="S43" s="14"/>
      <c r="T43" s="49">
        <f>係数１!D$49</f>
        <v>8640</v>
      </c>
      <c r="U43" s="48" t="str">
        <f t="shared" ref="U43:U46" si="20">IF(OR(S43="",O43=""),"",S43/1000*T43*0.0258)</f>
        <v/>
      </c>
      <c r="V43" s="48" t="str">
        <f t="shared" ref="V43:V46" si="21">IF(OR(S43="",O43=""),"",IF(R43="",S43*Q43,S43*R43))</f>
        <v/>
      </c>
      <c r="W43" s="54" t="str">
        <f t="array" aca="1" ref="W43" ca="1">IF(O43="","",IF(ISNUMBER(AA43),INDIRECT($BG$6&amp;AA43),IF(AA43="a",Q43,IF(AA43="b",INDIRECT($BG$6&amp;AB43),IF(AA43="c",R43,"")))))</f>
        <v/>
      </c>
      <c r="X43" s="53"/>
      <c r="Y43" s="48" t="str">
        <f>IF(OR(S43="",O43=""),"",IF(X43="",S43*W43,S43*X43))</f>
        <v/>
      </c>
      <c r="Z43" s="52" t="str">
        <f t="shared" ref="Z43:Z46" ca="1" si="22">IF(O43="","",IF(COUNTIF(INDIRECT($BG$4&amp;":"&amp;$BG$4),O43),1,0))</f>
        <v/>
      </c>
      <c r="AA43" s="52" t="str">
        <f ca="1">IF(O43="","",IF(OR(AE43="",AF43=""),"c",IFERROR(MATCH("*残差*",INDIRECT($BG$5&amp;AE43&amp;":"&amp;$BG$5&amp;AF43),0)+AE43-1,IF(AF43-AE43&gt;=1,"b","a"))))</f>
        <v/>
      </c>
      <c r="AB43" s="52" t="str">
        <f ca="1">IF(O43="","",IF(OR(AE43="",AF43=""),"-",IFERROR(MATCH("*事業者全体*",INDIRECT($BG$5&amp;AE43&amp;":"&amp;$BG$5&amp;AF43),0)+AE43-1,"-")))</f>
        <v/>
      </c>
      <c r="AC43" s="52">
        <f ca="1">IF(Z43=0,1,IF(R43="",0,1))</f>
        <v>0</v>
      </c>
      <c r="AD43" s="52">
        <f t="shared" ref="AD43:AD46" si="23">IF(R43="",0,1)</f>
        <v>0</v>
      </c>
      <c r="AE43" s="52" t="str">
        <f t="shared" si="18"/>
        <v/>
      </c>
      <c r="AF43" s="51" t="str">
        <f t="shared" si="19"/>
        <v/>
      </c>
      <c r="AH43" s="59">
        <v>2</v>
      </c>
      <c r="AI43" s="10"/>
      <c r="AJ43" s="605"/>
      <c r="AK43" s="606"/>
      <c r="AL43" s="11"/>
      <c r="AN43" s="49">
        <f>係数１!D$49</f>
        <v>8640</v>
      </c>
      <c r="AO43" s="92" t="str">
        <f>IF(OR(AL43="",AI43=""),"",AL43/1000*AN43*0.0258)</f>
        <v/>
      </c>
      <c r="AP43" s="146" t="str">
        <f>IF(OR(AL43="",AI43=""),"",AL43*AJ43)</f>
        <v/>
      </c>
      <c r="AU43" s="19" t="str">
        <f>IF(参照_電気!A43="","",参照_電気!A43)</f>
        <v/>
      </c>
      <c r="AV43" s="19" t="str">
        <f>IF(参照_電気!B43="","",参照_電気!B43)</f>
        <v/>
      </c>
      <c r="AW43" s="19" t="str">
        <f>IF(参照_電気!C43="","",参照_電気!C43)</f>
        <v>メニューC</v>
      </c>
      <c r="AX43" s="19">
        <f>IF(参照_電気!D43="","",参照_電気!D43)</f>
        <v>0</v>
      </c>
      <c r="AY43" s="19">
        <f>IF(参照_電気!E43="","",参照_電気!E43)</f>
        <v>0</v>
      </c>
      <c r="AZ43" s="19" t="str">
        <f>IF(参照_電気!F43="","",参照_電気!F43)</f>
        <v>ミツウロコグリーンエネルギー(株)</v>
      </c>
      <c r="BA43" s="19" t="str">
        <f>IF(参照_電気!G43="","",参照_電気!G43)</f>
        <v>ミツウロコグリーンエネルギー(株)_メニューC</v>
      </c>
      <c r="BB43" s="19">
        <f t="shared" si="0"/>
        <v>0</v>
      </c>
      <c r="BD43" s="19" t="str">
        <f>IF(参照_電気!L43="","",参照_電気!L43)</f>
        <v>(株)Meisin</v>
      </c>
      <c r="BJ43" s="19" t="str">
        <f>IF(参照_ガス!A43="","",参照_ガス!A43)</f>
        <v>-</v>
      </c>
      <c r="BK43" s="19" t="str">
        <f>IF(参照_ガス!B43="","",参照_ガス!B43)</f>
        <v>丹後ガス株式会社</v>
      </c>
      <c r="BL43" s="19" t="str">
        <f>IF(参照_ガス!C43="","",参照_ガス!C43)</f>
        <v/>
      </c>
      <c r="BM43" s="19" t="str">
        <f>IF(参照_ガス!D43="","",参照_ガス!D43)</f>
        <v/>
      </c>
      <c r="BN43" s="19">
        <f>IF(参照_ガス!E43="","",参照_ガス!E43)</f>
        <v>2.0499999999999998</v>
      </c>
      <c r="BO43" s="19" t="str">
        <f>IF(参照_ガス!F43="","",参照_ガス!F43)</f>
        <v/>
      </c>
      <c r="BP43" s="19" t="str">
        <f>IF(参照_ガス!H43="","",参照_ガス!H43)</f>
        <v>丹後ガス株式会社</v>
      </c>
      <c r="BQ43" s="19" t="str">
        <f>IF(参照_ガス!I43="","",参照_ガス!I43)</f>
        <v>丹後ガス株式会社_</v>
      </c>
      <c r="BR43" s="19">
        <f>IF(参照_ガス!J43="","",参照_ガス!J43)</f>
        <v>2.0499999999999998</v>
      </c>
      <c r="BT43" s="19" t="str">
        <f>IF(参照_ガス!N43="","",参照_ガス!N43)</f>
        <v/>
      </c>
      <c r="BZ43" s="19" t="str">
        <f>IF(参照_熱!A43="","",参照_熱!A43)</f>
        <v/>
      </c>
      <c r="CA43" s="19" t="str">
        <f>IF(参照_熱!B43="","",参照_熱!B43)</f>
        <v/>
      </c>
      <c r="CB43" s="19" t="str">
        <f>IF(参照_熱!C43="","",参照_熱!C43)</f>
        <v/>
      </c>
      <c r="CC43" s="19" t="str">
        <f>IF(参照_熱!D43="","",参照_熱!D43)</f>
        <v/>
      </c>
      <c r="CD43" s="19" t="str">
        <f>IF(参照_熱!E43="","",参照_熱!E43)</f>
        <v/>
      </c>
      <c r="CE43" s="19" t="str">
        <f>IF(参照_熱!F43="","",参照_熱!F43)</f>
        <v/>
      </c>
      <c r="CF43" s="19" t="str">
        <f>IF(参照_熱!H43="","",参照_熱!H43)</f>
        <v/>
      </c>
      <c r="CG43" s="19" t="str">
        <f>IF(参照_熱!I43="","",参照_熱!I43)</f>
        <v/>
      </c>
      <c r="CH43" s="19" t="str">
        <f>IF(参照_熱!J43="","",参照_熱!J43)</f>
        <v/>
      </c>
      <c r="CJ43" s="19" t="str">
        <f>IF(参照_熱!N43="","",参照_熱!N43)</f>
        <v/>
      </c>
    </row>
    <row r="44" spans="1:88" ht="12.75" customHeight="1">
      <c r="A44" s="1"/>
      <c r="B44" s="1"/>
      <c r="C44" s="540"/>
      <c r="D44" s="511" t="s">
        <v>44</v>
      </c>
      <c r="E44" s="511"/>
      <c r="F44" s="511"/>
      <c r="G44" s="511"/>
      <c r="H44" s="123" t="s">
        <v>28</v>
      </c>
      <c r="I44" s="123" t="s">
        <v>29</v>
      </c>
      <c r="J44" s="123" t="s">
        <v>30</v>
      </c>
      <c r="K44" s="123" t="s">
        <v>11</v>
      </c>
      <c r="L44" s="1"/>
      <c r="N44" s="63">
        <v>3</v>
      </c>
      <c r="O44" s="57"/>
      <c r="P44" s="57"/>
      <c r="Q44" s="54" t="str">
        <f>IF(O44="","",_xlfn.IFNA(VLOOKUP(O44&amp;"_"&amp;P44,$BA:$BB,2,FALSE),"該当する排出係数がありません"))</f>
        <v/>
      </c>
      <c r="R44" s="56"/>
      <c r="S44" s="55"/>
      <c r="T44" s="49">
        <f>係数１!D$49</f>
        <v>8640</v>
      </c>
      <c r="U44" s="48" t="str">
        <f t="shared" si="20"/>
        <v/>
      </c>
      <c r="V44" s="48" t="str">
        <f t="shared" si="21"/>
        <v/>
      </c>
      <c r="W44" s="54" t="str">
        <f t="array" aca="1" ref="W44" ca="1">IF(O44="","",IF(ISNUMBER(AA44),INDIRECT($BG$6&amp;AA44),IF(AA44="a",Q44,IF(AA44="b",INDIRECT($BG$6&amp;AB44),IF(AA44="c",R44,"")))))</f>
        <v/>
      </c>
      <c r="X44" s="53"/>
      <c r="Y44" s="48" t="str">
        <f t="shared" ref="Y44:Y46" si="24">IF(OR(S44="",O44=""),"",IF(X44="",S44*W44,S44*X44))</f>
        <v/>
      </c>
      <c r="Z44" s="52" t="str">
        <f t="shared" ca="1" si="22"/>
        <v/>
      </c>
      <c r="AA44" s="52" t="str">
        <f t="shared" ref="AA44:AA46" ca="1" si="25">IF(O44="","",IF(OR(AE44="",AF44=""),"c",IFERROR(MATCH("*残差*",INDIRECT($BG$5&amp;AE44&amp;":"&amp;$BG$5&amp;AF44),0)+AE44-1,IF(AF44-AE44&gt;=1,"b","a"))))</f>
        <v/>
      </c>
      <c r="AB44" s="52" t="str">
        <f t="shared" ref="AB44:AB46" ca="1" si="26">IF(O44="","",IF(OR(AE44="",AF44=""),"-",IFERROR(MATCH("*事業者全体*",INDIRECT($BG$5&amp;AE44&amp;":"&amp;$BG$5&amp;AF44),0)+AE44-1,"-")))</f>
        <v/>
      </c>
      <c r="AC44" s="52">
        <f t="shared" ref="AC44:AC46" ca="1" si="27">IF(Z44=0,1,IF(R44="",0,1))</f>
        <v>0</v>
      </c>
      <c r="AD44" s="52">
        <f t="shared" si="23"/>
        <v>0</v>
      </c>
      <c r="AE44" s="52" t="str">
        <f t="shared" si="18"/>
        <v/>
      </c>
      <c r="AF44" s="51" t="str">
        <f t="shared" si="19"/>
        <v/>
      </c>
      <c r="AH44" s="59">
        <v>3</v>
      </c>
      <c r="AI44" s="10"/>
      <c r="AJ44" s="605"/>
      <c r="AK44" s="606"/>
      <c r="AL44" s="11"/>
      <c r="AN44" s="49">
        <f>係数１!D$49</f>
        <v>8640</v>
      </c>
      <c r="AO44" s="92" t="str">
        <f t="shared" ref="AO44:AO46" si="28">IF(OR(AL44="",AI44=""),"",AL44/1000*AN44*0.0258)</f>
        <v/>
      </c>
      <c r="AP44" s="146" t="str">
        <f t="shared" ref="AP44:AP46" si="29">IF(OR(AL44="",AI44=""),"",AL44*AJ44)</f>
        <v/>
      </c>
      <c r="AU44" s="19" t="str">
        <f>IF(参照_電気!A44="","",参照_電気!A44)</f>
        <v/>
      </c>
      <c r="AV44" s="19" t="str">
        <f>IF(参照_電気!B44="","",参照_電気!B44)</f>
        <v/>
      </c>
      <c r="AW44" s="19" t="str">
        <f>IF(参照_電気!C44="","",参照_電気!C44)</f>
        <v>メニューD</v>
      </c>
      <c r="AX44" s="19">
        <f>IF(参照_電気!D44="","",参照_電気!D44)</f>
        <v>0</v>
      </c>
      <c r="AY44" s="19">
        <f>IF(参照_電気!E44="","",参照_電気!E44)</f>
        <v>0</v>
      </c>
      <c r="AZ44" s="19" t="str">
        <f>IF(参照_電気!F44="","",参照_電気!F44)</f>
        <v>ミツウロコグリーンエネルギー(株)</v>
      </c>
      <c r="BA44" s="19" t="str">
        <f>IF(参照_電気!G44="","",参照_電気!G44)</f>
        <v>ミツウロコグリーンエネルギー(株)_メニューD</v>
      </c>
      <c r="BB44" s="19">
        <f t="shared" si="0"/>
        <v>0</v>
      </c>
      <c r="BD44" s="19" t="str">
        <f>IF(参照_電気!L44="","",参照_電気!L44)</f>
        <v>MGCエネルギー(株)</v>
      </c>
      <c r="BJ44" s="19" t="str">
        <f>IF(参照_ガス!A44="","",参照_ガス!A44)</f>
        <v>-</v>
      </c>
      <c r="BK44" s="19" t="str">
        <f>IF(参照_ガス!B44="","",参照_ガス!B44)</f>
        <v>福知山都市ガス株式会社</v>
      </c>
      <c r="BL44" s="19" t="str">
        <f>IF(参照_ガス!C44="","",参照_ガス!C44)</f>
        <v/>
      </c>
      <c r="BM44" s="19" t="str">
        <f>IF(参照_ガス!D44="","",参照_ガス!D44)</f>
        <v/>
      </c>
      <c r="BN44" s="19">
        <f>IF(参照_ガス!E44="","",参照_ガス!E44)</f>
        <v>2.0499999999999998</v>
      </c>
      <c r="BO44" s="19" t="str">
        <f>IF(参照_ガス!F44="","",参照_ガス!F44)</f>
        <v/>
      </c>
      <c r="BP44" s="19" t="str">
        <f>IF(参照_ガス!H44="","",参照_ガス!H44)</f>
        <v>福知山都市ガス株式会社</v>
      </c>
      <c r="BQ44" s="19" t="str">
        <f>IF(参照_ガス!I44="","",参照_ガス!I44)</f>
        <v>福知山都市ガス株式会社_</v>
      </c>
      <c r="BR44" s="19">
        <f>IF(参照_ガス!J44="","",参照_ガス!J44)</f>
        <v>2.0499999999999998</v>
      </c>
      <c r="BT44" s="19" t="str">
        <f>IF(参照_ガス!N44="","",参照_ガス!N44)</f>
        <v/>
      </c>
      <c r="BZ44" s="19" t="str">
        <f>IF(参照_熱!A44="","",参照_熱!A44)</f>
        <v/>
      </c>
      <c r="CA44" s="19" t="str">
        <f>IF(参照_熱!B44="","",参照_熱!B44)</f>
        <v/>
      </c>
      <c r="CB44" s="19" t="str">
        <f>IF(参照_熱!C44="","",参照_熱!C44)</f>
        <v/>
      </c>
      <c r="CC44" s="19" t="str">
        <f>IF(参照_熱!D44="","",参照_熱!D44)</f>
        <v/>
      </c>
      <c r="CD44" s="19" t="str">
        <f>IF(参照_熱!E44="","",参照_熱!E44)</f>
        <v/>
      </c>
      <c r="CE44" s="19" t="str">
        <f>IF(参照_熱!F44="","",参照_熱!F44)</f>
        <v/>
      </c>
      <c r="CF44" s="19" t="str">
        <f>IF(参照_熱!H44="","",参照_熱!H44)</f>
        <v/>
      </c>
      <c r="CG44" s="19" t="str">
        <f>IF(参照_熱!I44="","",参照_熱!I44)</f>
        <v/>
      </c>
      <c r="CH44" s="19" t="str">
        <f>IF(参照_熱!J44="","",参照_熱!J44)</f>
        <v/>
      </c>
      <c r="CJ44" s="19" t="str">
        <f>IF(参照_熱!N44="","",参照_熱!N44)</f>
        <v/>
      </c>
    </row>
    <row r="45" spans="1:88" ht="12.75" customHeight="1">
      <c r="A45" s="1"/>
      <c r="B45" s="1"/>
      <c r="C45" s="540"/>
      <c r="D45" s="511"/>
      <c r="E45" s="511"/>
      <c r="F45" s="511"/>
      <c r="G45" s="511"/>
      <c r="H45" s="62"/>
      <c r="I45" s="62"/>
      <c r="J45" s="62"/>
      <c r="K45" s="61"/>
      <c r="L45" s="1"/>
      <c r="N45" s="59">
        <v>4</v>
      </c>
      <c r="O45" s="57"/>
      <c r="P45" s="57"/>
      <c r="Q45" s="54" t="str">
        <f>IF(O45="","",_xlfn.IFNA(VLOOKUP(O45&amp;"_"&amp;P45,$BA:$BB,2,FALSE),"該当する排出係数がありません"))</f>
        <v/>
      </c>
      <c r="R45" s="60"/>
      <c r="S45" s="14"/>
      <c r="T45" s="49">
        <f>係数１!D$49</f>
        <v>8640</v>
      </c>
      <c r="U45" s="48" t="str">
        <f t="shared" si="20"/>
        <v/>
      </c>
      <c r="V45" s="48" t="str">
        <f t="shared" si="21"/>
        <v/>
      </c>
      <c r="W45" s="54" t="str">
        <f t="array" aca="1" ref="W45" ca="1">IF(O45="","",IF(ISNUMBER(AA45),INDIRECT($BG$6&amp;AA45),IF(AA45="a",Q45,IF(AA45="b",INDIRECT($BG$6&amp;AB45),IF(AA45="c",R45,"")))))</f>
        <v/>
      </c>
      <c r="X45" s="53"/>
      <c r="Y45" s="48" t="str">
        <f t="shared" si="24"/>
        <v/>
      </c>
      <c r="Z45" s="52" t="str">
        <f t="shared" ca="1" si="22"/>
        <v/>
      </c>
      <c r="AA45" s="52" t="str">
        <f t="shared" ca="1" si="25"/>
        <v/>
      </c>
      <c r="AB45" s="52" t="str">
        <f t="shared" ca="1" si="26"/>
        <v/>
      </c>
      <c r="AC45" s="52">
        <f t="shared" ca="1" si="27"/>
        <v>0</v>
      </c>
      <c r="AD45" s="52">
        <f t="shared" si="23"/>
        <v>0</v>
      </c>
      <c r="AE45" s="52" t="str">
        <f t="shared" si="18"/>
        <v/>
      </c>
      <c r="AF45" s="51" t="str">
        <f t="shared" si="19"/>
        <v/>
      </c>
      <c r="AH45" s="59">
        <v>4</v>
      </c>
      <c r="AI45" s="10"/>
      <c r="AJ45" s="605"/>
      <c r="AK45" s="606"/>
      <c r="AL45" s="11"/>
      <c r="AN45" s="49">
        <f>係数１!D$49</f>
        <v>8640</v>
      </c>
      <c r="AO45" s="92" t="str">
        <f t="shared" si="28"/>
        <v/>
      </c>
      <c r="AP45" s="146" t="str">
        <f t="shared" si="29"/>
        <v/>
      </c>
      <c r="AU45" s="19" t="str">
        <f>IF(参照_電気!A45="","",参照_電気!A45)</f>
        <v/>
      </c>
      <c r="AV45" s="19" t="str">
        <f>IF(参照_電気!B45="","",参照_電気!B45)</f>
        <v/>
      </c>
      <c r="AW45" s="19" t="str">
        <f>IF(参照_電気!C45="","",参照_電気!C45)</f>
        <v>メニューE</v>
      </c>
      <c r="AX45" s="19">
        <f>IF(参照_電気!D45="","",参照_電気!D45)</f>
        <v>2.5799999999999998E-4</v>
      </c>
      <c r="AY45" s="19">
        <f>IF(参照_電気!E45="","",参照_電気!E45)</f>
        <v>2.5799999999999998E-4</v>
      </c>
      <c r="AZ45" s="19" t="str">
        <f>IF(参照_電気!F45="","",参照_電気!F45)</f>
        <v>ミツウロコグリーンエネルギー(株)</v>
      </c>
      <c r="BA45" s="19" t="str">
        <f>IF(参照_電気!G45="","",参照_電気!G45)</f>
        <v>ミツウロコグリーンエネルギー(株)_メニューE</v>
      </c>
      <c r="BB45" s="19">
        <f t="shared" si="0"/>
        <v>0.25800000000000001</v>
      </c>
      <c r="BD45" s="19" t="str">
        <f>IF(参照_電気!L45="","",参照_電気!L45)</f>
        <v>Miraiつのエナジー(株)</v>
      </c>
      <c r="BJ45" s="19" t="str">
        <f>IF(参照_ガス!A45="","",参照_ガス!A45)</f>
        <v/>
      </c>
      <c r="BK45" s="19" t="str">
        <f>IF(参照_ガス!B45="","",参照_ガス!B45)</f>
        <v/>
      </c>
      <c r="BL45" s="19" t="str">
        <f>IF(参照_ガス!C45="","",参照_ガス!C45)</f>
        <v/>
      </c>
      <c r="BM45" s="19" t="str">
        <f>IF(参照_ガス!D45="","",参照_ガス!D45)</f>
        <v/>
      </c>
      <c r="BN45" s="19" t="str">
        <f>IF(参照_ガス!E45="","",参照_ガス!E45)</f>
        <v/>
      </c>
      <c r="BO45" s="19" t="str">
        <f>IF(参照_ガス!F45="","",参照_ガス!F45)</f>
        <v/>
      </c>
      <c r="BP45" s="19" t="str">
        <f>IF(参照_ガス!H45="","",参照_ガス!H45)</f>
        <v/>
      </c>
      <c r="BQ45" s="19" t="str">
        <f>IF(参照_ガス!I45="","",参照_ガス!I45)</f>
        <v/>
      </c>
      <c r="BR45" s="19" t="str">
        <f>IF(参照_ガス!J45="","",参照_ガス!J45)</f>
        <v/>
      </c>
      <c r="BT45" s="19" t="str">
        <f>IF(参照_ガス!N45="","",参照_ガス!N45)</f>
        <v/>
      </c>
      <c r="BZ45" s="19" t="str">
        <f>IF(参照_熱!A45="","",参照_熱!A45)</f>
        <v/>
      </c>
      <c r="CA45" s="19" t="str">
        <f>IF(参照_熱!B45="","",参照_熱!B45)</f>
        <v/>
      </c>
      <c r="CB45" s="19" t="str">
        <f>IF(参照_熱!C45="","",参照_熱!C45)</f>
        <v/>
      </c>
      <c r="CC45" s="19" t="str">
        <f>IF(参照_熱!D45="","",参照_熱!D45)</f>
        <v/>
      </c>
      <c r="CD45" s="19" t="str">
        <f>IF(参照_熱!E45="","",参照_熱!E45)</f>
        <v/>
      </c>
      <c r="CE45" s="19" t="str">
        <f>IF(参照_熱!F45="","",参照_熱!F45)</f>
        <v/>
      </c>
      <c r="CF45" s="19" t="str">
        <f>IF(参照_熱!H45="","",参照_熱!H45)</f>
        <v/>
      </c>
      <c r="CG45" s="19" t="str">
        <f>IF(参照_熱!I45="","",参照_熱!I45)</f>
        <v/>
      </c>
      <c r="CH45" s="19" t="str">
        <f>IF(参照_熱!J45="","",参照_熱!J45)</f>
        <v/>
      </c>
      <c r="CJ45" s="19" t="str">
        <f>IF(参照_熱!N45="","",参照_熱!N45)</f>
        <v/>
      </c>
    </row>
    <row r="46" spans="1:88" ht="12.75" customHeight="1" thickBot="1">
      <c r="A46" s="1"/>
      <c r="B46" s="1"/>
      <c r="C46" s="540"/>
      <c r="D46" s="557" t="s">
        <v>1865</v>
      </c>
      <c r="E46" s="557"/>
      <c r="F46" s="557"/>
      <c r="G46" s="557"/>
      <c r="H46" s="511" t="s">
        <v>54</v>
      </c>
      <c r="I46" s="511"/>
      <c r="J46" s="511" t="s">
        <v>1864</v>
      </c>
      <c r="K46" s="511"/>
      <c r="L46" s="1"/>
      <c r="N46" s="58">
        <v>5</v>
      </c>
      <c r="O46" s="57"/>
      <c r="P46" s="57"/>
      <c r="Q46" s="54" t="str">
        <f>IF(O46="","",_xlfn.IFNA(VLOOKUP(O46&amp;"_"&amp;P46,$BA:$BB,2,FALSE),"該当する排出係数がありません"))</f>
        <v/>
      </c>
      <c r="R46" s="56"/>
      <c r="S46" s="55"/>
      <c r="T46" s="49">
        <f>係数１!D$49</f>
        <v>8640</v>
      </c>
      <c r="U46" s="48" t="str">
        <f t="shared" si="20"/>
        <v/>
      </c>
      <c r="V46" s="48" t="str">
        <f t="shared" si="21"/>
        <v/>
      </c>
      <c r="W46" s="54" t="str">
        <f t="array" aca="1" ref="W46" ca="1">IF(O46="","",IF(ISNUMBER(AA46),INDIRECT($BG$6&amp;AA46),IF(AA46="a",Q46,IF(AA46="b",INDIRECT($BG$6&amp;AB46),IF(AA46="c",R46,"")))))</f>
        <v/>
      </c>
      <c r="X46" s="53"/>
      <c r="Y46" s="48" t="str">
        <f t="shared" si="24"/>
        <v/>
      </c>
      <c r="Z46" s="52" t="str">
        <f t="shared" ca="1" si="22"/>
        <v/>
      </c>
      <c r="AA46" s="52" t="str">
        <f t="shared" ca="1" si="25"/>
        <v/>
      </c>
      <c r="AB46" s="52" t="str">
        <f t="shared" ca="1" si="26"/>
        <v/>
      </c>
      <c r="AC46" s="52">
        <f t="shared" ca="1" si="27"/>
        <v>0</v>
      </c>
      <c r="AD46" s="52">
        <f t="shared" si="23"/>
        <v>0</v>
      </c>
      <c r="AE46" s="52" t="str">
        <f t="shared" si="18"/>
        <v/>
      </c>
      <c r="AF46" s="51" t="str">
        <f t="shared" si="19"/>
        <v/>
      </c>
      <c r="AH46" s="50">
        <v>5</v>
      </c>
      <c r="AI46" s="12"/>
      <c r="AJ46" s="601"/>
      <c r="AK46" s="602"/>
      <c r="AL46" s="13"/>
      <c r="AN46" s="49">
        <f>係数１!D$49</f>
        <v>8640</v>
      </c>
      <c r="AO46" s="92" t="str">
        <f t="shared" si="28"/>
        <v/>
      </c>
      <c r="AP46" s="146" t="str">
        <f t="shared" si="29"/>
        <v/>
      </c>
      <c r="AU46" s="19" t="str">
        <f>IF(参照_電気!A46="","",参照_電気!A46)</f>
        <v/>
      </c>
      <c r="AV46" s="19" t="str">
        <f>IF(参照_電気!B46="","",参照_電気!B46)</f>
        <v/>
      </c>
      <c r="AW46" s="19" t="str">
        <f>IF(参照_電気!C46="","",参照_電気!C46)</f>
        <v>メニューF</v>
      </c>
      <c r="AX46" s="19">
        <f>IF(参照_電気!D46="","",参照_電気!D46)</f>
        <v>0</v>
      </c>
      <c r="AY46" s="19">
        <f>IF(参照_電気!E46="","",参照_電気!E46)</f>
        <v>0</v>
      </c>
      <c r="AZ46" s="19" t="str">
        <f>IF(参照_電気!F46="","",参照_電気!F46)</f>
        <v>ミツウロコグリーンエネルギー(株)</v>
      </c>
      <c r="BA46" s="19" t="str">
        <f>IF(参照_電気!G46="","",参照_電気!G46)</f>
        <v>ミツウロコグリーンエネルギー(株)_メニューF</v>
      </c>
      <c r="BB46" s="19">
        <f t="shared" si="0"/>
        <v>0</v>
      </c>
      <c r="BD46" s="19" t="str">
        <f>IF(参照_電気!L46="","",参照_電気!L46)</f>
        <v>(株)Misumi</v>
      </c>
      <c r="BJ46" s="19" t="str">
        <f>IF(参照_ガス!A46="","",参照_ガス!A46)</f>
        <v/>
      </c>
      <c r="BK46" s="19" t="str">
        <f>IF(参照_ガス!B46="","",参照_ガス!B46)</f>
        <v/>
      </c>
      <c r="BL46" s="19" t="str">
        <f>IF(参照_ガス!C46="","",参照_ガス!C46)</f>
        <v/>
      </c>
      <c r="BM46" s="19" t="str">
        <f>IF(参照_ガス!D46="","",参照_ガス!D46)</f>
        <v/>
      </c>
      <c r="BN46" s="19" t="str">
        <f>IF(参照_ガス!E46="","",参照_ガス!E46)</f>
        <v/>
      </c>
      <c r="BO46" s="19" t="str">
        <f>IF(参照_ガス!F46="","",参照_ガス!F46)</f>
        <v/>
      </c>
      <c r="BP46" s="19" t="str">
        <f>IF(参照_ガス!H46="","",参照_ガス!H46)</f>
        <v/>
      </c>
      <c r="BQ46" s="19" t="str">
        <f>IF(参照_ガス!I46="","",参照_ガス!I46)</f>
        <v/>
      </c>
      <c r="BR46" s="19" t="str">
        <f>IF(参照_ガス!J46="","",参照_ガス!J46)</f>
        <v/>
      </c>
      <c r="BT46" s="19" t="str">
        <f>IF(参照_ガス!N46="","",参照_ガス!N46)</f>
        <v/>
      </c>
      <c r="BZ46" s="19" t="str">
        <f>IF(参照_熱!A46="","",参照_熱!A46)</f>
        <v/>
      </c>
      <c r="CA46" s="19" t="str">
        <f>IF(参照_熱!B46="","",参照_熱!B46)</f>
        <v/>
      </c>
      <c r="CB46" s="19" t="str">
        <f>IF(参照_熱!C46="","",参照_熱!C46)</f>
        <v/>
      </c>
      <c r="CC46" s="19" t="str">
        <f>IF(参照_熱!D46="","",参照_熱!D46)</f>
        <v/>
      </c>
      <c r="CD46" s="19" t="str">
        <f>IF(参照_熱!E46="","",参照_熱!E46)</f>
        <v/>
      </c>
      <c r="CE46" s="19" t="str">
        <f>IF(参照_熱!F46="","",参照_熱!F46)</f>
        <v/>
      </c>
      <c r="CF46" s="19" t="str">
        <f>IF(参照_熱!H46="","",参照_熱!H46)</f>
        <v/>
      </c>
      <c r="CG46" s="19" t="str">
        <f>IF(参照_熱!I46="","",参照_熱!I46)</f>
        <v/>
      </c>
      <c r="CH46" s="19" t="str">
        <f>IF(参照_熱!J46="","",参照_熱!J46)</f>
        <v/>
      </c>
      <c r="CJ46" s="19" t="str">
        <f>IF(参照_熱!N46="","",参照_熱!N46)</f>
        <v/>
      </c>
    </row>
    <row r="47" spans="1:88" ht="12.75" customHeight="1" thickTop="1" thickBot="1">
      <c r="A47" s="1"/>
      <c r="B47" s="1"/>
      <c r="C47" s="540"/>
      <c r="D47" s="557"/>
      <c r="E47" s="557"/>
      <c r="F47" s="557"/>
      <c r="G47" s="557"/>
      <c r="H47" s="538"/>
      <c r="I47" s="538"/>
      <c r="J47" s="538"/>
      <c r="K47" s="538"/>
      <c r="L47" s="1"/>
      <c r="N47" s="558" t="s">
        <v>58</v>
      </c>
      <c r="O47" s="559"/>
      <c r="P47" s="559"/>
      <c r="Q47" s="559"/>
      <c r="R47" s="560"/>
      <c r="S47" s="29">
        <f>SUM(S42:S46)</f>
        <v>0</v>
      </c>
      <c r="T47" s="44"/>
      <c r="U47" s="43">
        <f>SUM(U42:U46)</f>
        <v>0</v>
      </c>
      <c r="V47" s="43">
        <f>SUM(V42:V46)</f>
        <v>0</v>
      </c>
      <c r="W47" s="46"/>
      <c r="X47" s="46"/>
      <c r="Y47" s="43">
        <f>SUM(Y42:Y46)</f>
        <v>0</v>
      </c>
      <c r="Z47" s="47">
        <f t="shared" ref="Z47:AD47" ca="1" si="30">SUM(Z42:Z46)</f>
        <v>0</v>
      </c>
      <c r="AA47" s="46"/>
      <c r="AB47" s="46"/>
      <c r="AC47" s="47">
        <f t="shared" ca="1" si="30"/>
        <v>0</v>
      </c>
      <c r="AD47" s="47">
        <f t="shared" si="30"/>
        <v>0</v>
      </c>
      <c r="AE47" s="46"/>
      <c r="AF47" s="45"/>
      <c r="AH47" s="558" t="s">
        <v>58</v>
      </c>
      <c r="AI47" s="559"/>
      <c r="AJ47" s="559"/>
      <c r="AK47" s="559"/>
      <c r="AL47" s="29">
        <f>SUM(AL42:AL46)</f>
        <v>0</v>
      </c>
      <c r="AN47" s="44"/>
      <c r="AO47" s="43">
        <f>SUM(AO42:AO46)</f>
        <v>0</v>
      </c>
      <c r="AP47" s="29">
        <f>SUM(AP42:AP46)</f>
        <v>0</v>
      </c>
      <c r="AU47" s="19" t="str">
        <f>IF(参照_電気!A47="","",参照_電気!A47)</f>
        <v/>
      </c>
      <c r="AV47" s="19" t="str">
        <f>IF(参照_電気!B47="","",参照_電気!B47)</f>
        <v/>
      </c>
      <c r="AW47" s="19" t="str">
        <f>IF(参照_電気!C47="","",参照_電気!C47)</f>
        <v>メニューG</v>
      </c>
      <c r="AX47" s="19">
        <f>IF(参照_電気!D47="","",参照_電気!D47)</f>
        <v>0</v>
      </c>
      <c r="AY47" s="19">
        <f>IF(参照_電気!E47="","",参照_電気!E47)</f>
        <v>0</v>
      </c>
      <c r="AZ47" s="19" t="str">
        <f>IF(参照_電気!F47="","",参照_電気!F47)</f>
        <v>ミツウロコグリーンエネルギー(株)</v>
      </c>
      <c r="BA47" s="19" t="str">
        <f>IF(参照_電気!G47="","",参照_電気!G47)</f>
        <v>ミツウロコグリーンエネルギー(株)_メニューG</v>
      </c>
      <c r="BB47" s="19">
        <f t="shared" si="0"/>
        <v>0</v>
      </c>
      <c r="BD47" s="19" t="str">
        <f>IF(参照_電気!L47="","",参照_電気!L47)</f>
        <v>(株)MKエネルギー</v>
      </c>
      <c r="BJ47" s="19" t="str">
        <f>IF(参照_ガス!A47="","",参照_ガス!A47)</f>
        <v/>
      </c>
      <c r="BK47" s="19" t="str">
        <f>IF(参照_ガス!B47="","",参照_ガス!B47)</f>
        <v/>
      </c>
      <c r="BL47" s="19" t="str">
        <f>IF(参照_ガス!C47="","",参照_ガス!C47)</f>
        <v/>
      </c>
      <c r="BM47" s="19" t="str">
        <f>IF(参照_ガス!D47="","",参照_ガス!D47)</f>
        <v/>
      </c>
      <c r="BN47" s="19" t="str">
        <f>IF(参照_ガス!E47="","",参照_ガス!E47)</f>
        <v/>
      </c>
      <c r="BO47" s="19" t="str">
        <f>IF(参照_ガス!F47="","",参照_ガス!F47)</f>
        <v/>
      </c>
      <c r="BP47" s="19" t="str">
        <f>IF(参照_ガス!H47="","",参照_ガス!H47)</f>
        <v/>
      </c>
      <c r="BQ47" s="19" t="str">
        <f>IF(参照_ガス!I47="","",参照_ガス!I47)</f>
        <v/>
      </c>
      <c r="BR47" s="19" t="str">
        <f>IF(参照_ガス!J47="","",参照_ガス!J47)</f>
        <v/>
      </c>
      <c r="BT47" s="19" t="str">
        <f>IF(参照_ガス!N47="","",参照_ガス!N47)</f>
        <v/>
      </c>
      <c r="BZ47" s="19" t="str">
        <f>IF(参照_熱!A47="","",参照_熱!A47)</f>
        <v/>
      </c>
      <c r="CA47" s="19" t="str">
        <f>IF(参照_熱!B47="","",参照_熱!B47)</f>
        <v/>
      </c>
      <c r="CB47" s="19" t="str">
        <f>IF(参照_熱!C47="","",参照_熱!C47)</f>
        <v/>
      </c>
      <c r="CC47" s="19" t="str">
        <f>IF(参照_熱!D47="","",参照_熱!D47)</f>
        <v/>
      </c>
      <c r="CD47" s="19" t="str">
        <f>IF(参照_熱!E47="","",参照_熱!E47)</f>
        <v/>
      </c>
      <c r="CE47" s="19" t="str">
        <f>IF(参照_熱!F47="","",参照_熱!F47)</f>
        <v/>
      </c>
      <c r="CF47" s="19" t="str">
        <f>IF(参照_熱!H47="","",参照_熱!H47)</f>
        <v/>
      </c>
      <c r="CG47" s="19" t="str">
        <f>IF(参照_熱!I47="","",参照_熱!I47)</f>
        <v/>
      </c>
      <c r="CH47" s="19" t="str">
        <f>IF(参照_熱!J47="","",参照_熱!J47)</f>
        <v/>
      </c>
      <c r="CJ47" s="19" t="str">
        <f>IF(参照_熱!N47="","",参照_熱!N47)</f>
        <v/>
      </c>
    </row>
    <row r="48" spans="1:88" ht="12.75" customHeight="1" thickBot="1">
      <c r="A48" s="1"/>
      <c r="B48" s="1"/>
      <c r="C48" s="542"/>
      <c r="D48" s="537" t="s">
        <v>12</v>
      </c>
      <c r="E48" s="537"/>
      <c r="F48" s="537"/>
      <c r="G48" s="537"/>
      <c r="H48" s="125" t="s">
        <v>18</v>
      </c>
      <c r="I48" s="6"/>
      <c r="J48" s="125" t="s">
        <v>14</v>
      </c>
      <c r="K48" s="125" t="s">
        <v>14</v>
      </c>
      <c r="L48" s="1"/>
      <c r="AU48" s="19" t="str">
        <f>IF(参照_電気!A48="","",参照_電気!A48)</f>
        <v/>
      </c>
      <c r="AV48" s="19" t="str">
        <f>IF(参照_電気!B48="","",参照_電気!B48)</f>
        <v/>
      </c>
      <c r="AW48" s="19" t="str">
        <f>IF(参照_電気!C48="","",参照_電気!C48)</f>
        <v>メニューH</v>
      </c>
      <c r="AX48" s="19">
        <f>IF(参照_電気!D48="","",参照_電気!D48)</f>
        <v>0</v>
      </c>
      <c r="AY48" s="19">
        <f>IF(参照_電気!E48="","",参照_電気!E48)</f>
        <v>0</v>
      </c>
      <c r="AZ48" s="19" t="str">
        <f>IF(参照_電気!F48="","",参照_電気!F48)</f>
        <v>ミツウロコグリーンエネルギー(株)</v>
      </c>
      <c r="BA48" s="19" t="str">
        <f>IF(参照_電気!G48="","",参照_電気!G48)</f>
        <v>ミツウロコグリーンエネルギー(株)_メニューH</v>
      </c>
      <c r="BB48" s="19">
        <f t="shared" si="0"/>
        <v>0</v>
      </c>
      <c r="BD48" s="19" t="str">
        <f>IF(参照_電気!L48="","",参照_電気!L48)</f>
        <v>MKステーションズ(株)</v>
      </c>
      <c r="BJ48" s="19" t="str">
        <f>IF(参照_ガス!A48="","",参照_ガス!A48)</f>
        <v/>
      </c>
      <c r="BK48" s="19" t="str">
        <f>IF(参照_ガス!B48="","",参照_ガス!B48)</f>
        <v/>
      </c>
      <c r="BL48" s="19" t="str">
        <f>IF(参照_ガス!C48="","",参照_ガス!C48)</f>
        <v/>
      </c>
      <c r="BM48" s="19" t="str">
        <f>IF(参照_ガス!D48="","",参照_ガス!D48)</f>
        <v/>
      </c>
      <c r="BN48" s="19" t="str">
        <f>IF(参照_ガス!E48="","",参照_ガス!E48)</f>
        <v/>
      </c>
      <c r="BO48" s="19" t="str">
        <f>IF(参照_ガス!F48="","",参照_ガス!F48)</f>
        <v/>
      </c>
      <c r="BP48" s="19" t="str">
        <f>IF(参照_ガス!H48="","",参照_ガス!H48)</f>
        <v/>
      </c>
      <c r="BQ48" s="19" t="str">
        <f>IF(参照_ガス!I48="","",参照_ガス!I48)</f>
        <v/>
      </c>
      <c r="BR48" s="19" t="str">
        <f>IF(参照_ガス!J48="","",参照_ガス!J48)</f>
        <v/>
      </c>
      <c r="BT48" s="19" t="str">
        <f>IF(参照_ガス!N48="","",参照_ガス!N48)</f>
        <v/>
      </c>
      <c r="BZ48" s="19" t="str">
        <f>IF(参照_熱!A48="","",参照_熱!A48)</f>
        <v/>
      </c>
      <c r="CA48" s="19" t="str">
        <f>IF(参照_熱!B48="","",参照_熱!B48)</f>
        <v/>
      </c>
      <c r="CB48" s="19" t="str">
        <f>IF(参照_熱!C48="","",参照_熱!C48)</f>
        <v/>
      </c>
      <c r="CC48" s="19" t="str">
        <f>IF(参照_熱!D48="","",参照_熱!D48)</f>
        <v/>
      </c>
      <c r="CD48" s="19" t="str">
        <f>IF(参照_熱!E48="","",参照_熱!E48)</f>
        <v/>
      </c>
      <c r="CE48" s="19" t="str">
        <f>IF(参照_熱!F48="","",参照_熱!F48)</f>
        <v/>
      </c>
      <c r="CF48" s="19" t="str">
        <f>IF(参照_熱!H48="","",参照_熱!H48)</f>
        <v/>
      </c>
      <c r="CG48" s="19" t="str">
        <f>IF(参照_熱!I48="","",参照_熱!I48)</f>
        <v/>
      </c>
      <c r="CH48" s="19" t="str">
        <f>IF(参照_熱!J48="","",参照_熱!J48)</f>
        <v/>
      </c>
      <c r="CJ48" s="19" t="str">
        <f>IF(参照_熱!N48="","",参照_熱!N48)</f>
        <v/>
      </c>
    </row>
    <row r="49" spans="1:88" ht="34.5" customHeight="1" thickTop="1">
      <c r="A49" s="1"/>
      <c r="B49" s="1"/>
      <c r="C49" s="539" t="s">
        <v>31</v>
      </c>
      <c r="D49" s="525" t="s">
        <v>19</v>
      </c>
      <c r="E49" s="525"/>
      <c r="F49" s="525"/>
      <c r="G49" s="525"/>
      <c r="H49" s="124" t="s">
        <v>6</v>
      </c>
      <c r="I49" s="124" t="s">
        <v>20</v>
      </c>
      <c r="J49" s="543" t="s">
        <v>1867</v>
      </c>
      <c r="K49" s="543"/>
      <c r="L49" s="1"/>
      <c r="AU49" s="19" t="str">
        <f>IF(参照_電気!A49="","",参照_電気!A49)</f>
        <v/>
      </c>
      <c r="AV49" s="19" t="str">
        <f>IF(参照_電気!B49="","",参照_電気!B49)</f>
        <v/>
      </c>
      <c r="AW49" s="19" t="str">
        <f>IF(参照_電気!C49="","",参照_電気!C49)</f>
        <v>メニューI</v>
      </c>
      <c r="AX49" s="19">
        <f>IF(参照_電気!D49="","",参照_電気!D49)</f>
        <v>2.5799999999999998E-4</v>
      </c>
      <c r="AY49" s="19">
        <f>IF(参照_電気!E49="","",参照_電気!E49)</f>
        <v>2.5799999999999998E-4</v>
      </c>
      <c r="AZ49" s="19" t="str">
        <f>IF(参照_電気!F49="","",参照_電気!F49)</f>
        <v>ミツウロコグリーンエネルギー(株)</v>
      </c>
      <c r="BA49" s="19" t="str">
        <f>IF(参照_電気!G49="","",参照_電気!G49)</f>
        <v>ミツウロコグリーンエネルギー(株)_メニューI</v>
      </c>
      <c r="BB49" s="19">
        <f t="shared" si="0"/>
        <v>0.25800000000000001</v>
      </c>
      <c r="BD49" s="19" t="str">
        <f>IF(参照_電気!L49="","",参照_電気!L49)</f>
        <v>(株)MTエナジー</v>
      </c>
      <c r="BJ49" s="19" t="str">
        <f>IF(参照_ガス!A49="","",参照_ガス!A49)</f>
        <v/>
      </c>
      <c r="BK49" s="19" t="str">
        <f>IF(参照_ガス!B49="","",参照_ガス!B49)</f>
        <v/>
      </c>
      <c r="BL49" s="19" t="str">
        <f>IF(参照_ガス!C49="","",参照_ガス!C49)</f>
        <v/>
      </c>
      <c r="BM49" s="19" t="str">
        <f>IF(参照_ガス!D49="","",参照_ガス!D49)</f>
        <v/>
      </c>
      <c r="BN49" s="19" t="str">
        <f>IF(参照_ガス!E49="","",参照_ガス!E49)</f>
        <v/>
      </c>
      <c r="BO49" s="19" t="str">
        <f>IF(参照_ガス!F49="","",参照_ガス!F49)</f>
        <v/>
      </c>
      <c r="BP49" s="19" t="str">
        <f>IF(参照_ガス!H49="","",参照_ガス!H49)</f>
        <v/>
      </c>
      <c r="BQ49" s="19" t="str">
        <f>IF(参照_ガス!I49="","",参照_ガス!I49)</f>
        <v/>
      </c>
      <c r="BR49" s="19" t="str">
        <f>IF(参照_ガス!J49="","",参照_ガス!J49)</f>
        <v/>
      </c>
      <c r="BT49" s="19" t="str">
        <f>IF(参照_ガス!N49="","",参照_ガス!N49)</f>
        <v/>
      </c>
      <c r="BZ49" s="19" t="str">
        <f>IF(参照_熱!A49="","",参照_熱!A49)</f>
        <v/>
      </c>
      <c r="CA49" s="19" t="str">
        <f>IF(参照_熱!B49="","",参照_熱!B49)</f>
        <v/>
      </c>
      <c r="CB49" s="19" t="str">
        <f>IF(参照_熱!C49="","",参照_熱!C49)</f>
        <v/>
      </c>
      <c r="CC49" s="19" t="str">
        <f>IF(参照_熱!D49="","",参照_熱!D49)</f>
        <v/>
      </c>
      <c r="CD49" s="19" t="str">
        <f>IF(参照_熱!E49="","",参照_熱!E49)</f>
        <v/>
      </c>
      <c r="CE49" s="19" t="str">
        <f>IF(参照_熱!F49="","",参照_熱!F49)</f>
        <v/>
      </c>
      <c r="CF49" s="19" t="str">
        <f>IF(参照_熱!H49="","",参照_熱!H49)</f>
        <v/>
      </c>
      <c r="CG49" s="19" t="str">
        <f>IF(参照_熱!I49="","",参照_熱!I49)</f>
        <v/>
      </c>
      <c r="CH49" s="19" t="str">
        <f>IF(参照_熱!J49="","",参照_熱!J49)</f>
        <v/>
      </c>
      <c r="CJ49" s="19" t="str">
        <f>IF(参照_熱!N49="","",参照_熱!N49)</f>
        <v/>
      </c>
    </row>
    <row r="50" spans="1:88" ht="34.5" customHeight="1">
      <c r="A50" s="1"/>
      <c r="B50" s="1"/>
      <c r="C50" s="540"/>
      <c r="D50" s="511" t="s">
        <v>42</v>
      </c>
      <c r="E50" s="511"/>
      <c r="F50" s="511"/>
      <c r="G50" s="511"/>
      <c r="H50" s="123" t="s">
        <v>32</v>
      </c>
      <c r="I50" s="4"/>
      <c r="J50" s="544" t="str">
        <f>IF($I50="","",$I50*係数１!G80)</f>
        <v/>
      </c>
      <c r="K50" s="544"/>
      <c r="L50" s="1"/>
      <c r="T50" s="42"/>
      <c r="U50" s="42"/>
      <c r="V50" s="42"/>
      <c r="W50" s="42"/>
      <c r="X50" s="42"/>
      <c r="Y50" s="42"/>
      <c r="Z50" s="42"/>
      <c r="AA50" s="42"/>
      <c r="AB50" s="42"/>
      <c r="AC50" s="42"/>
      <c r="AD50" s="42"/>
      <c r="AF50" s="42"/>
      <c r="AJ50" s="36"/>
      <c r="AK50" s="36"/>
      <c r="AN50" s="41" t="s">
        <v>392</v>
      </c>
      <c r="AO50" s="7" t="s">
        <v>391</v>
      </c>
      <c r="AU50" s="19" t="str">
        <f>IF(参照_電気!A50="","",参照_電気!A50)</f>
        <v/>
      </c>
      <c r="AV50" s="19" t="str">
        <f>IF(参照_電気!B50="","",参照_電気!B50)</f>
        <v/>
      </c>
      <c r="AW50" s="19" t="str">
        <f>IF(参照_電気!C50="","",参照_電気!C50)</f>
        <v>メニューJ</v>
      </c>
      <c r="AX50" s="19">
        <f>IF(参照_電気!D50="","",参照_電気!D50)</f>
        <v>1.73E-4</v>
      </c>
      <c r="AY50" s="19">
        <f>IF(参照_電気!E50="","",参照_電気!E50)</f>
        <v>1.73E-4</v>
      </c>
      <c r="AZ50" s="19" t="str">
        <f>IF(参照_電気!F50="","",参照_電気!F50)</f>
        <v>ミツウロコグリーンエネルギー(株)</v>
      </c>
      <c r="BA50" s="19" t="str">
        <f>IF(参照_電気!G50="","",参照_電気!G50)</f>
        <v>ミツウロコグリーンエネルギー(株)_メニューJ</v>
      </c>
      <c r="BB50" s="19">
        <f t="shared" si="0"/>
        <v>0.17300000000000001</v>
      </c>
      <c r="BD50" s="19" t="str">
        <f>IF(参照_電気!L50="","",参照_電気!L50)</f>
        <v>(株)NEXT ONE</v>
      </c>
      <c r="BJ50" s="19" t="str">
        <f>IF(参照_ガス!A50="","",参照_ガス!A50)</f>
        <v/>
      </c>
      <c r="BK50" s="19" t="str">
        <f>IF(参照_ガス!B50="","",参照_ガス!B50)</f>
        <v/>
      </c>
      <c r="BL50" s="19" t="str">
        <f>IF(参照_ガス!C50="","",参照_ガス!C50)</f>
        <v/>
      </c>
      <c r="BM50" s="19" t="str">
        <f>IF(参照_ガス!D50="","",参照_ガス!D50)</f>
        <v/>
      </c>
      <c r="BN50" s="19" t="str">
        <f>IF(参照_ガス!E50="","",参照_ガス!E50)</f>
        <v/>
      </c>
      <c r="BO50" s="19" t="str">
        <f>IF(参照_ガス!F50="","",参照_ガス!F50)</f>
        <v/>
      </c>
      <c r="BP50" s="19" t="str">
        <f>IF(参照_ガス!H50="","",参照_ガス!H50)</f>
        <v/>
      </c>
      <c r="BQ50" s="19" t="str">
        <f>IF(参照_ガス!I50="","",参照_ガス!I50)</f>
        <v/>
      </c>
      <c r="BR50" s="19" t="str">
        <f>IF(参照_ガス!J50="","",参照_ガス!J50)</f>
        <v/>
      </c>
      <c r="BT50" s="19" t="str">
        <f>IF(参照_ガス!N50="","",参照_ガス!N50)</f>
        <v/>
      </c>
      <c r="BZ50" s="19" t="str">
        <f>IF(参照_熱!A50="","",参照_熱!A50)</f>
        <v/>
      </c>
      <c r="CA50" s="19" t="str">
        <f>IF(参照_熱!B50="","",参照_熱!B50)</f>
        <v/>
      </c>
      <c r="CB50" s="19" t="str">
        <f>IF(参照_熱!C50="","",参照_熱!C50)</f>
        <v/>
      </c>
      <c r="CC50" s="19" t="str">
        <f>IF(参照_熱!D50="","",参照_熱!D50)</f>
        <v/>
      </c>
      <c r="CD50" s="19" t="str">
        <f>IF(参照_熱!E50="","",参照_熱!E50)</f>
        <v/>
      </c>
      <c r="CE50" s="19" t="str">
        <f>IF(参照_熱!F50="","",参照_熱!F50)</f>
        <v/>
      </c>
      <c r="CF50" s="19" t="str">
        <f>IF(参照_熱!H50="","",参照_熱!H50)</f>
        <v/>
      </c>
      <c r="CG50" s="19" t="str">
        <f>IF(参照_熱!I50="","",参照_熱!I50)</f>
        <v/>
      </c>
      <c r="CH50" s="19" t="str">
        <f>IF(参照_熱!J50="","",参照_熱!J50)</f>
        <v/>
      </c>
      <c r="CJ50" s="19" t="str">
        <f>IF(参照_熱!N50="","",参照_熱!N50)</f>
        <v/>
      </c>
    </row>
    <row r="51" spans="1:88" ht="34.5" hidden="1" customHeight="1" thickBot="1">
      <c r="A51" s="1"/>
      <c r="B51" s="1"/>
      <c r="C51" s="540"/>
      <c r="D51" s="511" t="s">
        <v>43</v>
      </c>
      <c r="E51" s="511"/>
      <c r="F51" s="511"/>
      <c r="G51" s="511"/>
      <c r="H51" s="123" t="s">
        <v>32</v>
      </c>
      <c r="I51" s="4"/>
      <c r="J51" s="544" t="str">
        <f>IF($I51="","",$I51*係数１!G81)</f>
        <v/>
      </c>
      <c r="K51" s="544"/>
      <c r="L51" s="1"/>
      <c r="T51" s="621" t="s">
        <v>101</v>
      </c>
      <c r="U51" s="622"/>
      <c r="V51" s="34" t="s">
        <v>389</v>
      </c>
      <c r="W51" s="28"/>
      <c r="X51" s="28"/>
      <c r="Y51" s="28"/>
      <c r="Z51" s="28"/>
      <c r="AA51" s="28"/>
      <c r="AB51" s="28"/>
      <c r="AC51" s="28"/>
      <c r="AD51" s="28"/>
      <c r="AJ51" s="40"/>
      <c r="AK51" s="40"/>
      <c r="AN51" s="7" t="s">
        <v>59</v>
      </c>
      <c r="AO51" s="7" t="s">
        <v>109</v>
      </c>
      <c r="AU51" s="19" t="str">
        <f>IF(参照_電気!A51="","",参照_電気!A51)</f>
        <v/>
      </c>
      <c r="AV51" s="19" t="str">
        <f>IF(参照_電気!B51="","",参照_電気!B51)</f>
        <v/>
      </c>
      <c r="AW51" s="19" t="str">
        <f>IF(参照_電気!C51="","",参照_電気!C51)</f>
        <v>メニューK(残差)</v>
      </c>
      <c r="AX51" s="19">
        <f>IF(参照_電気!D51="","",参照_電気!D51)</f>
        <v>4.3600000000000003E-4</v>
      </c>
      <c r="AY51" s="19">
        <f>IF(参照_電気!E51="","",参照_電気!E51)</f>
        <v>4.3600000000000003E-4</v>
      </c>
      <c r="AZ51" s="19" t="str">
        <f>IF(参照_電気!F51="","",参照_電気!F51)</f>
        <v>ミツウロコグリーンエネルギー(株)</v>
      </c>
      <c r="BA51" s="19" t="str">
        <f>IF(参照_電気!G51="","",参照_電気!G51)</f>
        <v>ミツウロコグリーンエネルギー(株)_メニューK(残差)</v>
      </c>
      <c r="BB51" s="19">
        <f t="shared" si="0"/>
        <v>0.43600000000000005</v>
      </c>
      <c r="BD51" s="19" t="str">
        <f>IF(参照_電気!L51="","",参照_電気!L51)</f>
        <v>Next Power(株)</v>
      </c>
    </row>
    <row r="52" spans="1:88" ht="34.5" hidden="1" customHeight="1" thickTop="1">
      <c r="A52" s="1"/>
      <c r="B52" s="1"/>
      <c r="C52" s="540"/>
      <c r="D52" s="511" t="s">
        <v>41</v>
      </c>
      <c r="E52" s="511"/>
      <c r="F52" s="511"/>
      <c r="G52" s="511"/>
      <c r="H52" s="123" t="s">
        <v>32</v>
      </c>
      <c r="I52" s="4"/>
      <c r="J52" s="544" t="str">
        <f>IF($I52="","",$I52*係数１!G82)</f>
        <v/>
      </c>
      <c r="K52" s="544"/>
      <c r="L52" s="1"/>
      <c r="T52" s="623" t="str">
        <f>IF(O52="","",VLOOKUP(O52,係数１!$F:$G,2,0))</f>
        <v/>
      </c>
      <c r="U52" s="624"/>
      <c r="V52" s="39" t="str">
        <f>IF(OR(S52="",O52=""),"",S52*T52)</f>
        <v/>
      </c>
      <c r="W52" s="28"/>
      <c r="X52" s="28"/>
      <c r="Y52" s="28"/>
      <c r="Z52" s="28"/>
      <c r="AA52" s="28"/>
      <c r="AB52" s="28"/>
      <c r="AC52" s="28"/>
      <c r="AD52" s="28"/>
      <c r="AJ52" s="37"/>
      <c r="AK52" s="37"/>
      <c r="AN52" s="7" t="s">
        <v>60</v>
      </c>
      <c r="AO52" s="7" t="s">
        <v>110</v>
      </c>
      <c r="AU52" s="19" t="str">
        <f>IF(参照_電気!A52="","",参照_電気!A52)</f>
        <v/>
      </c>
      <c r="AV52" s="19" t="str">
        <f>IF(参照_電気!B52="","",参照_電気!B52)</f>
        <v/>
      </c>
      <c r="AW52" s="19" t="str">
        <f>IF(参照_電気!C52="","",参照_電気!C52)</f>
        <v>(参考値)事業者全体</v>
      </c>
      <c r="AX52" s="19">
        <f>IF(参照_電気!D52="","",参照_電気!D52)</f>
        <v>3.8699999999999997E-4</v>
      </c>
      <c r="AY52" s="19">
        <f>IF(参照_電気!E52="","",参照_電気!E52)</f>
        <v>3.8699999999999997E-4</v>
      </c>
      <c r="AZ52" s="19" t="str">
        <f>IF(参照_電気!F52="","",参照_電気!F52)</f>
        <v>ミツウロコグリーンエネルギー(株)</v>
      </c>
      <c r="BA52" s="19" t="str">
        <f>IF(参照_電気!G52="","",参照_電気!G52)</f>
        <v>ミツウロコグリーンエネルギー(株)_(参考値)事業者全体</v>
      </c>
      <c r="BB52" s="19">
        <f t="shared" si="0"/>
        <v>0.38699999999999996</v>
      </c>
      <c r="BD52" s="19" t="str">
        <f>IF(参照_電気!L52="","",参照_電気!L52)</f>
        <v>NFパワーサービス(株)</v>
      </c>
    </row>
    <row r="53" spans="1:88" ht="34.5" hidden="1" customHeight="1">
      <c r="A53" s="1"/>
      <c r="B53" s="1"/>
      <c r="C53" s="540"/>
      <c r="D53" s="545" t="s">
        <v>40</v>
      </c>
      <c r="E53" s="545"/>
      <c r="F53" s="545"/>
      <c r="G53" s="545"/>
      <c r="H53" s="123" t="s">
        <v>32</v>
      </c>
      <c r="I53" s="38" t="str">
        <f>IF(S55=0,"",S55)</f>
        <v/>
      </c>
      <c r="J53" s="544" t="str">
        <f>IF(V55=0,"",V55)</f>
        <v/>
      </c>
      <c r="K53" s="544"/>
      <c r="L53" s="1"/>
      <c r="T53" s="617" t="str">
        <f>IF(O53="","",VLOOKUP(O53,係数１!$F:$G,2,0))</f>
        <v/>
      </c>
      <c r="U53" s="618"/>
      <c r="V53" s="32" t="str">
        <f>IF(OR(S53="",O53=""),"",S53*T53)</f>
        <v/>
      </c>
      <c r="W53" s="28"/>
      <c r="X53" s="28"/>
      <c r="Y53" s="28"/>
      <c r="Z53" s="28"/>
      <c r="AA53" s="28"/>
      <c r="AB53" s="28"/>
      <c r="AC53" s="28"/>
      <c r="AD53" s="28"/>
      <c r="AJ53" s="37"/>
      <c r="AK53" s="37"/>
      <c r="AN53" s="7" t="s">
        <v>61</v>
      </c>
      <c r="AO53" s="7" t="s">
        <v>111</v>
      </c>
      <c r="AU53" s="19" t="str">
        <f>IF(参照_電気!A53="","",参照_電気!A53)</f>
        <v>A0017</v>
      </c>
      <c r="AV53" s="19" t="str">
        <f>IF(参照_電気!B53="","",参照_電気!B53)</f>
        <v>(株)リエネ</v>
      </c>
      <c r="AW53" s="19" t="str">
        <f>IF(参照_電気!C53="","",参照_電気!C53)</f>
        <v>メニューA</v>
      </c>
      <c r="AX53" s="19">
        <f>IF(参照_電気!D53="","",参照_電気!D53)</f>
        <v>0</v>
      </c>
      <c r="AY53" s="19">
        <f>IF(参照_電気!E53="","",参照_電気!E53)</f>
        <v>0</v>
      </c>
      <c r="AZ53" s="19" t="str">
        <f>IF(参照_電気!F53="","",参照_電気!F53)</f>
        <v>(株)リエネ</v>
      </c>
      <c r="BA53" s="19" t="str">
        <f>IF(参照_電気!G53="","",参照_電気!G53)</f>
        <v>(株)リエネ_メニューA</v>
      </c>
      <c r="BB53" s="19">
        <f t="shared" si="0"/>
        <v>0</v>
      </c>
      <c r="BD53" s="19" t="str">
        <f>IF(参照_電気!L53="","",参照_電気!L53)</f>
        <v>NTTアノードエナジー(株)</v>
      </c>
    </row>
    <row r="54" spans="1:88" ht="34.5" hidden="1" customHeight="1" thickBot="1">
      <c r="A54" s="1"/>
      <c r="B54" s="1"/>
      <c r="C54" s="540"/>
      <c r="D54" s="545" t="s">
        <v>106</v>
      </c>
      <c r="E54" s="545"/>
      <c r="F54" s="545"/>
      <c r="G54" s="545"/>
      <c r="H54" s="123" t="s">
        <v>32</v>
      </c>
      <c r="I54" s="38" t="str">
        <f>IF(S62=0,"",S62)</f>
        <v/>
      </c>
      <c r="J54" s="544" t="str">
        <f>IF(V62=0,"",V62)</f>
        <v/>
      </c>
      <c r="K54" s="544"/>
      <c r="L54" s="1"/>
      <c r="T54" s="619" t="str">
        <f>IF(O54="","",VLOOKUP(O54,係数１!$F:$G,2,0))</f>
        <v/>
      </c>
      <c r="U54" s="620"/>
      <c r="V54" s="30" t="str">
        <f>IF(OR(S54="",O54=""),"",S54*T54)</f>
        <v/>
      </c>
      <c r="W54" s="28"/>
      <c r="X54" s="28"/>
      <c r="Y54" s="28"/>
      <c r="Z54" s="28"/>
      <c r="AA54" s="28"/>
      <c r="AB54" s="28"/>
      <c r="AC54" s="28"/>
      <c r="AD54" s="28"/>
      <c r="AJ54" s="37"/>
      <c r="AK54" s="37"/>
      <c r="AN54" s="7" t="s">
        <v>390</v>
      </c>
      <c r="AO54" s="7" t="s">
        <v>112</v>
      </c>
      <c r="AU54" s="19" t="str">
        <f>IF(参照_電気!A54="","",参照_電気!A54)</f>
        <v/>
      </c>
      <c r="AV54" s="19" t="str">
        <f>IF(参照_電気!B54="","",参照_電気!B54)</f>
        <v/>
      </c>
      <c r="AW54" s="19" t="str">
        <f>IF(参照_電気!C54="","",参照_電気!C54)</f>
        <v>メニューB</v>
      </c>
      <c r="AX54" s="19">
        <f>IF(参照_電気!D54="","",参照_電気!D54)</f>
        <v>0</v>
      </c>
      <c r="AY54" s="19">
        <f>IF(参照_電気!E54="","",参照_電気!E54)</f>
        <v>0</v>
      </c>
      <c r="AZ54" s="19" t="str">
        <f>IF(参照_電気!F54="","",参照_電気!F54)</f>
        <v>(株)リエネ</v>
      </c>
      <c r="BA54" s="19" t="str">
        <f>IF(参照_電気!G54="","",参照_電気!G54)</f>
        <v>(株)リエネ_メニューB</v>
      </c>
      <c r="BB54" s="19">
        <f t="shared" si="0"/>
        <v>0</v>
      </c>
      <c r="BD54" s="19" t="str">
        <f>IF(参照_電気!L54="","",参照_電気!L54)</f>
        <v>(株)Okazaki</v>
      </c>
    </row>
    <row r="55" spans="1:88" ht="34.5" hidden="1" customHeight="1" thickTop="1" thickBot="1">
      <c r="A55" s="1"/>
      <c r="B55" s="1"/>
      <c r="C55" s="540"/>
      <c r="D55" s="511" t="s">
        <v>39</v>
      </c>
      <c r="E55" s="511"/>
      <c r="F55" s="511"/>
      <c r="G55" s="511"/>
      <c r="H55" s="123" t="s">
        <v>32</v>
      </c>
      <c r="I55" s="4"/>
      <c r="J55" s="544" t="str">
        <f>IF($I55="","",$I55*係数１!G113)</f>
        <v/>
      </c>
      <c r="K55" s="544"/>
      <c r="L55" s="1"/>
      <c r="T55" s="625"/>
      <c r="U55" s="626"/>
      <c r="V55" s="29">
        <f>SUM(V52:V54)</f>
        <v>0</v>
      </c>
      <c r="W55" s="28"/>
      <c r="X55" s="28"/>
      <c r="Y55" s="28"/>
      <c r="Z55" s="28"/>
      <c r="AA55" s="28"/>
      <c r="AB55" s="28"/>
      <c r="AC55" s="28"/>
      <c r="AD55" s="28"/>
      <c r="AJ55" s="37"/>
      <c r="AK55" s="37"/>
      <c r="AN55" s="7" t="s">
        <v>62</v>
      </c>
      <c r="AO55" s="7" t="s">
        <v>113</v>
      </c>
      <c r="AU55" s="19" t="str">
        <f>IF(参照_電気!A55="","",参照_電気!A55)</f>
        <v/>
      </c>
      <c r="AV55" s="19" t="str">
        <f>IF(参照_電気!B55="","",参照_電気!B55)</f>
        <v/>
      </c>
      <c r="AW55" s="19" t="str">
        <f>IF(参照_電気!C55="","",参照_電気!C55)</f>
        <v>メニューC(残差)</v>
      </c>
      <c r="AX55" s="19">
        <f>IF(参照_電気!D55="","",参照_電気!D55)</f>
        <v>5.9199999999999997E-4</v>
      </c>
      <c r="AY55" s="19">
        <f>IF(参照_電気!E55="","",参照_電気!E55)</f>
        <v>5.9199999999999997E-4</v>
      </c>
      <c r="AZ55" s="19" t="str">
        <f>IF(参照_電気!F55="","",参照_電気!F55)</f>
        <v>(株)リエネ</v>
      </c>
      <c r="BA55" s="19" t="str">
        <f>IF(参照_電気!G55="","",参照_電気!G55)</f>
        <v>(株)リエネ_メニューC(残差)</v>
      </c>
      <c r="BB55" s="19">
        <f t="shared" si="0"/>
        <v>0.59199999999999997</v>
      </c>
      <c r="BD55" s="19" t="str">
        <f>IF(参照_電気!L55="","",参照_電気!L55)</f>
        <v>(株)PinT</v>
      </c>
    </row>
    <row r="56" spans="1:88" ht="34.5" hidden="1" customHeight="1">
      <c r="A56" s="1"/>
      <c r="B56" s="1"/>
      <c r="C56" s="540"/>
      <c r="D56" s="511" t="s">
        <v>53</v>
      </c>
      <c r="E56" s="511"/>
      <c r="F56" s="511"/>
      <c r="G56" s="511"/>
      <c r="H56" s="123" t="s">
        <v>32</v>
      </c>
      <c r="I56" s="4"/>
      <c r="J56" s="544" t="str">
        <f>IF($I56="","",$I56*係数１!G114)</f>
        <v/>
      </c>
      <c r="K56" s="544"/>
      <c r="L56" s="1"/>
      <c r="W56" s="28"/>
      <c r="X56" s="28"/>
      <c r="Y56" s="28"/>
      <c r="Z56" s="28"/>
      <c r="AA56" s="28"/>
      <c r="AB56" s="28"/>
      <c r="AC56" s="28"/>
      <c r="AD56" s="28"/>
      <c r="AN56" s="7" t="s">
        <v>63</v>
      </c>
      <c r="AO56" s="7" t="s">
        <v>114</v>
      </c>
      <c r="AU56" s="19" t="str">
        <f>IF(参照_電気!A56="","",参照_電気!A56)</f>
        <v/>
      </c>
      <c r="AV56" s="19" t="str">
        <f>IF(参照_電気!B56="","",参照_電気!B56)</f>
        <v/>
      </c>
      <c r="AW56" s="19" t="str">
        <f>IF(参照_電気!C56="","",参照_電気!C56)</f>
        <v>(参考値)事業者全体</v>
      </c>
      <c r="AX56" s="19">
        <f>IF(参照_電気!D56="","",参照_電気!D56)</f>
        <v>2.8499999999999999E-4</v>
      </c>
      <c r="AY56" s="19">
        <f>IF(参照_電気!E56="","",参照_電気!E56)</f>
        <v>2.8499999999999999E-4</v>
      </c>
      <c r="AZ56" s="19" t="str">
        <f>IF(参照_電気!F56="","",参照_電気!F56)</f>
        <v>(株)リエネ</v>
      </c>
      <c r="BA56" s="19" t="str">
        <f>IF(参照_電気!G56="","",参照_電気!G56)</f>
        <v>(株)リエネ_(参考値)事業者全体</v>
      </c>
      <c r="BB56" s="19">
        <f t="shared" si="0"/>
        <v>0.28499999999999998</v>
      </c>
      <c r="BD56" s="19" t="str">
        <f>IF(参照_電気!L56="","",参照_電気!L56)</f>
        <v>Q.ENESTでんき(株)</v>
      </c>
    </row>
    <row r="57" spans="1:88" ht="34.5" customHeight="1" thickBot="1">
      <c r="A57" s="1"/>
      <c r="B57" s="1"/>
      <c r="C57" s="540"/>
      <c r="D57" s="511" t="s">
        <v>23</v>
      </c>
      <c r="E57" s="511"/>
      <c r="F57" s="511"/>
      <c r="G57" s="511"/>
      <c r="H57" s="123" t="s">
        <v>14</v>
      </c>
      <c r="I57" s="123" t="s">
        <v>14</v>
      </c>
      <c r="J57" s="544">
        <f>SUM(J50:J56)</f>
        <v>0</v>
      </c>
      <c r="K57" s="544"/>
      <c r="L57" s="1"/>
      <c r="AN57" s="7" t="s">
        <v>64</v>
      </c>
      <c r="AO57" s="7" t="s">
        <v>115</v>
      </c>
      <c r="AU57" s="19" t="str">
        <f>IF(参照_電気!A57="","",参照_電気!A57)</f>
        <v>A0018</v>
      </c>
      <c r="AV57" s="19" t="str">
        <f>IF(参照_電気!B57="","",参照_電気!B57)</f>
        <v>ネクストパワーやまと(株)</v>
      </c>
      <c r="AW57" s="19" t="str">
        <f>IF(参照_電気!C57="","",参照_電気!C57)</f>
        <v>メニューA</v>
      </c>
      <c r="AX57" s="19">
        <f>IF(参照_電気!D57="","",参照_電気!D57)</f>
        <v>0</v>
      </c>
      <c r="AY57" s="19">
        <f>IF(参照_電気!E57="","",参照_電気!E57)</f>
        <v>0</v>
      </c>
      <c r="AZ57" s="19" t="str">
        <f>IF(参照_電気!F57="","",参照_電気!F57)</f>
        <v>ネクストパワーやまと(株)</v>
      </c>
      <c r="BA57" s="19" t="str">
        <f>IF(参照_電気!G57="","",参照_電気!G57)</f>
        <v>ネクストパワーやまと(株)_メニューA</v>
      </c>
      <c r="BB57" s="19">
        <f t="shared" si="0"/>
        <v>0</v>
      </c>
      <c r="BD57" s="19" t="str">
        <f>IF(参照_電気!L57="","",参照_電気!L57)</f>
        <v>(株)Qvou</v>
      </c>
    </row>
    <row r="58" spans="1:88" ht="15.75" customHeight="1" thickBot="1">
      <c r="A58" s="1"/>
      <c r="B58" s="1"/>
      <c r="C58" s="540"/>
      <c r="D58" s="511" t="s">
        <v>33</v>
      </c>
      <c r="E58" s="511"/>
      <c r="F58" s="511"/>
      <c r="G58" s="511"/>
      <c r="H58" s="611"/>
      <c r="I58" s="612"/>
      <c r="J58" s="612"/>
      <c r="K58" s="613"/>
      <c r="L58" s="1"/>
      <c r="T58" s="621" t="s">
        <v>101</v>
      </c>
      <c r="U58" s="622"/>
      <c r="V58" s="34" t="s">
        <v>389</v>
      </c>
      <c r="W58" s="28"/>
      <c r="X58" s="28"/>
      <c r="Y58" s="28"/>
      <c r="Z58" s="28"/>
      <c r="AA58" s="28"/>
      <c r="AB58" s="28"/>
      <c r="AC58" s="28"/>
      <c r="AD58" s="28"/>
      <c r="AN58" s="7" t="s">
        <v>65</v>
      </c>
      <c r="AO58" s="7" t="s">
        <v>116</v>
      </c>
      <c r="AU58" s="19" t="str">
        <f>IF(参照_電気!A58="","",参照_電気!A58)</f>
        <v/>
      </c>
      <c r="AV58" s="19" t="str">
        <f>IF(参照_電気!B58="","",参照_電気!B58)</f>
        <v/>
      </c>
      <c r="AW58" s="19" t="str">
        <f>IF(参照_電気!C58="","",参照_電気!C58)</f>
        <v>メニューB</v>
      </c>
      <c r="AX58" s="19">
        <f>IF(参照_電気!D58="","",参照_電気!D58)</f>
        <v>2.4499999999999999E-4</v>
      </c>
      <c r="AY58" s="19">
        <f>IF(参照_電気!E58="","",参照_電気!E58)</f>
        <v>2.4499999999999999E-4</v>
      </c>
      <c r="AZ58" s="19" t="str">
        <f>IF(参照_電気!F58="","",参照_電気!F58)</f>
        <v>ネクストパワーやまと(株)</v>
      </c>
      <c r="BA58" s="19" t="str">
        <f>IF(参照_電気!G58="","",参照_電気!G58)</f>
        <v>ネクストパワーやまと(株)_メニューB</v>
      </c>
      <c r="BB58" s="19">
        <f t="shared" si="0"/>
        <v>0.245</v>
      </c>
      <c r="BD58" s="19" t="str">
        <f>IF(参照_電気!L58="","",参照_電気!L58)</f>
        <v>RE100電力(株)</v>
      </c>
    </row>
    <row r="59" spans="1:88" ht="15.75" customHeight="1" thickTop="1">
      <c r="A59" s="1"/>
      <c r="B59" s="1"/>
      <c r="C59" s="540"/>
      <c r="D59" s="511"/>
      <c r="E59" s="511"/>
      <c r="F59" s="511"/>
      <c r="G59" s="511"/>
      <c r="H59" s="614"/>
      <c r="I59" s="615"/>
      <c r="J59" s="615"/>
      <c r="K59" s="616"/>
      <c r="L59" s="1"/>
      <c r="T59" s="623" t="str">
        <f>IF(O59="","",VLOOKUP(O59,係数１!$F:$G,2,0))</f>
        <v/>
      </c>
      <c r="U59" s="624"/>
      <c r="V59" s="33" t="str">
        <f>IF(OR(S59="",O59=""),"",S59*T59)</f>
        <v/>
      </c>
      <c r="W59" s="28"/>
      <c r="X59" s="28"/>
      <c r="Y59" s="28"/>
      <c r="Z59" s="28"/>
      <c r="AA59" s="28"/>
      <c r="AB59" s="28"/>
      <c r="AC59" s="28"/>
      <c r="AD59" s="28"/>
      <c r="AN59" s="7" t="s">
        <v>388</v>
      </c>
      <c r="AO59" s="7" t="s">
        <v>387</v>
      </c>
      <c r="AU59" s="19" t="str">
        <f>IF(参照_電気!A59="","",参照_電気!A59)</f>
        <v/>
      </c>
      <c r="AV59" s="19" t="str">
        <f>IF(参照_電気!B59="","",参照_電気!B59)</f>
        <v/>
      </c>
      <c r="AW59" s="19" t="str">
        <f>IF(参照_電気!C59="","",参照_電気!C59)</f>
        <v>メニューC(残差)</v>
      </c>
      <c r="AX59" s="19">
        <f>IF(参照_電気!D59="","",参照_電気!D59)</f>
        <v>4.7800000000000002E-4</v>
      </c>
      <c r="AY59" s="19">
        <f>IF(参照_電気!E59="","",参照_電気!E59)</f>
        <v>4.7800000000000002E-4</v>
      </c>
      <c r="AZ59" s="19" t="str">
        <f>IF(参照_電気!F59="","",参照_電気!F59)</f>
        <v>ネクストパワーやまと(株)</v>
      </c>
      <c r="BA59" s="19" t="str">
        <f>IF(参照_電気!G59="","",参照_電気!G59)</f>
        <v>ネクストパワーやまと(株)_メニューC(残差)</v>
      </c>
      <c r="BB59" s="19">
        <f t="shared" si="0"/>
        <v>0.47800000000000004</v>
      </c>
      <c r="BD59" s="19" t="str">
        <f>IF(参照_電気!L59="","",参照_電気!L59)</f>
        <v>(株)RenoLabo</v>
      </c>
    </row>
    <row r="60" spans="1:88" ht="12.5">
      <c r="A60" s="1"/>
      <c r="B60" s="1"/>
      <c r="C60" s="1"/>
      <c r="D60" s="1"/>
      <c r="E60" s="1"/>
      <c r="F60" s="1"/>
      <c r="G60" s="1"/>
      <c r="H60" s="1"/>
      <c r="I60" s="1"/>
      <c r="J60" s="1"/>
      <c r="K60" s="1"/>
      <c r="L60" s="1"/>
      <c r="T60" s="617" t="str">
        <f>IF(O60="","",VLOOKUP(O60,係数１!$F:$G,2,0))</f>
        <v/>
      </c>
      <c r="U60" s="627"/>
      <c r="V60" s="32" t="str">
        <f>IF(OR(S60="",O60=""),"",S60*T60)</f>
        <v/>
      </c>
      <c r="W60" s="28"/>
      <c r="X60" s="28"/>
      <c r="Y60" s="28"/>
      <c r="Z60" s="28"/>
      <c r="AA60" s="28"/>
      <c r="AB60" s="28"/>
      <c r="AC60" s="28"/>
      <c r="AD60" s="28"/>
      <c r="AO60" s="7" t="s">
        <v>117</v>
      </c>
      <c r="AU60" s="19" t="str">
        <f>IF(参照_電気!A60="","",参照_電気!A60)</f>
        <v/>
      </c>
      <c r="AV60" s="19" t="str">
        <f>IF(参照_電気!B60="","",参照_電気!B60)</f>
        <v/>
      </c>
      <c r="AW60" s="19" t="str">
        <f>IF(参照_電気!C60="","",参照_電気!C60)</f>
        <v>(参考値)事業者全体</v>
      </c>
      <c r="AX60" s="19">
        <f>IF(参照_電気!D60="","",参照_電気!D60)</f>
        <v>4.75E-4</v>
      </c>
      <c r="AY60" s="19">
        <f>IF(参照_電気!E60="","",参照_電気!E60)</f>
        <v>4.75E-4</v>
      </c>
      <c r="AZ60" s="19" t="str">
        <f>IF(参照_電気!F60="","",参照_電気!F60)</f>
        <v>ネクストパワーやまと(株)</v>
      </c>
      <c r="BA60" s="19" t="str">
        <f>IF(参照_電気!G60="","",参照_電気!G60)</f>
        <v>ネクストパワーやまと(株)_(参考値)事業者全体</v>
      </c>
      <c r="BB60" s="19">
        <f t="shared" si="0"/>
        <v>0.47499999999999998</v>
      </c>
      <c r="BD60" s="19" t="str">
        <f>IF(参照_電気!L60="","",参照_電気!L60)</f>
        <v>SBパワー(株)</v>
      </c>
    </row>
    <row r="61" spans="1:88" ht="13.5" customHeight="1" thickBot="1">
      <c r="A61" s="1"/>
      <c r="B61" s="1"/>
      <c r="C61" s="31" t="s">
        <v>13</v>
      </c>
      <c r="D61" s="552" t="s">
        <v>1869</v>
      </c>
      <c r="E61" s="552"/>
      <c r="F61" s="552"/>
      <c r="G61" s="552"/>
      <c r="H61" s="552"/>
      <c r="I61" s="552"/>
      <c r="J61" s="552"/>
      <c r="K61" s="552"/>
      <c r="L61" s="27"/>
      <c r="M61" s="26"/>
      <c r="T61" s="619" t="str">
        <f>IF(O61="","",VLOOKUP(O61,係数１!$F:$G,2,0))</f>
        <v/>
      </c>
      <c r="U61" s="628"/>
      <c r="V61" s="30" t="str">
        <f>IF(OR(S61="",O61=""),"",S61*T61)</f>
        <v/>
      </c>
      <c r="W61" s="28"/>
      <c r="X61" s="28"/>
      <c r="Y61" s="28"/>
      <c r="Z61" s="28"/>
      <c r="AA61" s="28"/>
      <c r="AB61" s="28"/>
      <c r="AC61" s="28"/>
      <c r="AD61" s="28"/>
      <c r="AO61" s="7" t="s">
        <v>386</v>
      </c>
      <c r="AU61" s="19" t="str">
        <f>IF(参照_電気!A61="","",参照_電気!A61)</f>
        <v>A0019</v>
      </c>
      <c r="AV61" s="19" t="str">
        <f>IF(参照_電気!B61="","",参照_電気!B61)</f>
        <v>日本テクノ(株)</v>
      </c>
      <c r="AW61" s="19" t="str">
        <f>IF(参照_電気!C61="","",参照_電気!C61)</f>
        <v>メニューA</v>
      </c>
      <c r="AX61" s="19">
        <f>IF(参照_電気!D61="","",参照_電気!D61)</f>
        <v>0</v>
      </c>
      <c r="AY61" s="19">
        <f>IF(参照_電気!E61="","",参照_電気!E61)</f>
        <v>0</v>
      </c>
      <c r="AZ61" s="19" t="str">
        <f>IF(参照_電気!F61="","",参照_電気!F61)</f>
        <v>日本テクノ(株)</v>
      </c>
      <c r="BA61" s="19" t="str">
        <f>IF(参照_電気!G61="","",参照_電気!G61)</f>
        <v>日本テクノ(株)_メニューA</v>
      </c>
      <c r="BB61" s="19">
        <f t="shared" si="0"/>
        <v>0</v>
      </c>
      <c r="BD61" s="19" t="str">
        <f>IF(参照_電気!L61="","",参照_電気!L61)</f>
        <v>(株)SEウイングズ</v>
      </c>
    </row>
    <row r="62" spans="1:88" ht="23.25" customHeight="1" thickTop="1" thickBot="1">
      <c r="A62" s="1"/>
      <c r="B62" s="1"/>
      <c r="C62" s="22" t="s">
        <v>34</v>
      </c>
      <c r="D62" s="552" t="s">
        <v>1870</v>
      </c>
      <c r="E62" s="552"/>
      <c r="F62" s="552"/>
      <c r="G62" s="552"/>
      <c r="H62" s="552"/>
      <c r="I62" s="552"/>
      <c r="J62" s="552"/>
      <c r="K62" s="552"/>
      <c r="L62" s="27"/>
      <c r="M62" s="26"/>
      <c r="T62" s="625"/>
      <c r="U62" s="626"/>
      <c r="V62" s="29">
        <f>SUM(V59:V61)</f>
        <v>0</v>
      </c>
      <c r="W62" s="28"/>
      <c r="X62" s="28"/>
      <c r="Y62" s="28"/>
      <c r="Z62" s="28"/>
      <c r="AA62" s="28"/>
      <c r="AB62" s="28"/>
      <c r="AC62" s="28"/>
      <c r="AD62" s="28"/>
      <c r="AO62" s="7" t="s">
        <v>118</v>
      </c>
      <c r="AU62" s="19" t="str">
        <f>IF(参照_電気!A62="","",参照_電気!A62)</f>
        <v/>
      </c>
      <c r="AV62" s="19" t="str">
        <f>IF(参照_電気!B62="","",参照_電気!B62)</f>
        <v/>
      </c>
      <c r="AW62" s="19" t="str">
        <f>IF(参照_電気!C62="","",参照_電気!C62)</f>
        <v>メニューB(残差)</v>
      </c>
      <c r="AX62" s="19">
        <f>IF(参照_電気!D62="","",参照_電気!D62)</f>
        <v>4.2000000000000002E-4</v>
      </c>
      <c r="AY62" s="19">
        <f>IF(参照_電気!E62="","",参照_電気!E62)</f>
        <v>4.2000000000000002E-4</v>
      </c>
      <c r="AZ62" s="19" t="str">
        <f>IF(参照_電気!F62="","",参照_電気!F62)</f>
        <v>日本テクノ(株)</v>
      </c>
      <c r="BA62" s="19" t="str">
        <f>IF(参照_電気!G62="","",参照_電気!G62)</f>
        <v>日本テクノ(株)_メニューB(残差)</v>
      </c>
      <c r="BB62" s="19">
        <f t="shared" si="0"/>
        <v>0.42000000000000004</v>
      </c>
      <c r="BD62" s="19" t="str">
        <f>IF(参照_電気!L62="","",参照_電気!L62)</f>
        <v>(株)stc</v>
      </c>
    </row>
    <row r="63" spans="1:88" ht="42.75" customHeight="1">
      <c r="A63" s="1"/>
      <c r="B63" s="1"/>
      <c r="C63" s="22" t="s">
        <v>35</v>
      </c>
      <c r="D63" s="552" t="s">
        <v>1871</v>
      </c>
      <c r="E63" s="552"/>
      <c r="F63" s="552"/>
      <c r="G63" s="552"/>
      <c r="H63" s="552"/>
      <c r="I63" s="552"/>
      <c r="J63" s="552"/>
      <c r="K63" s="552"/>
      <c r="L63" s="27"/>
      <c r="M63" s="26"/>
      <c r="O63" s="153" t="s">
        <v>372</v>
      </c>
      <c r="W63" s="28"/>
      <c r="X63" s="28"/>
      <c r="Y63" s="28"/>
      <c r="Z63" s="28"/>
      <c r="AA63" s="28"/>
      <c r="AB63" s="28"/>
      <c r="AC63" s="28"/>
      <c r="AD63" s="28"/>
      <c r="AO63" s="7" t="s">
        <v>385</v>
      </c>
      <c r="AU63" s="19" t="str">
        <f>IF(参照_電気!A63="","",参照_電気!A63)</f>
        <v/>
      </c>
      <c r="AV63" s="19" t="str">
        <f>IF(参照_電気!B63="","",参照_電気!B63)</f>
        <v/>
      </c>
      <c r="AW63" s="19" t="str">
        <f>IF(参照_電気!C63="","",参照_電気!C63)</f>
        <v>(参考値)事業者全体</v>
      </c>
      <c r="AX63" s="19">
        <f>IF(参照_電気!D63="","",参照_電気!D63)</f>
        <v>2.4000000000000001E-4</v>
      </c>
      <c r="AY63" s="19">
        <f>IF(参照_電気!E63="","",参照_電気!E63)</f>
        <v>2.4000000000000001E-4</v>
      </c>
      <c r="AZ63" s="19" t="str">
        <f>IF(参照_電気!F63="","",参照_電気!F63)</f>
        <v>日本テクノ(株)</v>
      </c>
      <c r="BA63" s="19" t="str">
        <f>IF(参照_電気!G63="","",参照_電気!G63)</f>
        <v>日本テクノ(株)_(参考値)事業者全体</v>
      </c>
      <c r="BB63" s="19">
        <f t="shared" si="0"/>
        <v>0.24000000000000002</v>
      </c>
      <c r="BD63" s="19" t="str">
        <f>IF(参照_電気!L63="","",参照_電気!L63)</f>
        <v>SustainableEnergy(株)</v>
      </c>
    </row>
    <row r="64" spans="1:88">
      <c r="A64" s="1"/>
      <c r="B64" s="1"/>
      <c r="C64" s="22" t="s">
        <v>36</v>
      </c>
      <c r="D64" s="556" t="s">
        <v>1872</v>
      </c>
      <c r="E64" s="556"/>
      <c r="F64" s="556"/>
      <c r="G64" s="556"/>
      <c r="H64" s="556"/>
      <c r="I64" s="556"/>
      <c r="J64" s="556"/>
      <c r="K64" s="556"/>
      <c r="L64" s="27"/>
      <c r="M64" s="26"/>
      <c r="O64" s="15" t="s">
        <v>1139</v>
      </c>
      <c r="P64" s="15" t="s">
        <v>1142</v>
      </c>
      <c r="Q64" s="15" t="s">
        <v>1138</v>
      </c>
      <c r="AO64" s="7" t="s">
        <v>384</v>
      </c>
      <c r="AU64" s="19" t="str">
        <f>IF(参照_電気!A64="","",参照_電気!A64)</f>
        <v>A0020</v>
      </c>
      <c r="AV64" s="19" t="str">
        <f>IF(参照_電気!B64="","",参照_電気!B64)</f>
        <v>中央電力エナジー(株)</v>
      </c>
      <c r="AW64" s="19" t="str">
        <f>IF(参照_電気!C64="","",参照_電気!C64)</f>
        <v>メニューA</v>
      </c>
      <c r="AX64" s="19">
        <f>IF(参照_電気!D64="","",参照_電気!D64)</f>
        <v>0</v>
      </c>
      <c r="AY64" s="19">
        <f>IF(参照_電気!E64="","",参照_電気!E64)</f>
        <v>0</v>
      </c>
      <c r="AZ64" s="19" t="str">
        <f>IF(参照_電気!F64="","",参照_電気!F64)</f>
        <v>中央電力エナジー(株)</v>
      </c>
      <c r="BA64" s="19" t="str">
        <f>IF(参照_電気!G64="","",参照_電気!G64)</f>
        <v>中央電力エナジー(株)_メニューA</v>
      </c>
      <c r="BB64" s="19">
        <f t="shared" si="0"/>
        <v>0</v>
      </c>
      <c r="BD64" s="19" t="str">
        <f>IF(参照_電気!L64="","",参照_電気!L64)</f>
        <v>T＆Tエナジー(株)</v>
      </c>
    </row>
    <row r="65" spans="1:56" ht="10.5" customHeight="1">
      <c r="A65" s="1"/>
      <c r="B65" s="1"/>
      <c r="C65" s="22" t="s">
        <v>37</v>
      </c>
      <c r="D65" s="552" t="s">
        <v>1873</v>
      </c>
      <c r="E65" s="552"/>
      <c r="F65" s="552"/>
      <c r="G65" s="552"/>
      <c r="H65" s="552"/>
      <c r="I65" s="552"/>
      <c r="J65" s="552"/>
      <c r="K65" s="552"/>
      <c r="L65" s="25"/>
      <c r="M65" s="24"/>
      <c r="O65" s="15" t="s">
        <v>369</v>
      </c>
      <c r="P65" s="160" t="str">
        <f>IF(J28=0,"",J28)</f>
        <v/>
      </c>
      <c r="Q65" s="160" t="str">
        <f>IF(K28=0,"",K28)</f>
        <v/>
      </c>
      <c r="AO65" s="7" t="s">
        <v>383</v>
      </c>
      <c r="AU65" s="19" t="str">
        <f>IF(参照_電気!A65="","",参照_電気!A65)</f>
        <v/>
      </c>
      <c r="AV65" s="19" t="str">
        <f>IF(参照_電気!B65="","",参照_電気!B65)</f>
        <v/>
      </c>
      <c r="AW65" s="19" t="str">
        <f>IF(参照_電気!C65="","",参照_電気!C65)</f>
        <v>メニューB</v>
      </c>
      <c r="AX65" s="19">
        <f>IF(参照_電気!D65="","",参照_電気!D65)</f>
        <v>0</v>
      </c>
      <c r="AY65" s="19">
        <f>IF(参照_電気!E65="","",参照_電気!E65)</f>
        <v>0</v>
      </c>
      <c r="AZ65" s="19" t="str">
        <f>IF(参照_電気!F65="","",参照_電気!F65)</f>
        <v>中央電力エナジー(株)</v>
      </c>
      <c r="BA65" s="19" t="str">
        <f>IF(参照_電気!G65="","",参照_電気!G65)</f>
        <v>中央電力エナジー(株)_メニューB</v>
      </c>
      <c r="BB65" s="19">
        <f t="shared" si="0"/>
        <v>0</v>
      </c>
      <c r="BD65" s="19" t="str">
        <f>IF(参照_電気!L65="","",参照_電気!L65)</f>
        <v>TERA Energy(株)</v>
      </c>
    </row>
    <row r="66" spans="1:56">
      <c r="A66" s="1"/>
      <c r="B66" s="1"/>
      <c r="C66" s="22" t="s">
        <v>38</v>
      </c>
      <c r="D66" s="552" t="s">
        <v>1874</v>
      </c>
      <c r="E66" s="552"/>
      <c r="F66" s="552"/>
      <c r="G66" s="552"/>
      <c r="H66" s="552"/>
      <c r="I66" s="552"/>
      <c r="J66" s="552"/>
      <c r="K66" s="552"/>
      <c r="L66" s="21"/>
      <c r="M66" s="20"/>
      <c r="O66" s="15" t="s">
        <v>370</v>
      </c>
      <c r="P66" s="160" t="str">
        <f>IF(J43=0,"",J43)</f>
        <v/>
      </c>
      <c r="Q66" s="160" t="str">
        <f>IF(K43=0,"",K43)</f>
        <v/>
      </c>
      <c r="AO66" s="7" t="s">
        <v>119</v>
      </c>
      <c r="AU66" s="19" t="str">
        <f>IF(参照_電気!A66="","",参照_電気!A66)</f>
        <v/>
      </c>
      <c r="AV66" s="19" t="str">
        <f>IF(参照_電気!B66="","",参照_電気!B66)</f>
        <v/>
      </c>
      <c r="AW66" s="19" t="str">
        <f>IF(参照_電気!C66="","",参照_電気!C66)</f>
        <v>メニューC</v>
      </c>
      <c r="AX66" s="19">
        <f>IF(参照_電気!D66="","",参照_電気!D66)</f>
        <v>0</v>
      </c>
      <c r="AY66" s="19">
        <f>IF(参照_電気!E66="","",参照_電気!E66)</f>
        <v>0</v>
      </c>
      <c r="AZ66" s="19" t="str">
        <f>IF(参照_電気!F66="","",参照_電気!F66)</f>
        <v>中央電力エナジー(株)</v>
      </c>
      <c r="BA66" s="19" t="str">
        <f>IF(参照_電気!G66="","",参照_電気!G66)</f>
        <v>中央電力エナジー(株)_メニューC</v>
      </c>
      <c r="BB66" s="19">
        <f t="shared" si="0"/>
        <v>0</v>
      </c>
      <c r="BD66" s="19" t="str">
        <f>IF(参照_電気!L66="","",参照_電気!L66)</f>
        <v>TGオクトパスエナジー(株)</v>
      </c>
    </row>
    <row r="67" spans="1:56">
      <c r="A67" s="1"/>
      <c r="B67" s="1"/>
      <c r="C67" s="22" t="s">
        <v>122</v>
      </c>
      <c r="D67" s="552" t="s">
        <v>1877</v>
      </c>
      <c r="E67" s="552"/>
      <c r="F67" s="552"/>
      <c r="G67" s="552"/>
      <c r="H67" s="552"/>
      <c r="I67" s="552"/>
      <c r="J67" s="552"/>
      <c r="K67" s="552"/>
      <c r="L67" s="21"/>
      <c r="M67" s="20"/>
      <c r="O67" s="15" t="s">
        <v>371</v>
      </c>
      <c r="P67" s="160" t="str">
        <f>IF(J57=0,"",J57)</f>
        <v/>
      </c>
      <c r="Q67" s="160" t="str">
        <f>IF(J57=0,"",J57)</f>
        <v/>
      </c>
      <c r="AO67" s="7" t="s">
        <v>382</v>
      </c>
      <c r="AU67" s="19" t="str">
        <f>IF(参照_電気!A67="","",参照_電気!A67)</f>
        <v/>
      </c>
      <c r="AV67" s="19" t="str">
        <f>IF(参照_電気!B67="","",参照_電気!B67)</f>
        <v/>
      </c>
      <c r="AW67" s="19" t="str">
        <f>IF(参照_電気!C67="","",参照_電気!C67)</f>
        <v>メニューD(残差)</v>
      </c>
      <c r="AX67" s="19">
        <f>IF(参照_電気!D67="","",参照_電気!D67)</f>
        <v>6.5099999999999999E-4</v>
      </c>
      <c r="AY67" s="19">
        <f>IF(参照_電気!E67="","",参照_電気!E67)</f>
        <v>6.5099999999999999E-4</v>
      </c>
      <c r="AZ67" s="19" t="str">
        <f>IF(参照_電気!F67="","",参照_電気!F67)</f>
        <v>中央電力エナジー(株)</v>
      </c>
      <c r="BA67" s="19" t="str">
        <f>IF(参照_電気!G67="","",参照_電気!G67)</f>
        <v>中央電力エナジー(株)_メニューD(残差)</v>
      </c>
      <c r="BB67" s="19">
        <f t="shared" si="0"/>
        <v>0.65100000000000002</v>
      </c>
      <c r="BD67" s="19" t="str">
        <f>IF(参照_電気!L67="","",参照_電気!L67)</f>
        <v>TOPPANホールディングス(株)</v>
      </c>
    </row>
    <row r="68" spans="1:56" ht="21" customHeight="1">
      <c r="A68" s="1"/>
      <c r="B68" s="1"/>
      <c r="C68" s="22" t="s">
        <v>123</v>
      </c>
      <c r="D68" s="552" t="s">
        <v>1875</v>
      </c>
      <c r="E68" s="552"/>
      <c r="F68" s="552"/>
      <c r="G68" s="552"/>
      <c r="H68" s="552"/>
      <c r="I68" s="552"/>
      <c r="J68" s="552"/>
      <c r="K68" s="552"/>
      <c r="L68" s="21"/>
      <c r="M68" s="20"/>
      <c r="N68" s="23"/>
      <c r="O68" s="15" t="s">
        <v>1859</v>
      </c>
      <c r="P68" s="145" t="str">
        <f>IF(SUM(P65:P67)=0,"",SUM(P65:P67))</f>
        <v/>
      </c>
      <c r="Q68" s="160" t="str">
        <f>IF(SUM(Q65:Q67)=0,"",SUM(Q65:Q67))</f>
        <v/>
      </c>
      <c r="AO68" s="7" t="s">
        <v>381</v>
      </c>
      <c r="AU68" s="19" t="str">
        <f>IF(参照_電気!A68="","",参照_電気!A68)</f>
        <v/>
      </c>
      <c r="AV68" s="19" t="str">
        <f>IF(参照_電気!B68="","",参照_電気!B68)</f>
        <v/>
      </c>
      <c r="AW68" s="19" t="str">
        <f>IF(参照_電気!C68="","",参照_電気!C68)</f>
        <v>(参考値)事業者全体</v>
      </c>
      <c r="AX68" s="19">
        <f>IF(参照_電気!D68="","",参照_電気!D68)</f>
        <v>2.9799999999999998E-4</v>
      </c>
      <c r="AY68" s="19">
        <f>IF(参照_電気!E68="","",参照_電気!E68)</f>
        <v>2.9799999999999998E-4</v>
      </c>
      <c r="AZ68" s="19" t="str">
        <f>IF(参照_電気!F68="","",参照_電気!F68)</f>
        <v>中央電力エナジー(株)</v>
      </c>
      <c r="BA68" s="19" t="str">
        <f>IF(参照_電気!G68="","",参照_電気!G68)</f>
        <v>中央電力エナジー(株)_(参考値)事業者全体</v>
      </c>
      <c r="BB68" s="19">
        <f t="shared" si="0"/>
        <v>0.29799999999999999</v>
      </c>
      <c r="BD68" s="19" t="str">
        <f>IF(参照_電気!L68="","",参照_電気!L68)</f>
        <v>(株)TTSパワー</v>
      </c>
    </row>
    <row r="69" spans="1:56">
      <c r="A69" s="1"/>
      <c r="B69" s="1"/>
      <c r="C69" s="22" t="s">
        <v>124</v>
      </c>
      <c r="D69" s="552" t="s">
        <v>1876</v>
      </c>
      <c r="E69" s="552"/>
      <c r="F69" s="552"/>
      <c r="G69" s="552"/>
      <c r="H69" s="552"/>
      <c r="I69" s="552"/>
      <c r="J69" s="552"/>
      <c r="K69" s="552"/>
      <c r="L69" s="21"/>
      <c r="M69" s="20"/>
      <c r="O69" s="15" t="s">
        <v>1860</v>
      </c>
      <c r="P69" s="145" t="str">
        <f>IF(SUM(P65:P66)=0,"",SUM(P65:P66))</f>
        <v/>
      </c>
      <c r="AO69" s="7" t="s">
        <v>120</v>
      </c>
      <c r="AU69" s="19" t="str">
        <f>IF(参照_電気!A69="","",参照_電気!A69)</f>
        <v>A0021</v>
      </c>
      <c r="AV69" s="19" t="str">
        <f>IF(参照_電気!B69="","",参照_電気!B69)</f>
        <v>(株)Looop</v>
      </c>
      <c r="AW69" s="19" t="str">
        <f>IF(参照_電気!C69="","",参照_電気!C69)</f>
        <v>メニューA</v>
      </c>
      <c r="AX69" s="19">
        <f>IF(参照_電気!D69="","",参照_電気!D69)</f>
        <v>0</v>
      </c>
      <c r="AY69" s="19">
        <f>IF(参照_電気!E69="","",参照_電気!E69)</f>
        <v>0</v>
      </c>
      <c r="AZ69" s="19" t="str">
        <f>IF(参照_電気!F69="","",参照_電気!F69)</f>
        <v>(株)Looop</v>
      </c>
      <c r="BA69" s="19" t="str">
        <f>IF(参照_電気!G69="","",参照_電気!G69)</f>
        <v>(株)Looop_メニューA</v>
      </c>
      <c r="BB69" s="19">
        <f t="shared" ref="BB69:BB132" si="31">AX69*1000</f>
        <v>0</v>
      </c>
      <c r="BD69" s="19" t="str">
        <f>IF(参照_電気!L69="","",参照_電気!L69)</f>
        <v>UNIVERGY(株)</v>
      </c>
    </row>
    <row r="70" spans="1:56">
      <c r="A70" s="1"/>
      <c r="B70" s="1"/>
      <c r="C70" s="1"/>
      <c r="D70" s="1"/>
      <c r="E70" s="1"/>
      <c r="F70" s="1"/>
      <c r="G70" s="1"/>
      <c r="H70" s="1"/>
      <c r="I70" s="1"/>
      <c r="J70" s="1"/>
      <c r="K70" s="1"/>
      <c r="L70" s="1"/>
      <c r="AU70" s="19" t="str">
        <f>IF(参照_電気!A70="","",参照_電気!A70)</f>
        <v/>
      </c>
      <c r="AV70" s="19" t="str">
        <f>IF(参照_電気!B70="","",参照_電気!B70)</f>
        <v/>
      </c>
      <c r="AW70" s="19" t="str">
        <f>IF(参照_電気!C70="","",参照_電気!C70)</f>
        <v>メニューB</v>
      </c>
      <c r="AX70" s="19">
        <f>IF(参照_電気!D70="","",参照_電気!D70)</f>
        <v>1.73E-4</v>
      </c>
      <c r="AY70" s="19">
        <f>IF(参照_電気!E70="","",参照_電気!E70)</f>
        <v>1.73E-4</v>
      </c>
      <c r="AZ70" s="19" t="str">
        <f>IF(参照_電気!F70="","",参照_電気!F70)</f>
        <v>(株)Looop</v>
      </c>
      <c r="BA70" s="19" t="str">
        <f>IF(参照_電気!G70="","",参照_電気!G70)</f>
        <v>(株)Looop_メニューB</v>
      </c>
      <c r="BB70" s="19">
        <f t="shared" si="31"/>
        <v>0.17300000000000001</v>
      </c>
      <c r="BD70" s="19" t="str">
        <f>IF(参照_電気!L70="","",参照_電気!L70)</f>
        <v>(株)UPDATER</v>
      </c>
    </row>
    <row r="71" spans="1:56" ht="12" hidden="1">
      <c r="N71" s="36" t="s">
        <v>2307</v>
      </c>
      <c r="AU71" s="19" t="str">
        <f>IF(参照_電気!A71="","",参照_電気!A71)</f>
        <v/>
      </c>
      <c r="AV71" s="19" t="str">
        <f>IF(参照_電気!B71="","",参照_電気!B71)</f>
        <v/>
      </c>
      <c r="AW71" s="19" t="str">
        <f>IF(参照_電気!C71="","",参照_電気!C71)</f>
        <v>メニューC(残差)</v>
      </c>
      <c r="AX71" s="19">
        <f>IF(参照_電気!D71="","",参照_電気!D71)</f>
        <v>5.9599999999999996E-4</v>
      </c>
      <c r="AY71" s="19">
        <f>IF(参照_電気!E71="","",参照_電気!E71)</f>
        <v>5.9599999999999996E-4</v>
      </c>
      <c r="AZ71" s="19" t="str">
        <f>IF(参照_電気!F71="","",参照_電気!F71)</f>
        <v>(株)Looop</v>
      </c>
      <c r="BA71" s="19" t="str">
        <f>IF(参照_電気!G71="","",参照_電気!G71)</f>
        <v>(株)Looop_メニューC(残差)</v>
      </c>
      <c r="BB71" s="19">
        <f t="shared" si="31"/>
        <v>0.59599999999999997</v>
      </c>
      <c r="BD71" s="19" t="str">
        <f>IF(参照_電気!L71="","",参照_電気!L71)</f>
        <v>(株)UPX</v>
      </c>
    </row>
    <row r="72" spans="1:56" ht="12.5" hidden="1" thickBot="1">
      <c r="N72" s="117" t="s">
        <v>2291</v>
      </c>
      <c r="AU72" s="19" t="str">
        <f>IF(参照_電気!A72="","",参照_電気!A72)</f>
        <v/>
      </c>
      <c r="AV72" s="19" t="str">
        <f>IF(参照_電気!B72="","",参照_電気!B72)</f>
        <v/>
      </c>
      <c r="AW72" s="19" t="str">
        <f>IF(参照_電気!C72="","",参照_電気!C72)</f>
        <v>(参考値)事業者全体</v>
      </c>
      <c r="AX72" s="19">
        <f>IF(参照_電気!D72="","",参照_電気!D72)</f>
        <v>5.8699999999999996E-4</v>
      </c>
      <c r="AY72" s="19">
        <f>IF(参照_電気!E72="","",参照_電気!E72)</f>
        <v>5.8699999999999996E-4</v>
      </c>
      <c r="AZ72" s="19" t="str">
        <f>IF(参照_電気!F72="","",参照_電気!F72)</f>
        <v>(株)Looop</v>
      </c>
      <c r="BA72" s="19" t="str">
        <f>IF(参照_電気!G72="","",参照_電気!G72)</f>
        <v>(株)Looop_(参考値)事業者全体</v>
      </c>
      <c r="BB72" s="19">
        <f t="shared" si="31"/>
        <v>0.58699999999999997</v>
      </c>
      <c r="BD72" s="19" t="str">
        <f>IF(参照_電気!L72="","",参照_電気!L72)</f>
        <v>(株)UーPOWER</v>
      </c>
    </row>
    <row r="73" spans="1:56" ht="12.5" hidden="1" thickBot="1">
      <c r="N73" s="75"/>
      <c r="O73" s="73" t="s">
        <v>66</v>
      </c>
      <c r="P73" s="74" t="s">
        <v>344</v>
      </c>
      <c r="Q73" s="69" t="s">
        <v>410</v>
      </c>
      <c r="R73" s="73" t="s">
        <v>409</v>
      </c>
      <c r="S73" s="34" t="s">
        <v>121</v>
      </c>
      <c r="T73" s="67" t="s">
        <v>396</v>
      </c>
      <c r="U73" s="66" t="s">
        <v>395</v>
      </c>
      <c r="V73" s="66" t="s">
        <v>394</v>
      </c>
      <c r="W73" s="73" t="s">
        <v>408</v>
      </c>
      <c r="X73" s="72" t="s">
        <v>407</v>
      </c>
      <c r="Y73" s="71" t="s">
        <v>406</v>
      </c>
      <c r="Z73" s="71" t="s">
        <v>405</v>
      </c>
      <c r="AA73" s="71" t="s">
        <v>404</v>
      </c>
      <c r="AB73" s="71" t="s">
        <v>403</v>
      </c>
      <c r="AC73" s="71" t="s">
        <v>402</v>
      </c>
      <c r="AD73" s="71" t="s">
        <v>401</v>
      </c>
      <c r="AE73" s="66" t="s">
        <v>400</v>
      </c>
      <c r="AF73" s="34" t="s">
        <v>399</v>
      </c>
      <c r="AU73" s="19" t="str">
        <f>IF(参照_電気!A73="","",参照_電気!A73)</f>
        <v>A0023</v>
      </c>
      <c r="AV73" s="19" t="str">
        <f>IF(参照_電気!B73="","",参照_電気!B73)</f>
        <v>(株)ナンワ(旧：(株)ナンワエナジー)</v>
      </c>
      <c r="AW73" s="19" t="str">
        <f>IF(参照_電気!C73="","",参照_電気!C73)</f>
        <v/>
      </c>
      <c r="AX73" s="19">
        <f>IF(参照_電気!D73="","",参照_電気!D73)</f>
        <v>6.5300000000000004E-4</v>
      </c>
      <c r="AY73" s="19">
        <f>IF(参照_電気!E73="","",参照_電気!E73)</f>
        <v>6.5300000000000004E-4</v>
      </c>
      <c r="AZ73" s="19" t="str">
        <f>IF(参照_電気!F73="","",参照_電気!F73)</f>
        <v>(株)ナンワ(旧：(株)ナンワエナジー)</v>
      </c>
      <c r="BA73" s="19" t="str">
        <f>IF(参照_電気!G73="","",参照_電気!G73)</f>
        <v>(株)ナンワ(旧：(株)ナンワエナジー)_</v>
      </c>
      <c r="BB73" s="19">
        <f t="shared" si="31"/>
        <v>0.65300000000000002</v>
      </c>
      <c r="BD73" s="19" t="str">
        <f>IF(参照_電気!L73="","",参照_電気!L73)</f>
        <v>Valhall合同会社</v>
      </c>
    </row>
    <row r="74" spans="1:56" ht="10" hidden="1" thickTop="1">
      <c r="N74" s="59">
        <v>16</v>
      </c>
      <c r="O74" s="57"/>
      <c r="P74" s="57"/>
      <c r="Q74" s="54" t="str">
        <f t="shared" ref="Q74:Q88" si="32">IF(O74="","",_xlfn.IFNA(VLOOKUP(O74&amp;"_"&amp;P74,$BA:$BB,2,FALSE),"該当する排出係数がありません"))</f>
        <v/>
      </c>
      <c r="R74" s="60"/>
      <c r="S74" s="100"/>
      <c r="T74" s="49">
        <f>係数１!D$49</f>
        <v>8640</v>
      </c>
      <c r="U74" s="92" t="str">
        <f t="shared" ref="U74:U88" si="33">IF(OR(S74="",O74=""),"",S74/1000*T74*0.0258)</f>
        <v/>
      </c>
      <c r="V74" s="92" t="str">
        <f t="shared" ref="V74:V88" si="34">IF(OR(S74="",O74=""),"",IF(R74="",S74*Q74,S74*R74))</f>
        <v/>
      </c>
      <c r="W74" s="94" t="str">
        <f t="array" aca="1" ref="W74" ca="1">IF(O74="","",IF(ISNUMBER(AA74),INDIRECT($BG$6&amp;AA74),IF(AA74="a",Q74,IF(AA74="b",INDIRECT($BG$6&amp;AB74),IF(AA74="c",R74,"")))))</f>
        <v/>
      </c>
      <c r="X74" s="93"/>
      <c r="Y74" s="92" t="str">
        <f t="shared" ref="Y74:Y88" si="35">IF(OR(S74="",O74=""),"",IF(X74="",S74*W74,S74*X74))</f>
        <v/>
      </c>
      <c r="Z74" s="91" t="str">
        <f t="shared" ref="Z74:Z88" ca="1" si="36">IF(O74="","",IF(COUNTIF(INDIRECT($BG$4&amp;":"&amp;$BG$4),O74),1,0))</f>
        <v/>
      </c>
      <c r="AA74" s="91" t="str">
        <f t="shared" ref="AA74:AA88" ca="1" si="37">IF(O74="","",IF(OR(AE74="",AF74=""),"c",IFERROR(MATCH("*残差*",INDIRECT($BG$5&amp;AE74&amp;":"&amp;$BG$5&amp;AF74),0)+AE74-1,IF(AF74-AE74&gt;=1,"b","a"))))</f>
        <v/>
      </c>
      <c r="AB74" s="91" t="str">
        <f t="shared" ref="AB74:AB88" ca="1" si="38">IF(O74="","",IF(OR(AE74="",AF74=""),"-",IFERROR(MATCH("*事業者全体*",INDIRECT($BG$5&amp;AE74&amp;":"&amp;$BG$5&amp;AF74),0)+AE74-1,"-")))</f>
        <v/>
      </c>
      <c r="AC74" s="91">
        <f t="shared" ref="AC74:AC88" ca="1" si="39">IF(Z74=0,1,IF(R74="",0,1))</f>
        <v>0</v>
      </c>
      <c r="AD74" s="91">
        <f t="shared" ref="AD74:AD88" si="40">IF(R74="",0,1)</f>
        <v>0</v>
      </c>
      <c r="AE74" s="91" t="str">
        <f t="shared" ref="AE74:AE88" si="41">_xlfn.IFNA(MATCH(O74,$AZ:$AZ,0),"")</f>
        <v/>
      </c>
      <c r="AF74" s="90" t="str">
        <f t="shared" ref="AF74:AF88" si="42">IFERROR(IF(O74="","",AE74+COUNTIF($AZ:$AZ,O74)-1),"")</f>
        <v/>
      </c>
      <c r="AU74" s="19" t="str">
        <f>IF(参照_電気!A74="","",参照_電気!A74)</f>
        <v>A0024</v>
      </c>
      <c r="AV74" s="19" t="str">
        <f>IF(参照_電気!B74="","",参照_電気!B74)</f>
        <v>静岡ガス＆パワー(株)</v>
      </c>
      <c r="AW74" s="19" t="str">
        <f>IF(参照_電気!C74="","",参照_電気!C74)</f>
        <v>メニューA</v>
      </c>
      <c r="AX74" s="19">
        <f>IF(参照_電気!D74="","",参照_電気!D74)</f>
        <v>3.1399999999999999E-4</v>
      </c>
      <c r="AY74" s="19">
        <f>IF(参照_電気!E74="","",参照_電気!E74)</f>
        <v>3.1399999999999999E-4</v>
      </c>
      <c r="AZ74" s="19" t="str">
        <f>IF(参照_電気!F74="","",参照_電気!F74)</f>
        <v>静岡ガス＆パワー(株)</v>
      </c>
      <c r="BA74" s="19" t="str">
        <f>IF(参照_電気!G74="","",参照_電気!G74)</f>
        <v>静岡ガス＆パワー(株)_メニューA</v>
      </c>
      <c r="BB74" s="19">
        <f t="shared" si="31"/>
        <v>0.314</v>
      </c>
      <c r="BD74" s="19" t="str">
        <f>IF(参照_電気!L74="","",参照_電気!L74)</f>
        <v>(株)VーPower</v>
      </c>
    </row>
    <row r="75" spans="1:56" hidden="1">
      <c r="N75" s="59">
        <v>17</v>
      </c>
      <c r="O75" s="57"/>
      <c r="P75" s="57"/>
      <c r="Q75" s="54" t="str">
        <f t="shared" si="32"/>
        <v/>
      </c>
      <c r="R75" s="60"/>
      <c r="S75" s="100"/>
      <c r="T75" s="49">
        <f>係数１!D$49</f>
        <v>8640</v>
      </c>
      <c r="U75" s="92" t="str">
        <f t="shared" si="33"/>
        <v/>
      </c>
      <c r="V75" s="92" t="str">
        <f t="shared" si="34"/>
        <v/>
      </c>
      <c r="W75" s="94" t="str">
        <f t="array" aca="1" ref="W75" ca="1">IF(O75="","",IF(ISNUMBER(AA75),INDIRECT($BG$6&amp;AA75),IF(AA75="a",Q75,IF(AA75="b",INDIRECT($BG$6&amp;AB75),IF(AA75="c",R75,"")))))</f>
        <v/>
      </c>
      <c r="X75" s="93"/>
      <c r="Y75" s="92" t="str">
        <f t="shared" si="35"/>
        <v/>
      </c>
      <c r="Z75" s="91" t="str">
        <f t="shared" ca="1" si="36"/>
        <v/>
      </c>
      <c r="AA75" s="91" t="str">
        <f t="shared" ca="1" si="37"/>
        <v/>
      </c>
      <c r="AB75" s="91" t="str">
        <f t="shared" ca="1" si="38"/>
        <v/>
      </c>
      <c r="AC75" s="91">
        <f t="shared" ca="1" si="39"/>
        <v>0</v>
      </c>
      <c r="AD75" s="91">
        <f t="shared" si="40"/>
        <v>0</v>
      </c>
      <c r="AE75" s="91" t="str">
        <f t="shared" si="41"/>
        <v/>
      </c>
      <c r="AF75" s="90" t="str">
        <f t="shared" si="42"/>
        <v/>
      </c>
      <c r="AU75" s="19" t="str">
        <f>IF(参照_電気!A75="","",参照_電気!A75)</f>
        <v/>
      </c>
      <c r="AV75" s="19" t="str">
        <f>IF(参照_電気!B75="","",参照_電気!B75)</f>
        <v/>
      </c>
      <c r="AW75" s="19" t="str">
        <f>IF(参照_電気!C75="","",参照_電気!C75)</f>
        <v>メニューB</v>
      </c>
      <c r="AX75" s="19">
        <f>IF(参照_電気!D75="","",参照_電気!D75)</f>
        <v>0</v>
      </c>
      <c r="AY75" s="19">
        <f>IF(参照_電気!E75="","",参照_電気!E75)</f>
        <v>0</v>
      </c>
      <c r="AZ75" s="19" t="str">
        <f>IF(参照_電気!F75="","",参照_電気!F75)</f>
        <v>静岡ガス＆パワー(株)</v>
      </c>
      <c r="BA75" s="19" t="str">
        <f>IF(参照_電気!G75="","",参照_電気!G75)</f>
        <v>静岡ガス＆パワー(株)_メニューB</v>
      </c>
      <c r="BB75" s="19">
        <f t="shared" si="31"/>
        <v>0</v>
      </c>
      <c r="BD75" s="19" t="str">
        <f>IF(参照_電気!L75="","",参照_電気!L75)</f>
        <v>WSエナジー(株)</v>
      </c>
    </row>
    <row r="76" spans="1:56" hidden="1">
      <c r="N76" s="59">
        <v>18</v>
      </c>
      <c r="O76" s="57"/>
      <c r="P76" s="57"/>
      <c r="Q76" s="54" t="str">
        <f t="shared" si="32"/>
        <v/>
      </c>
      <c r="R76" s="60"/>
      <c r="S76" s="100"/>
      <c r="T76" s="49">
        <f>係数１!D$49</f>
        <v>8640</v>
      </c>
      <c r="U76" s="92" t="str">
        <f t="shared" si="33"/>
        <v/>
      </c>
      <c r="V76" s="92" t="str">
        <f t="shared" si="34"/>
        <v/>
      </c>
      <c r="W76" s="94" t="str">
        <f t="array" aca="1" ref="W76" ca="1">IF(O76="","",IF(ISNUMBER(AA76),INDIRECT($BG$6&amp;AA76),IF(AA76="a",Q76,IF(AA76="b",INDIRECT($BG$6&amp;AB76),IF(AA76="c",R76,"")))))</f>
        <v/>
      </c>
      <c r="X76" s="93"/>
      <c r="Y76" s="92" t="str">
        <f t="shared" si="35"/>
        <v/>
      </c>
      <c r="Z76" s="91" t="str">
        <f t="shared" ca="1" si="36"/>
        <v/>
      </c>
      <c r="AA76" s="91" t="str">
        <f t="shared" ca="1" si="37"/>
        <v/>
      </c>
      <c r="AB76" s="91" t="str">
        <f t="shared" ca="1" si="38"/>
        <v/>
      </c>
      <c r="AC76" s="91">
        <f t="shared" ca="1" si="39"/>
        <v>0</v>
      </c>
      <c r="AD76" s="91">
        <f t="shared" si="40"/>
        <v>0</v>
      </c>
      <c r="AE76" s="91" t="str">
        <f t="shared" si="41"/>
        <v/>
      </c>
      <c r="AF76" s="90" t="str">
        <f t="shared" si="42"/>
        <v/>
      </c>
      <c r="AU76" s="19" t="str">
        <f>IF(参照_電気!A76="","",参照_電気!A76)</f>
        <v/>
      </c>
      <c r="AV76" s="19" t="str">
        <f>IF(参照_電気!B76="","",参照_電気!B76)</f>
        <v/>
      </c>
      <c r="AW76" s="19" t="str">
        <f>IF(参照_電気!C76="","",参照_電気!C76)</f>
        <v>メニューC</v>
      </c>
      <c r="AX76" s="19">
        <f>IF(参照_電気!D76="","",参照_電気!D76)</f>
        <v>3.5500000000000001E-4</v>
      </c>
      <c r="AY76" s="19">
        <f>IF(参照_電気!E76="","",参照_電気!E76)</f>
        <v>3.5500000000000001E-4</v>
      </c>
      <c r="AZ76" s="19" t="str">
        <f>IF(参照_電気!F76="","",参照_電気!F76)</f>
        <v>静岡ガス＆パワー(株)</v>
      </c>
      <c r="BA76" s="19" t="str">
        <f>IF(参照_電気!G76="","",参照_電気!G76)</f>
        <v>静岡ガス＆パワー(株)_メニューC</v>
      </c>
      <c r="BB76" s="19">
        <f t="shared" si="31"/>
        <v>0.35499999999999998</v>
      </c>
      <c r="BD76" s="19" t="str">
        <f>IF(参照_電気!L76="","",参照_電気!L76)</f>
        <v>Y.W.C.(株)</v>
      </c>
    </row>
    <row r="77" spans="1:56" hidden="1">
      <c r="N77" s="59">
        <v>19</v>
      </c>
      <c r="O77" s="57"/>
      <c r="P77" s="57"/>
      <c r="Q77" s="54" t="str">
        <f t="shared" si="32"/>
        <v/>
      </c>
      <c r="R77" s="60"/>
      <c r="S77" s="100"/>
      <c r="T77" s="49">
        <f>係数１!D$49</f>
        <v>8640</v>
      </c>
      <c r="U77" s="92" t="str">
        <f t="shared" si="33"/>
        <v/>
      </c>
      <c r="V77" s="92" t="str">
        <f t="shared" si="34"/>
        <v/>
      </c>
      <c r="W77" s="94" t="str">
        <f t="array" aca="1" ref="W77" ca="1">IF(O77="","",IF(ISNUMBER(AA77),INDIRECT($BG$6&amp;AA77),IF(AA77="a",Q77,IF(AA77="b",INDIRECT($BG$6&amp;AB77),IF(AA77="c",R77,"")))))</f>
        <v/>
      </c>
      <c r="X77" s="93"/>
      <c r="Y77" s="92" t="str">
        <f t="shared" si="35"/>
        <v/>
      </c>
      <c r="Z77" s="91" t="str">
        <f t="shared" ca="1" si="36"/>
        <v/>
      </c>
      <c r="AA77" s="91" t="str">
        <f t="shared" ca="1" si="37"/>
        <v/>
      </c>
      <c r="AB77" s="91" t="str">
        <f t="shared" ca="1" si="38"/>
        <v/>
      </c>
      <c r="AC77" s="91">
        <f t="shared" ca="1" si="39"/>
        <v>0</v>
      </c>
      <c r="AD77" s="91">
        <f t="shared" si="40"/>
        <v>0</v>
      </c>
      <c r="AE77" s="91" t="str">
        <f t="shared" si="41"/>
        <v/>
      </c>
      <c r="AF77" s="90" t="str">
        <f t="shared" si="42"/>
        <v/>
      </c>
      <c r="AU77" s="19" t="str">
        <f>IF(参照_電気!A77="","",参照_電気!A77)</f>
        <v/>
      </c>
      <c r="AV77" s="19" t="str">
        <f>IF(参照_電気!B77="","",参照_電気!B77)</f>
        <v/>
      </c>
      <c r="AW77" s="19" t="str">
        <f>IF(参照_電気!C77="","",参照_電気!C77)</f>
        <v>メニューD</v>
      </c>
      <c r="AX77" s="19">
        <f>IF(参照_電気!D77="","",参照_電気!D77)</f>
        <v>0</v>
      </c>
      <c r="AY77" s="19">
        <f>IF(参照_電気!E77="","",参照_電気!E77)</f>
        <v>0</v>
      </c>
      <c r="AZ77" s="19" t="str">
        <f>IF(参照_電気!F77="","",参照_電気!F77)</f>
        <v>静岡ガス＆パワー(株)</v>
      </c>
      <c r="BA77" s="19" t="str">
        <f>IF(参照_電気!G77="","",参照_電気!G77)</f>
        <v>静岡ガス＆パワー(株)_メニューD</v>
      </c>
      <c r="BB77" s="19">
        <f t="shared" si="31"/>
        <v>0</v>
      </c>
      <c r="BD77" s="19" t="str">
        <f>IF(参照_電気!L77="","",参照_電気!L77)</f>
        <v>アークエルテクノロジーズ(株)</v>
      </c>
    </row>
    <row r="78" spans="1:56" hidden="1">
      <c r="N78" s="59">
        <v>20</v>
      </c>
      <c r="O78" s="57"/>
      <c r="P78" s="57"/>
      <c r="Q78" s="54" t="str">
        <f t="shared" si="32"/>
        <v/>
      </c>
      <c r="R78" s="60"/>
      <c r="S78" s="100"/>
      <c r="T78" s="49">
        <f>係数１!D$49</f>
        <v>8640</v>
      </c>
      <c r="U78" s="92" t="str">
        <f t="shared" si="33"/>
        <v/>
      </c>
      <c r="V78" s="92" t="str">
        <f t="shared" si="34"/>
        <v/>
      </c>
      <c r="W78" s="94" t="str">
        <f t="array" aca="1" ref="W78" ca="1">IF(O78="","",IF(ISNUMBER(AA78),INDIRECT($BG$6&amp;AA78),IF(AA78="a",Q78,IF(AA78="b",INDIRECT($BG$6&amp;AB78),IF(AA78="c",R78,"")))))</f>
        <v/>
      </c>
      <c r="X78" s="93"/>
      <c r="Y78" s="92" t="str">
        <f t="shared" si="35"/>
        <v/>
      </c>
      <c r="Z78" s="91" t="str">
        <f t="shared" ca="1" si="36"/>
        <v/>
      </c>
      <c r="AA78" s="91" t="str">
        <f t="shared" ca="1" si="37"/>
        <v/>
      </c>
      <c r="AB78" s="91" t="str">
        <f t="shared" ca="1" si="38"/>
        <v/>
      </c>
      <c r="AC78" s="91">
        <f t="shared" ca="1" si="39"/>
        <v>0</v>
      </c>
      <c r="AD78" s="91">
        <f t="shared" si="40"/>
        <v>0</v>
      </c>
      <c r="AE78" s="91" t="str">
        <f t="shared" si="41"/>
        <v/>
      </c>
      <c r="AF78" s="90" t="str">
        <f t="shared" si="42"/>
        <v/>
      </c>
      <c r="AU78" s="19" t="str">
        <f>IF(参照_電気!A78="","",参照_電気!A78)</f>
        <v/>
      </c>
      <c r="AV78" s="19" t="str">
        <f>IF(参照_電気!B78="","",参照_電気!B78)</f>
        <v/>
      </c>
      <c r="AW78" s="19" t="str">
        <f>IF(参照_電気!C78="","",参照_電気!C78)</f>
        <v>メニューE</v>
      </c>
      <c r="AX78" s="19">
        <f>IF(参照_電気!D78="","",参照_電気!D78)</f>
        <v>3.3199999999999999E-4</v>
      </c>
      <c r="AY78" s="19">
        <f>IF(参照_電気!E78="","",参照_電気!E78)</f>
        <v>3.3199999999999999E-4</v>
      </c>
      <c r="AZ78" s="19" t="str">
        <f>IF(参照_電気!F78="","",参照_電気!F78)</f>
        <v>静岡ガス＆パワー(株)</v>
      </c>
      <c r="BA78" s="19" t="str">
        <f>IF(参照_電気!G78="","",参照_電気!G78)</f>
        <v>静岡ガス＆パワー(株)_メニューE</v>
      </c>
      <c r="BB78" s="19">
        <f t="shared" si="31"/>
        <v>0.33200000000000002</v>
      </c>
      <c r="BD78" s="19" t="str">
        <f>IF(参照_電気!L78="","",参照_電気!L78)</f>
        <v>(株)アースインフィニティ</v>
      </c>
    </row>
    <row r="79" spans="1:56" hidden="1">
      <c r="N79" s="59">
        <v>21</v>
      </c>
      <c r="O79" s="57"/>
      <c r="P79" s="57"/>
      <c r="Q79" s="54" t="str">
        <f t="shared" si="32"/>
        <v/>
      </c>
      <c r="R79" s="60"/>
      <c r="S79" s="100"/>
      <c r="T79" s="49">
        <f>係数１!D$49</f>
        <v>8640</v>
      </c>
      <c r="U79" s="92" t="str">
        <f t="shared" si="33"/>
        <v/>
      </c>
      <c r="V79" s="92" t="str">
        <f t="shared" si="34"/>
        <v/>
      </c>
      <c r="W79" s="94" t="str">
        <f t="array" aca="1" ref="W79" ca="1">IF(O79="","",IF(ISNUMBER(AA79),INDIRECT($BG$6&amp;AA79),IF(AA79="a",Q79,IF(AA79="b",INDIRECT($BG$6&amp;AB79),IF(AA79="c",R79,"")))))</f>
        <v/>
      </c>
      <c r="X79" s="93"/>
      <c r="Y79" s="92" t="str">
        <f t="shared" si="35"/>
        <v/>
      </c>
      <c r="Z79" s="91" t="str">
        <f t="shared" ca="1" si="36"/>
        <v/>
      </c>
      <c r="AA79" s="91" t="str">
        <f t="shared" ca="1" si="37"/>
        <v/>
      </c>
      <c r="AB79" s="91" t="str">
        <f t="shared" ca="1" si="38"/>
        <v/>
      </c>
      <c r="AC79" s="91">
        <f t="shared" ca="1" si="39"/>
        <v>0</v>
      </c>
      <c r="AD79" s="91">
        <f t="shared" si="40"/>
        <v>0</v>
      </c>
      <c r="AE79" s="91" t="str">
        <f t="shared" si="41"/>
        <v/>
      </c>
      <c r="AF79" s="90" t="str">
        <f t="shared" si="42"/>
        <v/>
      </c>
      <c r="AU79" s="19" t="str">
        <f>IF(参照_電気!A79="","",参照_電気!A79)</f>
        <v/>
      </c>
      <c r="AV79" s="19" t="str">
        <f>IF(参照_電気!B79="","",参照_電気!B79)</f>
        <v/>
      </c>
      <c r="AW79" s="19" t="str">
        <f>IF(参照_電気!C79="","",参照_電気!C79)</f>
        <v>メニューF(残差)</v>
      </c>
      <c r="AX79" s="19">
        <f>IF(参照_電気!D79="","",参照_電気!D79)</f>
        <v>4.8899999999999996E-4</v>
      </c>
      <c r="AY79" s="19">
        <f>IF(参照_電気!E79="","",参照_電気!E79)</f>
        <v>4.8899999999999996E-4</v>
      </c>
      <c r="AZ79" s="19" t="str">
        <f>IF(参照_電気!F79="","",参照_電気!F79)</f>
        <v>静岡ガス＆パワー(株)</v>
      </c>
      <c r="BA79" s="19" t="str">
        <f>IF(参照_電気!G79="","",参照_電気!G79)</f>
        <v>静岡ガス＆パワー(株)_メニューF(残差)</v>
      </c>
      <c r="BB79" s="19">
        <f t="shared" si="31"/>
        <v>0.48899999999999993</v>
      </c>
      <c r="BD79" s="19" t="str">
        <f>IF(参照_電気!L79="","",参照_電気!L79)</f>
        <v>アースシグナルソリューションズ(株)</v>
      </c>
    </row>
    <row r="80" spans="1:56" hidden="1">
      <c r="N80" s="59">
        <v>22</v>
      </c>
      <c r="O80" s="57"/>
      <c r="P80" s="57"/>
      <c r="Q80" s="54" t="str">
        <f t="shared" si="32"/>
        <v/>
      </c>
      <c r="R80" s="60"/>
      <c r="S80" s="100"/>
      <c r="T80" s="49">
        <f>係数１!D$49</f>
        <v>8640</v>
      </c>
      <c r="U80" s="92" t="str">
        <f t="shared" si="33"/>
        <v/>
      </c>
      <c r="V80" s="92" t="str">
        <f t="shared" si="34"/>
        <v/>
      </c>
      <c r="W80" s="94" t="str">
        <f t="array" aca="1" ref="W80" ca="1">IF(O80="","",IF(ISNUMBER(AA80),INDIRECT($BG$6&amp;AA80),IF(AA80="a",Q80,IF(AA80="b",INDIRECT($BG$6&amp;AB80),IF(AA80="c",R80,"")))))</f>
        <v/>
      </c>
      <c r="X80" s="93"/>
      <c r="Y80" s="92" t="str">
        <f t="shared" si="35"/>
        <v/>
      </c>
      <c r="Z80" s="91" t="str">
        <f t="shared" ca="1" si="36"/>
        <v/>
      </c>
      <c r="AA80" s="91" t="str">
        <f t="shared" ca="1" si="37"/>
        <v/>
      </c>
      <c r="AB80" s="91" t="str">
        <f t="shared" ca="1" si="38"/>
        <v/>
      </c>
      <c r="AC80" s="91">
        <f t="shared" ca="1" si="39"/>
        <v>0</v>
      </c>
      <c r="AD80" s="91">
        <f t="shared" si="40"/>
        <v>0</v>
      </c>
      <c r="AE80" s="91" t="str">
        <f t="shared" si="41"/>
        <v/>
      </c>
      <c r="AF80" s="90" t="str">
        <f t="shared" si="42"/>
        <v/>
      </c>
      <c r="AU80" s="19" t="str">
        <f>IF(参照_電気!A80="","",参照_電気!A80)</f>
        <v/>
      </c>
      <c r="AV80" s="19" t="str">
        <f>IF(参照_電気!B80="","",参照_電気!B80)</f>
        <v/>
      </c>
      <c r="AW80" s="19" t="str">
        <f>IF(参照_電気!C80="","",参照_電気!C80)</f>
        <v>(参考値)事業者全体</v>
      </c>
      <c r="AX80" s="19">
        <f>IF(参照_電気!D80="","",参照_電気!D80)</f>
        <v>4.5899999999999999E-4</v>
      </c>
      <c r="AY80" s="19">
        <f>IF(参照_電気!E80="","",参照_電気!E80)</f>
        <v>4.5899999999999999E-4</v>
      </c>
      <c r="AZ80" s="19" t="str">
        <f>IF(参照_電気!F80="","",参照_電気!F80)</f>
        <v>静岡ガス＆パワー(株)</v>
      </c>
      <c r="BA80" s="19" t="str">
        <f>IF(参照_電気!G80="","",参照_電気!G80)</f>
        <v>静岡ガス＆パワー(株)_(参考値)事業者全体</v>
      </c>
      <c r="BB80" s="19">
        <f t="shared" si="31"/>
        <v>0.45899999999999996</v>
      </c>
      <c r="BD80" s="19" t="str">
        <f>IF(参照_電気!L80="","",参照_電気!L80)</f>
        <v>アーバンエナジー(株)</v>
      </c>
    </row>
    <row r="81" spans="14:56" hidden="1">
      <c r="N81" s="59">
        <v>23</v>
      </c>
      <c r="O81" s="57"/>
      <c r="P81" s="57"/>
      <c r="Q81" s="54" t="str">
        <f t="shared" si="32"/>
        <v/>
      </c>
      <c r="R81" s="60"/>
      <c r="S81" s="100"/>
      <c r="T81" s="49">
        <f>係数１!D$49</f>
        <v>8640</v>
      </c>
      <c r="U81" s="92" t="str">
        <f t="shared" si="33"/>
        <v/>
      </c>
      <c r="V81" s="92" t="str">
        <f t="shared" si="34"/>
        <v/>
      </c>
      <c r="W81" s="94" t="str">
        <f t="array" aca="1" ref="W81" ca="1">IF(O81="","",IF(ISNUMBER(AA81),INDIRECT($BG$6&amp;AA81),IF(AA81="a",Q81,IF(AA81="b",INDIRECT($BG$6&amp;AB81),IF(AA81="c",R81,"")))))</f>
        <v/>
      </c>
      <c r="X81" s="93"/>
      <c r="Y81" s="92" t="str">
        <f t="shared" si="35"/>
        <v/>
      </c>
      <c r="Z81" s="91" t="str">
        <f t="shared" ca="1" si="36"/>
        <v/>
      </c>
      <c r="AA81" s="91" t="str">
        <f t="shared" ca="1" si="37"/>
        <v/>
      </c>
      <c r="AB81" s="91" t="str">
        <f t="shared" ca="1" si="38"/>
        <v/>
      </c>
      <c r="AC81" s="91">
        <f t="shared" ca="1" si="39"/>
        <v>0</v>
      </c>
      <c r="AD81" s="91">
        <f t="shared" si="40"/>
        <v>0</v>
      </c>
      <c r="AE81" s="91" t="str">
        <f t="shared" si="41"/>
        <v/>
      </c>
      <c r="AF81" s="90" t="str">
        <f t="shared" si="42"/>
        <v/>
      </c>
      <c r="AU81" s="19" t="str">
        <f>IF(参照_電気!A81="","",参照_電気!A81)</f>
        <v>A0025</v>
      </c>
      <c r="AV81" s="19" t="str">
        <f>IF(参照_電気!B81="","",参照_電気!B81)</f>
        <v>荏原環境プラント(株)</v>
      </c>
      <c r="AW81" s="19" t="str">
        <f>IF(参照_電気!C81="","",参照_電気!C81)</f>
        <v>メニューA</v>
      </c>
      <c r="AX81" s="19">
        <f>IF(参照_電気!D81="","",参照_電気!D81)</f>
        <v>0</v>
      </c>
      <c r="AY81" s="19">
        <f>IF(参照_電気!E81="","",参照_電気!E81)</f>
        <v>0</v>
      </c>
      <c r="AZ81" s="19" t="str">
        <f>IF(参照_電気!F81="","",参照_電気!F81)</f>
        <v>荏原環境プラント(株)</v>
      </c>
      <c r="BA81" s="19" t="str">
        <f>IF(参照_電気!G81="","",参照_電気!G81)</f>
        <v>荏原環境プラント(株)_メニューA</v>
      </c>
      <c r="BB81" s="19">
        <f t="shared" si="31"/>
        <v>0</v>
      </c>
      <c r="BD81" s="19" t="str">
        <f>IF(参照_電気!L81="","",参照_電気!L81)</f>
        <v>アイエスジー(株)</v>
      </c>
    </row>
    <row r="82" spans="14:56" hidden="1">
      <c r="N82" s="59">
        <v>24</v>
      </c>
      <c r="O82" s="57"/>
      <c r="P82" s="57"/>
      <c r="Q82" s="54" t="str">
        <f t="shared" si="32"/>
        <v/>
      </c>
      <c r="R82" s="60"/>
      <c r="S82" s="100"/>
      <c r="T82" s="49">
        <f>係数１!D$49</f>
        <v>8640</v>
      </c>
      <c r="U82" s="92" t="str">
        <f t="shared" si="33"/>
        <v/>
      </c>
      <c r="V82" s="92" t="str">
        <f t="shared" si="34"/>
        <v/>
      </c>
      <c r="W82" s="94" t="str">
        <f t="array" aca="1" ref="W82" ca="1">IF(O82="","",IF(ISNUMBER(AA82),INDIRECT($BG$6&amp;AA82),IF(AA82="a",Q82,IF(AA82="b",INDIRECT($BG$6&amp;AB82),IF(AA82="c",R82,"")))))</f>
        <v/>
      </c>
      <c r="X82" s="93"/>
      <c r="Y82" s="92" t="str">
        <f t="shared" si="35"/>
        <v/>
      </c>
      <c r="Z82" s="91" t="str">
        <f t="shared" ca="1" si="36"/>
        <v/>
      </c>
      <c r="AA82" s="91" t="str">
        <f t="shared" ca="1" si="37"/>
        <v/>
      </c>
      <c r="AB82" s="91" t="str">
        <f t="shared" ca="1" si="38"/>
        <v/>
      </c>
      <c r="AC82" s="91">
        <f t="shared" ca="1" si="39"/>
        <v>0</v>
      </c>
      <c r="AD82" s="91">
        <f t="shared" si="40"/>
        <v>0</v>
      </c>
      <c r="AE82" s="91" t="str">
        <f t="shared" si="41"/>
        <v/>
      </c>
      <c r="AF82" s="90" t="str">
        <f t="shared" si="42"/>
        <v/>
      </c>
      <c r="AU82" s="19" t="str">
        <f>IF(参照_電気!A82="","",参照_電気!A82)</f>
        <v/>
      </c>
      <c r="AV82" s="19" t="str">
        <f>IF(参照_電気!B82="","",参照_電気!B82)</f>
        <v/>
      </c>
      <c r="AW82" s="19" t="str">
        <f>IF(参照_電気!C82="","",参照_電気!C82)</f>
        <v>メニューB</v>
      </c>
      <c r="AX82" s="19">
        <f>IF(参照_電気!D82="","",参照_電気!D82)</f>
        <v>0</v>
      </c>
      <c r="AY82" s="19">
        <f>IF(参照_電気!E82="","",参照_電気!E82)</f>
        <v>0</v>
      </c>
      <c r="AZ82" s="19" t="str">
        <f>IF(参照_電気!F82="","",参照_電気!F82)</f>
        <v>荏原環境プラント(株)</v>
      </c>
      <c r="BA82" s="19" t="str">
        <f>IF(参照_電気!G82="","",参照_電気!G82)</f>
        <v>荏原環境プラント(株)_メニューB</v>
      </c>
      <c r="BB82" s="19">
        <f t="shared" si="31"/>
        <v>0</v>
      </c>
      <c r="BD82" s="19" t="str">
        <f>IF(参照_電気!L82="","",参照_電気!L82)</f>
        <v>(株)アイ・グリッド・ソリューションズ</v>
      </c>
    </row>
    <row r="83" spans="14:56" hidden="1">
      <c r="N83" s="59">
        <v>25</v>
      </c>
      <c r="O83" s="57"/>
      <c r="P83" s="57"/>
      <c r="Q83" s="54" t="str">
        <f t="shared" si="32"/>
        <v/>
      </c>
      <c r="R83" s="60"/>
      <c r="S83" s="100"/>
      <c r="T83" s="49">
        <f>係数１!D$49</f>
        <v>8640</v>
      </c>
      <c r="U83" s="92" t="str">
        <f t="shared" si="33"/>
        <v/>
      </c>
      <c r="V83" s="92" t="str">
        <f t="shared" si="34"/>
        <v/>
      </c>
      <c r="W83" s="94" t="str">
        <f t="array" aca="1" ref="W83" ca="1">IF(O83="","",IF(ISNUMBER(AA83),INDIRECT($BG$6&amp;AA83),IF(AA83="a",Q83,IF(AA83="b",INDIRECT($BG$6&amp;AB83),IF(AA83="c",R83,"")))))</f>
        <v/>
      </c>
      <c r="X83" s="93"/>
      <c r="Y83" s="92" t="str">
        <f t="shared" si="35"/>
        <v/>
      </c>
      <c r="Z83" s="91" t="str">
        <f t="shared" ca="1" si="36"/>
        <v/>
      </c>
      <c r="AA83" s="91" t="str">
        <f t="shared" ca="1" si="37"/>
        <v/>
      </c>
      <c r="AB83" s="91" t="str">
        <f t="shared" ca="1" si="38"/>
        <v/>
      </c>
      <c r="AC83" s="91">
        <f t="shared" ca="1" si="39"/>
        <v>0</v>
      </c>
      <c r="AD83" s="91">
        <f t="shared" si="40"/>
        <v>0</v>
      </c>
      <c r="AE83" s="91" t="str">
        <f t="shared" si="41"/>
        <v/>
      </c>
      <c r="AF83" s="90" t="str">
        <f t="shared" si="42"/>
        <v/>
      </c>
      <c r="AU83" s="19" t="str">
        <f>IF(参照_電気!A83="","",参照_電気!A83)</f>
        <v/>
      </c>
      <c r="AV83" s="19" t="str">
        <f>IF(参照_電気!B83="","",参照_電気!B83)</f>
        <v/>
      </c>
      <c r="AW83" s="19" t="str">
        <f>IF(参照_電気!C83="","",参照_電気!C83)</f>
        <v>メニューC</v>
      </c>
      <c r="AX83" s="19">
        <f>IF(参照_電気!D83="","",参照_電気!D83)</f>
        <v>1.36E-4</v>
      </c>
      <c r="AY83" s="19">
        <f>IF(参照_電気!E83="","",参照_電気!E83)</f>
        <v>1.36E-4</v>
      </c>
      <c r="AZ83" s="19" t="str">
        <f>IF(参照_電気!F83="","",参照_電気!F83)</f>
        <v>荏原環境プラント(株)</v>
      </c>
      <c r="BA83" s="19" t="str">
        <f>IF(参照_電気!G83="","",参照_電気!G83)</f>
        <v>荏原環境プラント(株)_メニューC</v>
      </c>
      <c r="BB83" s="19">
        <f t="shared" si="31"/>
        <v>0.13600000000000001</v>
      </c>
      <c r="BD83" s="19" t="str">
        <f>IF(参照_電気!L83="","",参照_電気!L83)</f>
        <v>会津エナジー(株)</v>
      </c>
    </row>
    <row r="84" spans="14:56" hidden="1">
      <c r="N84" s="59">
        <v>26</v>
      </c>
      <c r="O84" s="57"/>
      <c r="P84" s="57"/>
      <c r="Q84" s="54" t="str">
        <f t="shared" si="32"/>
        <v/>
      </c>
      <c r="R84" s="60"/>
      <c r="S84" s="100"/>
      <c r="T84" s="49">
        <f>係数１!D$49</f>
        <v>8640</v>
      </c>
      <c r="U84" s="92" t="str">
        <f t="shared" si="33"/>
        <v/>
      </c>
      <c r="V84" s="92" t="str">
        <f t="shared" si="34"/>
        <v/>
      </c>
      <c r="W84" s="94" t="str">
        <f t="array" aca="1" ref="W84" ca="1">IF(O84="","",IF(ISNUMBER(AA84),INDIRECT($BG$6&amp;AA84),IF(AA84="a",Q84,IF(AA84="b",INDIRECT($BG$6&amp;AB84),IF(AA84="c",R84,"")))))</f>
        <v/>
      </c>
      <c r="X84" s="93"/>
      <c r="Y84" s="92" t="str">
        <f t="shared" si="35"/>
        <v/>
      </c>
      <c r="Z84" s="91" t="str">
        <f t="shared" ca="1" si="36"/>
        <v/>
      </c>
      <c r="AA84" s="91" t="str">
        <f t="shared" ca="1" si="37"/>
        <v/>
      </c>
      <c r="AB84" s="91" t="str">
        <f t="shared" ca="1" si="38"/>
        <v/>
      </c>
      <c r="AC84" s="91">
        <f t="shared" ca="1" si="39"/>
        <v>0</v>
      </c>
      <c r="AD84" s="91">
        <f t="shared" si="40"/>
        <v>0</v>
      </c>
      <c r="AE84" s="91" t="str">
        <f t="shared" si="41"/>
        <v/>
      </c>
      <c r="AF84" s="90" t="str">
        <f t="shared" si="42"/>
        <v/>
      </c>
      <c r="AU84" s="19" t="str">
        <f>IF(参照_電気!A84="","",参照_電気!A84)</f>
        <v/>
      </c>
      <c r="AV84" s="19" t="str">
        <f>IF(参照_電気!B84="","",参照_電気!B84)</f>
        <v/>
      </c>
      <c r="AW84" s="19" t="str">
        <f>IF(参照_電気!C84="","",参照_電気!C84)</f>
        <v>メニューD</v>
      </c>
      <c r="AX84" s="19">
        <f>IF(参照_電気!D84="","",参照_電気!D84)</f>
        <v>2.7599999999999999E-4</v>
      </c>
      <c r="AY84" s="19">
        <f>IF(参照_電気!E84="","",参照_電気!E84)</f>
        <v>2.7599999999999999E-4</v>
      </c>
      <c r="AZ84" s="19" t="str">
        <f>IF(参照_電気!F84="","",参照_電気!F84)</f>
        <v>荏原環境プラント(株)</v>
      </c>
      <c r="BA84" s="19" t="str">
        <f>IF(参照_電気!G84="","",参照_電気!G84)</f>
        <v>荏原環境プラント(株)_メニューD</v>
      </c>
      <c r="BB84" s="19">
        <f t="shared" si="31"/>
        <v>0.27599999999999997</v>
      </c>
      <c r="BD84" s="19" t="str">
        <f>IF(参照_電気!L84="","",参照_電気!L84)</f>
        <v>(株)アイモバイル</v>
      </c>
    </row>
    <row r="85" spans="14:56" hidden="1">
      <c r="N85" s="59">
        <v>27</v>
      </c>
      <c r="O85" s="57"/>
      <c r="P85" s="57"/>
      <c r="Q85" s="54" t="str">
        <f t="shared" si="32"/>
        <v/>
      </c>
      <c r="R85" s="60"/>
      <c r="S85" s="100"/>
      <c r="T85" s="49">
        <f>係数１!D$49</f>
        <v>8640</v>
      </c>
      <c r="U85" s="92" t="str">
        <f t="shared" si="33"/>
        <v/>
      </c>
      <c r="V85" s="92" t="str">
        <f t="shared" si="34"/>
        <v/>
      </c>
      <c r="W85" s="94" t="str">
        <f t="array" aca="1" ref="W85" ca="1">IF(O85="","",IF(ISNUMBER(AA85),INDIRECT($BG$6&amp;AA85),IF(AA85="a",Q85,IF(AA85="b",INDIRECT($BG$6&amp;AB85),IF(AA85="c",R85,"")))))</f>
        <v/>
      </c>
      <c r="X85" s="93"/>
      <c r="Y85" s="92" t="str">
        <f t="shared" si="35"/>
        <v/>
      </c>
      <c r="Z85" s="91" t="str">
        <f t="shared" ca="1" si="36"/>
        <v/>
      </c>
      <c r="AA85" s="91" t="str">
        <f t="shared" ca="1" si="37"/>
        <v/>
      </c>
      <c r="AB85" s="91" t="str">
        <f t="shared" ca="1" si="38"/>
        <v/>
      </c>
      <c r="AC85" s="91">
        <f t="shared" ca="1" si="39"/>
        <v>0</v>
      </c>
      <c r="AD85" s="91">
        <f t="shared" si="40"/>
        <v>0</v>
      </c>
      <c r="AE85" s="91" t="str">
        <f t="shared" si="41"/>
        <v/>
      </c>
      <c r="AF85" s="90" t="str">
        <f t="shared" si="42"/>
        <v/>
      </c>
      <c r="AU85" s="19" t="str">
        <f>IF(参照_電気!A85="","",参照_電気!A85)</f>
        <v/>
      </c>
      <c r="AV85" s="19" t="str">
        <f>IF(参照_電気!B85="","",参照_電気!B85)</f>
        <v/>
      </c>
      <c r="AW85" s="19" t="str">
        <f>IF(参照_電気!C85="","",参照_電気!C85)</f>
        <v>メニューE</v>
      </c>
      <c r="AX85" s="19">
        <f>IF(参照_電気!D85="","",参照_電気!D85)</f>
        <v>2.0599999999999999E-4</v>
      </c>
      <c r="AY85" s="19">
        <f>IF(参照_電気!E85="","",参照_電気!E85)</f>
        <v>2.0599999999999999E-4</v>
      </c>
      <c r="AZ85" s="19" t="str">
        <f>IF(参照_電気!F85="","",参照_電気!F85)</f>
        <v>荏原環境プラント(株)</v>
      </c>
      <c r="BA85" s="19" t="str">
        <f>IF(参照_電気!G85="","",参照_電気!G85)</f>
        <v>荏原環境プラント(株)_メニューE</v>
      </c>
      <c r="BB85" s="19">
        <f t="shared" si="31"/>
        <v>0.20599999999999999</v>
      </c>
      <c r="BD85" s="19" t="str">
        <f>IF(参照_電気!L85="","",参照_電気!L85)</f>
        <v>青森県民エナジー(株)</v>
      </c>
    </row>
    <row r="86" spans="14:56" hidden="1">
      <c r="N86" s="59">
        <v>28</v>
      </c>
      <c r="O86" s="57"/>
      <c r="P86" s="57"/>
      <c r="Q86" s="54" t="str">
        <f t="shared" si="32"/>
        <v/>
      </c>
      <c r="R86" s="60"/>
      <c r="S86" s="100"/>
      <c r="T86" s="49">
        <f>係数１!D$49</f>
        <v>8640</v>
      </c>
      <c r="U86" s="92" t="str">
        <f t="shared" si="33"/>
        <v/>
      </c>
      <c r="V86" s="92" t="str">
        <f t="shared" si="34"/>
        <v/>
      </c>
      <c r="W86" s="94" t="str">
        <f t="array" aca="1" ref="W86" ca="1">IF(O86="","",IF(ISNUMBER(AA86),INDIRECT($BG$6&amp;AA86),IF(AA86="a",Q86,IF(AA86="b",INDIRECT($BG$6&amp;AB86),IF(AA86="c",R86,"")))))</f>
        <v/>
      </c>
      <c r="X86" s="93"/>
      <c r="Y86" s="92" t="str">
        <f t="shared" si="35"/>
        <v/>
      </c>
      <c r="Z86" s="91" t="str">
        <f t="shared" ca="1" si="36"/>
        <v/>
      </c>
      <c r="AA86" s="91" t="str">
        <f t="shared" ca="1" si="37"/>
        <v/>
      </c>
      <c r="AB86" s="91" t="str">
        <f t="shared" ca="1" si="38"/>
        <v/>
      </c>
      <c r="AC86" s="91">
        <f t="shared" ca="1" si="39"/>
        <v>0</v>
      </c>
      <c r="AD86" s="91">
        <f t="shared" si="40"/>
        <v>0</v>
      </c>
      <c r="AE86" s="91" t="str">
        <f t="shared" si="41"/>
        <v/>
      </c>
      <c r="AF86" s="90" t="str">
        <f t="shared" si="42"/>
        <v/>
      </c>
      <c r="AU86" s="19" t="str">
        <f>IF(参照_電気!A86="","",参照_電気!A86)</f>
        <v/>
      </c>
      <c r="AV86" s="19" t="str">
        <f>IF(参照_電気!B86="","",参照_電気!B86)</f>
        <v/>
      </c>
      <c r="AW86" s="19" t="str">
        <f>IF(参照_電気!C86="","",参照_電気!C86)</f>
        <v>メニューF</v>
      </c>
      <c r="AX86" s="19">
        <f>IF(参照_電気!D86="","",参照_電気!D86)</f>
        <v>2.7599999999999999E-4</v>
      </c>
      <c r="AY86" s="19">
        <f>IF(参照_電気!E86="","",参照_電気!E86)</f>
        <v>2.7599999999999999E-4</v>
      </c>
      <c r="AZ86" s="19" t="str">
        <f>IF(参照_電気!F86="","",参照_電気!F86)</f>
        <v>荏原環境プラント(株)</v>
      </c>
      <c r="BA86" s="19" t="str">
        <f>IF(参照_電気!G86="","",参照_電気!G86)</f>
        <v>荏原環境プラント(株)_メニューF</v>
      </c>
      <c r="BB86" s="19">
        <f t="shared" si="31"/>
        <v>0.27599999999999997</v>
      </c>
      <c r="BD86" s="19" t="str">
        <f>IF(参照_電気!L86="","",参照_電気!L86)</f>
        <v>朝日ガスエナジー(株)</v>
      </c>
    </row>
    <row r="87" spans="14:56" hidden="1">
      <c r="N87" s="59">
        <v>29</v>
      </c>
      <c r="O87" s="57"/>
      <c r="P87" s="57"/>
      <c r="Q87" s="54" t="str">
        <f t="shared" si="32"/>
        <v/>
      </c>
      <c r="R87" s="60"/>
      <c r="S87" s="100"/>
      <c r="T87" s="49">
        <f>係数１!D$49</f>
        <v>8640</v>
      </c>
      <c r="U87" s="92" t="str">
        <f t="shared" si="33"/>
        <v/>
      </c>
      <c r="V87" s="92" t="str">
        <f t="shared" si="34"/>
        <v/>
      </c>
      <c r="W87" s="94" t="str">
        <f t="array" aca="1" ref="W87" ca="1">IF(O87="","",IF(ISNUMBER(AA87),INDIRECT($BG$6&amp;AA87),IF(AA87="a",Q87,IF(AA87="b",INDIRECT($BG$6&amp;AB87),IF(AA87="c",R87,"")))))</f>
        <v/>
      </c>
      <c r="X87" s="93"/>
      <c r="Y87" s="92" t="str">
        <f t="shared" si="35"/>
        <v/>
      </c>
      <c r="Z87" s="91" t="str">
        <f t="shared" ca="1" si="36"/>
        <v/>
      </c>
      <c r="AA87" s="91" t="str">
        <f t="shared" ca="1" si="37"/>
        <v/>
      </c>
      <c r="AB87" s="91" t="str">
        <f t="shared" ca="1" si="38"/>
        <v/>
      </c>
      <c r="AC87" s="91">
        <f t="shared" ca="1" si="39"/>
        <v>0</v>
      </c>
      <c r="AD87" s="91">
        <f t="shared" si="40"/>
        <v>0</v>
      </c>
      <c r="AE87" s="91" t="str">
        <f t="shared" si="41"/>
        <v/>
      </c>
      <c r="AF87" s="90" t="str">
        <f t="shared" si="42"/>
        <v/>
      </c>
      <c r="AU87" s="19" t="str">
        <f>IF(参照_電気!A87="","",参照_電気!A87)</f>
        <v/>
      </c>
      <c r="AV87" s="19" t="str">
        <f>IF(参照_電気!B87="","",参照_電気!B87)</f>
        <v/>
      </c>
      <c r="AW87" s="19" t="str">
        <f>IF(参照_電気!C87="","",参照_電気!C87)</f>
        <v>メニューG</v>
      </c>
      <c r="AX87" s="19">
        <f>IF(参照_電気!D87="","",参照_電気!D87)</f>
        <v>3.4699999999999998E-4</v>
      </c>
      <c r="AY87" s="19">
        <f>IF(参照_電気!E87="","",参照_電気!E87)</f>
        <v>3.4699999999999998E-4</v>
      </c>
      <c r="AZ87" s="19" t="str">
        <f>IF(参照_電気!F87="","",参照_電気!F87)</f>
        <v>荏原環境プラント(株)</v>
      </c>
      <c r="BA87" s="19" t="str">
        <f>IF(参照_電気!G87="","",参照_電気!G87)</f>
        <v>荏原環境プラント(株)_メニューG</v>
      </c>
      <c r="BB87" s="19">
        <f t="shared" si="31"/>
        <v>0.34699999999999998</v>
      </c>
      <c r="BD87" s="19" t="str">
        <f>IF(参照_電気!L87="","",参照_電気!L87)</f>
        <v>旭化成(株)</v>
      </c>
    </row>
    <row r="88" spans="14:56" ht="10" hidden="1" thickBot="1">
      <c r="N88" s="50">
        <v>30</v>
      </c>
      <c r="O88" s="57"/>
      <c r="P88" s="57"/>
      <c r="Q88" s="54" t="str">
        <f t="shared" si="32"/>
        <v/>
      </c>
      <c r="R88" s="96"/>
      <c r="S88" s="95"/>
      <c r="T88" s="49">
        <f>係数１!D$49</f>
        <v>8640</v>
      </c>
      <c r="U88" s="92" t="str">
        <f t="shared" si="33"/>
        <v/>
      </c>
      <c r="V88" s="92" t="str">
        <f t="shared" si="34"/>
        <v/>
      </c>
      <c r="W88" s="94" t="str">
        <f t="array" aca="1" ref="W88" ca="1">IF(O88="","",IF(ISNUMBER(AA88),INDIRECT($BG$6&amp;AA88),IF(AA88="a",Q88,IF(AA88="b",INDIRECT($BG$6&amp;AB88),IF(AA88="c",R88,"")))))</f>
        <v/>
      </c>
      <c r="X88" s="93"/>
      <c r="Y88" s="92" t="str">
        <f t="shared" si="35"/>
        <v/>
      </c>
      <c r="Z88" s="91" t="str">
        <f t="shared" ca="1" si="36"/>
        <v/>
      </c>
      <c r="AA88" s="91" t="str">
        <f t="shared" ca="1" si="37"/>
        <v/>
      </c>
      <c r="AB88" s="91" t="str">
        <f t="shared" ca="1" si="38"/>
        <v/>
      </c>
      <c r="AC88" s="91">
        <f t="shared" ca="1" si="39"/>
        <v>0</v>
      </c>
      <c r="AD88" s="91">
        <f t="shared" si="40"/>
        <v>0</v>
      </c>
      <c r="AE88" s="91" t="str">
        <f t="shared" si="41"/>
        <v/>
      </c>
      <c r="AF88" s="90" t="str">
        <f t="shared" si="42"/>
        <v/>
      </c>
      <c r="AU88" s="19" t="str">
        <f>IF(参照_電気!A88="","",参照_電気!A88)</f>
        <v/>
      </c>
      <c r="AV88" s="19" t="str">
        <f>IF(参照_電気!B88="","",参照_電気!B88)</f>
        <v/>
      </c>
      <c r="AW88" s="19" t="str">
        <f>IF(参照_電気!C88="","",参照_電気!C88)</f>
        <v>メニューH</v>
      </c>
      <c r="AX88" s="19">
        <f>IF(参照_電気!D88="","",参照_電気!D88)</f>
        <v>3.6499999999999998E-4</v>
      </c>
      <c r="AY88" s="19">
        <f>IF(参照_電気!E88="","",参照_電気!E88)</f>
        <v>3.6499999999999998E-4</v>
      </c>
      <c r="AZ88" s="19" t="str">
        <f>IF(参照_電気!F88="","",参照_電気!F88)</f>
        <v>荏原環境プラント(株)</v>
      </c>
      <c r="BA88" s="19" t="str">
        <f>IF(参照_電気!G88="","",参照_電気!G88)</f>
        <v>荏原環境プラント(株)_メニューH</v>
      </c>
      <c r="BB88" s="19">
        <f t="shared" si="31"/>
        <v>0.36499999999999999</v>
      </c>
      <c r="BD88" s="19" t="str">
        <f>IF(参照_電気!L88="","",参照_電気!L88)</f>
        <v>旭マルヰ(株)(旧：旭マルヰガス(株))</v>
      </c>
    </row>
    <row r="89" spans="14:56" ht="10.5" hidden="1" thickTop="1" thickBot="1">
      <c r="N89" s="558" t="s">
        <v>58</v>
      </c>
      <c r="O89" s="559"/>
      <c r="P89" s="559"/>
      <c r="Q89" s="559"/>
      <c r="R89" s="560"/>
      <c r="S89" s="83">
        <f>SUM(S74:S88)</f>
        <v>0</v>
      </c>
      <c r="T89" s="44"/>
      <c r="U89" s="82">
        <f>SUM(U74:U88)</f>
        <v>0</v>
      </c>
      <c r="V89" s="82">
        <f>SUM(V74:V88)</f>
        <v>0</v>
      </c>
      <c r="W89" s="46"/>
      <c r="X89" s="46"/>
      <c r="Y89" s="82">
        <f>SUM(Y74:Y88)</f>
        <v>0</v>
      </c>
      <c r="Z89" s="81">
        <f ca="1">SUM(Z74:Z88)</f>
        <v>0</v>
      </c>
      <c r="AA89" s="46"/>
      <c r="AB89" s="46"/>
      <c r="AC89" s="81">
        <f ca="1">SUM(AC74:AC88)</f>
        <v>0</v>
      </c>
      <c r="AD89" s="81">
        <f>SUM(AD74:AD88)</f>
        <v>0</v>
      </c>
      <c r="AE89" s="46"/>
      <c r="AF89" s="45"/>
      <c r="AU89" s="19" t="str">
        <f>IF(参照_電気!A89="","",参照_電気!A89)</f>
        <v/>
      </c>
      <c r="AV89" s="19" t="str">
        <f>IF(参照_電気!B89="","",参照_電気!B89)</f>
        <v/>
      </c>
      <c r="AW89" s="19" t="str">
        <f>IF(参照_電気!C89="","",参照_電気!C89)</f>
        <v>メニューI</v>
      </c>
      <c r="AX89" s="19">
        <f>IF(参照_電気!D89="","",参照_電気!D89)</f>
        <v>2.5000000000000001E-4</v>
      </c>
      <c r="AY89" s="19">
        <f>IF(参照_電気!E89="","",参照_電気!E89)</f>
        <v>2.5000000000000001E-4</v>
      </c>
      <c r="AZ89" s="19" t="str">
        <f>IF(参照_電気!F89="","",参照_電気!F89)</f>
        <v>荏原環境プラント(株)</v>
      </c>
      <c r="BA89" s="19" t="str">
        <f>IF(参照_電気!G89="","",参照_電気!G89)</f>
        <v>荏原環境プラント(株)_メニューI</v>
      </c>
      <c r="BB89" s="19">
        <f t="shared" si="31"/>
        <v>0.25</v>
      </c>
      <c r="BD89" s="19" t="str">
        <f>IF(参照_電気!L89="","",参照_電気!L89)</f>
        <v>足利ガス(株)</v>
      </c>
    </row>
    <row r="90" spans="14:56">
      <c r="AU90" s="19" t="str">
        <f>IF(参照_電気!A90="","",参照_電気!A90)</f>
        <v/>
      </c>
      <c r="AV90" s="19" t="str">
        <f>IF(参照_電気!B90="","",参照_電気!B90)</f>
        <v/>
      </c>
      <c r="AW90" s="19" t="str">
        <f>IF(参照_電気!C90="","",参照_電気!C90)</f>
        <v>メニューJ</v>
      </c>
      <c r="AX90" s="19">
        <f>IF(参照_電気!D90="","",参照_電気!D90)</f>
        <v>2.9999999999999997E-4</v>
      </c>
      <c r="AY90" s="19">
        <f>IF(参照_電気!E90="","",参照_電気!E90)</f>
        <v>2.9999999999999997E-4</v>
      </c>
      <c r="AZ90" s="19" t="str">
        <f>IF(参照_電気!F90="","",参照_電気!F90)</f>
        <v>荏原環境プラント(株)</v>
      </c>
      <c r="BA90" s="19" t="str">
        <f>IF(参照_電気!G90="","",参照_電気!G90)</f>
        <v>荏原環境プラント(株)_メニューJ</v>
      </c>
      <c r="BB90" s="19">
        <f t="shared" si="31"/>
        <v>0.3</v>
      </c>
      <c r="BD90" s="19" t="str">
        <f>IF(参照_電気!L90="","",参照_電気!L90)</f>
        <v>(株)アシストワンエナジー</v>
      </c>
    </row>
    <row r="91" spans="14:56">
      <c r="AU91" s="19" t="str">
        <f>IF(参照_電気!A91="","",参照_電気!A91)</f>
        <v/>
      </c>
      <c r="AV91" s="19" t="str">
        <f>IF(参照_電気!B91="","",参照_電気!B91)</f>
        <v/>
      </c>
      <c r="AW91" s="19" t="str">
        <f>IF(参照_電気!C91="","",参照_電気!C91)</f>
        <v>メニューK</v>
      </c>
      <c r="AX91" s="19">
        <f>IF(参照_電気!D91="","",参照_電気!D91)</f>
        <v>1.6200000000000001E-4</v>
      </c>
      <c r="AY91" s="19">
        <f>IF(参照_電気!E91="","",参照_電気!E91)</f>
        <v>1.6200000000000001E-4</v>
      </c>
      <c r="AZ91" s="19" t="str">
        <f>IF(参照_電気!F91="","",参照_電気!F91)</f>
        <v>荏原環境プラント(株)</v>
      </c>
      <c r="BA91" s="19" t="str">
        <f>IF(参照_電気!G91="","",参照_電気!G91)</f>
        <v>荏原環境プラント(株)_メニューK</v>
      </c>
      <c r="BB91" s="19">
        <f t="shared" si="31"/>
        <v>0.16200000000000001</v>
      </c>
      <c r="BD91" s="19" t="str">
        <f>IF(参照_電気!L91="","",参照_電気!L91)</f>
        <v>アストマックス(株)</v>
      </c>
    </row>
    <row r="92" spans="14:56">
      <c r="AU92" s="19" t="str">
        <f>IF(参照_電気!A92="","",参照_電気!A92)</f>
        <v/>
      </c>
      <c r="AV92" s="19" t="str">
        <f>IF(参照_電気!B92="","",参照_電気!B92)</f>
        <v/>
      </c>
      <c r="AW92" s="19" t="str">
        <f>IF(参照_電気!C92="","",参照_電気!C92)</f>
        <v>メニューL</v>
      </c>
      <c r="AX92" s="19">
        <f>IF(参照_電気!D92="","",参照_電気!D92)</f>
        <v>4.2200000000000001E-4</v>
      </c>
      <c r="AY92" s="19">
        <f>IF(参照_電気!E92="","",参照_電気!E92)</f>
        <v>4.2200000000000001E-4</v>
      </c>
      <c r="AZ92" s="19" t="str">
        <f>IF(参照_電気!F92="","",参照_電気!F92)</f>
        <v>荏原環境プラント(株)</v>
      </c>
      <c r="BA92" s="19" t="str">
        <f>IF(参照_電気!G92="","",参照_電気!G92)</f>
        <v>荏原環境プラント(株)_メニューL</v>
      </c>
      <c r="BB92" s="19">
        <f t="shared" si="31"/>
        <v>0.42199999999999999</v>
      </c>
      <c r="BD92" s="19" t="str">
        <f>IF(参照_電気!L92="","",参照_電気!L92)</f>
        <v>アストマックス・エネルギー(株)</v>
      </c>
    </row>
    <row r="93" spans="14:56">
      <c r="AU93" s="19" t="str">
        <f>IF(参照_電気!A93="","",参照_電気!A93)</f>
        <v/>
      </c>
      <c r="AV93" s="19" t="str">
        <f>IF(参照_電気!B93="","",参照_電気!B93)</f>
        <v/>
      </c>
      <c r="AW93" s="19" t="str">
        <f>IF(参照_電気!C93="","",参照_電気!C93)</f>
        <v>メニューM</v>
      </c>
      <c r="AX93" s="19">
        <f>IF(参照_電気!D93="","",参照_電気!D93)</f>
        <v>3.6499999999999998E-4</v>
      </c>
      <c r="AY93" s="19">
        <f>IF(参照_電気!E93="","",参照_電気!E93)</f>
        <v>3.6499999999999998E-4</v>
      </c>
      <c r="AZ93" s="19" t="str">
        <f>IF(参照_電気!F93="","",参照_電気!F93)</f>
        <v>荏原環境プラント(株)</v>
      </c>
      <c r="BA93" s="19" t="str">
        <f>IF(参照_電気!G93="","",参照_電気!G93)</f>
        <v>荏原環境プラント(株)_メニューM</v>
      </c>
      <c r="BB93" s="19">
        <f t="shared" si="31"/>
        <v>0.36499999999999999</v>
      </c>
      <c r="BD93" s="19" t="str">
        <f>IF(参照_電気!L93="","",参照_電気!L93)</f>
        <v>アストモスエネルギー(株)</v>
      </c>
    </row>
    <row r="94" spans="14:56">
      <c r="AU94" s="19" t="str">
        <f>IF(参照_電気!A94="","",参照_電気!A94)</f>
        <v/>
      </c>
      <c r="AV94" s="19" t="str">
        <f>IF(参照_電気!B94="","",参照_電気!B94)</f>
        <v/>
      </c>
      <c r="AW94" s="19" t="str">
        <f>IF(参照_電気!C94="","",参照_電気!C94)</f>
        <v>メニューN</v>
      </c>
      <c r="AX94" s="19">
        <f>IF(参照_電気!D94="","",参照_電気!D94)</f>
        <v>4.6999999999999997E-5</v>
      </c>
      <c r="AY94" s="19">
        <f>IF(参照_電気!E94="","",参照_電気!E94)</f>
        <v>4.6999999999999997E-5</v>
      </c>
      <c r="AZ94" s="19" t="str">
        <f>IF(参照_電気!F94="","",参照_電気!F94)</f>
        <v>荏原環境プラント(株)</v>
      </c>
      <c r="BA94" s="19" t="str">
        <f>IF(参照_電気!G94="","",参照_電気!G94)</f>
        <v>荏原環境プラント(株)_メニューN</v>
      </c>
      <c r="BB94" s="19">
        <f t="shared" si="31"/>
        <v>4.7E-2</v>
      </c>
      <c r="BD94" s="19" t="str">
        <f>IF(参照_電気!L94="","",参照_電気!L94)</f>
        <v>厚木瓦斯(株)</v>
      </c>
    </row>
    <row r="95" spans="14:56">
      <c r="AU95" s="19" t="str">
        <f>IF(参照_電気!A95="","",参照_電気!A95)</f>
        <v/>
      </c>
      <c r="AV95" s="19" t="str">
        <f>IF(参照_電気!B95="","",参照_電気!B95)</f>
        <v/>
      </c>
      <c r="AW95" s="19" t="str">
        <f>IF(参照_電気!C95="","",参照_電気!C95)</f>
        <v>メニューO</v>
      </c>
      <c r="AX95" s="19">
        <f>IF(参照_電気!D95="","",参照_電気!D95)</f>
        <v>1.9000000000000001E-4</v>
      </c>
      <c r="AY95" s="19">
        <f>IF(参照_電気!E95="","",参照_電気!E95)</f>
        <v>1.9000000000000001E-4</v>
      </c>
      <c r="AZ95" s="19" t="str">
        <f>IF(参照_電気!F95="","",参照_電気!F95)</f>
        <v>荏原環境プラント(株)</v>
      </c>
      <c r="BA95" s="19" t="str">
        <f>IF(参照_電気!G95="","",参照_電気!G95)</f>
        <v>荏原環境プラント(株)_メニューO</v>
      </c>
      <c r="BB95" s="19">
        <f t="shared" si="31"/>
        <v>0.19</v>
      </c>
      <c r="BD95" s="19" t="str">
        <f>IF(参照_電気!L95="","",参照_電気!L95)</f>
        <v>(株)アット東京</v>
      </c>
    </row>
    <row r="96" spans="14:56">
      <c r="AU96" s="19" t="str">
        <f>IF(参照_電気!A96="","",参照_電気!A96)</f>
        <v/>
      </c>
      <c r="AV96" s="19" t="str">
        <f>IF(参照_電気!B96="","",参照_電気!B96)</f>
        <v/>
      </c>
      <c r="AW96" s="19" t="str">
        <f>IF(参照_電気!C96="","",参照_電気!C96)</f>
        <v>メニューP</v>
      </c>
      <c r="AX96" s="19">
        <f>IF(参照_電気!D96="","",参照_電気!D96)</f>
        <v>2.04E-4</v>
      </c>
      <c r="AY96" s="19">
        <f>IF(参照_電気!E96="","",参照_電気!E96)</f>
        <v>2.04E-4</v>
      </c>
      <c r="AZ96" s="19" t="str">
        <f>IF(参照_電気!F96="","",参照_電気!F96)</f>
        <v>荏原環境プラント(株)</v>
      </c>
      <c r="BA96" s="19" t="str">
        <f>IF(参照_電気!G96="","",参照_電気!G96)</f>
        <v>荏原環境プラント(株)_メニューP</v>
      </c>
      <c r="BB96" s="19">
        <f t="shared" si="31"/>
        <v>0.20399999999999999</v>
      </c>
      <c r="BD96" s="19" t="str">
        <f>IF(参照_電気!L96="","",参照_電気!L96)</f>
        <v>(株)アドバンテック</v>
      </c>
    </row>
    <row r="97" spans="47:56">
      <c r="AU97" s="19" t="str">
        <f>IF(参照_電気!A97="","",参照_電気!A97)</f>
        <v/>
      </c>
      <c r="AV97" s="19" t="str">
        <f>IF(参照_電気!B97="","",参照_電気!B97)</f>
        <v/>
      </c>
      <c r="AW97" s="19" t="str">
        <f>IF(参照_電気!C97="","",参照_電気!C97)</f>
        <v>メニューQ</v>
      </c>
      <c r="AX97" s="19">
        <f>IF(参照_電気!D97="","",参照_電気!D97)</f>
        <v>0</v>
      </c>
      <c r="AY97" s="19">
        <f>IF(参照_電気!E97="","",参照_電気!E97)</f>
        <v>0</v>
      </c>
      <c r="AZ97" s="19" t="str">
        <f>IF(参照_電気!F97="","",参照_電気!F97)</f>
        <v>荏原環境プラント(株)</v>
      </c>
      <c r="BA97" s="19" t="str">
        <f>IF(参照_電気!G97="","",参照_電気!G97)</f>
        <v>荏原環境プラント(株)_メニューQ</v>
      </c>
      <c r="BB97" s="19">
        <f t="shared" si="31"/>
        <v>0</v>
      </c>
      <c r="BD97" s="19" t="str">
        <f>IF(参照_電気!L97="","",参照_電気!L97)</f>
        <v>(株)アメニティ電力</v>
      </c>
    </row>
    <row r="98" spans="47:56">
      <c r="AU98" s="19" t="str">
        <f>IF(参照_電気!A98="","",参照_電気!A98)</f>
        <v/>
      </c>
      <c r="AV98" s="19" t="str">
        <f>IF(参照_電気!B98="","",参照_電気!B98)</f>
        <v/>
      </c>
      <c r="AW98" s="19" t="str">
        <f>IF(参照_電気!C98="","",参照_電気!C98)</f>
        <v>メニューR(残差)</v>
      </c>
      <c r="AX98" s="19">
        <f>IF(参照_電気!D98="","",参照_電気!D98)</f>
        <v>2.6200000000000003E-4</v>
      </c>
      <c r="AY98" s="19">
        <f>IF(参照_電気!E98="","",参照_電気!E98)</f>
        <v>2.6200000000000003E-4</v>
      </c>
      <c r="AZ98" s="19" t="str">
        <f>IF(参照_電気!F98="","",参照_電気!F98)</f>
        <v>荏原環境プラント(株)</v>
      </c>
      <c r="BA98" s="19" t="str">
        <f>IF(参照_電気!G98="","",参照_電気!G98)</f>
        <v>荏原環境プラント(株)_メニューR(残差)</v>
      </c>
      <c r="BB98" s="19">
        <f t="shared" si="31"/>
        <v>0.26200000000000001</v>
      </c>
      <c r="BD98" s="19" t="str">
        <f>IF(参照_電気!L98="","",参照_電気!L98)</f>
        <v>有明エナジー(株)</v>
      </c>
    </row>
    <row r="99" spans="47:56">
      <c r="AU99" s="19" t="str">
        <f>IF(参照_電気!A99="","",参照_電気!A99)</f>
        <v/>
      </c>
      <c r="AV99" s="19" t="str">
        <f>IF(参照_電気!B99="","",参照_電気!B99)</f>
        <v/>
      </c>
      <c r="AW99" s="19" t="str">
        <f>IF(参照_電気!C99="","",参照_電気!C99)</f>
        <v>(参考値)事業者全体</v>
      </c>
      <c r="AX99" s="19">
        <f>IF(参照_電気!D99="","",参照_電気!D99)</f>
        <v>2.4899999999999998E-4</v>
      </c>
      <c r="AY99" s="19">
        <f>IF(参照_電気!E99="","",参照_電気!E99)</f>
        <v>2.4899999999999998E-4</v>
      </c>
      <c r="AZ99" s="19" t="str">
        <f>IF(参照_電気!F99="","",参照_電気!F99)</f>
        <v>荏原環境プラント(株)</v>
      </c>
      <c r="BA99" s="19" t="str">
        <f>IF(参照_電気!G99="","",参照_電気!G99)</f>
        <v>荏原環境プラント(株)_(参考値)事業者全体</v>
      </c>
      <c r="BB99" s="19">
        <f t="shared" si="31"/>
        <v>0.24899999999999997</v>
      </c>
      <c r="BD99" s="19" t="str">
        <f>IF(参照_電気!L99="","",参照_電気!L99)</f>
        <v>アルカナエナジー(株)</v>
      </c>
    </row>
    <row r="100" spans="47:56">
      <c r="AU100" s="19" t="str">
        <f>IF(参照_電気!A100="","",参照_電気!A100)</f>
        <v>A0026</v>
      </c>
      <c r="AV100" s="19" t="str">
        <f>IF(参照_電気!B100="","",参照_電気!B100)</f>
        <v>東京エコサービス(株)</v>
      </c>
      <c r="AW100" s="19" t="str">
        <f>IF(参照_電気!C100="","",参照_電気!C100)</f>
        <v>メニューA</v>
      </c>
      <c r="AX100" s="19">
        <f>IF(参照_電気!D100="","",参照_電気!D100)</f>
        <v>0</v>
      </c>
      <c r="AY100" s="19">
        <f>IF(参照_電気!E100="","",参照_電気!E100)</f>
        <v>0</v>
      </c>
      <c r="AZ100" s="19" t="str">
        <f>IF(参照_電気!F100="","",参照_電気!F100)</f>
        <v>東京エコサービス(株)</v>
      </c>
      <c r="BA100" s="19" t="str">
        <f>IF(参照_電気!G100="","",参照_電気!G100)</f>
        <v>東京エコサービス(株)_メニューA</v>
      </c>
      <c r="BB100" s="19">
        <f t="shared" si="31"/>
        <v>0</v>
      </c>
      <c r="BD100" s="19" t="str">
        <f>IF(参照_電気!L100="","",参照_電気!L100)</f>
        <v>(株)イーセル</v>
      </c>
    </row>
    <row r="101" spans="47:56">
      <c r="AU101" s="19" t="str">
        <f>IF(参照_電気!A101="","",参照_電気!A101)</f>
        <v/>
      </c>
      <c r="AV101" s="19" t="str">
        <f>IF(参照_電気!B101="","",参照_電気!B101)</f>
        <v/>
      </c>
      <c r="AW101" s="19" t="str">
        <f>IF(参照_電気!C101="","",参照_電気!C101)</f>
        <v>メニューB(残差)</v>
      </c>
      <c r="AX101" s="19">
        <f>IF(参照_電気!D101="","",参照_電気!D101)</f>
        <v>5.8E-5</v>
      </c>
      <c r="AY101" s="19">
        <f>IF(参照_電気!E101="","",参照_電気!E101)</f>
        <v>5.8E-5</v>
      </c>
      <c r="AZ101" s="19" t="str">
        <f>IF(参照_電気!F101="","",参照_電気!F101)</f>
        <v>東京エコサービス(株)</v>
      </c>
      <c r="BA101" s="19" t="str">
        <f>IF(参照_電気!G101="","",参照_電気!G101)</f>
        <v>東京エコサービス(株)_メニューB(残差)</v>
      </c>
      <c r="BB101" s="19">
        <f t="shared" si="31"/>
        <v>5.8000000000000003E-2</v>
      </c>
      <c r="BD101" s="19" t="str">
        <f>IF(参照_電気!L101="","",参照_電気!L101)</f>
        <v>飯田まちづくり電力(株)</v>
      </c>
    </row>
    <row r="102" spans="47:56">
      <c r="AU102" s="19" t="str">
        <f>IF(参照_電気!A102="","",参照_電気!A102)</f>
        <v/>
      </c>
      <c r="AV102" s="19" t="str">
        <f>IF(参照_電気!B102="","",参照_電気!B102)</f>
        <v/>
      </c>
      <c r="AW102" s="19" t="str">
        <f>IF(参照_電気!C102="","",参照_電気!C102)</f>
        <v>(参考値)事業者全体</v>
      </c>
      <c r="AX102" s="19">
        <f>IF(参照_電気!D102="","",参照_電気!D102)</f>
        <v>4.8999999999999998E-5</v>
      </c>
      <c r="AY102" s="19">
        <f>IF(参照_電気!E102="","",参照_電気!E102)</f>
        <v>4.8999999999999998E-5</v>
      </c>
      <c r="AZ102" s="19" t="str">
        <f>IF(参照_電気!F102="","",参照_電気!F102)</f>
        <v>東京エコサービス(株)</v>
      </c>
      <c r="BA102" s="19" t="str">
        <f>IF(参照_電気!G102="","",参照_電気!G102)</f>
        <v>東京エコサービス(株)_(参考値)事業者全体</v>
      </c>
      <c r="BB102" s="19">
        <f t="shared" si="31"/>
        <v>4.9000000000000002E-2</v>
      </c>
      <c r="BD102" s="19" t="str">
        <f>IF(参照_電気!L102="","",参照_電気!L102)</f>
        <v>(株)イーネットワーク</v>
      </c>
    </row>
    <row r="103" spans="47:56">
      <c r="AU103" s="19" t="str">
        <f>IF(参照_電気!A103="","",参照_電気!A103)</f>
        <v>A0027</v>
      </c>
      <c r="AV103" s="19" t="str">
        <f>IF(参照_電気!B103="","",参照_電気!B103)</f>
        <v>ダイヤモンドパワー(株)</v>
      </c>
      <c r="AW103" s="19" t="str">
        <f>IF(参照_電気!C103="","",参照_電気!C103)</f>
        <v>メニューA</v>
      </c>
      <c r="AX103" s="19">
        <f>IF(参照_電気!D103="","",参照_電気!D103)</f>
        <v>0</v>
      </c>
      <c r="AY103" s="19">
        <f>IF(参照_電気!E103="","",参照_電気!E103)</f>
        <v>0</v>
      </c>
      <c r="AZ103" s="19" t="str">
        <f>IF(参照_電気!F103="","",参照_電気!F103)</f>
        <v>ダイヤモンドパワー(株)</v>
      </c>
      <c r="BA103" s="19" t="str">
        <f>IF(参照_電気!G103="","",参照_電気!G103)</f>
        <v>ダイヤモンドパワー(株)_メニューA</v>
      </c>
      <c r="BB103" s="19">
        <f t="shared" si="31"/>
        <v>0</v>
      </c>
      <c r="BD103" s="19" t="str">
        <f>IF(参照_電気!L103="","",参照_電気!L103)</f>
        <v>(株)イーネットワークシステムズ</v>
      </c>
    </row>
    <row r="104" spans="47:56">
      <c r="AU104" s="19" t="str">
        <f>IF(参照_電気!A104="","",参照_電気!A104)</f>
        <v/>
      </c>
      <c r="AV104" s="19" t="str">
        <f>IF(参照_電気!B104="","",参照_電気!B104)</f>
        <v/>
      </c>
      <c r="AW104" s="19" t="str">
        <f>IF(参照_電気!C104="","",参照_電気!C104)</f>
        <v>メニューB</v>
      </c>
      <c r="AX104" s="19">
        <f>IF(参照_電気!D104="","",参照_電気!D104)</f>
        <v>1.18E-4</v>
      </c>
      <c r="AY104" s="19">
        <f>IF(参照_電気!E104="","",参照_電気!E104)</f>
        <v>1.18E-4</v>
      </c>
      <c r="AZ104" s="19" t="str">
        <f>IF(参照_電気!F104="","",参照_電気!F104)</f>
        <v>ダイヤモンドパワー(株)</v>
      </c>
      <c r="BA104" s="19" t="str">
        <f>IF(参照_電気!G104="","",参照_電気!G104)</f>
        <v>ダイヤモンドパワー(株)_メニューB</v>
      </c>
      <c r="BB104" s="19">
        <f t="shared" si="31"/>
        <v>0.11799999999999999</v>
      </c>
      <c r="BD104" s="19" t="str">
        <f>IF(参照_電気!L104="","",参照_電気!L104)</f>
        <v>イーレックス(株)</v>
      </c>
    </row>
    <row r="105" spans="47:56">
      <c r="AU105" s="19" t="str">
        <f>IF(参照_電気!A105="","",参照_電気!A105)</f>
        <v/>
      </c>
      <c r="AV105" s="19" t="str">
        <f>IF(参照_電気!B105="","",参照_電気!B105)</f>
        <v/>
      </c>
      <c r="AW105" s="19" t="str">
        <f>IF(参照_電気!C105="","",参照_電気!C105)</f>
        <v>メニューC</v>
      </c>
      <c r="AX105" s="19">
        <f>IF(参照_電気!D105="","",参照_電気!D105)</f>
        <v>2.6899999999999998E-4</v>
      </c>
      <c r="AY105" s="19">
        <f>IF(参照_電気!E105="","",参照_電気!E105)</f>
        <v>2.6899999999999998E-4</v>
      </c>
      <c r="AZ105" s="19" t="str">
        <f>IF(参照_電気!F105="","",参照_電気!F105)</f>
        <v>ダイヤモンドパワー(株)</v>
      </c>
      <c r="BA105" s="19" t="str">
        <f>IF(参照_電気!G105="","",参照_電気!G105)</f>
        <v>ダイヤモンドパワー(株)_メニューC</v>
      </c>
      <c r="BB105" s="19">
        <f t="shared" si="31"/>
        <v>0.26899999999999996</v>
      </c>
      <c r="BD105" s="19" t="str">
        <f>IF(参照_電気!L105="","",参照_電気!L105)</f>
        <v>(株)池見石油店</v>
      </c>
    </row>
    <row r="106" spans="47:56">
      <c r="AU106" s="19" t="str">
        <f>IF(参照_電気!A106="","",参照_電気!A106)</f>
        <v/>
      </c>
      <c r="AV106" s="19" t="str">
        <f>IF(参照_電気!B106="","",参照_電気!B106)</f>
        <v/>
      </c>
      <c r="AW106" s="19" t="str">
        <f>IF(参照_電気!C106="","",参照_電気!C106)</f>
        <v>メニューD</v>
      </c>
      <c r="AX106" s="19">
        <f>IF(参照_電気!D106="","",参照_電気!D106)</f>
        <v>3.8400000000000001E-4</v>
      </c>
      <c r="AY106" s="19">
        <f>IF(参照_電気!E106="","",参照_電気!E106)</f>
        <v>3.8400000000000001E-4</v>
      </c>
      <c r="AZ106" s="19" t="str">
        <f>IF(参照_電気!F106="","",参照_電気!F106)</f>
        <v>ダイヤモンドパワー(株)</v>
      </c>
      <c r="BA106" s="19" t="str">
        <f>IF(参照_電気!G106="","",参照_電気!G106)</f>
        <v>ダイヤモンドパワー(株)_メニューD</v>
      </c>
      <c r="BB106" s="19">
        <f t="shared" si="31"/>
        <v>0.38400000000000001</v>
      </c>
      <c r="BD106" s="19" t="str">
        <f>IF(参照_電気!L106="","",参照_電気!L106)</f>
        <v>いこま市民パワー(株)</v>
      </c>
    </row>
    <row r="107" spans="47:56">
      <c r="AU107" s="19" t="str">
        <f>IF(参照_電気!A107="","",参照_電気!A107)</f>
        <v/>
      </c>
      <c r="AV107" s="19" t="str">
        <f>IF(参照_電気!B107="","",参照_電気!B107)</f>
        <v/>
      </c>
      <c r="AW107" s="19" t="str">
        <f>IF(参照_電気!C107="","",参照_電気!C107)</f>
        <v>(参考値)事業者全体</v>
      </c>
      <c r="AX107" s="19">
        <f>IF(参照_電気!D107="","",参照_電気!D107)</f>
        <v>1.0059999999999999E-3</v>
      </c>
      <c r="AY107" s="19">
        <f>IF(参照_電気!E107="","",参照_電気!E107)</f>
        <v>1.0059999999999999E-3</v>
      </c>
      <c r="AZ107" s="19" t="str">
        <f>IF(参照_電気!F107="","",参照_電気!F107)</f>
        <v>ダイヤモンドパワー(株)</v>
      </c>
      <c r="BA107" s="19" t="str">
        <f>IF(参照_電気!G107="","",参照_電気!G107)</f>
        <v>ダイヤモンドパワー(株)_(参考値)事業者全体</v>
      </c>
      <c r="BB107" s="19">
        <f t="shared" si="31"/>
        <v>1.006</v>
      </c>
      <c r="BD107" s="19" t="str">
        <f>IF(参照_電気!L107="","",参照_電気!L107)</f>
        <v>(株)イシオ</v>
      </c>
    </row>
    <row r="108" spans="47:56">
      <c r="AU108" s="19" t="str">
        <f>IF(参照_電気!A108="","",参照_電気!A108)</f>
        <v>A0031</v>
      </c>
      <c r="AV108" s="19" t="str">
        <f>IF(参照_電気!B108="","",参照_電気!B108)</f>
        <v>(株)新出光</v>
      </c>
      <c r="AW108" s="19" t="str">
        <f>IF(参照_電気!C108="","",参照_電気!C108)</f>
        <v>メニューA</v>
      </c>
      <c r="AX108" s="19">
        <f>IF(参照_電気!D108="","",参照_電気!D108)</f>
        <v>0</v>
      </c>
      <c r="AY108" s="19">
        <f>IF(参照_電気!E108="","",参照_電気!E108)</f>
        <v>0</v>
      </c>
      <c r="AZ108" s="19" t="str">
        <f>IF(参照_電気!F108="","",参照_電気!F108)</f>
        <v>(株)新出光</v>
      </c>
      <c r="BA108" s="19" t="str">
        <f>IF(参照_電気!G108="","",参照_電気!G108)</f>
        <v>(株)新出光_メニューA</v>
      </c>
      <c r="BB108" s="19">
        <f t="shared" si="31"/>
        <v>0</v>
      </c>
      <c r="BD108" s="19" t="str">
        <f>IF(参照_電気!L108="","",参照_電気!L108)</f>
        <v>一般財団法人泉佐野電力</v>
      </c>
    </row>
    <row r="109" spans="47:56">
      <c r="AU109" s="19" t="str">
        <f>IF(参照_電気!A109="","",参照_電気!A109)</f>
        <v/>
      </c>
      <c r="AV109" s="19" t="str">
        <f>IF(参照_電気!B109="","",参照_電気!B109)</f>
        <v/>
      </c>
      <c r="AW109" s="19" t="str">
        <f>IF(参照_電気!C109="","",参照_電気!C109)</f>
        <v>メニューB</v>
      </c>
      <c r="AX109" s="19">
        <f>IF(参照_電気!D109="","",参照_電気!D109)</f>
        <v>0</v>
      </c>
      <c r="AY109" s="19">
        <f>IF(参照_電気!E109="","",参照_電気!E109)</f>
        <v>0</v>
      </c>
      <c r="AZ109" s="19" t="str">
        <f>IF(参照_電気!F109="","",参照_電気!F109)</f>
        <v>(株)新出光</v>
      </c>
      <c r="BA109" s="19" t="str">
        <f>IF(参照_電気!G109="","",参照_電気!G109)</f>
        <v>(株)新出光_メニューB</v>
      </c>
      <c r="BB109" s="19">
        <f t="shared" si="31"/>
        <v>0</v>
      </c>
      <c r="BD109" s="19" t="str">
        <f>IF(参照_電気!L109="","",参照_電気!L109)</f>
        <v>(株)いずみみらい</v>
      </c>
    </row>
    <row r="110" spans="47:56">
      <c r="AU110" s="19" t="str">
        <f>IF(参照_電気!A110="","",参照_電気!A110)</f>
        <v/>
      </c>
      <c r="AV110" s="19" t="str">
        <f>IF(参照_電気!B110="","",参照_電気!B110)</f>
        <v/>
      </c>
      <c r="AW110" s="19" t="str">
        <f>IF(参照_電気!C110="","",参照_電気!C110)</f>
        <v>メニューC</v>
      </c>
      <c r="AX110" s="19">
        <f>IF(参照_電気!D110="","",参照_電気!D110)</f>
        <v>0</v>
      </c>
      <c r="AY110" s="19">
        <f>IF(参照_電気!E110="","",参照_電気!E110)</f>
        <v>0</v>
      </c>
      <c r="AZ110" s="19" t="str">
        <f>IF(参照_電気!F110="","",参照_電気!F110)</f>
        <v>(株)新出光</v>
      </c>
      <c r="BA110" s="19" t="str">
        <f>IF(参照_電気!G110="","",参照_電気!G110)</f>
        <v>(株)新出光_メニューC</v>
      </c>
      <c r="BB110" s="19">
        <f t="shared" si="31"/>
        <v>0</v>
      </c>
      <c r="BD110" s="19" t="str">
        <f>IF(参照_電気!L110="","",参照_電気!L110)</f>
        <v>いずも縁結び電力(株)</v>
      </c>
    </row>
    <row r="111" spans="47:56">
      <c r="AU111" s="19" t="str">
        <f>IF(参照_電気!A111="","",参照_電気!A111)</f>
        <v/>
      </c>
      <c r="AV111" s="19" t="str">
        <f>IF(参照_電気!B111="","",参照_電気!B111)</f>
        <v/>
      </c>
      <c r="AW111" s="19" t="str">
        <f>IF(参照_電気!C111="","",参照_電気!C111)</f>
        <v>メニューD</v>
      </c>
      <c r="AX111" s="19">
        <f>IF(参照_電気!D111="","",参照_電気!D111)</f>
        <v>3.1399999999999999E-4</v>
      </c>
      <c r="AY111" s="19">
        <f>IF(参照_電気!E111="","",参照_電気!E111)</f>
        <v>3.1399999999999999E-4</v>
      </c>
      <c r="AZ111" s="19" t="str">
        <f>IF(参照_電気!F111="","",参照_電気!F111)</f>
        <v>(株)新出光</v>
      </c>
      <c r="BA111" s="19" t="str">
        <f>IF(参照_電気!G111="","",参照_電気!G111)</f>
        <v>(株)新出光_メニューD</v>
      </c>
      <c r="BB111" s="19">
        <f t="shared" si="31"/>
        <v>0.314</v>
      </c>
      <c r="BD111" s="19" t="str">
        <f>IF(参照_電気!L111="","",参照_電気!L111)</f>
        <v>出雲ガス(株)</v>
      </c>
    </row>
    <row r="112" spans="47:56">
      <c r="AU112" s="19" t="str">
        <f>IF(参照_電気!A112="","",参照_電気!A112)</f>
        <v/>
      </c>
      <c r="AV112" s="19" t="str">
        <f>IF(参照_電気!B112="","",参照_電気!B112)</f>
        <v/>
      </c>
      <c r="AW112" s="19" t="str">
        <f>IF(参照_電気!C112="","",参照_電気!C112)</f>
        <v>メニューE</v>
      </c>
      <c r="AX112" s="19">
        <f>IF(参照_電気!D112="","",参照_電気!D112)</f>
        <v>2.5900000000000001E-4</v>
      </c>
      <c r="AY112" s="19">
        <f>IF(参照_電気!E112="","",参照_電気!E112)</f>
        <v>2.5900000000000001E-4</v>
      </c>
      <c r="AZ112" s="19" t="str">
        <f>IF(参照_電気!F112="","",参照_電気!F112)</f>
        <v>(株)新出光</v>
      </c>
      <c r="BA112" s="19" t="str">
        <f>IF(参照_電気!G112="","",参照_電気!G112)</f>
        <v>(株)新出光_メニューE</v>
      </c>
      <c r="BB112" s="19">
        <f t="shared" si="31"/>
        <v>0.25900000000000001</v>
      </c>
      <c r="BD112" s="19" t="str">
        <f>IF(参照_電気!L112="","",参照_電気!L112)</f>
        <v>出雲ケーブルビジョン(株)</v>
      </c>
    </row>
    <row r="113" spans="47:56">
      <c r="AU113" s="19" t="str">
        <f>IF(参照_電気!A113="","",参照_電気!A113)</f>
        <v/>
      </c>
      <c r="AV113" s="19" t="str">
        <f>IF(参照_電気!B113="","",参照_電気!B113)</f>
        <v/>
      </c>
      <c r="AW113" s="19" t="str">
        <f>IF(参照_電気!C113="","",参照_電気!C113)</f>
        <v>メニューF</v>
      </c>
      <c r="AX113" s="19">
        <f>IF(参照_電気!D113="","",参照_電気!D113)</f>
        <v>0</v>
      </c>
      <c r="AY113" s="19">
        <f>IF(参照_電気!E113="","",参照_電気!E113)</f>
        <v>0</v>
      </c>
      <c r="AZ113" s="19" t="str">
        <f>IF(参照_電気!F113="","",参照_電気!F113)</f>
        <v>(株)新出光</v>
      </c>
      <c r="BA113" s="19" t="str">
        <f>IF(参照_電気!G113="","",参照_電気!G113)</f>
        <v>(株)新出光_メニューF</v>
      </c>
      <c r="BB113" s="19">
        <f t="shared" si="31"/>
        <v>0</v>
      </c>
      <c r="BD113" s="19" t="str">
        <f>IF(参照_電気!L113="","",参照_電気!L113)</f>
        <v>伊勢崎ガス(株)</v>
      </c>
    </row>
    <row r="114" spans="47:56">
      <c r="AU114" s="19" t="str">
        <f>IF(参照_電気!A114="","",参照_電気!A114)</f>
        <v/>
      </c>
      <c r="AV114" s="19" t="str">
        <f>IF(参照_電気!B114="","",参照_電気!B114)</f>
        <v/>
      </c>
      <c r="AW114" s="19" t="str">
        <f>IF(参照_電気!C114="","",参照_電気!C114)</f>
        <v>メニューG</v>
      </c>
      <c r="AX114" s="19">
        <f>IF(参照_電気!D114="","",参照_電気!D114)</f>
        <v>0</v>
      </c>
      <c r="AY114" s="19">
        <f>IF(参照_電気!E114="","",参照_電気!E114)</f>
        <v>0</v>
      </c>
      <c r="AZ114" s="19" t="str">
        <f>IF(参照_電気!F114="","",参照_電気!F114)</f>
        <v>(株)新出光</v>
      </c>
      <c r="BA114" s="19" t="str">
        <f>IF(参照_電気!G114="","",参照_電気!G114)</f>
        <v>(株)新出光_メニューG</v>
      </c>
      <c r="BB114" s="19">
        <f t="shared" si="31"/>
        <v>0</v>
      </c>
      <c r="BD114" s="19" t="str">
        <f>IF(参照_電気!L114="","",参照_電気!L114)</f>
        <v>(株)いちき串木野電力</v>
      </c>
    </row>
    <row r="115" spans="47:56">
      <c r="AU115" s="19" t="str">
        <f>IF(参照_電気!A115="","",参照_電気!A115)</f>
        <v/>
      </c>
      <c r="AV115" s="19" t="str">
        <f>IF(参照_電気!B115="","",参照_電気!B115)</f>
        <v/>
      </c>
      <c r="AW115" s="19" t="str">
        <f>IF(参照_電気!C115="","",参照_電気!C115)</f>
        <v>メニューH</v>
      </c>
      <c r="AX115" s="19">
        <f>IF(参照_電気!D115="","",参照_電気!D115)</f>
        <v>0</v>
      </c>
      <c r="AY115" s="19">
        <f>IF(参照_電気!E115="","",参照_電気!E115)</f>
        <v>0</v>
      </c>
      <c r="AZ115" s="19" t="str">
        <f>IF(参照_電気!F115="","",参照_電気!F115)</f>
        <v>(株)新出光</v>
      </c>
      <c r="BA115" s="19" t="str">
        <f>IF(参照_電気!G115="","",参照_電気!G115)</f>
        <v>(株)新出光_メニューH</v>
      </c>
      <c r="BB115" s="19">
        <f t="shared" si="31"/>
        <v>0</v>
      </c>
      <c r="BD115" s="19" t="str">
        <f>IF(参照_電気!L115="","",参照_電気!L115)</f>
        <v>いちのみや未来エネルギー(株)</v>
      </c>
    </row>
    <row r="116" spans="47:56">
      <c r="AU116" s="19" t="str">
        <f>IF(参照_電気!A116="","",参照_電気!A116)</f>
        <v/>
      </c>
      <c r="AV116" s="19" t="str">
        <f>IF(参照_電気!B116="","",参照_電気!B116)</f>
        <v/>
      </c>
      <c r="AW116" s="19" t="str">
        <f>IF(参照_電気!C116="","",参照_電気!C116)</f>
        <v>メニューI</v>
      </c>
      <c r="AX116" s="19">
        <f>IF(参照_電気!D116="","",参照_電気!D116)</f>
        <v>0</v>
      </c>
      <c r="AY116" s="19">
        <f>IF(参照_電気!E116="","",参照_電気!E116)</f>
        <v>0</v>
      </c>
      <c r="AZ116" s="19" t="str">
        <f>IF(参照_電気!F116="","",参照_電気!F116)</f>
        <v>(株)新出光</v>
      </c>
      <c r="BA116" s="19" t="str">
        <f>IF(参照_電気!G116="","",参照_電気!G116)</f>
        <v>(株)新出光_メニューI</v>
      </c>
      <c r="BB116" s="19">
        <f t="shared" si="31"/>
        <v>0</v>
      </c>
      <c r="BD116" s="19" t="str">
        <f>IF(参照_電気!L116="","",参照_電気!L116)</f>
        <v>出光興産(株)</v>
      </c>
    </row>
    <row r="117" spans="47:56">
      <c r="AU117" s="19" t="str">
        <f>IF(参照_電気!A117="","",参照_電気!A117)</f>
        <v/>
      </c>
      <c r="AV117" s="19" t="str">
        <f>IF(参照_電気!B117="","",参照_電気!B117)</f>
        <v/>
      </c>
      <c r="AW117" s="19" t="str">
        <f>IF(参照_電気!C117="","",参照_電気!C117)</f>
        <v>メニューJ</v>
      </c>
      <c r="AX117" s="19">
        <f>IF(参照_電気!D117="","",参照_電気!D117)</f>
        <v>0</v>
      </c>
      <c r="AY117" s="19">
        <f>IF(参照_電気!E117="","",参照_電気!E117)</f>
        <v>0</v>
      </c>
      <c r="AZ117" s="19" t="str">
        <f>IF(参照_電気!F117="","",参照_電気!F117)</f>
        <v>(株)新出光</v>
      </c>
      <c r="BA117" s="19" t="str">
        <f>IF(参照_電気!G117="","",参照_電気!G117)</f>
        <v>(株)新出光_メニューJ</v>
      </c>
      <c r="BB117" s="19">
        <f t="shared" si="31"/>
        <v>0</v>
      </c>
      <c r="BD117" s="19" t="str">
        <f>IF(参照_電気!L117="","",参照_電気!L117)</f>
        <v>伊藤忠エネクス(株)</v>
      </c>
    </row>
    <row r="118" spans="47:56">
      <c r="AU118" s="19" t="str">
        <f>IF(参照_電気!A118="","",参照_電気!A118)</f>
        <v/>
      </c>
      <c r="AV118" s="19" t="str">
        <f>IF(参照_電気!B118="","",参照_電気!B118)</f>
        <v/>
      </c>
      <c r="AW118" s="19" t="str">
        <f>IF(参照_電気!C118="","",参照_電気!C118)</f>
        <v>メニューK(残差)</v>
      </c>
      <c r="AX118" s="19">
        <f>IF(参照_電気!D118="","",参照_電気!D118)</f>
        <v>5.1999999999999995E-4</v>
      </c>
      <c r="AY118" s="19">
        <f>IF(参照_電気!E118="","",参照_電気!E118)</f>
        <v>5.1999999999999995E-4</v>
      </c>
      <c r="AZ118" s="19" t="str">
        <f>IF(参照_電気!F118="","",参照_電気!F118)</f>
        <v>(株)新出光</v>
      </c>
      <c r="BA118" s="19" t="str">
        <f>IF(参照_電気!G118="","",参照_電気!G118)</f>
        <v>(株)新出光_メニューK(残差)</v>
      </c>
      <c r="BB118" s="19">
        <f t="shared" si="31"/>
        <v>0.51999999999999991</v>
      </c>
      <c r="BD118" s="19" t="str">
        <f>IF(参照_電気!L118="","",参照_電気!L118)</f>
        <v>伊藤忠商事(株)</v>
      </c>
    </row>
    <row r="119" spans="47:56">
      <c r="AU119" s="19" t="str">
        <f>IF(参照_電気!A119="","",参照_電気!A119)</f>
        <v/>
      </c>
      <c r="AV119" s="19" t="str">
        <f>IF(参照_電気!B119="","",参照_電気!B119)</f>
        <v/>
      </c>
      <c r="AW119" s="19" t="str">
        <f>IF(参照_電気!C119="","",参照_電気!C119)</f>
        <v>(参考値)事業者全体</v>
      </c>
      <c r="AX119" s="19">
        <f>IF(参照_電気!D119="","",参照_電気!D119)</f>
        <v>4.3300000000000001E-4</v>
      </c>
      <c r="AY119" s="19">
        <f>IF(参照_電気!E119="","",参照_電気!E119)</f>
        <v>4.3300000000000001E-4</v>
      </c>
      <c r="AZ119" s="19" t="str">
        <f>IF(参照_電気!F119="","",参照_電気!F119)</f>
        <v>(株)新出光</v>
      </c>
      <c r="BA119" s="19" t="str">
        <f>IF(参照_電気!G119="","",参照_電気!G119)</f>
        <v>(株)新出光_(参考値)事業者全体</v>
      </c>
      <c r="BB119" s="19">
        <f t="shared" si="31"/>
        <v>0.433</v>
      </c>
      <c r="BD119" s="19" t="str">
        <f>IF(参照_電気!L119="","",参照_電気!L119)</f>
        <v>伊藤忠プランテック(株)</v>
      </c>
    </row>
    <row r="120" spans="47:56">
      <c r="AU120" s="19" t="str">
        <f>IF(参照_電気!A120="","",参照_電気!A120)</f>
        <v>A0032</v>
      </c>
      <c r="AV120" s="19" t="str">
        <f>IF(参照_電気!B120="","",参照_電気!B120)</f>
        <v>セントラル石油瓦斯(株)</v>
      </c>
      <c r="AW120" s="19" t="str">
        <f>IF(参照_電気!C120="","",参照_電気!C120)</f>
        <v/>
      </c>
      <c r="AX120" s="19">
        <f>IF(参照_電気!D120="","",参照_電気!D120)</f>
        <v>3.4900000000000003E-4</v>
      </c>
      <c r="AY120" s="19">
        <f>IF(参照_電気!E120="","",参照_電気!E120)</f>
        <v>3.4900000000000003E-4</v>
      </c>
      <c r="AZ120" s="19" t="str">
        <f>IF(参照_電気!F120="","",参照_電気!F120)</f>
        <v>セントラル石油瓦斯(株)</v>
      </c>
      <c r="BA120" s="19" t="str">
        <f>IF(参照_電気!G120="","",参照_電気!G120)</f>
        <v>セントラル石油瓦斯(株)_</v>
      </c>
      <c r="BB120" s="19">
        <f t="shared" si="31"/>
        <v>0.34900000000000003</v>
      </c>
      <c r="BD120" s="19" t="str">
        <f>IF(参照_電気!L120="","",参照_電気!L120)</f>
        <v>(株)いなしきエナジー</v>
      </c>
    </row>
    <row r="121" spans="47:56">
      <c r="AU121" s="19" t="str">
        <f>IF(参照_電気!A121="","",参照_電気!A121)</f>
        <v>A0034</v>
      </c>
      <c r="AV121" s="19" t="str">
        <f>IF(参照_電気!B121="","",参照_電気!B121)</f>
        <v>一般財団法人泉佐野電力</v>
      </c>
      <c r="AW121" s="19" t="str">
        <f>IF(参照_電気!C121="","",参照_電気!C121)</f>
        <v/>
      </c>
      <c r="AX121" s="19">
        <f>IF(参照_電気!D121="","",参照_電気!D121)</f>
        <v>4.64E-4</v>
      </c>
      <c r="AY121" s="19">
        <f>IF(参照_電気!E121="","",参照_電気!E121)</f>
        <v>4.64E-4</v>
      </c>
      <c r="AZ121" s="19" t="str">
        <f>IF(参照_電気!F121="","",参照_電気!F121)</f>
        <v>一般財団法人泉佐野電力</v>
      </c>
      <c r="BA121" s="19" t="str">
        <f>IF(参照_電気!G121="","",参照_電気!G121)</f>
        <v>一般財団法人泉佐野電力_</v>
      </c>
      <c r="BB121" s="19">
        <f t="shared" si="31"/>
        <v>0.46400000000000002</v>
      </c>
      <c r="BD121" s="19" t="str">
        <f>IF(参照_電気!L121="","",参照_電気!L121)</f>
        <v>入間ガス(株)</v>
      </c>
    </row>
    <row r="122" spans="47:56">
      <c r="AU122" s="19" t="str">
        <f>IF(参照_電気!A122="","",参照_電気!A122)</f>
        <v>A0035</v>
      </c>
      <c r="AV122" s="19" t="str">
        <f>IF(参照_電気!B122="","",参照_電気!B122)</f>
        <v>コスモエネルギーソリューションズ(株)</v>
      </c>
      <c r="AW122" s="19" t="str">
        <f>IF(参照_電気!C122="","",参照_電気!C122)</f>
        <v>メニューA</v>
      </c>
      <c r="AX122" s="19">
        <f>IF(参照_電気!D122="","",参照_電気!D122)</f>
        <v>0</v>
      </c>
      <c r="AY122" s="19">
        <f>IF(参照_電気!E122="","",参照_電気!E122)</f>
        <v>0</v>
      </c>
      <c r="AZ122" s="19" t="str">
        <f>IF(参照_電気!F122="","",参照_電気!F122)</f>
        <v>コスモエネルギーソリューションズ(株)</v>
      </c>
      <c r="BA122" s="19" t="str">
        <f>IF(参照_電気!G122="","",参照_電気!G122)</f>
        <v>コスモエネルギーソリューションズ(株)_メニューA</v>
      </c>
      <c r="BB122" s="19">
        <f t="shared" si="31"/>
        <v>0</v>
      </c>
      <c r="BD122" s="19" t="str">
        <f>IF(参照_電気!L122="","",参照_電気!L122)</f>
        <v>イワタニ関東(株)</v>
      </c>
    </row>
    <row r="123" spans="47:56">
      <c r="AU123" s="19" t="str">
        <f>IF(参照_電気!A123="","",参照_電気!A123)</f>
        <v/>
      </c>
      <c r="AV123" s="19" t="str">
        <f>IF(参照_電気!B123="","",参照_電気!B123)</f>
        <v/>
      </c>
      <c r="AW123" s="19" t="str">
        <f>IF(参照_電気!C123="","",参照_電気!C123)</f>
        <v>メニューB</v>
      </c>
      <c r="AX123" s="19">
        <f>IF(参照_電気!D123="","",参照_電気!D123)</f>
        <v>3.9999999999999998E-6</v>
      </c>
      <c r="AY123" s="19">
        <f>IF(参照_電気!E123="","",参照_電気!E123)</f>
        <v>3.9999999999999998E-6</v>
      </c>
      <c r="AZ123" s="19" t="str">
        <f>IF(参照_電気!F123="","",参照_電気!F123)</f>
        <v>コスモエネルギーソリューションズ(株)</v>
      </c>
      <c r="BA123" s="19" t="str">
        <f>IF(参照_電気!G123="","",参照_電気!G123)</f>
        <v>コスモエネルギーソリューションズ(株)_メニューB</v>
      </c>
      <c r="BB123" s="19">
        <f t="shared" si="31"/>
        <v>4.0000000000000001E-3</v>
      </c>
      <c r="BD123" s="19" t="str">
        <f>IF(参照_電気!L123="","",参照_電気!L123)</f>
        <v>イワタニ首都圏(株)</v>
      </c>
    </row>
    <row r="124" spans="47:56">
      <c r="AU124" s="19" t="str">
        <f>IF(参照_電気!A124="","",参照_電気!A124)</f>
        <v/>
      </c>
      <c r="AV124" s="19" t="str">
        <f>IF(参照_電気!B124="","",参照_電気!B124)</f>
        <v/>
      </c>
      <c r="AW124" s="19" t="str">
        <f>IF(参照_電気!C124="","",参照_電気!C124)</f>
        <v>メニューC</v>
      </c>
      <c r="AX124" s="19">
        <f>IF(参照_電気!D124="","",参照_電気!D124)</f>
        <v>9.1000000000000003E-5</v>
      </c>
      <c r="AY124" s="19">
        <f>IF(参照_電気!E124="","",参照_電気!E124)</f>
        <v>9.1000000000000003E-5</v>
      </c>
      <c r="AZ124" s="19" t="str">
        <f>IF(参照_電気!F124="","",参照_電気!F124)</f>
        <v>コスモエネルギーソリューションズ(株)</v>
      </c>
      <c r="BA124" s="19" t="str">
        <f>IF(参照_電気!G124="","",参照_電気!G124)</f>
        <v>コスモエネルギーソリューションズ(株)_メニューC</v>
      </c>
      <c r="BB124" s="19">
        <f t="shared" si="31"/>
        <v>9.0999999999999998E-2</v>
      </c>
      <c r="BD124" s="19" t="str">
        <f>IF(参照_電気!L124="","",参照_電気!L124)</f>
        <v>イワタニセントラル北海道(株)</v>
      </c>
    </row>
    <row r="125" spans="47:56">
      <c r="AU125" s="19" t="str">
        <f>IF(参照_電気!A125="","",参照_電気!A125)</f>
        <v/>
      </c>
      <c r="AV125" s="19" t="str">
        <f>IF(参照_電気!B125="","",参照_電気!B125)</f>
        <v/>
      </c>
      <c r="AW125" s="19" t="str">
        <f>IF(参照_電気!C125="","",参照_電気!C125)</f>
        <v>メニューD</v>
      </c>
      <c r="AX125" s="19">
        <f>IF(参照_電気!D125="","",参照_電気!D125)</f>
        <v>1.12E-4</v>
      </c>
      <c r="AY125" s="19">
        <f>IF(参照_電気!E125="","",参照_電気!E125)</f>
        <v>1.12E-4</v>
      </c>
      <c r="AZ125" s="19" t="str">
        <f>IF(参照_電気!F125="","",参照_電気!F125)</f>
        <v>コスモエネルギーソリューションズ(株)</v>
      </c>
      <c r="BA125" s="19" t="str">
        <f>IF(参照_電気!G125="","",参照_電気!G125)</f>
        <v>コスモエネルギーソリューションズ(株)_メニューD</v>
      </c>
      <c r="BB125" s="19">
        <f t="shared" si="31"/>
        <v>0.112</v>
      </c>
      <c r="BD125" s="19" t="str">
        <f>IF(参照_電気!L125="","",参照_電気!L125)</f>
        <v>イワタニ東海(株)</v>
      </c>
    </row>
    <row r="126" spans="47:56">
      <c r="AU126" s="19" t="str">
        <f>IF(参照_電気!A126="","",参照_電気!A126)</f>
        <v/>
      </c>
      <c r="AV126" s="19" t="str">
        <f>IF(参照_電気!B126="","",参照_電気!B126)</f>
        <v/>
      </c>
      <c r="AW126" s="19" t="str">
        <f>IF(参照_電気!C126="","",参照_電気!C126)</f>
        <v>メニューE(残差)</v>
      </c>
      <c r="AX126" s="19">
        <f>IF(参照_電気!D126="","",参照_電気!D126)</f>
        <v>9.2500000000000004E-4</v>
      </c>
      <c r="AY126" s="19">
        <f>IF(参照_電気!E126="","",参照_電気!E126)</f>
        <v>9.2500000000000004E-4</v>
      </c>
      <c r="AZ126" s="19" t="str">
        <f>IF(参照_電気!F126="","",参照_電気!F126)</f>
        <v>コスモエネルギーソリューションズ(株)</v>
      </c>
      <c r="BA126" s="19" t="str">
        <f>IF(参照_電気!G126="","",参照_電気!G126)</f>
        <v>コスモエネルギーソリューションズ(株)_メニューE(残差)</v>
      </c>
      <c r="BB126" s="19">
        <f t="shared" si="31"/>
        <v>0.92500000000000004</v>
      </c>
      <c r="BD126" s="19" t="str">
        <f>IF(参照_電気!L126="","",参照_電気!L126)</f>
        <v>イワタニ長野(株)</v>
      </c>
    </row>
    <row r="127" spans="47:56">
      <c r="AU127" s="19" t="str">
        <f>IF(参照_電気!A127="","",参照_電気!A127)</f>
        <v/>
      </c>
      <c r="AV127" s="19" t="str">
        <f>IF(参照_電気!B127="","",参照_電気!B127)</f>
        <v/>
      </c>
      <c r="AW127" s="19" t="str">
        <f>IF(参照_電気!C127="","",参照_電気!C127)</f>
        <v>(参考値)事業者全体</v>
      </c>
      <c r="AX127" s="19">
        <f>IF(参照_電気!D127="","",参照_電気!D127)</f>
        <v>3.4900000000000003E-4</v>
      </c>
      <c r="AY127" s="19">
        <f>IF(参照_電気!E127="","",参照_電気!E127)</f>
        <v>3.4900000000000003E-4</v>
      </c>
      <c r="AZ127" s="19" t="str">
        <f>IF(参照_電気!F127="","",参照_電気!F127)</f>
        <v>コスモエネルギーソリューションズ(株)</v>
      </c>
      <c r="BA127" s="19" t="str">
        <f>IF(参照_電気!G127="","",参照_電気!G127)</f>
        <v>コスモエネルギーソリューションズ(株)_(参考値)事業者全体</v>
      </c>
      <c r="BB127" s="19">
        <f t="shared" si="31"/>
        <v>0.34900000000000003</v>
      </c>
      <c r="BD127" s="19" t="str">
        <f>IF(参照_電気!L127="","",参照_電気!L127)</f>
        <v>イワタニ三重(株)</v>
      </c>
    </row>
    <row r="128" spans="47:56">
      <c r="AU128" s="19" t="str">
        <f>IF(参照_電気!A128="","",参照_電気!A128)</f>
        <v>A0036</v>
      </c>
      <c r="AV128" s="19" t="str">
        <f>IF(参照_電気!B128="","",参照_電気!B128)</f>
        <v>(株)グリーンサークル</v>
      </c>
      <c r="AW128" s="19" t="str">
        <f>IF(参照_電気!C128="","",参照_電気!C128)</f>
        <v>メニューA</v>
      </c>
      <c r="AX128" s="19">
        <f>IF(参照_電気!D128="","",参照_電気!D128)</f>
        <v>0</v>
      </c>
      <c r="AY128" s="19">
        <f>IF(参照_電気!E128="","",参照_電気!E128)</f>
        <v>0</v>
      </c>
      <c r="AZ128" s="19" t="str">
        <f>IF(参照_電気!F128="","",参照_電気!F128)</f>
        <v>(株)グリーンサークル</v>
      </c>
      <c r="BA128" s="19" t="str">
        <f>IF(参照_電気!G128="","",参照_電気!G128)</f>
        <v>(株)グリーンサークル_メニューA</v>
      </c>
      <c r="BB128" s="19">
        <f t="shared" si="31"/>
        <v>0</v>
      </c>
      <c r="BD128" s="19" t="str">
        <f>IF(参照_電気!L128="","",参照_電気!L128)</f>
        <v>(株)岩手ウッドパワー</v>
      </c>
    </row>
    <row r="129" spans="47:56">
      <c r="AU129" s="19" t="str">
        <f>IF(参照_電気!A129="","",参照_電気!A129)</f>
        <v/>
      </c>
      <c r="AV129" s="19" t="str">
        <f>IF(参照_電気!B129="","",参照_電気!B129)</f>
        <v/>
      </c>
      <c r="AW129" s="19" t="str">
        <f>IF(参照_電気!C129="","",参照_電気!C129)</f>
        <v>メニューB(残差)</v>
      </c>
      <c r="AX129" s="19">
        <f>IF(参照_電気!D129="","",参照_電気!D129)</f>
        <v>4.3600000000000003E-4</v>
      </c>
      <c r="AY129" s="19">
        <f>IF(参照_電気!E129="","",参照_電気!E129)</f>
        <v>4.3600000000000003E-4</v>
      </c>
      <c r="AZ129" s="19" t="str">
        <f>IF(参照_電気!F129="","",参照_電気!F129)</f>
        <v>(株)グリーンサークル</v>
      </c>
      <c r="BA129" s="19" t="str">
        <f>IF(参照_電気!G129="","",参照_電気!G129)</f>
        <v>(株)グリーンサークル_メニューB(残差)</v>
      </c>
      <c r="BB129" s="19">
        <f t="shared" si="31"/>
        <v>0.43600000000000005</v>
      </c>
      <c r="BD129" s="19" t="str">
        <f>IF(参照_電気!L129="","",参照_電気!L129)</f>
        <v>ヴィジョナリーパワー(株)</v>
      </c>
    </row>
    <row r="130" spans="47:56">
      <c r="AU130" s="19" t="str">
        <f>IF(参照_電気!A130="","",参照_電気!A130)</f>
        <v/>
      </c>
      <c r="AV130" s="19" t="str">
        <f>IF(参照_電気!B130="","",参照_電気!B130)</f>
        <v/>
      </c>
      <c r="AW130" s="19" t="str">
        <f>IF(参照_電気!C130="","",参照_電気!C130)</f>
        <v>(参考値)事業者全体</v>
      </c>
      <c r="AX130" s="19">
        <f>IF(参照_電気!D130="","",参照_電気!D130)</f>
        <v>2.8600000000000001E-4</v>
      </c>
      <c r="AY130" s="19">
        <f>IF(参照_電気!E130="","",参照_電気!E130)</f>
        <v>2.8600000000000001E-4</v>
      </c>
      <c r="AZ130" s="19" t="str">
        <f>IF(参照_電気!F130="","",参照_電気!F130)</f>
        <v>(株)グリーンサークル</v>
      </c>
      <c r="BA130" s="19" t="str">
        <f>IF(参照_電気!G130="","",参照_電気!G130)</f>
        <v>(株)グリーンサークル_(参考値)事業者全体</v>
      </c>
      <c r="BB130" s="19">
        <f t="shared" si="31"/>
        <v>0.28600000000000003</v>
      </c>
      <c r="BD130" s="19" t="str">
        <f>IF(参照_電気!L130="","",参照_電気!L130)</f>
        <v>上田ガス(株)</v>
      </c>
    </row>
    <row r="131" spans="47:56">
      <c r="AU131" s="19" t="str">
        <f>IF(参照_電気!A131="","",参照_電気!A131)</f>
        <v>A0039</v>
      </c>
      <c r="AV131" s="19" t="str">
        <f>IF(参照_電気!B131="","",参照_電気!B131)</f>
        <v>北海道瓦斯(株)</v>
      </c>
      <c r="AW131" s="19" t="str">
        <f>IF(参照_電気!C131="","",参照_電気!C131)</f>
        <v>メニューA</v>
      </c>
      <c r="AX131" s="19">
        <f>IF(参照_電気!D131="","",参照_電気!D131)</f>
        <v>0</v>
      </c>
      <c r="AY131" s="19">
        <f>IF(参照_電気!E131="","",参照_電気!E131)</f>
        <v>0</v>
      </c>
      <c r="AZ131" s="19" t="str">
        <f>IF(参照_電気!F131="","",参照_電気!F131)</f>
        <v>北海道瓦斯(株)</v>
      </c>
      <c r="BA131" s="19" t="str">
        <f>IF(参照_電気!G131="","",参照_電気!G131)</f>
        <v>北海道瓦斯(株)_メニューA</v>
      </c>
      <c r="BB131" s="19">
        <f t="shared" si="31"/>
        <v>0</v>
      </c>
      <c r="BD131" s="19" t="str">
        <f>IF(参照_電気!L131="","",参照_電気!L131)</f>
        <v>日本瓦斯(株)</v>
      </c>
    </row>
    <row r="132" spans="47:56">
      <c r="AU132" s="19" t="str">
        <f>IF(参照_電気!A132="","",参照_電気!A132)</f>
        <v/>
      </c>
      <c r="AV132" s="19" t="str">
        <f>IF(参照_電気!B132="","",参照_電気!B132)</f>
        <v/>
      </c>
      <c r="AW132" s="19" t="str">
        <f>IF(参照_電気!C132="","",参照_電気!C132)</f>
        <v>メニューB(残差)</v>
      </c>
      <c r="AX132" s="19">
        <f>IF(参照_電気!D132="","",参照_電気!D132)</f>
        <v>5.6999999999999998E-4</v>
      </c>
      <c r="AY132" s="19">
        <f>IF(参照_電気!E132="","",参照_電気!E132)</f>
        <v>5.6999999999999998E-4</v>
      </c>
      <c r="AZ132" s="19" t="str">
        <f>IF(参照_電気!F132="","",参照_電気!F132)</f>
        <v>北海道瓦斯(株)</v>
      </c>
      <c r="BA132" s="19" t="str">
        <f>IF(参照_電気!G132="","",参照_電気!G132)</f>
        <v>北海道瓦斯(株)_メニューB(残差)</v>
      </c>
      <c r="BB132" s="19">
        <f t="shared" si="31"/>
        <v>0.56999999999999995</v>
      </c>
      <c r="BD132" s="19" t="str">
        <f>IF(参照_電気!L132="","",参照_電気!L132)</f>
        <v>うすきエネルギー(株)</v>
      </c>
    </row>
    <row r="133" spans="47:56">
      <c r="AU133" s="19" t="str">
        <f>IF(参照_電気!A133="","",参照_電気!A133)</f>
        <v/>
      </c>
      <c r="AV133" s="19" t="str">
        <f>IF(参照_電気!B133="","",参照_電気!B133)</f>
        <v/>
      </c>
      <c r="AW133" s="19" t="str">
        <f>IF(参照_電気!C133="","",参照_電気!C133)</f>
        <v>(参考値)事業者全体</v>
      </c>
      <c r="AX133" s="19">
        <f>IF(参照_電気!D133="","",参照_電気!D133)</f>
        <v>4.7699999999999999E-4</v>
      </c>
      <c r="AY133" s="19">
        <f>IF(参照_電気!E133="","",参照_電気!E133)</f>
        <v>4.7699999999999999E-4</v>
      </c>
      <c r="AZ133" s="19" t="str">
        <f>IF(参照_電気!F133="","",参照_電気!F133)</f>
        <v>北海道瓦斯(株)</v>
      </c>
      <c r="BA133" s="19" t="str">
        <f>IF(参照_電気!G133="","",参照_電気!G133)</f>
        <v>北海道瓦斯(株)_(参考値)事業者全体</v>
      </c>
      <c r="BB133" s="19">
        <f t="shared" ref="BB133:BB196" si="43">AX133*1000</f>
        <v>0.47699999999999998</v>
      </c>
      <c r="BD133" s="19" t="str">
        <f>IF(参照_電気!L133="","",参照_電気!L133)</f>
        <v>宇都宮ライトパワー(株)</v>
      </c>
    </row>
    <row r="134" spans="47:56">
      <c r="AU134" s="19" t="str">
        <f>IF(参照_電気!A134="","",参照_電気!A134)</f>
        <v>A0040</v>
      </c>
      <c r="AV134" s="19" t="str">
        <f>IF(参照_電気!B134="","",参照_電気!B134)</f>
        <v>アルカナエナジー(株)</v>
      </c>
      <c r="AW134" s="19" t="str">
        <f>IF(参照_電気!C134="","",参照_電気!C134)</f>
        <v/>
      </c>
      <c r="AX134" s="19">
        <f>IF(参照_電気!D134="","",参照_電気!D134)</f>
        <v>4.95E-4</v>
      </c>
      <c r="AY134" s="19">
        <f>IF(参照_電気!E134="","",参照_電気!E134)</f>
        <v>4.95E-4</v>
      </c>
      <c r="AZ134" s="19" t="str">
        <f>IF(参照_電気!F134="","",参照_電気!F134)</f>
        <v>アルカナエナジー(株)</v>
      </c>
      <c r="BA134" s="19" t="str">
        <f>IF(参照_電気!G134="","",参照_電気!G134)</f>
        <v>アルカナエナジー(株)_</v>
      </c>
      <c r="BB134" s="19">
        <f t="shared" si="43"/>
        <v>0.495</v>
      </c>
      <c r="BD134" s="19" t="str">
        <f>IF(参照_電気!L134="","",参照_電気!L134)</f>
        <v>うべ未来エネルギー(株)</v>
      </c>
    </row>
    <row r="135" spans="47:56">
      <c r="AU135" s="19" t="str">
        <f>IF(参照_電気!A135="","",参照_電気!A135)</f>
        <v>A0042</v>
      </c>
      <c r="AV135" s="19" t="str">
        <f>IF(参照_電気!B135="","",参照_電気!B135)</f>
        <v>新エネルギー開発(株)</v>
      </c>
      <c r="AW135" s="19" t="str">
        <f>IF(参照_電気!C135="","",参照_電気!C135)</f>
        <v>メニューA</v>
      </c>
      <c r="AX135" s="19">
        <f>IF(参照_電気!D135="","",参照_電気!D135)</f>
        <v>5.5699999999999999E-4</v>
      </c>
      <c r="AY135" s="19">
        <f>IF(参照_電気!E135="","",参照_電気!E135)</f>
        <v>5.5699999999999999E-4</v>
      </c>
      <c r="AZ135" s="19" t="str">
        <f>IF(参照_電気!F135="","",参照_電気!F135)</f>
        <v>新エネルギー開発(株)</v>
      </c>
      <c r="BA135" s="19" t="str">
        <f>IF(参照_電気!G135="","",参照_電気!G135)</f>
        <v>新エネルギー開発(株)_メニューA</v>
      </c>
      <c r="BB135" s="19">
        <f t="shared" si="43"/>
        <v>0.55699999999999994</v>
      </c>
      <c r="BD135" s="19" t="str">
        <f>IF(参照_電気!L135="","",参照_電気!L135)</f>
        <v>エア・ウォーター・ライフソリューション(株)</v>
      </c>
    </row>
    <row r="136" spans="47:56">
      <c r="AU136" s="19" t="str">
        <f>IF(参照_電気!A136="","",参照_電気!A136)</f>
        <v/>
      </c>
      <c r="AV136" s="19" t="str">
        <f>IF(参照_電気!B136="","",参照_電気!B136)</f>
        <v/>
      </c>
      <c r="AW136" s="19" t="str">
        <f>IF(参照_電気!C136="","",参照_電気!C136)</f>
        <v>メニューB</v>
      </c>
      <c r="AX136" s="19">
        <f>IF(参照_電気!D136="","",参照_電気!D136)</f>
        <v>0</v>
      </c>
      <c r="AY136" s="19">
        <f>IF(参照_電気!E136="","",参照_電気!E136)</f>
        <v>0</v>
      </c>
      <c r="AZ136" s="19" t="str">
        <f>IF(参照_電気!F136="","",参照_電気!F136)</f>
        <v>新エネルギー開発(株)</v>
      </c>
      <c r="BA136" s="19" t="str">
        <f>IF(参照_電気!G136="","",参照_電気!G136)</f>
        <v>新エネルギー開発(株)_メニューB</v>
      </c>
      <c r="BB136" s="19">
        <f t="shared" si="43"/>
        <v>0</v>
      </c>
      <c r="BD136" s="19" t="str">
        <f>IF(参照_電気!L136="","",参照_電気!L136)</f>
        <v>(株)エーコープサービス</v>
      </c>
    </row>
    <row r="137" spans="47:56">
      <c r="AU137" s="19" t="str">
        <f>IF(参照_電気!A137="","",参照_電気!A137)</f>
        <v/>
      </c>
      <c r="AV137" s="19" t="str">
        <f>IF(参照_電気!B137="","",参照_電気!B137)</f>
        <v/>
      </c>
      <c r="AW137" s="19" t="str">
        <f>IF(参照_電気!C137="","",参照_電気!C137)</f>
        <v>(参考値)事業者全体</v>
      </c>
      <c r="AX137" s="19">
        <f>IF(参照_電気!D137="","",参照_電気!D137)</f>
        <v>5.4900000000000001E-4</v>
      </c>
      <c r="AY137" s="19">
        <f>IF(参照_電気!E137="","",参照_電気!E137)</f>
        <v>5.4900000000000001E-4</v>
      </c>
      <c r="AZ137" s="19" t="str">
        <f>IF(参照_電気!F137="","",参照_電気!F137)</f>
        <v>新エネルギー開発(株)</v>
      </c>
      <c r="BA137" s="19" t="str">
        <f>IF(参照_電気!G137="","",参照_電気!G137)</f>
        <v>新エネルギー開発(株)_(参考値)事業者全体</v>
      </c>
      <c r="BB137" s="19">
        <f t="shared" si="43"/>
        <v>0.54900000000000004</v>
      </c>
      <c r="BD137" s="19" t="str">
        <f>IF(参照_電気!L137="","",参照_電気!L137)</f>
        <v>(株)エクスゲート(旧：(株)イーエムアイ)</v>
      </c>
    </row>
    <row r="138" spans="47:56">
      <c r="AU138" s="19" t="str">
        <f>IF(参照_電気!A138="","",参照_電気!A138)</f>
        <v>A0043</v>
      </c>
      <c r="AV138" s="19" t="str">
        <f>IF(参照_電気!B138="","",参照_電気!B138)</f>
        <v>伊藤忠エネクス(株)</v>
      </c>
      <c r="AW138" s="19" t="str">
        <f>IF(参照_電気!C138="","",参照_電気!C138)</f>
        <v>メニューA</v>
      </c>
      <c r="AX138" s="19">
        <f>IF(参照_電気!D138="","",参照_電気!D138)</f>
        <v>2.5300000000000002E-4</v>
      </c>
      <c r="AY138" s="19">
        <f>IF(参照_電気!E138="","",参照_電気!E138)</f>
        <v>2.5300000000000002E-4</v>
      </c>
      <c r="AZ138" s="19" t="str">
        <f>IF(参照_電気!F138="","",参照_電気!F138)</f>
        <v>伊藤忠エネクス(株)</v>
      </c>
      <c r="BA138" s="19" t="str">
        <f>IF(参照_電気!G138="","",参照_電気!G138)</f>
        <v>伊藤忠エネクス(株)_メニューA</v>
      </c>
      <c r="BB138" s="19">
        <f t="shared" si="43"/>
        <v>0.253</v>
      </c>
      <c r="BD138" s="19" t="str">
        <f>IF(参照_電気!L138="","",参照_電気!L138)</f>
        <v>(株)エコスタイル</v>
      </c>
    </row>
    <row r="139" spans="47:56">
      <c r="AU139" s="19" t="str">
        <f>IF(参照_電気!A139="","",参照_電気!A139)</f>
        <v/>
      </c>
      <c r="AV139" s="19" t="str">
        <f>IF(参照_電気!B139="","",参照_電気!B139)</f>
        <v/>
      </c>
      <c r="AW139" s="19" t="str">
        <f>IF(参照_電気!C139="","",参照_電気!C139)</f>
        <v>メニューB(残差)</v>
      </c>
      <c r="AX139" s="19">
        <f>IF(参照_電気!D139="","",参照_電気!D139)</f>
        <v>4.2200000000000001E-4</v>
      </c>
      <c r="AY139" s="19">
        <f>IF(参照_電気!E139="","",参照_電気!E139)</f>
        <v>4.2200000000000001E-4</v>
      </c>
      <c r="AZ139" s="19" t="str">
        <f>IF(参照_電気!F139="","",参照_電気!F139)</f>
        <v>伊藤忠エネクス(株)</v>
      </c>
      <c r="BA139" s="19" t="str">
        <f>IF(参照_電気!G139="","",参照_電気!G139)</f>
        <v>伊藤忠エネクス(株)_メニューB(残差)</v>
      </c>
      <c r="BB139" s="19">
        <f t="shared" si="43"/>
        <v>0.42199999999999999</v>
      </c>
      <c r="BD139" s="19" t="str">
        <f>IF(参照_電気!L139="","",参照_電気!L139)</f>
        <v>(株)エコログ</v>
      </c>
    </row>
    <row r="140" spans="47:56">
      <c r="AU140" s="19" t="str">
        <f>IF(参照_電気!A140="","",参照_電気!A140)</f>
        <v/>
      </c>
      <c r="AV140" s="19" t="str">
        <f>IF(参照_電気!B140="","",参照_電気!B140)</f>
        <v/>
      </c>
      <c r="AW140" s="19" t="str">
        <f>IF(参照_電気!C140="","",参照_電気!C140)</f>
        <v>(参考値)事業者全体</v>
      </c>
      <c r="AX140" s="19">
        <f>IF(参照_電気!D140="","",参照_電気!D140)</f>
        <v>4.2200000000000001E-4</v>
      </c>
      <c r="AY140" s="19">
        <f>IF(参照_電気!E140="","",参照_電気!E140)</f>
        <v>4.2200000000000001E-4</v>
      </c>
      <c r="AZ140" s="19" t="str">
        <f>IF(参照_電気!F140="","",参照_電気!F140)</f>
        <v>伊藤忠エネクス(株)</v>
      </c>
      <c r="BA140" s="19" t="str">
        <f>IF(参照_電気!G140="","",参照_電気!G140)</f>
        <v>伊藤忠エネクス(株)_(参考値)事業者全体</v>
      </c>
      <c r="BB140" s="19">
        <f t="shared" si="43"/>
        <v>0.42199999999999999</v>
      </c>
      <c r="BD140" s="19" t="str">
        <f>IF(参照_電気!L140="","",参照_電気!L140)</f>
        <v>(株)エスエナジー</v>
      </c>
    </row>
    <row r="141" spans="47:56">
      <c r="AU141" s="19" t="str">
        <f>IF(参照_電気!A141="","",参照_電気!A141)</f>
        <v>A0045</v>
      </c>
      <c r="AV141" s="19" t="str">
        <f>IF(参照_電気!B141="","",参照_電気!B141)</f>
        <v>(株)VーPower</v>
      </c>
      <c r="AW141" s="19" t="str">
        <f>IF(参照_電気!C141="","",参照_電気!C141)</f>
        <v>メニューA</v>
      </c>
      <c r="AX141" s="19">
        <f>IF(参照_電気!D141="","",参照_電気!D141)</f>
        <v>0</v>
      </c>
      <c r="AY141" s="19">
        <f>IF(参照_電気!E141="","",参照_電気!E141)</f>
        <v>0</v>
      </c>
      <c r="AZ141" s="19" t="str">
        <f>IF(参照_電気!F141="","",参照_電気!F141)</f>
        <v>(株)VーPower</v>
      </c>
      <c r="BA141" s="19" t="str">
        <f>IF(参照_電気!G141="","",参照_電気!G141)</f>
        <v>(株)VーPower_メニューA</v>
      </c>
      <c r="BB141" s="19">
        <f t="shared" si="43"/>
        <v>0</v>
      </c>
      <c r="BD141" s="19" t="str">
        <f>IF(参照_電気!L141="","",参照_電気!L141)</f>
        <v>(株)エスコ</v>
      </c>
    </row>
    <row r="142" spans="47:56">
      <c r="AU142" s="19" t="str">
        <f>IF(参照_電気!A142="","",参照_電気!A142)</f>
        <v/>
      </c>
      <c r="AV142" s="19" t="str">
        <f>IF(参照_電気!B142="","",参照_電気!B142)</f>
        <v/>
      </c>
      <c r="AW142" s="19" t="str">
        <f>IF(参照_電気!C142="","",参照_電気!C142)</f>
        <v>メニューB</v>
      </c>
      <c r="AX142" s="19">
        <f>IF(参照_電気!D142="","",参照_電気!D142)</f>
        <v>0</v>
      </c>
      <c r="AY142" s="19">
        <f>IF(参照_電気!E142="","",参照_電気!E142)</f>
        <v>0</v>
      </c>
      <c r="AZ142" s="19" t="str">
        <f>IF(参照_電気!F142="","",参照_電気!F142)</f>
        <v>(株)VーPower</v>
      </c>
      <c r="BA142" s="19" t="str">
        <f>IF(参照_電気!G142="","",参照_電気!G142)</f>
        <v>(株)VーPower_メニューB</v>
      </c>
      <c r="BB142" s="19">
        <f t="shared" si="43"/>
        <v>0</v>
      </c>
      <c r="BD142" s="19" t="str">
        <f>IF(参照_電気!L142="","",参照_電気!L142)</f>
        <v>越後天然ガス(株)</v>
      </c>
    </row>
    <row r="143" spans="47:56">
      <c r="AU143" s="19" t="str">
        <f>IF(参照_電気!A143="","",参照_電気!A143)</f>
        <v/>
      </c>
      <c r="AV143" s="19" t="str">
        <f>IF(参照_電気!B143="","",参照_電気!B143)</f>
        <v/>
      </c>
      <c r="AW143" s="19" t="str">
        <f>IF(参照_電気!C143="","",参照_電気!C143)</f>
        <v>メニューC</v>
      </c>
      <c r="AX143" s="19">
        <f>IF(参照_電気!D143="","",参照_電気!D143)</f>
        <v>0</v>
      </c>
      <c r="AY143" s="19">
        <f>IF(参照_電気!E143="","",参照_電気!E143)</f>
        <v>0</v>
      </c>
      <c r="AZ143" s="19" t="str">
        <f>IF(参照_電気!F143="","",参照_電気!F143)</f>
        <v>(株)VーPower</v>
      </c>
      <c r="BA143" s="19" t="str">
        <f>IF(参照_電気!G143="","",参照_電気!G143)</f>
        <v>(株)VーPower_メニューC</v>
      </c>
      <c r="BB143" s="19">
        <f t="shared" si="43"/>
        <v>0</v>
      </c>
      <c r="BD143" s="19" t="str">
        <f>IF(参照_電気!L143="","",参照_電気!L143)</f>
        <v>エッセンシャルエナジー(株)</v>
      </c>
    </row>
    <row r="144" spans="47:56">
      <c r="AU144" s="19" t="str">
        <f>IF(参照_電気!A144="","",参照_電気!A144)</f>
        <v/>
      </c>
      <c r="AV144" s="19" t="str">
        <f>IF(参照_電気!B144="","",参照_電気!B144)</f>
        <v/>
      </c>
      <c r="AW144" s="19" t="str">
        <f>IF(参照_電気!C144="","",参照_電気!C144)</f>
        <v>メニューD(残差)</v>
      </c>
      <c r="AX144" s="19">
        <f>IF(参照_電気!D144="","",参照_電気!D144)</f>
        <v>5.3799999999999996E-4</v>
      </c>
      <c r="AY144" s="19">
        <f>IF(参照_電気!E144="","",参照_電気!E144)</f>
        <v>4.8200000000000001E-4</v>
      </c>
      <c r="AZ144" s="19" t="str">
        <f>IF(参照_電気!F144="","",参照_電気!F144)</f>
        <v>(株)VーPower</v>
      </c>
      <c r="BA144" s="19" t="str">
        <f>IF(参照_電気!G144="","",参照_電気!G144)</f>
        <v>(株)VーPower_メニューD(残差)</v>
      </c>
      <c r="BB144" s="19">
        <f t="shared" si="43"/>
        <v>0.53799999999999992</v>
      </c>
      <c r="BD144" s="19" t="str">
        <f>IF(参照_電気!L144="","",参照_電気!L144)</f>
        <v>恵那電力(株)</v>
      </c>
    </row>
    <row r="145" spans="47:56">
      <c r="AU145" s="19" t="str">
        <f>IF(参照_電気!A145="","",参照_電気!A145)</f>
        <v/>
      </c>
      <c r="AV145" s="19" t="str">
        <f>IF(参照_電気!B145="","",参照_電気!B145)</f>
        <v/>
      </c>
      <c r="AW145" s="19" t="str">
        <f>IF(参照_電気!C145="","",参照_電気!C145)</f>
        <v>(参考値)事業者全体</v>
      </c>
      <c r="AX145" s="19">
        <f>IF(参照_電気!D145="","",参照_電気!D145)</f>
        <v>4.9899999999999999E-4</v>
      </c>
      <c r="AY145" s="19">
        <f>IF(参照_電気!E145="","",参照_電気!E145)</f>
        <v>4.4700000000000002E-4</v>
      </c>
      <c r="AZ145" s="19" t="str">
        <f>IF(参照_電気!F145="","",参照_電気!F145)</f>
        <v>(株)VーPower</v>
      </c>
      <c r="BA145" s="19" t="str">
        <f>IF(参照_電気!G145="","",参照_電気!G145)</f>
        <v>(株)VーPower_(参考値)事業者全体</v>
      </c>
      <c r="BB145" s="19">
        <f t="shared" si="43"/>
        <v>0.499</v>
      </c>
      <c r="BD145" s="19" t="str">
        <f>IF(参照_電気!L145="","",参照_電気!L145)</f>
        <v>(株)エナリス・パワー・マーケティング</v>
      </c>
    </row>
    <row r="146" spans="47:56">
      <c r="AU146" s="19" t="str">
        <f>IF(参照_電気!A146="","",参照_電気!A146)</f>
        <v>A0046</v>
      </c>
      <c r="AV146" s="19" t="str">
        <f>IF(参照_電気!B146="","",参照_電気!B146)</f>
        <v>大和エネルギー(株)</v>
      </c>
      <c r="AW146" s="19" t="str">
        <f>IF(参照_電気!C146="","",参照_電気!C146)</f>
        <v/>
      </c>
      <c r="AX146" s="19">
        <f>IF(参照_電気!D146="","",参照_電気!D146)</f>
        <v>4.5800000000000002E-4</v>
      </c>
      <c r="AY146" s="19">
        <f>IF(参照_電気!E146="","",参照_電気!E146)</f>
        <v>4.5800000000000002E-4</v>
      </c>
      <c r="AZ146" s="19" t="str">
        <f>IF(参照_電気!F146="","",参照_電気!F146)</f>
        <v>大和エネルギー(株)</v>
      </c>
      <c r="BA146" s="19" t="str">
        <f>IF(参照_電気!G146="","",参照_電気!G146)</f>
        <v>大和エネルギー(株)_</v>
      </c>
      <c r="BB146" s="19">
        <f t="shared" si="43"/>
        <v>0.45800000000000002</v>
      </c>
      <c r="BD146" s="19" t="str">
        <f>IF(参照_電気!L146="","",参照_電気!L146)</f>
        <v>(株)エネアーク関西</v>
      </c>
    </row>
    <row r="147" spans="47:56">
      <c r="AU147" s="19" t="str">
        <f>IF(参照_電気!A147="","",参照_電気!A147)</f>
        <v>A0048</v>
      </c>
      <c r="AV147" s="19" t="str">
        <f>IF(参照_電気!B147="","",参照_電気!B147)</f>
        <v>大阪瓦斯(株)</v>
      </c>
      <c r="AW147" s="19" t="str">
        <f>IF(参照_電気!C147="","",参照_電気!C147)</f>
        <v>メニューA</v>
      </c>
      <c r="AX147" s="19">
        <f>IF(参照_電気!D147="","",参照_電気!D147)</f>
        <v>0</v>
      </c>
      <c r="AY147" s="19">
        <f>IF(参照_電気!E147="","",参照_電気!E147)</f>
        <v>0</v>
      </c>
      <c r="AZ147" s="19" t="str">
        <f>IF(参照_電気!F147="","",参照_電気!F147)</f>
        <v>大阪瓦斯(株)</v>
      </c>
      <c r="BA147" s="19" t="str">
        <f>IF(参照_電気!G147="","",参照_電気!G147)</f>
        <v>大阪瓦斯(株)_メニューA</v>
      </c>
      <c r="BB147" s="19">
        <f t="shared" si="43"/>
        <v>0</v>
      </c>
      <c r="BD147" s="19" t="str">
        <f>IF(参照_電気!L147="","",参照_電気!L147)</f>
        <v>(株)エネアーク関東</v>
      </c>
    </row>
    <row r="148" spans="47:56">
      <c r="AU148" s="19" t="str">
        <f>IF(参照_電気!A148="","",参照_電気!A148)</f>
        <v/>
      </c>
      <c r="AV148" s="19" t="str">
        <f>IF(参照_電気!B148="","",参照_電気!B148)</f>
        <v/>
      </c>
      <c r="AW148" s="19" t="str">
        <f>IF(参照_電気!C148="","",参照_電気!C148)</f>
        <v>メニューB</v>
      </c>
      <c r="AX148" s="19">
        <f>IF(参照_電気!D148="","",参照_電気!D148)</f>
        <v>0</v>
      </c>
      <c r="AY148" s="19">
        <f>IF(参照_電気!E148="","",参照_電気!E148)</f>
        <v>0</v>
      </c>
      <c r="AZ148" s="19" t="str">
        <f>IF(参照_電気!F148="","",参照_電気!F148)</f>
        <v>大阪瓦斯(株)</v>
      </c>
      <c r="BA148" s="19" t="str">
        <f>IF(参照_電気!G148="","",参照_電気!G148)</f>
        <v>大阪瓦斯(株)_メニューB</v>
      </c>
      <c r="BB148" s="19">
        <f t="shared" si="43"/>
        <v>0</v>
      </c>
      <c r="BD148" s="19" t="str">
        <f>IF(参照_電気!L148="","",参照_電気!L148)</f>
        <v>(株)エネウィル</v>
      </c>
    </row>
    <row r="149" spans="47:56">
      <c r="AU149" s="19" t="str">
        <f>IF(参照_電気!A149="","",参照_電気!A149)</f>
        <v/>
      </c>
      <c r="AV149" s="19" t="str">
        <f>IF(参照_電気!B149="","",参照_電気!B149)</f>
        <v/>
      </c>
      <c r="AW149" s="19" t="str">
        <f>IF(参照_電気!C149="","",参照_電気!C149)</f>
        <v>メニューC</v>
      </c>
      <c r="AX149" s="19">
        <f>IF(参照_電気!D149="","",参照_電気!D149)</f>
        <v>3.48E-4</v>
      </c>
      <c r="AY149" s="19">
        <f>IF(参照_電気!E149="","",参照_電気!E149)</f>
        <v>3.48E-4</v>
      </c>
      <c r="AZ149" s="19" t="str">
        <f>IF(参照_電気!F149="","",参照_電気!F149)</f>
        <v>大阪瓦斯(株)</v>
      </c>
      <c r="BA149" s="19" t="str">
        <f>IF(参照_電気!G149="","",参照_電気!G149)</f>
        <v>大阪瓦斯(株)_メニューC</v>
      </c>
      <c r="BB149" s="19">
        <f t="shared" si="43"/>
        <v>0.34799999999999998</v>
      </c>
      <c r="BD149" s="19" t="str">
        <f>IF(参照_電気!L149="","",参照_電気!L149)</f>
        <v>(株)エネクスライフサービス</v>
      </c>
    </row>
    <row r="150" spans="47:56">
      <c r="AU150" s="19" t="str">
        <f>IF(参照_電気!A150="","",参照_電気!A150)</f>
        <v/>
      </c>
      <c r="AV150" s="19" t="str">
        <f>IF(参照_電気!B150="","",参照_電気!B150)</f>
        <v/>
      </c>
      <c r="AW150" s="19" t="str">
        <f>IF(参照_電気!C150="","",参照_電気!C150)</f>
        <v>メニューD</v>
      </c>
      <c r="AX150" s="19">
        <f>IF(参照_電気!D150="","",参照_電気!D150)</f>
        <v>3.4900000000000003E-4</v>
      </c>
      <c r="AY150" s="19">
        <f>IF(参照_電気!E150="","",参照_電気!E150)</f>
        <v>3.4900000000000003E-4</v>
      </c>
      <c r="AZ150" s="19" t="str">
        <f>IF(参照_電気!F150="","",参照_電気!F150)</f>
        <v>大阪瓦斯(株)</v>
      </c>
      <c r="BA150" s="19" t="str">
        <f>IF(参照_電気!G150="","",参照_電気!G150)</f>
        <v>大阪瓦斯(株)_メニューD</v>
      </c>
      <c r="BB150" s="19">
        <f t="shared" si="43"/>
        <v>0.34900000000000003</v>
      </c>
      <c r="BD150" s="19" t="str">
        <f>IF(参照_電気!L150="","",参照_電気!L150)</f>
        <v>(株)エネクル</v>
      </c>
    </row>
    <row r="151" spans="47:56">
      <c r="AU151" s="19" t="str">
        <f>IF(参照_電気!A151="","",参照_電気!A151)</f>
        <v/>
      </c>
      <c r="AV151" s="19" t="str">
        <f>IF(参照_電気!B151="","",参照_電気!B151)</f>
        <v/>
      </c>
      <c r="AW151" s="19" t="str">
        <f>IF(参照_電気!C151="","",参照_電気!C151)</f>
        <v>メニューE</v>
      </c>
      <c r="AX151" s="19">
        <f>IF(参照_電気!D151="","",参照_電気!D151)</f>
        <v>2.9500000000000001E-4</v>
      </c>
      <c r="AY151" s="19">
        <f>IF(参照_電気!E151="","",参照_電気!E151)</f>
        <v>2.9500000000000001E-4</v>
      </c>
      <c r="AZ151" s="19" t="str">
        <f>IF(参照_電気!F151="","",参照_電気!F151)</f>
        <v>大阪瓦斯(株)</v>
      </c>
      <c r="BA151" s="19" t="str">
        <f>IF(参照_電気!G151="","",参照_電気!G151)</f>
        <v>大阪瓦斯(株)_メニューE</v>
      </c>
      <c r="BB151" s="19">
        <f t="shared" si="43"/>
        <v>0.29500000000000004</v>
      </c>
      <c r="BD151" s="19" t="str">
        <f>IF(参照_電気!L151="","",参照_電気!L151)</f>
        <v>エネサーブ(株)</v>
      </c>
    </row>
    <row r="152" spans="47:56">
      <c r="AU152" s="19" t="str">
        <f>IF(参照_電気!A152="","",参照_電気!A152)</f>
        <v/>
      </c>
      <c r="AV152" s="19" t="str">
        <f>IF(参照_電気!B152="","",参照_電気!B152)</f>
        <v/>
      </c>
      <c r="AW152" s="19" t="str">
        <f>IF(参照_電気!C152="","",参照_電気!C152)</f>
        <v>メニューF</v>
      </c>
      <c r="AX152" s="19">
        <f>IF(参照_電気!D152="","",参照_電気!D152)</f>
        <v>0</v>
      </c>
      <c r="AY152" s="19">
        <f>IF(参照_電気!E152="","",参照_電気!E152)</f>
        <v>0</v>
      </c>
      <c r="AZ152" s="19" t="str">
        <f>IF(参照_電気!F152="","",参照_電気!F152)</f>
        <v>大阪瓦斯(株)</v>
      </c>
      <c r="BA152" s="19" t="str">
        <f>IF(参照_電気!G152="","",参照_電気!G152)</f>
        <v>大阪瓦斯(株)_メニューF</v>
      </c>
      <c r="BB152" s="19">
        <f t="shared" si="43"/>
        <v>0</v>
      </c>
      <c r="BD152" s="19" t="str">
        <f>IF(参照_電気!L152="","",参照_電気!L152)</f>
        <v>(株)エネサンス関東</v>
      </c>
    </row>
    <row r="153" spans="47:56">
      <c r="AU153" s="19" t="str">
        <f>IF(参照_電気!A153="","",参照_電気!A153)</f>
        <v/>
      </c>
      <c r="AV153" s="19" t="str">
        <f>IF(参照_電気!B153="","",参照_電気!B153)</f>
        <v/>
      </c>
      <c r="AW153" s="19" t="str">
        <f>IF(参照_電気!C153="","",参照_電気!C153)</f>
        <v>メニューG(残差)</v>
      </c>
      <c r="AX153" s="19">
        <f>IF(参照_電気!D153="","",参照_電気!D153)</f>
        <v>5.0100000000000003E-4</v>
      </c>
      <c r="AY153" s="19">
        <f>IF(参照_電気!E153="","",参照_電気!E153)</f>
        <v>5.0100000000000003E-4</v>
      </c>
      <c r="AZ153" s="19" t="str">
        <f>IF(参照_電気!F153="","",参照_電気!F153)</f>
        <v>大阪瓦斯(株)</v>
      </c>
      <c r="BA153" s="19" t="str">
        <f>IF(参照_電気!G153="","",参照_電気!G153)</f>
        <v>大阪瓦斯(株)_メニューG(残差)</v>
      </c>
      <c r="BB153" s="19">
        <f t="shared" si="43"/>
        <v>0.501</v>
      </c>
      <c r="BD153" s="19" t="str">
        <f>IF(参照_電気!L153="","",参照_電気!L153)</f>
        <v>エネックス(株)</v>
      </c>
    </row>
    <row r="154" spans="47:56">
      <c r="AU154" s="19" t="str">
        <f>IF(参照_電気!A154="","",参照_電気!A154)</f>
        <v/>
      </c>
      <c r="AV154" s="19" t="str">
        <f>IF(参照_電気!B154="","",参照_電気!B154)</f>
        <v/>
      </c>
      <c r="AW154" s="19" t="str">
        <f>IF(参照_電気!C154="","",参照_電気!C154)</f>
        <v>(参考値)事業者全体</v>
      </c>
      <c r="AX154" s="19">
        <f>IF(参照_電気!D154="","",参照_電気!D154)</f>
        <v>4.6500000000000003E-4</v>
      </c>
      <c r="AY154" s="19">
        <f>IF(参照_電気!E154="","",参照_電気!E154)</f>
        <v>4.6500000000000003E-4</v>
      </c>
      <c r="AZ154" s="19" t="str">
        <f>IF(参照_電気!F154="","",参照_電気!F154)</f>
        <v>大阪瓦斯(株)</v>
      </c>
      <c r="BA154" s="19" t="str">
        <f>IF(参照_電気!G154="","",参照_電気!G154)</f>
        <v>大阪瓦斯(株)_(参考値)事業者全体</v>
      </c>
      <c r="BB154" s="19">
        <f t="shared" si="43"/>
        <v>0.46500000000000002</v>
      </c>
      <c r="BD154" s="19" t="str">
        <f>IF(参照_電気!L154="","",参照_電気!L154)</f>
        <v>(株)エネット</v>
      </c>
    </row>
    <row r="155" spans="47:56">
      <c r="AU155" s="19" t="str">
        <f>IF(参照_電気!A155="","",参照_電気!A155)</f>
        <v>A0049</v>
      </c>
      <c r="AV155" s="19" t="str">
        <f>IF(参照_電気!B155="","",参照_電気!B155)</f>
        <v>エフビットコミュニケーションズ(株)　</v>
      </c>
      <c r="AW155" s="19" t="str">
        <f>IF(参照_電気!C155="","",参照_電気!C155)</f>
        <v>メニューA</v>
      </c>
      <c r="AX155" s="19">
        <f>IF(参照_電気!D155="","",参照_電気!D155)</f>
        <v>1E-4</v>
      </c>
      <c r="AY155" s="19">
        <f>IF(参照_電気!E155="","",参照_電気!E155)</f>
        <v>1E-4</v>
      </c>
      <c r="AZ155" s="19" t="str">
        <f>IF(参照_電気!F155="","",参照_電気!F155)</f>
        <v>エフビットコミュニケーションズ(株)　</v>
      </c>
      <c r="BA155" s="19" t="str">
        <f>IF(参照_電気!G155="","",参照_電気!G155)</f>
        <v>エフビットコミュニケーションズ(株)　_メニューA</v>
      </c>
      <c r="BB155" s="19">
        <f t="shared" si="43"/>
        <v>0.1</v>
      </c>
      <c r="BD155" s="19" t="str">
        <f>IF(参照_電気!L155="","",参照_電気!L155)</f>
        <v>エネトレード(株)</v>
      </c>
    </row>
    <row r="156" spans="47:56">
      <c r="AU156" s="19" t="str">
        <f>IF(参照_電気!A156="","",参照_電気!A156)</f>
        <v/>
      </c>
      <c r="AV156" s="19" t="str">
        <f>IF(参照_電気!B156="","",参照_電気!B156)</f>
        <v/>
      </c>
      <c r="AW156" s="19" t="str">
        <f>IF(参照_電気!C156="","",参照_電気!C156)</f>
        <v>メニューB</v>
      </c>
      <c r="AX156" s="19">
        <f>IF(参照_電気!D156="","",参照_電気!D156)</f>
        <v>0</v>
      </c>
      <c r="AY156" s="19">
        <f>IF(参照_電気!E156="","",参照_電気!E156)</f>
        <v>0</v>
      </c>
      <c r="AZ156" s="19" t="str">
        <f>IF(参照_電気!F156="","",参照_電気!F156)</f>
        <v>エフビットコミュニケーションズ(株)　</v>
      </c>
      <c r="BA156" s="19" t="str">
        <f>IF(参照_電気!G156="","",参照_電気!G156)</f>
        <v>エフビットコミュニケーションズ(株)　_メニューB</v>
      </c>
      <c r="BB156" s="19">
        <f t="shared" si="43"/>
        <v>0</v>
      </c>
      <c r="BD156" s="19" t="str">
        <f>IF(参照_電気!L156="","",参照_電気!L156)</f>
        <v>(株)エネ・ビジョン</v>
      </c>
    </row>
    <row r="157" spans="47:56">
      <c r="AU157" s="19" t="str">
        <f>IF(参照_電気!A157="","",参照_電気!A157)</f>
        <v/>
      </c>
      <c r="AV157" s="19" t="str">
        <f>IF(参照_電気!B157="","",参照_電気!B157)</f>
        <v/>
      </c>
      <c r="AW157" s="19" t="str">
        <f>IF(参照_電気!C157="","",参照_電気!C157)</f>
        <v>メニューC(残差)</v>
      </c>
      <c r="AX157" s="19">
        <f>IF(参照_電気!D157="","",参照_電気!D157)</f>
        <v>2.13E-4</v>
      </c>
      <c r="AY157" s="19">
        <f>IF(参照_電気!E157="","",参照_電気!E157)</f>
        <v>2.13E-4</v>
      </c>
      <c r="AZ157" s="19" t="str">
        <f>IF(参照_電気!F157="","",参照_電気!F157)</f>
        <v>エフビットコミュニケーションズ(株)　</v>
      </c>
      <c r="BA157" s="19" t="str">
        <f>IF(参照_電気!G157="","",参照_電気!G157)</f>
        <v>エフビットコミュニケーションズ(株)　_メニューC(残差)</v>
      </c>
      <c r="BB157" s="19">
        <f t="shared" si="43"/>
        <v>0.21299999999999999</v>
      </c>
      <c r="BD157" s="19" t="str">
        <f>IF(参照_電気!L157="","",参照_電気!L157)</f>
        <v>(株)エネファント</v>
      </c>
    </row>
    <row r="158" spans="47:56">
      <c r="AU158" s="19" t="str">
        <f>IF(参照_電気!A158="","",参照_電気!A158)</f>
        <v/>
      </c>
      <c r="AV158" s="19" t="str">
        <f>IF(参照_電気!B158="","",参照_電気!B158)</f>
        <v/>
      </c>
      <c r="AW158" s="19" t="str">
        <f>IF(参照_電気!C158="","",参照_電気!C158)</f>
        <v>(参考値)事業者全体</v>
      </c>
      <c r="AX158" s="19">
        <f>IF(参照_電気!D158="","",参照_電気!D158)</f>
        <v>2.1100000000000001E-4</v>
      </c>
      <c r="AY158" s="19">
        <f>IF(参照_電気!E158="","",参照_電気!E158)</f>
        <v>2.1100000000000001E-4</v>
      </c>
      <c r="AZ158" s="19" t="str">
        <f>IF(参照_電気!F158="","",参照_電気!F158)</f>
        <v>エフビットコミュニケーションズ(株)　</v>
      </c>
      <c r="BA158" s="19" t="str">
        <f>IF(参照_電気!G158="","",参照_電気!G158)</f>
        <v>エフビットコミュニケーションズ(株)　_(参考値)事業者全体</v>
      </c>
      <c r="BB158" s="19">
        <f t="shared" si="43"/>
        <v>0.21099999999999999</v>
      </c>
      <c r="BD158" s="19" t="str">
        <f>IF(参照_電気!L158="","",参照_電気!L158)</f>
        <v>エネラボ(株)</v>
      </c>
    </row>
    <row r="159" spans="47:56">
      <c r="AU159" s="19" t="str">
        <f>IF(参照_電気!A159="","",参照_電気!A159)</f>
        <v>A0050</v>
      </c>
      <c r="AV159" s="19" t="str">
        <f>IF(参照_電気!B159="","",参照_電気!B159)</f>
        <v>ENEOS Power(株)（旧:ENEOS(株)）</v>
      </c>
      <c r="AW159" s="19" t="str">
        <f>IF(参照_電気!C159="","",参照_電気!C159)</f>
        <v>メニューA</v>
      </c>
      <c r="AX159" s="19">
        <f>IF(参照_電気!D159="","",参照_電気!D159)</f>
        <v>0</v>
      </c>
      <c r="AY159" s="19">
        <f>IF(参照_電気!E159="","",参照_電気!E159)</f>
        <v>0</v>
      </c>
      <c r="AZ159" s="19" t="str">
        <f>IF(参照_電気!F159="","",参照_電気!F159)</f>
        <v>ENEOS Power(株)（旧:ENEOS(株)）</v>
      </c>
      <c r="BA159" s="19" t="str">
        <f>IF(参照_電気!G159="","",参照_電気!G159)</f>
        <v>ENEOS Power(株)（旧:ENEOS(株)）_メニューA</v>
      </c>
      <c r="BB159" s="19">
        <f t="shared" si="43"/>
        <v>0</v>
      </c>
      <c r="BD159" s="19" t="str">
        <f>IF(参照_電気!L159="","",参照_電気!L159)</f>
        <v>(株)エネルギア・ソリューション・アンド・サービス</v>
      </c>
    </row>
    <row r="160" spans="47:56">
      <c r="AU160" s="19" t="str">
        <f>IF(参照_電気!A160="","",参照_電気!A160)</f>
        <v/>
      </c>
      <c r="AV160" s="19" t="str">
        <f>IF(参照_電気!B160="","",参照_電気!B160)</f>
        <v/>
      </c>
      <c r="AW160" s="19" t="str">
        <f>IF(参照_電気!C160="","",参照_電気!C160)</f>
        <v>メニューB</v>
      </c>
      <c r="AX160" s="19">
        <f>IF(参照_電気!D160="","",参照_電気!D160)</f>
        <v>0</v>
      </c>
      <c r="AY160" s="19">
        <f>IF(参照_電気!E160="","",参照_電気!E160)</f>
        <v>0</v>
      </c>
      <c r="AZ160" s="19" t="str">
        <f>IF(参照_電気!F160="","",参照_電気!F160)</f>
        <v>ENEOS Power(株)（旧:ENEOS(株)）</v>
      </c>
      <c r="BA160" s="19" t="str">
        <f>IF(参照_電気!G160="","",参照_電気!G160)</f>
        <v>ENEOS Power(株)（旧:ENEOS(株)）_メニューB</v>
      </c>
      <c r="BB160" s="19">
        <f t="shared" si="43"/>
        <v>0</v>
      </c>
      <c r="BD160" s="19" t="str">
        <f>IF(参照_電気!L160="","",参照_電気!L160)</f>
        <v>エネルギーパワー(株)</v>
      </c>
    </row>
    <row r="161" spans="47:56">
      <c r="AU161" s="19" t="str">
        <f>IF(参照_電気!A161="","",参照_電気!A161)</f>
        <v/>
      </c>
      <c r="AV161" s="19" t="str">
        <f>IF(参照_電気!B161="","",参照_電気!B161)</f>
        <v/>
      </c>
      <c r="AW161" s="19" t="str">
        <f>IF(参照_電気!C161="","",参照_電気!C161)</f>
        <v>メニューC</v>
      </c>
      <c r="AX161" s="19">
        <f>IF(参照_電気!D161="","",参照_電気!D161)</f>
        <v>0</v>
      </c>
      <c r="AY161" s="19">
        <f>IF(参照_電気!E161="","",参照_電気!E161)</f>
        <v>0</v>
      </c>
      <c r="AZ161" s="19" t="str">
        <f>IF(参照_電気!F161="","",参照_電気!F161)</f>
        <v>ENEOS Power(株)（旧:ENEOS(株)）</v>
      </c>
      <c r="BA161" s="19" t="str">
        <f>IF(参照_電気!G161="","",参照_電気!G161)</f>
        <v>ENEOS Power(株)（旧:ENEOS(株)）_メニューC</v>
      </c>
      <c r="BB161" s="19">
        <f t="shared" si="43"/>
        <v>0</v>
      </c>
      <c r="BD161" s="19" t="str">
        <f>IF(参照_電気!L161="","",参照_電気!L161)</f>
        <v>(株)エネワンでんき</v>
      </c>
    </row>
    <row r="162" spans="47:56">
      <c r="AU162" s="19" t="str">
        <f>IF(参照_電気!A162="","",参照_電気!A162)</f>
        <v/>
      </c>
      <c r="AV162" s="19" t="str">
        <f>IF(参照_電気!B162="","",参照_電気!B162)</f>
        <v/>
      </c>
      <c r="AW162" s="19" t="str">
        <f>IF(参照_電気!C162="","",参照_電気!C162)</f>
        <v>メニューD</v>
      </c>
      <c r="AX162" s="19">
        <f>IF(参照_電気!D162="","",参照_電気!D162)</f>
        <v>0</v>
      </c>
      <c r="AY162" s="19">
        <f>IF(参照_電気!E162="","",参照_電気!E162)</f>
        <v>0</v>
      </c>
      <c r="AZ162" s="19" t="str">
        <f>IF(参照_電気!F162="","",参照_電気!F162)</f>
        <v>ENEOS Power(株)（旧:ENEOS(株)）</v>
      </c>
      <c r="BA162" s="19" t="str">
        <f>IF(参照_電気!G162="","",参照_電気!G162)</f>
        <v>ENEOS Power(株)（旧:ENEOS(株)）_メニューD</v>
      </c>
      <c r="BB162" s="19">
        <f t="shared" si="43"/>
        <v>0</v>
      </c>
      <c r="BD162" s="19" t="str">
        <f>IF(参照_電気!L162="","",参照_電気!L162)</f>
        <v>エバーグリーン・マーケティング(株)</v>
      </c>
    </row>
    <row r="163" spans="47:56">
      <c r="AU163" s="19" t="str">
        <f>IF(参照_電気!A163="","",参照_電気!A163)</f>
        <v/>
      </c>
      <c r="AV163" s="19" t="str">
        <f>IF(参照_電気!B163="","",参照_電気!B163)</f>
        <v/>
      </c>
      <c r="AW163" s="19" t="str">
        <f>IF(参照_電気!C163="","",参照_電気!C163)</f>
        <v>メニューE</v>
      </c>
      <c r="AX163" s="19">
        <f>IF(参照_電気!D163="","",参照_電気!D163)</f>
        <v>0</v>
      </c>
      <c r="AY163" s="19">
        <f>IF(参照_電気!E163="","",参照_電気!E163)</f>
        <v>0</v>
      </c>
      <c r="AZ163" s="19" t="str">
        <f>IF(参照_電気!F163="","",参照_電気!F163)</f>
        <v>ENEOS Power(株)（旧:ENEOS(株)）</v>
      </c>
      <c r="BA163" s="19" t="str">
        <f>IF(参照_電気!G163="","",参照_電気!G163)</f>
        <v>ENEOS Power(株)（旧:ENEOS(株)）_メニューE</v>
      </c>
      <c r="BB163" s="19">
        <f t="shared" si="43"/>
        <v>0</v>
      </c>
      <c r="BD163" s="19" t="str">
        <f>IF(参照_電気!L163="","",参照_電気!L163)</f>
        <v>エバーグリーン・リテイリング(株)</v>
      </c>
    </row>
    <row r="164" spans="47:56">
      <c r="AU164" s="19" t="str">
        <f>IF(参照_電気!A164="","",参照_電気!A164)</f>
        <v/>
      </c>
      <c r="AV164" s="19" t="str">
        <f>IF(参照_電気!B164="","",参照_電気!B164)</f>
        <v/>
      </c>
      <c r="AW164" s="19" t="str">
        <f>IF(参照_電気!C164="","",参照_電気!C164)</f>
        <v>メニューF(残差)</v>
      </c>
      <c r="AX164" s="19">
        <f>IF(参照_電気!D164="","",参照_電気!D164)</f>
        <v>5.0799999999999999E-4</v>
      </c>
      <c r="AY164" s="19">
        <f>IF(参照_電気!E164="","",参照_電気!E164)</f>
        <v>5.0799999999999999E-4</v>
      </c>
      <c r="AZ164" s="19" t="str">
        <f>IF(参照_電気!F164="","",参照_電気!F164)</f>
        <v>ENEOS Power(株)（旧:ENEOS(株)）</v>
      </c>
      <c r="BA164" s="19" t="str">
        <f>IF(参照_電気!G164="","",参照_電気!G164)</f>
        <v>ENEOS Power(株)（旧:ENEOS(株)）_メニューF(残差)</v>
      </c>
      <c r="BB164" s="19">
        <f t="shared" si="43"/>
        <v>0.50800000000000001</v>
      </c>
      <c r="BD164" s="19" t="str">
        <f>IF(参照_電気!L164="","",参照_電気!L164)</f>
        <v>荏原環境プラント(株)</v>
      </c>
    </row>
    <row r="165" spans="47:56">
      <c r="AU165" s="19" t="str">
        <f>IF(参照_電気!A165="","",参照_電気!A165)</f>
        <v/>
      </c>
      <c r="AV165" s="19" t="str">
        <f>IF(参照_電気!B165="","",参照_電気!B165)</f>
        <v/>
      </c>
      <c r="AW165" s="19" t="str">
        <f>IF(参照_電気!C165="","",参照_電気!C165)</f>
        <v>(参考値)事業者全体</v>
      </c>
      <c r="AX165" s="19">
        <f>IF(参照_電気!D165="","",参照_電気!D165)</f>
        <v>4.8200000000000001E-4</v>
      </c>
      <c r="AY165" s="19">
        <f>IF(参照_電気!E165="","",参照_電気!E165)</f>
        <v>4.8200000000000001E-4</v>
      </c>
      <c r="AZ165" s="19" t="str">
        <f>IF(参照_電気!F165="","",参照_電気!F165)</f>
        <v>ENEOS Power(株)（旧:ENEOS(株)）</v>
      </c>
      <c r="BA165" s="19" t="str">
        <f>IF(参照_電気!G165="","",参照_電気!G165)</f>
        <v>ENEOS Power(株)（旧:ENEOS(株)）_(参考値)事業者全体</v>
      </c>
      <c r="BB165" s="19">
        <f t="shared" si="43"/>
        <v>0.48199999999999998</v>
      </c>
      <c r="BD165" s="19" t="str">
        <f>IF(参照_電気!L165="","",参照_電気!L165)</f>
        <v>エフィシエント(株)</v>
      </c>
    </row>
    <row r="166" spans="47:56">
      <c r="AU166" s="19" t="str">
        <f>IF(参照_電気!A166="","",参照_電気!A166)</f>
        <v>A0051</v>
      </c>
      <c r="AV166" s="19" t="str">
        <f>IF(参照_電気!B166="","",参照_電気!B166)</f>
        <v>真庭バイオエネルギー(株)</v>
      </c>
      <c r="AW166" s="19" t="str">
        <f>IF(参照_電気!C166="","",参照_電気!C166)</f>
        <v/>
      </c>
      <c r="AX166" s="19">
        <f>IF(参照_電気!D166="","",参照_電気!D166)</f>
        <v>3.9800000000000002E-4</v>
      </c>
      <c r="AY166" s="19">
        <f>IF(参照_電気!E166="","",参照_電気!E166)</f>
        <v>3.9800000000000002E-4</v>
      </c>
      <c r="AZ166" s="19" t="str">
        <f>IF(参照_電気!F166="","",参照_電気!F166)</f>
        <v>真庭バイオエネルギー(株)</v>
      </c>
      <c r="BA166" s="19" t="str">
        <f>IF(参照_電気!G166="","",参照_電気!G166)</f>
        <v>真庭バイオエネルギー(株)_</v>
      </c>
      <c r="BB166" s="19">
        <f t="shared" si="43"/>
        <v>0.39800000000000002</v>
      </c>
      <c r="BD166" s="19" t="str">
        <f>IF(参照_電気!L166="","",参照_電気!L166)</f>
        <v>(株)エフエネ</v>
      </c>
    </row>
    <row r="167" spans="47:56">
      <c r="AU167" s="19" t="str">
        <f>IF(参照_電気!A167="","",参照_電気!A167)</f>
        <v>A0052</v>
      </c>
      <c r="AV167" s="19" t="str">
        <f>IF(参照_電気!B167="","",参照_電気!B167)</f>
        <v>三井物産(株)</v>
      </c>
      <c r="AW167" s="19" t="str">
        <f>IF(参照_電気!C167="","",参照_電気!C167)</f>
        <v>メニューA</v>
      </c>
      <c r="AX167" s="19">
        <f>IF(参照_電気!D167="","",参照_電気!D167)</f>
        <v>0</v>
      </c>
      <c r="AY167" s="19">
        <f>IF(参照_電気!E167="","",参照_電気!E167)</f>
        <v>0</v>
      </c>
      <c r="AZ167" s="19" t="str">
        <f>IF(参照_電気!F167="","",参照_電気!F167)</f>
        <v>三井物産(株)</v>
      </c>
      <c r="BA167" s="19" t="str">
        <f>IF(参照_電気!G167="","",参照_電気!G167)</f>
        <v>三井物産(株)_メニューA</v>
      </c>
      <c r="BB167" s="19">
        <f t="shared" si="43"/>
        <v>0</v>
      </c>
      <c r="BD167" s="19" t="str">
        <f>IF(参照_電気!L167="","",参照_電気!L167)</f>
        <v>(株)エフオン</v>
      </c>
    </row>
    <row r="168" spans="47:56">
      <c r="AU168" s="19" t="str">
        <f>IF(参照_電気!A168="","",参照_電気!A168)</f>
        <v/>
      </c>
      <c r="AV168" s="19" t="str">
        <f>IF(参照_電気!B168="","",参照_電気!B168)</f>
        <v/>
      </c>
      <c r="AW168" s="19" t="str">
        <f>IF(参照_電気!C168="","",参照_電気!C168)</f>
        <v>メニューB</v>
      </c>
      <c r="AX168" s="19">
        <f>IF(参照_電気!D168="","",参照_電気!D168)</f>
        <v>0</v>
      </c>
      <c r="AY168" s="19">
        <f>IF(参照_電気!E168="","",参照_電気!E168)</f>
        <v>0</v>
      </c>
      <c r="AZ168" s="19" t="str">
        <f>IF(参照_電気!F168="","",参照_電気!F168)</f>
        <v>三井物産(株)</v>
      </c>
      <c r="BA168" s="19" t="str">
        <f>IF(参照_電気!G168="","",参照_電気!G168)</f>
        <v>三井物産(株)_メニューB</v>
      </c>
      <c r="BB168" s="19">
        <f t="shared" si="43"/>
        <v>0</v>
      </c>
      <c r="BD168" s="19" t="str">
        <f>IF(参照_電気!L168="","",参照_電気!L168)</f>
        <v>エフビットコミュニケーションズ(株)　</v>
      </c>
    </row>
    <row r="169" spans="47:56">
      <c r="AU169" s="19" t="str">
        <f>IF(参照_電気!A169="","",参照_電気!A169)</f>
        <v/>
      </c>
      <c r="AV169" s="19" t="str">
        <f>IF(参照_電気!B169="","",参照_電気!B169)</f>
        <v/>
      </c>
      <c r="AW169" s="19" t="str">
        <f>IF(参照_電気!C169="","",参照_電気!C169)</f>
        <v>メニューC</v>
      </c>
      <c r="AX169" s="19">
        <f>IF(参照_電気!D169="","",参照_電気!D169)</f>
        <v>4.2400000000000001E-4</v>
      </c>
      <c r="AY169" s="19">
        <f>IF(参照_電気!E169="","",参照_電気!E169)</f>
        <v>4.2400000000000001E-4</v>
      </c>
      <c r="AZ169" s="19" t="str">
        <f>IF(参照_電気!F169="","",参照_電気!F169)</f>
        <v>三井物産(株)</v>
      </c>
      <c r="BA169" s="19" t="str">
        <f>IF(参照_電気!G169="","",参照_電気!G169)</f>
        <v>三井物産(株)_メニューC</v>
      </c>
      <c r="BB169" s="19">
        <f t="shared" si="43"/>
        <v>0.42399999999999999</v>
      </c>
      <c r="BD169" s="19" t="str">
        <f>IF(参照_電気!L169="","",参照_電気!L169)</f>
        <v>(株)エルピオ</v>
      </c>
    </row>
    <row r="170" spans="47:56">
      <c r="AU170" s="19" t="str">
        <f>IF(参照_電気!A170="","",参照_電気!A170)</f>
        <v/>
      </c>
      <c r="AV170" s="19" t="str">
        <f>IF(参照_電気!B170="","",参照_電気!B170)</f>
        <v/>
      </c>
      <c r="AW170" s="19" t="str">
        <f>IF(参照_電気!C170="","",参照_電気!C170)</f>
        <v>メニューD(残差)</v>
      </c>
      <c r="AX170" s="19">
        <f>IF(参照_電気!D170="","",参照_電気!D170)</f>
        <v>1.2589999999999999E-3</v>
      </c>
      <c r="AY170" s="19">
        <f>IF(参照_電気!E170="","",参照_電気!E170)</f>
        <v>1.2589999999999999E-3</v>
      </c>
      <c r="AZ170" s="19" t="str">
        <f>IF(参照_電気!F170="","",参照_電気!F170)</f>
        <v>三井物産(株)</v>
      </c>
      <c r="BA170" s="19" t="str">
        <f>IF(参照_電気!G170="","",参照_電気!G170)</f>
        <v>三井物産(株)_メニューD(残差)</v>
      </c>
      <c r="BB170" s="19">
        <f t="shared" si="43"/>
        <v>1.2589999999999999</v>
      </c>
      <c r="BD170" s="19" t="str">
        <f>IF(参照_電気!L170="","",参照_電気!L170)</f>
        <v>エルメック(株)</v>
      </c>
    </row>
    <row r="171" spans="47:56">
      <c r="AU171" s="19" t="str">
        <f>IF(参照_電気!A171="","",参照_電気!A171)</f>
        <v/>
      </c>
      <c r="AV171" s="19" t="str">
        <f>IF(参照_電気!B171="","",参照_電気!B171)</f>
        <v/>
      </c>
      <c r="AW171" s="19" t="str">
        <f>IF(参照_電気!C171="","",参照_電気!C171)</f>
        <v>(参考値)事業者全体</v>
      </c>
      <c r="AX171" s="19">
        <f>IF(参照_電気!D171="","",参照_電気!D171)</f>
        <v>8.2200000000000003E-4</v>
      </c>
      <c r="AY171" s="19">
        <f>IF(参照_電気!E171="","",参照_電気!E171)</f>
        <v>8.2200000000000003E-4</v>
      </c>
      <c r="AZ171" s="19" t="str">
        <f>IF(参照_電気!F171="","",参照_電気!F171)</f>
        <v>三井物産(株)</v>
      </c>
      <c r="BA171" s="19" t="str">
        <f>IF(参照_電気!G171="","",参照_電気!G171)</f>
        <v>三井物産(株)_(参考値)事業者全体</v>
      </c>
      <c r="BB171" s="19">
        <f t="shared" si="43"/>
        <v>0.82200000000000006</v>
      </c>
      <c r="BD171" s="19" t="str">
        <f>IF(参照_電気!L171="","",参照_電気!L171)</f>
        <v>(株)縁人</v>
      </c>
    </row>
    <row r="172" spans="47:56">
      <c r="AU172" s="19" t="str">
        <f>IF(参照_電気!A172="","",参照_電気!A172)</f>
        <v>A0053</v>
      </c>
      <c r="AV172" s="19" t="str">
        <f>IF(参照_電気!B172="","",参照_電気!B172)</f>
        <v>オリックス(株)</v>
      </c>
      <c r="AW172" s="19" t="str">
        <f>IF(参照_電気!C172="","",参照_電気!C172)</f>
        <v>メニューA</v>
      </c>
      <c r="AX172" s="19">
        <f>IF(参照_電気!D172="","",参照_電気!D172)</f>
        <v>3.9899999999999999E-4</v>
      </c>
      <c r="AY172" s="19">
        <f>IF(参照_電気!E172="","",参照_電気!E172)</f>
        <v>3.9899999999999999E-4</v>
      </c>
      <c r="AZ172" s="19" t="str">
        <f>IF(参照_電気!F172="","",参照_電気!F172)</f>
        <v>オリックス(株)</v>
      </c>
      <c r="BA172" s="19" t="str">
        <f>IF(参照_電気!G172="","",参照_電気!G172)</f>
        <v>オリックス(株)_メニューA</v>
      </c>
      <c r="BB172" s="19">
        <f t="shared" si="43"/>
        <v>0.39900000000000002</v>
      </c>
      <c r="BD172" s="19" t="str">
        <f>IF(参照_電気!L172="","",参照_電気!L172)</f>
        <v>おいでんエネルギー(株)</v>
      </c>
    </row>
    <row r="173" spans="47:56">
      <c r="AU173" s="19" t="str">
        <f>IF(参照_電気!A173="","",参照_電気!A173)</f>
        <v/>
      </c>
      <c r="AV173" s="19" t="str">
        <f>IF(参照_電気!B173="","",参照_電気!B173)</f>
        <v/>
      </c>
      <c r="AW173" s="19" t="str">
        <f>IF(参照_電気!C173="","",参照_電気!C173)</f>
        <v>メニューB</v>
      </c>
      <c r="AX173" s="19">
        <f>IF(参照_電気!D173="","",参照_電気!D173)</f>
        <v>2.99E-4</v>
      </c>
      <c r="AY173" s="19">
        <f>IF(参照_電気!E173="","",参照_電気!E173)</f>
        <v>2.99E-4</v>
      </c>
      <c r="AZ173" s="19" t="str">
        <f>IF(参照_電気!F173="","",参照_電気!F173)</f>
        <v>オリックス(株)</v>
      </c>
      <c r="BA173" s="19" t="str">
        <f>IF(参照_電気!G173="","",参照_電気!G173)</f>
        <v>オリックス(株)_メニューB</v>
      </c>
      <c r="BB173" s="19">
        <f t="shared" si="43"/>
        <v>0.29899999999999999</v>
      </c>
      <c r="BD173" s="19" t="str">
        <f>IF(参照_電気!L173="","",参照_電気!L173)</f>
        <v>王子・伊藤忠エネクス電力販売(株)</v>
      </c>
    </row>
    <row r="174" spans="47:56">
      <c r="AU174" s="19" t="str">
        <f>IF(参照_電気!A174="","",参照_電気!A174)</f>
        <v/>
      </c>
      <c r="AV174" s="19" t="str">
        <f>IF(参照_電気!B174="","",参照_電気!B174)</f>
        <v/>
      </c>
      <c r="AW174" s="19" t="str">
        <f>IF(参照_電気!C174="","",参照_電気!C174)</f>
        <v>メニューC</v>
      </c>
      <c r="AX174" s="19">
        <f>IF(参照_電気!D174="","",参照_電気!D174)</f>
        <v>1.9900000000000001E-4</v>
      </c>
      <c r="AY174" s="19">
        <f>IF(参照_電気!E174="","",参照_電気!E174)</f>
        <v>1.9900000000000001E-4</v>
      </c>
      <c r="AZ174" s="19" t="str">
        <f>IF(参照_電気!F174="","",参照_電気!F174)</f>
        <v>オリックス(株)</v>
      </c>
      <c r="BA174" s="19" t="str">
        <f>IF(参照_電気!G174="","",参照_電気!G174)</f>
        <v>オリックス(株)_メニューC</v>
      </c>
      <c r="BB174" s="19">
        <f t="shared" si="43"/>
        <v>0.19900000000000001</v>
      </c>
      <c r="BD174" s="19" t="str">
        <f>IF(参照_電気!L174="","",参照_電気!L174)</f>
        <v>青梅ガス(株)</v>
      </c>
    </row>
    <row r="175" spans="47:56">
      <c r="AU175" s="19" t="str">
        <f>IF(参照_電気!A175="","",参照_電気!A175)</f>
        <v/>
      </c>
      <c r="AV175" s="19" t="str">
        <f>IF(参照_電気!B175="","",参照_電気!B175)</f>
        <v/>
      </c>
      <c r="AW175" s="19" t="str">
        <f>IF(参照_電気!C175="","",参照_電気!C175)</f>
        <v>メニューD</v>
      </c>
      <c r="AX175" s="19">
        <f>IF(参照_電気!D175="","",参照_電気!D175)</f>
        <v>0</v>
      </c>
      <c r="AY175" s="19">
        <f>IF(参照_電気!E175="","",参照_電気!E175)</f>
        <v>0</v>
      </c>
      <c r="AZ175" s="19" t="str">
        <f>IF(参照_電気!F175="","",参照_電気!F175)</f>
        <v>オリックス(株)</v>
      </c>
      <c r="BA175" s="19" t="str">
        <f>IF(参照_電気!G175="","",参照_電気!G175)</f>
        <v>オリックス(株)_メニューD</v>
      </c>
      <c r="BB175" s="19">
        <f t="shared" si="43"/>
        <v>0</v>
      </c>
      <c r="BD175" s="19" t="str">
        <f>IF(参照_電気!L175="","",参照_電気!L175)</f>
        <v>大垣ガス(株)</v>
      </c>
    </row>
    <row r="176" spans="47:56">
      <c r="AU176" s="19" t="str">
        <f>IF(参照_電気!A176="","",参照_電気!A176)</f>
        <v/>
      </c>
      <c r="AV176" s="19" t="str">
        <f>IF(参照_電気!B176="","",参照_電気!B176)</f>
        <v/>
      </c>
      <c r="AW176" s="19" t="str">
        <f>IF(参照_電気!C176="","",参照_電気!C176)</f>
        <v>メニューE</v>
      </c>
      <c r="AX176" s="19">
        <f>IF(参照_電気!D176="","",参照_電気!D176)</f>
        <v>4.4999999999999999E-4</v>
      </c>
      <c r="AY176" s="19">
        <f>IF(参照_電気!E176="","",参照_電気!E176)</f>
        <v>4.4999999999999999E-4</v>
      </c>
      <c r="AZ176" s="19" t="str">
        <f>IF(参照_電気!F176="","",参照_電気!F176)</f>
        <v>オリックス(株)</v>
      </c>
      <c r="BA176" s="19" t="str">
        <f>IF(参照_電気!G176="","",参照_電気!G176)</f>
        <v>オリックス(株)_メニューE</v>
      </c>
      <c r="BB176" s="19">
        <f t="shared" si="43"/>
        <v>0.45</v>
      </c>
      <c r="BD176" s="19" t="str">
        <f>IF(参照_電気!L176="","",参照_電気!L176)</f>
        <v>大熊るるるん電力(株)</v>
      </c>
    </row>
    <row r="177" spans="47:56">
      <c r="AU177" s="19" t="str">
        <f>IF(参照_電気!A177="","",参照_電気!A177)</f>
        <v/>
      </c>
      <c r="AV177" s="19" t="str">
        <f>IF(参照_電気!B177="","",参照_電気!B177)</f>
        <v/>
      </c>
      <c r="AW177" s="19" t="str">
        <f>IF(参照_電気!C177="","",参照_電気!C177)</f>
        <v>メニューF</v>
      </c>
      <c r="AX177" s="19">
        <f>IF(参照_電気!D177="","",参照_電気!D177)</f>
        <v>3.1500000000000001E-4</v>
      </c>
      <c r="AY177" s="19">
        <f>IF(参照_電気!E177="","",参照_電気!E177)</f>
        <v>3.1500000000000001E-4</v>
      </c>
      <c r="AZ177" s="19" t="str">
        <f>IF(参照_電気!F177="","",参照_電気!F177)</f>
        <v>オリックス(株)</v>
      </c>
      <c r="BA177" s="19" t="str">
        <f>IF(参照_電気!G177="","",参照_電気!G177)</f>
        <v>オリックス(株)_メニューF</v>
      </c>
      <c r="BB177" s="19">
        <f t="shared" si="43"/>
        <v>0.315</v>
      </c>
      <c r="BD177" s="19" t="str">
        <f>IF(参照_電気!L177="","",参照_電気!L177)</f>
        <v>大阪瓦斯(株)</v>
      </c>
    </row>
    <row r="178" spans="47:56">
      <c r="AU178" s="19" t="str">
        <f>IF(参照_電気!A178="","",参照_電気!A178)</f>
        <v/>
      </c>
      <c r="AV178" s="19" t="str">
        <f>IF(参照_電気!B178="","",参照_電気!B178)</f>
        <v/>
      </c>
      <c r="AW178" s="19" t="str">
        <f>IF(参照_電気!C178="","",参照_電気!C178)</f>
        <v>メニューG</v>
      </c>
      <c r="AX178" s="19">
        <f>IF(参照_電気!D178="","",参照_電気!D178)</f>
        <v>2.3499999999999999E-4</v>
      </c>
      <c r="AY178" s="19">
        <f>IF(参照_電気!E178="","",参照_電気!E178)</f>
        <v>2.3499999999999999E-4</v>
      </c>
      <c r="AZ178" s="19" t="str">
        <f>IF(参照_電気!F178="","",参照_電気!F178)</f>
        <v>オリックス(株)</v>
      </c>
      <c r="BA178" s="19" t="str">
        <f>IF(参照_電気!G178="","",参照_電気!G178)</f>
        <v>オリックス(株)_メニューG</v>
      </c>
      <c r="BB178" s="19">
        <f t="shared" si="43"/>
        <v>0.23499999999999999</v>
      </c>
      <c r="BD178" s="19" t="str">
        <f>IF(参照_電気!L178="","",参照_電気!L178)</f>
        <v>(株)大崎クリエーション</v>
      </c>
    </row>
    <row r="179" spans="47:56">
      <c r="AU179" s="19" t="str">
        <f>IF(参照_電気!A179="","",参照_電気!A179)</f>
        <v/>
      </c>
      <c r="AV179" s="19" t="str">
        <f>IF(参照_電気!B179="","",参照_電気!B179)</f>
        <v/>
      </c>
      <c r="AW179" s="19" t="str">
        <f>IF(参照_電気!C179="","",参照_電気!C179)</f>
        <v>メニューH(残差)</v>
      </c>
      <c r="AX179" s="19">
        <f>IF(参照_電気!D179="","",参照_電気!D179)</f>
        <v>4.2200000000000001E-4</v>
      </c>
      <c r="AY179" s="19">
        <f>IF(参照_電気!E179="","",参照_電気!E179)</f>
        <v>4.2200000000000001E-4</v>
      </c>
      <c r="AZ179" s="19" t="str">
        <f>IF(参照_電気!F179="","",参照_電気!F179)</f>
        <v>オリックス(株)</v>
      </c>
      <c r="BA179" s="19" t="str">
        <f>IF(参照_電気!G179="","",参照_電気!G179)</f>
        <v>オリックス(株)_メニューH(残差)</v>
      </c>
      <c r="BB179" s="19">
        <f t="shared" si="43"/>
        <v>0.42199999999999999</v>
      </c>
      <c r="BD179" s="19" t="str">
        <f>IF(参照_電気!L179="","",参照_電気!L179)</f>
        <v>おおすみ半島スマートエネルギー(株)</v>
      </c>
    </row>
    <row r="180" spans="47:56">
      <c r="AU180" s="19" t="str">
        <f>IF(参照_電気!A180="","",参照_電気!A180)</f>
        <v/>
      </c>
      <c r="AV180" s="19" t="str">
        <f>IF(参照_電気!B180="","",参照_電気!B180)</f>
        <v/>
      </c>
      <c r="AW180" s="19" t="str">
        <f>IF(参照_電気!C180="","",参照_電気!C180)</f>
        <v>(参考値)事業者全体</v>
      </c>
      <c r="AX180" s="19">
        <f>IF(参照_電気!D180="","",参照_電気!D180)</f>
        <v>1.096E-3</v>
      </c>
      <c r="AY180" s="19">
        <f>IF(参照_電気!E180="","",参照_電気!E180)</f>
        <v>1.096E-3</v>
      </c>
      <c r="AZ180" s="19" t="str">
        <f>IF(参照_電気!F180="","",参照_電気!F180)</f>
        <v>オリックス(株)</v>
      </c>
      <c r="BA180" s="19" t="str">
        <f>IF(参照_電気!G180="","",参照_電気!G180)</f>
        <v>オリックス(株)_(参考値)事業者全体</v>
      </c>
      <c r="BB180" s="19">
        <f t="shared" si="43"/>
        <v>1.0959999999999999</v>
      </c>
      <c r="BD180" s="19" t="str">
        <f>IF(参照_電気!L180="","",参照_電気!L180)</f>
        <v>大多喜ガス(株)</v>
      </c>
    </row>
    <row r="181" spans="47:56">
      <c r="AU181" s="19" t="str">
        <f>IF(参照_電気!A181="","",参照_電気!A181)</f>
        <v>A0054</v>
      </c>
      <c r="AV181" s="19" t="str">
        <f>IF(参照_電気!B181="","",参照_電気!B181)</f>
        <v>(株)エネサンス関東</v>
      </c>
      <c r="AW181" s="19" t="str">
        <f>IF(参照_電気!C181="","",参照_電気!C181)</f>
        <v/>
      </c>
      <c r="AX181" s="19">
        <f>IF(参照_電気!D181="","",参照_電気!D181)</f>
        <v>3.3799999999999998E-4</v>
      </c>
      <c r="AY181" s="19">
        <f>IF(参照_電気!E181="","",参照_電気!E181)</f>
        <v>3.3799999999999998E-4</v>
      </c>
      <c r="AZ181" s="19" t="str">
        <f>IF(参照_電気!F181="","",参照_電気!F181)</f>
        <v>(株)エネサンス関東</v>
      </c>
      <c r="BA181" s="19" t="str">
        <f>IF(参照_電気!G181="","",参照_電気!G181)</f>
        <v>(株)エネサンス関東_</v>
      </c>
      <c r="BB181" s="19">
        <f t="shared" si="43"/>
        <v>0.33799999999999997</v>
      </c>
      <c r="BD181" s="19" t="str">
        <f>IF(参照_電気!L181="","",参照_電気!L181)</f>
        <v>(株)おおた電力</v>
      </c>
    </row>
    <row r="182" spans="47:56">
      <c r="AU182" s="19" t="str">
        <f>IF(参照_電気!A182="","",参照_電気!A182)</f>
        <v>A0055</v>
      </c>
      <c r="AV182" s="19" t="str">
        <f>IF(参照_電気!B182="","",参照_電気!B182)</f>
        <v>(株)UPDATER</v>
      </c>
      <c r="AW182" s="19" t="str">
        <f>IF(参照_電気!C182="","",参照_電気!C182)</f>
        <v>メニューA</v>
      </c>
      <c r="AX182" s="19">
        <f>IF(参照_電気!D182="","",参照_電気!D182)</f>
        <v>0</v>
      </c>
      <c r="AY182" s="19">
        <f>IF(参照_電気!E182="","",参照_電気!E182)</f>
        <v>0</v>
      </c>
      <c r="AZ182" s="19" t="str">
        <f>IF(参照_電気!F182="","",参照_電気!F182)</f>
        <v>(株)UPDATER</v>
      </c>
      <c r="BA182" s="19" t="str">
        <f>IF(参照_電気!G182="","",参照_電気!G182)</f>
        <v>(株)UPDATER_メニューA</v>
      </c>
      <c r="BB182" s="19">
        <f t="shared" si="43"/>
        <v>0</v>
      </c>
      <c r="BD182" s="19" t="str">
        <f>IF(参照_電気!L182="","",参照_電気!L182)</f>
        <v>大塚ビジネスサポート(株)</v>
      </c>
    </row>
    <row r="183" spans="47:56">
      <c r="AU183" s="19" t="str">
        <f>IF(参照_電気!A183="","",参照_電気!A183)</f>
        <v/>
      </c>
      <c r="AV183" s="19" t="str">
        <f>IF(参照_電気!B183="","",参照_電気!B183)</f>
        <v/>
      </c>
      <c r="AW183" s="19" t="str">
        <f>IF(参照_電気!C183="","",参照_電気!C183)</f>
        <v>メニューB(残差)</v>
      </c>
      <c r="AX183" s="19">
        <f>IF(参照_電気!D183="","",参照_電気!D183)</f>
        <v>4.0499999999999998E-4</v>
      </c>
      <c r="AY183" s="19">
        <f>IF(参照_電気!E183="","",参照_電気!E183)</f>
        <v>4.0499999999999998E-4</v>
      </c>
      <c r="AZ183" s="19" t="str">
        <f>IF(参照_電気!F183="","",参照_電気!F183)</f>
        <v>(株)UPDATER</v>
      </c>
      <c r="BA183" s="19" t="str">
        <f>IF(参照_電気!G183="","",参照_電気!G183)</f>
        <v>(株)UPDATER_メニューB(残差)</v>
      </c>
      <c r="BB183" s="19">
        <f t="shared" si="43"/>
        <v>0.40499999999999997</v>
      </c>
      <c r="BD183" s="19" t="str">
        <f>IF(参照_電気!L183="","",参照_電気!L183)</f>
        <v>(株)岡崎さくら電力</v>
      </c>
    </row>
    <row r="184" spans="47:56">
      <c r="AU184" s="19" t="str">
        <f>IF(参照_電気!A184="","",参照_電気!A184)</f>
        <v/>
      </c>
      <c r="AV184" s="19" t="str">
        <f>IF(参照_電気!B184="","",参照_電気!B184)</f>
        <v/>
      </c>
      <c r="AW184" s="19" t="str">
        <f>IF(参照_電気!C184="","",参照_電気!C184)</f>
        <v>(参考値)事業者全体</v>
      </c>
      <c r="AX184" s="19">
        <f>IF(参照_電気!D184="","",参照_電気!D184)</f>
        <v>3.8000000000000002E-5</v>
      </c>
      <c r="AY184" s="19">
        <f>IF(参照_電気!E184="","",参照_電気!E184)</f>
        <v>3.8000000000000002E-5</v>
      </c>
      <c r="AZ184" s="19" t="str">
        <f>IF(参照_電気!F184="","",参照_電気!F184)</f>
        <v>(株)UPDATER</v>
      </c>
      <c r="BA184" s="19" t="str">
        <f>IF(参照_電気!G184="","",参照_電気!G184)</f>
        <v>(株)UPDATER_(参考値)事業者全体</v>
      </c>
      <c r="BB184" s="19">
        <f t="shared" si="43"/>
        <v>3.7999999999999999E-2</v>
      </c>
      <c r="BD184" s="19" t="str">
        <f>IF(参照_電気!L184="","",参照_電気!L184)</f>
        <v>岡田建設(株)</v>
      </c>
    </row>
    <row r="185" spans="47:56">
      <c r="AU185" s="19" t="str">
        <f>IF(参照_電気!A185="","",参照_電気!A185)</f>
        <v>A0056</v>
      </c>
      <c r="AV185" s="19" t="str">
        <f>IF(参照_電気!B185="","",参照_電気!B185)</f>
        <v>シン・エナジー(株)</v>
      </c>
      <c r="AW185" s="19" t="str">
        <f>IF(参照_電気!C185="","",参照_電気!C185)</f>
        <v>メニューA</v>
      </c>
      <c r="AX185" s="19">
        <f>IF(参照_電気!D185="","",参照_電気!D185)</f>
        <v>4.2400000000000001E-4</v>
      </c>
      <c r="AY185" s="19">
        <f>IF(参照_電気!E185="","",参照_電気!E185)</f>
        <v>4.2400000000000001E-4</v>
      </c>
      <c r="AZ185" s="19" t="str">
        <f>IF(参照_電気!F185="","",参照_電気!F185)</f>
        <v>シン・エナジー(株)</v>
      </c>
      <c r="BA185" s="19" t="str">
        <f>IF(参照_電気!G185="","",参照_電気!G185)</f>
        <v>シン・エナジー(株)_メニューA</v>
      </c>
      <c r="BB185" s="19">
        <f t="shared" si="43"/>
        <v>0.42399999999999999</v>
      </c>
      <c r="BD185" s="19" t="str">
        <f>IF(参照_電気!L185="","",参照_電気!L185)</f>
        <v>(株)オカモト</v>
      </c>
    </row>
    <row r="186" spans="47:56">
      <c r="AU186" s="19" t="str">
        <f>IF(参照_電気!A186="","",参照_電気!A186)</f>
        <v/>
      </c>
      <c r="AV186" s="19" t="str">
        <f>IF(参照_電気!B186="","",参照_電気!B186)</f>
        <v/>
      </c>
      <c r="AW186" s="19" t="str">
        <f>IF(参照_電気!C186="","",参照_電気!C186)</f>
        <v>メニューB</v>
      </c>
      <c r="AX186" s="19">
        <f>IF(参照_電気!D186="","",参照_電気!D186)</f>
        <v>0</v>
      </c>
      <c r="AY186" s="19">
        <f>IF(参照_電気!E186="","",参照_電気!E186)</f>
        <v>0</v>
      </c>
      <c r="AZ186" s="19" t="str">
        <f>IF(参照_電気!F186="","",参照_電気!F186)</f>
        <v>シン・エナジー(株)</v>
      </c>
      <c r="BA186" s="19" t="str">
        <f>IF(参照_電気!G186="","",参照_電気!G186)</f>
        <v>シン・エナジー(株)_メニューB</v>
      </c>
      <c r="BB186" s="19">
        <f t="shared" si="43"/>
        <v>0</v>
      </c>
      <c r="BD186" s="19" t="str">
        <f>IF(参照_電気!L186="","",参照_電気!L186)</f>
        <v>岡谷酸素(株)</v>
      </c>
    </row>
    <row r="187" spans="47:56">
      <c r="AU187" s="19" t="str">
        <f>IF(参照_電気!A187="","",参照_電気!A187)</f>
        <v/>
      </c>
      <c r="AV187" s="19" t="str">
        <f>IF(参照_電気!B187="","",参照_電気!B187)</f>
        <v/>
      </c>
      <c r="AW187" s="19" t="str">
        <f>IF(参照_電気!C187="","",参照_電気!C187)</f>
        <v>メニューC</v>
      </c>
      <c r="AX187" s="19">
        <f>IF(参照_電気!D187="","",参照_電気!D187)</f>
        <v>3.0899999999999998E-4</v>
      </c>
      <c r="AY187" s="19">
        <f>IF(参照_電気!E187="","",参照_電気!E187)</f>
        <v>3.0899999999999998E-4</v>
      </c>
      <c r="AZ187" s="19" t="str">
        <f>IF(参照_電気!F187="","",参照_電気!F187)</f>
        <v>シン・エナジー(株)</v>
      </c>
      <c r="BA187" s="19" t="str">
        <f>IF(参照_電気!G187="","",参照_電気!G187)</f>
        <v>シン・エナジー(株)_メニューC</v>
      </c>
      <c r="BB187" s="19">
        <f t="shared" si="43"/>
        <v>0.309</v>
      </c>
      <c r="BD187" s="19" t="str">
        <f>IF(参照_電気!L187="","",参照_電気!L187)</f>
        <v>岡山ガス(株)</v>
      </c>
    </row>
    <row r="188" spans="47:56">
      <c r="AU188" s="19" t="str">
        <f>IF(参照_電気!A188="","",参照_電気!A188)</f>
        <v/>
      </c>
      <c r="AV188" s="19" t="str">
        <f>IF(参照_電気!B188="","",参照_電気!B188)</f>
        <v/>
      </c>
      <c r="AW188" s="19" t="str">
        <f>IF(参照_電気!C188="","",参照_電気!C188)</f>
        <v>メニューD</v>
      </c>
      <c r="AX188" s="19">
        <f>IF(参照_電気!D188="","",参照_電気!D188)</f>
        <v>0</v>
      </c>
      <c r="AY188" s="19">
        <f>IF(参照_電気!E188="","",参照_電気!E188)</f>
        <v>0</v>
      </c>
      <c r="AZ188" s="19" t="str">
        <f>IF(参照_電気!F188="","",参照_電気!F188)</f>
        <v>シン・エナジー(株)</v>
      </c>
      <c r="BA188" s="19" t="str">
        <f>IF(参照_電気!G188="","",参照_電気!G188)</f>
        <v>シン・エナジー(株)_メニューD</v>
      </c>
      <c r="BB188" s="19">
        <f t="shared" si="43"/>
        <v>0</v>
      </c>
      <c r="BD188" s="19" t="str">
        <f>IF(参照_電気!L188="","",参照_電気!L188)</f>
        <v>岡山電力(株)</v>
      </c>
    </row>
    <row r="189" spans="47:56">
      <c r="AU189" s="19" t="str">
        <f>IF(参照_電気!A189="","",参照_電気!A189)</f>
        <v/>
      </c>
      <c r="AV189" s="19" t="str">
        <f>IF(参照_電気!B189="","",参照_電気!B189)</f>
        <v/>
      </c>
      <c r="AW189" s="19" t="str">
        <f>IF(参照_電気!C189="","",参照_電気!C189)</f>
        <v>メニューE(残差)</v>
      </c>
      <c r="AX189" s="19">
        <f>IF(参照_電気!D189="","",参照_電気!D189)</f>
        <v>5.9599999999999996E-4</v>
      </c>
      <c r="AY189" s="19">
        <f>IF(参照_電気!E189="","",参照_電気!E189)</f>
        <v>5.9599999999999996E-4</v>
      </c>
      <c r="AZ189" s="19" t="str">
        <f>IF(参照_電気!F189="","",参照_電気!F189)</f>
        <v>シン・エナジー(株)</v>
      </c>
      <c r="BA189" s="19" t="str">
        <f>IF(参照_電気!G189="","",参照_電気!G189)</f>
        <v>シン・エナジー(株)_メニューE(残差)</v>
      </c>
      <c r="BB189" s="19">
        <f t="shared" si="43"/>
        <v>0.59599999999999997</v>
      </c>
      <c r="BD189" s="19" t="str">
        <f>IF(参照_電気!L189="","",参照_電気!L189)</f>
        <v>おきたま新電力(株)</v>
      </c>
    </row>
    <row r="190" spans="47:56">
      <c r="AU190" s="19" t="str">
        <f>IF(参照_電気!A190="","",参照_電気!A190)</f>
        <v/>
      </c>
      <c r="AV190" s="19" t="str">
        <f>IF(参照_電気!B190="","",参照_電気!B190)</f>
        <v/>
      </c>
      <c r="AW190" s="19" t="str">
        <f>IF(参照_電気!C190="","",参照_電気!C190)</f>
        <v>(参考値)事業者全体</v>
      </c>
      <c r="AX190" s="19">
        <f>IF(参照_電気!D190="","",参照_電気!D190)</f>
        <v>5.3799999999999996E-4</v>
      </c>
      <c r="AY190" s="19">
        <f>IF(参照_電気!E190="","",参照_電気!E190)</f>
        <v>5.3799999999999996E-4</v>
      </c>
      <c r="AZ190" s="19" t="str">
        <f>IF(参照_電気!F190="","",参照_電気!F190)</f>
        <v>シン・エナジー(株)</v>
      </c>
      <c r="BA190" s="19" t="str">
        <f>IF(参照_電気!G190="","",参照_電気!G190)</f>
        <v>シン・エナジー(株)_(参考値)事業者全体</v>
      </c>
      <c r="BB190" s="19">
        <f t="shared" si="43"/>
        <v>0.53799999999999992</v>
      </c>
      <c r="BD190" s="19" t="str">
        <f>IF(参照_電気!L190="","",参照_電気!L190)</f>
        <v>(株)沖縄ガスニューパワー</v>
      </c>
    </row>
    <row r="191" spans="47:56">
      <c r="AU191" s="19" t="str">
        <f>IF(参照_電気!A191="","",参照_電気!A191)</f>
        <v>A0057</v>
      </c>
      <c r="AV191" s="19" t="str">
        <f>IF(参照_電気!B191="","",参照_電気!B191)</f>
        <v>(株)サニックス</v>
      </c>
      <c r="AW191" s="19" t="str">
        <f>IF(参照_電気!C191="","",参照_電気!C191)</f>
        <v>メニューA</v>
      </c>
      <c r="AX191" s="19">
        <f>IF(参照_電気!D191="","",参照_電気!D191)</f>
        <v>0</v>
      </c>
      <c r="AY191" s="19">
        <f>IF(参照_電気!E191="","",参照_電気!E191)</f>
        <v>0</v>
      </c>
      <c r="AZ191" s="19" t="str">
        <f>IF(参照_電気!F191="","",参照_電気!F191)</f>
        <v>(株)サニックス</v>
      </c>
      <c r="BA191" s="19" t="str">
        <f>IF(参照_電気!G191="","",参照_電気!G191)</f>
        <v>(株)サニックス_メニューA</v>
      </c>
      <c r="BB191" s="19">
        <f t="shared" si="43"/>
        <v>0</v>
      </c>
      <c r="BD191" s="19" t="str">
        <f>IF(参照_電気!L191="","",参照_電気!L191)</f>
        <v>おきなわコープエナジー(株)</v>
      </c>
    </row>
    <row r="192" spans="47:56">
      <c r="AU192" s="19" t="str">
        <f>IF(参照_電気!A192="","",参照_電気!A192)</f>
        <v/>
      </c>
      <c r="AV192" s="19" t="str">
        <f>IF(参照_電気!B192="","",参照_電気!B192)</f>
        <v/>
      </c>
      <c r="AW192" s="19" t="str">
        <f>IF(参照_電気!C192="","",参照_電気!C192)</f>
        <v>メニューB</v>
      </c>
      <c r="AX192" s="19">
        <f>IF(参照_電気!D192="","",参照_電気!D192)</f>
        <v>0</v>
      </c>
      <c r="AY192" s="19">
        <f>IF(参照_電気!E192="","",参照_電気!E192)</f>
        <v>0</v>
      </c>
      <c r="AZ192" s="19" t="str">
        <f>IF(参照_電気!F192="","",参照_電気!F192)</f>
        <v>(株)サニックス</v>
      </c>
      <c r="BA192" s="19" t="str">
        <f>IF(参照_電気!G192="","",参照_電気!G192)</f>
        <v>(株)サニックス_メニューB</v>
      </c>
      <c r="BB192" s="19">
        <f t="shared" si="43"/>
        <v>0</v>
      </c>
      <c r="BD192" s="19" t="str">
        <f>IF(参照_電気!L192="","",参照_電気!L192)</f>
        <v>沖縄新エネ開発(株)</v>
      </c>
    </row>
    <row r="193" spans="47:56">
      <c r="AU193" s="19" t="str">
        <f>IF(参照_電気!A193="","",参照_電気!A193)</f>
        <v/>
      </c>
      <c r="AV193" s="19" t="str">
        <f>IF(参照_電気!B193="","",参照_電気!B193)</f>
        <v/>
      </c>
      <c r="AW193" s="19" t="str">
        <f>IF(参照_電気!C193="","",参照_電気!C193)</f>
        <v>メニューC</v>
      </c>
      <c r="AX193" s="19">
        <f>IF(参照_電気!D193="","",参照_電気!D193)</f>
        <v>2.99E-4</v>
      </c>
      <c r="AY193" s="19">
        <f>IF(参照_電気!E193="","",参照_電気!E193)</f>
        <v>2.99E-4</v>
      </c>
      <c r="AZ193" s="19" t="str">
        <f>IF(参照_電気!F193="","",参照_電気!F193)</f>
        <v>(株)サニックス</v>
      </c>
      <c r="BA193" s="19" t="str">
        <f>IF(参照_電気!G193="","",参照_電気!G193)</f>
        <v>(株)サニックス_メニューC</v>
      </c>
      <c r="BB193" s="19">
        <f t="shared" si="43"/>
        <v>0.29899999999999999</v>
      </c>
      <c r="BD193" s="19" t="str">
        <f>IF(参照_電気!L193="","",参照_電気!L193)</f>
        <v>奥出雲電力(株)</v>
      </c>
    </row>
    <row r="194" spans="47:56">
      <c r="AU194" s="19" t="str">
        <f>IF(参照_電気!A194="","",参照_電気!A194)</f>
        <v/>
      </c>
      <c r="AV194" s="19" t="str">
        <f>IF(参照_電気!B194="","",参照_電気!B194)</f>
        <v/>
      </c>
      <c r="AW194" s="19" t="str">
        <f>IF(参照_電気!C194="","",参照_電気!C194)</f>
        <v>メニューD</v>
      </c>
      <c r="AX194" s="19">
        <f>IF(参照_電気!D194="","",参照_電気!D194)</f>
        <v>2.72E-4</v>
      </c>
      <c r="AY194" s="19">
        <f>IF(参照_電気!E194="","",参照_電気!E194)</f>
        <v>2.72E-4</v>
      </c>
      <c r="AZ194" s="19" t="str">
        <f>IF(参照_電気!F194="","",参照_電気!F194)</f>
        <v>(株)サニックス</v>
      </c>
      <c r="BA194" s="19" t="str">
        <f>IF(参照_電気!G194="","",参照_電気!G194)</f>
        <v>(株)サニックス_メニューD</v>
      </c>
      <c r="BB194" s="19">
        <f t="shared" si="43"/>
        <v>0.27200000000000002</v>
      </c>
      <c r="BD194" s="19" t="str">
        <f>IF(参照_電気!L194="","",参照_電気!L194)</f>
        <v>(株)オズエナジー</v>
      </c>
    </row>
    <row r="195" spans="47:56">
      <c r="AU195" s="19" t="str">
        <f>IF(参照_電気!A195="","",参照_電気!A195)</f>
        <v/>
      </c>
      <c r="AV195" s="19" t="str">
        <f>IF(参照_電気!B195="","",参照_電気!B195)</f>
        <v/>
      </c>
      <c r="AW195" s="19" t="str">
        <f>IF(参照_電気!C195="","",参照_電気!C195)</f>
        <v>メニューE(残差)</v>
      </c>
      <c r="AX195" s="19">
        <f>IF(参照_電気!D195="","",参照_電気!D195)</f>
        <v>4.84E-4</v>
      </c>
      <c r="AY195" s="19">
        <f>IF(参照_電気!E195="","",参照_電気!E195)</f>
        <v>4.84E-4</v>
      </c>
      <c r="AZ195" s="19" t="str">
        <f>IF(参照_電気!F195="","",参照_電気!F195)</f>
        <v>(株)サニックス</v>
      </c>
      <c r="BA195" s="19" t="str">
        <f>IF(参照_電気!G195="","",参照_電気!G195)</f>
        <v>(株)サニックス_メニューE(残差)</v>
      </c>
      <c r="BB195" s="19">
        <f t="shared" si="43"/>
        <v>0.48399999999999999</v>
      </c>
      <c r="BD195" s="19" t="str">
        <f>IF(参照_電気!L195="","",参照_電気!L195)</f>
        <v>帯広電力(株)</v>
      </c>
    </row>
    <row r="196" spans="47:56">
      <c r="AU196" s="19" t="str">
        <f>IF(参照_電気!A196="","",参照_電気!A196)</f>
        <v/>
      </c>
      <c r="AV196" s="19" t="str">
        <f>IF(参照_電気!B196="","",参照_電気!B196)</f>
        <v/>
      </c>
      <c r="AW196" s="19" t="str">
        <f>IF(参照_電気!C196="","",参照_電気!C196)</f>
        <v>(参考値)事業者全体</v>
      </c>
      <c r="AX196" s="19">
        <f>IF(参照_電気!D196="","",参照_電気!D196)</f>
        <v>4.7800000000000002E-4</v>
      </c>
      <c r="AY196" s="19">
        <f>IF(参照_電気!E196="","",参照_電気!E196)</f>
        <v>4.7800000000000002E-4</v>
      </c>
      <c r="AZ196" s="19" t="str">
        <f>IF(参照_電気!F196="","",参照_電気!F196)</f>
        <v>(株)サニックス</v>
      </c>
      <c r="BA196" s="19" t="str">
        <f>IF(参照_電気!G196="","",参照_電気!G196)</f>
        <v>(株)サニックス_(参考値)事業者全体</v>
      </c>
      <c r="BB196" s="19">
        <f t="shared" si="43"/>
        <v>0.47800000000000004</v>
      </c>
      <c r="BD196" s="19" t="str">
        <f>IF(参照_電気!L196="","",参照_電気!L196)</f>
        <v>(株)オプテージ</v>
      </c>
    </row>
    <row r="197" spans="47:56">
      <c r="AU197" s="19" t="str">
        <f>IF(参照_電気!A197="","",参照_電気!A197)</f>
        <v>A0058</v>
      </c>
      <c r="AV197" s="19" t="str">
        <f>IF(参照_電気!B197="","",参照_電気!B197)</f>
        <v>(株)コンシェルジュ</v>
      </c>
      <c r="AW197" s="19" t="str">
        <f>IF(参照_電気!C197="","",参照_電気!C197)</f>
        <v>メニューA</v>
      </c>
      <c r="AX197" s="19">
        <f>IF(参照_電気!D197="","",参照_電気!D197)</f>
        <v>0</v>
      </c>
      <c r="AY197" s="19">
        <f>IF(参照_電気!E197="","",参照_電気!E197)</f>
        <v>0</v>
      </c>
      <c r="AZ197" s="19" t="str">
        <f>IF(参照_電気!F197="","",参照_電気!F197)</f>
        <v>(株)コンシェルジュ</v>
      </c>
      <c r="BA197" s="19" t="str">
        <f>IF(参照_電気!G197="","",参照_電気!G197)</f>
        <v>(株)コンシェルジュ_メニューA</v>
      </c>
      <c r="BB197" s="19">
        <f t="shared" ref="BB197:BB260" si="44">AX197*1000</f>
        <v>0</v>
      </c>
      <c r="BD197" s="19" t="str">
        <f>IF(参照_電気!L197="","",参照_電気!L197)</f>
        <v>おもてなし山形(株)</v>
      </c>
    </row>
    <row r="198" spans="47:56">
      <c r="AU198" s="19" t="str">
        <f>IF(参照_電気!A198="","",参照_電気!A198)</f>
        <v/>
      </c>
      <c r="AV198" s="19" t="str">
        <f>IF(参照_電気!B198="","",参照_電気!B198)</f>
        <v/>
      </c>
      <c r="AW198" s="19" t="str">
        <f>IF(参照_電気!C198="","",参照_電気!C198)</f>
        <v>メニューB(残差)</v>
      </c>
      <c r="AX198" s="19">
        <f>IF(参照_電気!D198="","",参照_電気!D198)</f>
        <v>7.5500000000000003E-4</v>
      </c>
      <c r="AY198" s="19">
        <f>IF(参照_電気!E198="","",参照_電気!E198)</f>
        <v>7.5500000000000003E-4</v>
      </c>
      <c r="AZ198" s="19" t="str">
        <f>IF(参照_電気!F198="","",参照_電気!F198)</f>
        <v>(株)コンシェルジュ</v>
      </c>
      <c r="BA198" s="19" t="str">
        <f>IF(参照_電気!G198="","",参照_電気!G198)</f>
        <v>(株)コンシェルジュ_メニューB(残差)</v>
      </c>
      <c r="BB198" s="19">
        <f t="shared" si="44"/>
        <v>0.755</v>
      </c>
      <c r="BD198" s="19" t="str">
        <f>IF(参照_電気!L198="","",参照_電気!L198)</f>
        <v>オリックス(株)</v>
      </c>
    </row>
    <row r="199" spans="47:56">
      <c r="AU199" s="19" t="str">
        <f>IF(参照_電気!A199="","",参照_電気!A199)</f>
        <v/>
      </c>
      <c r="AV199" s="19" t="str">
        <f>IF(参照_電気!B199="","",参照_電気!B199)</f>
        <v/>
      </c>
      <c r="AW199" s="19" t="str">
        <f>IF(参照_電気!C199="","",参照_電気!C199)</f>
        <v>(参考値)事業者全体</v>
      </c>
      <c r="AX199" s="19">
        <f>IF(参照_電気!D199="","",参照_電気!D199)</f>
        <v>1.74E-4</v>
      </c>
      <c r="AY199" s="19">
        <f>IF(参照_電気!E199="","",参照_電気!E199)</f>
        <v>1.74E-4</v>
      </c>
      <c r="AZ199" s="19" t="str">
        <f>IF(参照_電気!F199="","",参照_電気!F199)</f>
        <v>(株)コンシェルジュ</v>
      </c>
      <c r="BA199" s="19" t="str">
        <f>IF(参照_電気!G199="","",参照_電気!G199)</f>
        <v>(株)コンシェルジュ_(参考値)事業者全体</v>
      </c>
      <c r="BB199" s="19">
        <f t="shared" si="44"/>
        <v>0.17399999999999999</v>
      </c>
      <c r="BD199" s="19" t="str">
        <f>IF(参照_電気!L199="","",参照_電気!L199)</f>
        <v>(株)織戸組</v>
      </c>
    </row>
    <row r="200" spans="47:56">
      <c r="AU200" s="19" t="str">
        <f>IF(参照_電気!A200="","",参照_電気!A200)</f>
        <v>A0060</v>
      </c>
      <c r="AV200" s="19" t="str">
        <f>IF(参照_電気!B200="","",参照_電気!B200)</f>
        <v>(株)アイ・グリッド・ソリューションズ</v>
      </c>
      <c r="AW200" s="19" t="str">
        <f>IF(参照_電気!C200="","",参照_電気!C200)</f>
        <v>メニューA</v>
      </c>
      <c r="AX200" s="19">
        <f>IF(参照_電気!D200="","",参照_電気!D200)</f>
        <v>0</v>
      </c>
      <c r="AY200" s="19">
        <f>IF(参照_電気!E200="","",参照_電気!E200)</f>
        <v>0</v>
      </c>
      <c r="AZ200" s="19" t="str">
        <f>IF(参照_電気!F200="","",参照_電気!F200)</f>
        <v>(株)アイ・グリッド・ソリューションズ</v>
      </c>
      <c r="BA200" s="19" t="str">
        <f>IF(参照_電気!G200="","",参照_電気!G200)</f>
        <v>(株)アイ・グリッド・ソリューションズ_メニューA</v>
      </c>
      <c r="BB200" s="19">
        <f t="shared" si="44"/>
        <v>0</v>
      </c>
      <c r="BD200" s="19" t="str">
        <f>IF(参照_電気!L200="","",参照_電気!L200)</f>
        <v>(株)カーボンニュートラル</v>
      </c>
    </row>
    <row r="201" spans="47:56">
      <c r="AU201" s="19" t="str">
        <f>IF(参照_電気!A201="","",参照_電気!A201)</f>
        <v/>
      </c>
      <c r="AV201" s="19" t="str">
        <f>IF(参照_電気!B201="","",参照_電気!B201)</f>
        <v/>
      </c>
      <c r="AW201" s="19" t="str">
        <f>IF(参照_電気!C201="","",参照_電気!C201)</f>
        <v>メニューB(残差)</v>
      </c>
      <c r="AX201" s="19">
        <f>IF(参照_電気!D201="","",参照_電気!D201)</f>
        <v>5.6499999999999996E-4</v>
      </c>
      <c r="AY201" s="19">
        <f>IF(参照_電気!E201="","",参照_電気!E201)</f>
        <v>5.6499999999999996E-4</v>
      </c>
      <c r="AZ201" s="19" t="str">
        <f>IF(参照_電気!F201="","",参照_電気!F201)</f>
        <v>(株)アイ・グリッド・ソリューションズ</v>
      </c>
      <c r="BA201" s="19" t="str">
        <f>IF(参照_電気!G201="","",参照_電気!G201)</f>
        <v>(株)アイ・グリッド・ソリューションズ_メニューB(残差)</v>
      </c>
      <c r="BB201" s="19">
        <f t="shared" si="44"/>
        <v>0.56499999999999995</v>
      </c>
      <c r="BD201" s="19" t="str">
        <f>IF(参照_電気!L201="","",参照_電気!L201)</f>
        <v>香川電力(株)　</v>
      </c>
    </row>
    <row r="202" spans="47:56">
      <c r="AU202" s="19" t="str">
        <f>IF(参照_電気!A202="","",参照_電気!A202)</f>
        <v/>
      </c>
      <c r="AV202" s="19" t="str">
        <f>IF(参照_電気!B202="","",参照_電気!B202)</f>
        <v/>
      </c>
      <c r="AW202" s="19" t="str">
        <f>IF(参照_電気!C202="","",参照_電気!C202)</f>
        <v>(参考値)事業者全体</v>
      </c>
      <c r="AX202" s="19">
        <f>IF(参照_電気!D202="","",参照_電気!D202)</f>
        <v>4.6799999999999999E-4</v>
      </c>
      <c r="AY202" s="19">
        <f>IF(参照_電気!E202="","",参照_電気!E202)</f>
        <v>4.6799999999999999E-4</v>
      </c>
      <c r="AZ202" s="19" t="str">
        <f>IF(参照_電気!F202="","",参照_電気!F202)</f>
        <v>(株)アイ・グリッド・ソリューションズ</v>
      </c>
      <c r="BA202" s="19" t="str">
        <f>IF(参照_電気!G202="","",参照_電気!G202)</f>
        <v>(株)アイ・グリッド・ソリューションズ_(参考値)事業者全体</v>
      </c>
      <c r="BB202" s="19">
        <f t="shared" si="44"/>
        <v>0.46799999999999997</v>
      </c>
      <c r="BD202" s="19" t="str">
        <f>IF(参照_電気!L202="","",参照_電気!L202)</f>
        <v>角栄ガス(株)</v>
      </c>
    </row>
    <row r="203" spans="47:56">
      <c r="AU203" s="19" t="str">
        <f>IF(参照_電気!A203="","",参照_電気!A203)</f>
        <v>A0061</v>
      </c>
      <c r="AV203" s="19" t="str">
        <f>IF(参照_電気!B203="","",参照_電気!B203)</f>
        <v>サミットエナジー(株)</v>
      </c>
      <c r="AW203" s="19" t="str">
        <f>IF(参照_電気!C203="","",参照_電気!C203)</f>
        <v>メニューA</v>
      </c>
      <c r="AX203" s="19">
        <f>IF(参照_電気!D203="","",参照_電気!D203)</f>
        <v>0</v>
      </c>
      <c r="AY203" s="19">
        <f>IF(参照_電気!E203="","",参照_電気!E203)</f>
        <v>0</v>
      </c>
      <c r="AZ203" s="19" t="str">
        <f>IF(参照_電気!F203="","",参照_電気!F203)</f>
        <v>サミットエナジー(株)</v>
      </c>
      <c r="BA203" s="19" t="str">
        <f>IF(参照_電気!G203="","",参照_電気!G203)</f>
        <v>サミットエナジー(株)_メニューA</v>
      </c>
      <c r="BB203" s="19">
        <f t="shared" si="44"/>
        <v>0</v>
      </c>
      <c r="BD203" s="19" t="str">
        <f>IF(参照_電気!L203="","",参照_電気!L203)</f>
        <v>神楽電力(株)</v>
      </c>
    </row>
    <row r="204" spans="47:56">
      <c r="AU204" s="19" t="str">
        <f>IF(参照_電気!A204="","",参照_電気!A204)</f>
        <v/>
      </c>
      <c r="AV204" s="19" t="str">
        <f>IF(参照_電気!B204="","",参照_電気!B204)</f>
        <v/>
      </c>
      <c r="AW204" s="19" t="str">
        <f>IF(参照_電気!C204="","",参照_電気!C204)</f>
        <v>メニューB(残差)</v>
      </c>
      <c r="AX204" s="19">
        <f>IF(参照_電気!D204="","",参照_電気!D204)</f>
        <v>5.2400000000000005E-4</v>
      </c>
      <c r="AY204" s="19">
        <f>IF(参照_電気!E204="","",参照_電気!E204)</f>
        <v>5.2400000000000005E-4</v>
      </c>
      <c r="AZ204" s="19" t="str">
        <f>IF(参照_電気!F204="","",参照_電気!F204)</f>
        <v>サミットエナジー(株)</v>
      </c>
      <c r="BA204" s="19" t="str">
        <f>IF(参照_電気!G204="","",参照_電気!G204)</f>
        <v>サミットエナジー(株)_メニューB(残差)</v>
      </c>
      <c r="BB204" s="19">
        <f t="shared" si="44"/>
        <v>0.52400000000000002</v>
      </c>
      <c r="BD204" s="19" t="str">
        <f>IF(参照_電気!L204="","",参照_電気!L204)</f>
        <v>かけがわ報徳パワー(株)</v>
      </c>
    </row>
    <row r="205" spans="47:56">
      <c r="AU205" s="19" t="str">
        <f>IF(参照_電気!A205="","",参照_電気!A205)</f>
        <v/>
      </c>
      <c r="AV205" s="19" t="str">
        <f>IF(参照_電気!B205="","",参照_電気!B205)</f>
        <v/>
      </c>
      <c r="AW205" s="19" t="str">
        <f>IF(参照_電気!C205="","",参照_電気!C205)</f>
        <v>(参考値)事業者全体</v>
      </c>
      <c r="AX205" s="19">
        <f>IF(参照_電気!D205="","",参照_電気!D205)</f>
        <v>4.2000000000000002E-4</v>
      </c>
      <c r="AY205" s="19">
        <f>IF(参照_電気!E205="","",参照_電気!E205)</f>
        <v>4.2000000000000002E-4</v>
      </c>
      <c r="AZ205" s="19" t="str">
        <f>IF(参照_電気!F205="","",参照_電気!F205)</f>
        <v>サミットエナジー(株)</v>
      </c>
      <c r="BA205" s="19" t="str">
        <f>IF(参照_電気!G205="","",参照_電気!G205)</f>
        <v>サミットエナジー(株)_(参考値)事業者全体</v>
      </c>
      <c r="BB205" s="19">
        <f t="shared" si="44"/>
        <v>0.42000000000000004</v>
      </c>
      <c r="BD205" s="19" t="str">
        <f>IF(参照_電気!L205="","",参照_電気!L205)</f>
        <v>鹿児島電力(株)</v>
      </c>
    </row>
    <row r="206" spans="47:56">
      <c r="AU206" s="19" t="str">
        <f>IF(参照_電気!A206="","",参照_電気!A206)</f>
        <v>A0062</v>
      </c>
      <c r="AV206" s="19" t="str">
        <f>IF(参照_電気!B206="","",参照_電気!B206)</f>
        <v>リコージャパン(株)</v>
      </c>
      <c r="AW206" s="19" t="str">
        <f>IF(参照_電気!C206="","",参照_電気!C206)</f>
        <v>メニューA</v>
      </c>
      <c r="AX206" s="19">
        <f>IF(参照_電気!D206="","",参照_電気!D206)</f>
        <v>0</v>
      </c>
      <c r="AY206" s="19">
        <f>IF(参照_電気!E206="","",参照_電気!E206)</f>
        <v>0</v>
      </c>
      <c r="AZ206" s="19" t="str">
        <f>IF(参照_電気!F206="","",参照_電気!F206)</f>
        <v>リコージャパン(株)</v>
      </c>
      <c r="BA206" s="19" t="str">
        <f>IF(参照_電気!G206="","",参照_電気!G206)</f>
        <v>リコージャパン(株)_メニューA</v>
      </c>
      <c r="BB206" s="19">
        <f t="shared" si="44"/>
        <v>0</v>
      </c>
      <c r="BD206" s="19" t="str">
        <f>IF(参照_電気!L206="","",参照_電気!L206)</f>
        <v>柏崎あい・あーるエナジー(株)</v>
      </c>
    </row>
    <row r="207" spans="47:56">
      <c r="AU207" s="19" t="str">
        <f>IF(参照_電気!A207="","",参照_電気!A207)</f>
        <v/>
      </c>
      <c r="AV207" s="19" t="str">
        <f>IF(参照_電気!B207="","",参照_電気!B207)</f>
        <v/>
      </c>
      <c r="AW207" s="19" t="str">
        <f>IF(参照_電気!C207="","",参照_電気!C207)</f>
        <v>メニューB</v>
      </c>
      <c r="AX207" s="19">
        <f>IF(参照_電気!D207="","",参照_電気!D207)</f>
        <v>0</v>
      </c>
      <c r="AY207" s="19">
        <f>IF(参照_電気!E207="","",参照_電気!E207)</f>
        <v>0</v>
      </c>
      <c r="AZ207" s="19" t="str">
        <f>IF(参照_電気!F207="","",参照_電気!F207)</f>
        <v>リコージャパン(株)</v>
      </c>
      <c r="BA207" s="19" t="str">
        <f>IF(参照_電気!G207="","",参照_電気!G207)</f>
        <v>リコージャパン(株)_メニューB</v>
      </c>
      <c r="BB207" s="19">
        <f t="shared" si="44"/>
        <v>0</v>
      </c>
      <c r="BD207" s="19" t="str">
        <f>IF(参照_電気!L207="","",参照_電気!L207)</f>
        <v>(株)かづのパワー</v>
      </c>
    </row>
    <row r="208" spans="47:56">
      <c r="AU208" s="19" t="str">
        <f>IF(参照_電気!A208="","",参照_電気!A208)</f>
        <v/>
      </c>
      <c r="AV208" s="19" t="str">
        <f>IF(参照_電気!B208="","",参照_電気!B208)</f>
        <v/>
      </c>
      <c r="AW208" s="19" t="str">
        <f>IF(参照_電気!C208="","",参照_電気!C208)</f>
        <v>メニューC</v>
      </c>
      <c r="AX208" s="19">
        <f>IF(参照_電気!D208="","",参照_電気!D208)</f>
        <v>3.0699999999999998E-4</v>
      </c>
      <c r="AY208" s="19">
        <f>IF(参照_電気!E208="","",参照_電気!E208)</f>
        <v>3.0699999999999998E-4</v>
      </c>
      <c r="AZ208" s="19" t="str">
        <f>IF(参照_電気!F208="","",参照_電気!F208)</f>
        <v>リコージャパン(株)</v>
      </c>
      <c r="BA208" s="19" t="str">
        <f>IF(参照_電気!G208="","",参照_電気!G208)</f>
        <v>リコージャパン(株)_メニューC</v>
      </c>
      <c r="BB208" s="19">
        <f t="shared" si="44"/>
        <v>0.307</v>
      </c>
      <c r="BD208" s="19" t="str">
        <f>IF(参照_電気!L208="","",参照_電気!L208)</f>
        <v>葛尾創生電力(株)</v>
      </c>
    </row>
    <row r="209" spans="47:56">
      <c r="AU209" s="19" t="str">
        <f>IF(参照_電気!A209="","",参照_電気!A209)</f>
        <v/>
      </c>
      <c r="AV209" s="19" t="str">
        <f>IF(参照_電気!B209="","",参照_電気!B209)</f>
        <v/>
      </c>
      <c r="AW209" s="19" t="str">
        <f>IF(参照_電気!C209="","",参照_電気!C209)</f>
        <v>メニューD</v>
      </c>
      <c r="AX209" s="19">
        <f>IF(参照_電気!D209="","",参照_電気!D209)</f>
        <v>0</v>
      </c>
      <c r="AY209" s="19">
        <f>IF(参照_電気!E209="","",参照_電気!E209)</f>
        <v>0</v>
      </c>
      <c r="AZ209" s="19" t="str">
        <f>IF(参照_電気!F209="","",参照_電気!F209)</f>
        <v>リコージャパン(株)</v>
      </c>
      <c r="BA209" s="19" t="str">
        <f>IF(参照_電気!G209="","",参照_電気!G209)</f>
        <v>リコージャパン(株)_メニューD</v>
      </c>
      <c r="BB209" s="19">
        <f t="shared" si="44"/>
        <v>0</v>
      </c>
      <c r="BD209" s="19" t="str">
        <f>IF(参照_電気!L209="","",参照_電気!L209)</f>
        <v>金沢エナジー(株)</v>
      </c>
    </row>
    <row r="210" spans="47:56">
      <c r="AU210" s="19" t="str">
        <f>IF(参照_電気!A210="","",参照_電気!A210)</f>
        <v/>
      </c>
      <c r="AV210" s="19" t="str">
        <f>IF(参照_電気!B210="","",参照_電気!B210)</f>
        <v/>
      </c>
      <c r="AW210" s="19" t="str">
        <f>IF(参照_電気!C210="","",参照_電気!C210)</f>
        <v>メニューE</v>
      </c>
      <c r="AX210" s="19">
        <f>IF(参照_電気!D210="","",参照_電気!D210)</f>
        <v>3.6999999999999999E-4</v>
      </c>
      <c r="AY210" s="19">
        <f>IF(参照_電気!E210="","",参照_電気!E210)</f>
        <v>3.6999999999999999E-4</v>
      </c>
      <c r="AZ210" s="19" t="str">
        <f>IF(参照_電気!F210="","",参照_電気!F210)</f>
        <v>リコージャパン(株)</v>
      </c>
      <c r="BA210" s="19" t="str">
        <f>IF(参照_電気!G210="","",参照_電気!G210)</f>
        <v>リコージャパン(株)_メニューE</v>
      </c>
      <c r="BB210" s="19">
        <f t="shared" si="44"/>
        <v>0.37</v>
      </c>
      <c r="BD210" s="19" t="str">
        <f>IF(参照_電気!L210="","",参照_電気!L210)</f>
        <v>カナデビア(株)（旧:日立造船(株)）</v>
      </c>
    </row>
    <row r="211" spans="47:56">
      <c r="AU211" s="19" t="str">
        <f>IF(参照_電気!A211="","",参照_電気!A211)</f>
        <v/>
      </c>
      <c r="AV211" s="19" t="str">
        <f>IF(参照_電気!B211="","",参照_電気!B211)</f>
        <v/>
      </c>
      <c r="AW211" s="19" t="str">
        <f>IF(参照_電気!C211="","",参照_電気!C211)</f>
        <v>メニューF(残差)</v>
      </c>
      <c r="AX211" s="19">
        <f>IF(参照_電気!D211="","",参照_電気!D211)</f>
        <v>5.3499999999999999E-4</v>
      </c>
      <c r="AY211" s="19">
        <f>IF(参照_電気!E211="","",参照_電気!E211)</f>
        <v>5.3499999999999999E-4</v>
      </c>
      <c r="AZ211" s="19" t="str">
        <f>IF(参照_電気!F211="","",参照_電気!F211)</f>
        <v>リコージャパン(株)</v>
      </c>
      <c r="BA211" s="19" t="str">
        <f>IF(参照_電気!G211="","",参照_電気!G211)</f>
        <v>リコージャパン(株)_メニューF(残差)</v>
      </c>
      <c r="BB211" s="19">
        <f t="shared" si="44"/>
        <v>0.53500000000000003</v>
      </c>
      <c r="BD211" s="19" t="str">
        <f>IF(参照_電気!L211="","",参照_電気!L211)</f>
        <v>歌舞伎エナジー(株)</v>
      </c>
    </row>
    <row r="212" spans="47:56">
      <c r="AU212" s="19" t="str">
        <f>IF(参照_電気!A212="","",参照_電気!A212)</f>
        <v/>
      </c>
      <c r="AV212" s="19" t="str">
        <f>IF(参照_電気!B212="","",参照_電気!B212)</f>
        <v/>
      </c>
      <c r="AW212" s="19" t="str">
        <f>IF(参照_電気!C212="","",参照_電気!C212)</f>
        <v>(参考値)事業者全体</v>
      </c>
      <c r="AX212" s="19">
        <f>IF(参照_電気!D212="","",参照_電気!D212)</f>
        <v>4.7699999999999999E-4</v>
      </c>
      <c r="AY212" s="19">
        <f>IF(参照_電気!E212="","",参照_電気!E212)</f>
        <v>4.7699999999999999E-4</v>
      </c>
      <c r="AZ212" s="19" t="str">
        <f>IF(参照_電気!F212="","",参照_電気!F212)</f>
        <v>リコージャパン(株)</v>
      </c>
      <c r="BA212" s="19" t="str">
        <f>IF(参照_電気!G212="","",参照_電気!G212)</f>
        <v>リコージャパン(株)_(参考値)事業者全体</v>
      </c>
      <c r="BB212" s="19">
        <f t="shared" si="44"/>
        <v>0.47699999999999998</v>
      </c>
      <c r="BD212" s="19" t="str">
        <f>IF(参照_電気!L212="","",参照_電気!L212)</f>
        <v>(株)かみでん里山公社</v>
      </c>
    </row>
    <row r="213" spans="47:56">
      <c r="AU213" s="19" t="str">
        <f>IF(参照_電気!A213="","",参照_電気!A213)</f>
        <v>A0063</v>
      </c>
      <c r="AV213" s="19" t="str">
        <f>IF(参照_電気!B213="","",参照_電気!B213)</f>
        <v>(株)エネルギア・ソリューション・アンド・サービス</v>
      </c>
      <c r="AW213" s="19" t="str">
        <f>IF(参照_電気!C213="","",参照_電気!C213)</f>
        <v>メニューA</v>
      </c>
      <c r="AX213" s="19">
        <f>IF(参照_電気!D213="","",参照_電気!D213)</f>
        <v>0</v>
      </c>
      <c r="AY213" s="19">
        <f>IF(参照_電気!E213="","",参照_電気!E213)</f>
        <v>0</v>
      </c>
      <c r="AZ213" s="19" t="str">
        <f>IF(参照_電気!F213="","",参照_電気!F213)</f>
        <v>(株)エネルギア・ソリューション・アンド・サービス</v>
      </c>
      <c r="BA213" s="19" t="str">
        <f>IF(参照_電気!G213="","",参照_電気!G213)</f>
        <v>(株)エネルギア・ソリューション・アンド・サービス_メニューA</v>
      </c>
      <c r="BB213" s="19">
        <f t="shared" si="44"/>
        <v>0</v>
      </c>
      <c r="BD213" s="19" t="str">
        <f>IF(参照_電気!L213="","",参照_電気!L213)</f>
        <v>亀岡ふるさとエナジー(株)</v>
      </c>
    </row>
    <row r="214" spans="47:56">
      <c r="AU214" s="19" t="str">
        <f>IF(参照_電気!A214="","",参照_電気!A214)</f>
        <v/>
      </c>
      <c r="AV214" s="19" t="str">
        <f>IF(参照_電気!B214="","",参照_電気!B214)</f>
        <v/>
      </c>
      <c r="AW214" s="19" t="str">
        <f>IF(参照_電気!C214="","",参照_電気!C214)</f>
        <v>メニューB(残差)</v>
      </c>
      <c r="AX214" s="19">
        <f>IF(参照_電気!D214="","",参照_電気!D214)</f>
        <v>5.5000000000000003E-4</v>
      </c>
      <c r="AY214" s="19">
        <f>IF(参照_電気!E214="","",参照_電気!E214)</f>
        <v>5.5000000000000003E-4</v>
      </c>
      <c r="AZ214" s="19" t="str">
        <f>IF(参照_電気!F214="","",参照_電気!F214)</f>
        <v>(株)エネルギア・ソリューション・アンド・サービス</v>
      </c>
      <c r="BA214" s="19" t="str">
        <f>IF(参照_電気!G214="","",参照_電気!G214)</f>
        <v>(株)エネルギア・ソリューション・アンド・サービス_メニューB(残差)</v>
      </c>
      <c r="BB214" s="19">
        <f t="shared" si="44"/>
        <v>0.55000000000000004</v>
      </c>
      <c r="BD214" s="19" t="str">
        <f>IF(参照_電気!L214="","",参照_電気!L214)</f>
        <v>唐津電力(株)</v>
      </c>
    </row>
    <row r="215" spans="47:56">
      <c r="AU215" s="19" t="str">
        <f>IF(参照_電気!A215="","",参照_電気!A215)</f>
        <v/>
      </c>
      <c r="AV215" s="19" t="str">
        <f>IF(参照_電気!B215="","",参照_電気!B215)</f>
        <v/>
      </c>
      <c r="AW215" s="19" t="str">
        <f>IF(参照_電気!C215="","",参照_電気!C215)</f>
        <v>(参考値)事業者全体</v>
      </c>
      <c r="AX215" s="19">
        <f>IF(参照_電気!D215="","",参照_電気!D215)</f>
        <v>5.2700000000000002E-4</v>
      </c>
      <c r="AY215" s="19">
        <f>IF(参照_電気!E215="","",参照_電気!E215)</f>
        <v>5.2700000000000002E-4</v>
      </c>
      <c r="AZ215" s="19" t="str">
        <f>IF(参照_電気!F215="","",参照_電気!F215)</f>
        <v>(株)エネルギア・ソリューション・アンド・サービス</v>
      </c>
      <c r="BA215" s="19" t="str">
        <f>IF(参照_電気!G215="","",参照_電気!G215)</f>
        <v>(株)エネルギア・ソリューション・アンド・サービス_(参考値)事業者全体</v>
      </c>
      <c r="BB215" s="19">
        <f t="shared" si="44"/>
        <v>0.52700000000000002</v>
      </c>
      <c r="BD215" s="19" t="str">
        <f>IF(参照_電気!L215="","",参照_電気!L215)</f>
        <v>(株)唐津パワーホールディングス</v>
      </c>
    </row>
    <row r="216" spans="47:56">
      <c r="AU216" s="19" t="str">
        <f>IF(参照_電気!A216="","",参照_電気!A216)</f>
        <v>A0064</v>
      </c>
      <c r="AV216" s="19" t="str">
        <f>IF(参照_電気!B216="","",参照_電気!B216)</f>
        <v>東京ガス(株)</v>
      </c>
      <c r="AW216" s="19" t="str">
        <f>IF(参照_電気!C216="","",参照_電気!C216)</f>
        <v>メニューA</v>
      </c>
      <c r="AX216" s="19">
        <f>IF(参照_電気!D216="","",参照_電気!D216)</f>
        <v>0</v>
      </c>
      <c r="AY216" s="19">
        <f>IF(参照_電気!E216="","",参照_電気!E216)</f>
        <v>0</v>
      </c>
      <c r="AZ216" s="19" t="str">
        <f>IF(参照_電気!F216="","",参照_電気!F216)</f>
        <v>東京ガス(株)</v>
      </c>
      <c r="BA216" s="19" t="str">
        <f>IF(参照_電気!G216="","",参照_電気!G216)</f>
        <v>東京ガス(株)_メニューA</v>
      </c>
      <c r="BB216" s="19">
        <f t="shared" si="44"/>
        <v>0</v>
      </c>
      <c r="BD216" s="19" t="str">
        <f>IF(参照_電気!L216="","",参照_電気!L216)</f>
        <v>刈谷知立みらい電力(株)</v>
      </c>
    </row>
    <row r="217" spans="47:56">
      <c r="AU217" s="19" t="str">
        <f>IF(参照_電気!A217="","",参照_電気!A217)</f>
        <v/>
      </c>
      <c r="AV217" s="19" t="str">
        <f>IF(参照_電気!B217="","",参照_電気!B217)</f>
        <v/>
      </c>
      <c r="AW217" s="19" t="str">
        <f>IF(参照_電気!C217="","",参照_電気!C217)</f>
        <v>メニューB</v>
      </c>
      <c r="AX217" s="19">
        <f>IF(参照_電気!D217="","",参照_電気!D217)</f>
        <v>0</v>
      </c>
      <c r="AY217" s="19">
        <f>IF(参照_電気!E217="","",参照_電気!E217)</f>
        <v>0</v>
      </c>
      <c r="AZ217" s="19" t="str">
        <f>IF(参照_電気!F217="","",参照_電気!F217)</f>
        <v>東京ガス(株)</v>
      </c>
      <c r="BA217" s="19" t="str">
        <f>IF(参照_電気!G217="","",参照_電気!G217)</f>
        <v>東京ガス(株)_メニューB</v>
      </c>
      <c r="BB217" s="19">
        <f t="shared" si="44"/>
        <v>0</v>
      </c>
      <c r="BD217" s="19" t="str">
        <f>IF(参照_電気!L217="","",参照_電気!L217)</f>
        <v>カワサキグリーンエナジー(株)</v>
      </c>
    </row>
    <row r="218" spans="47:56">
      <c r="AU218" s="19" t="str">
        <f>IF(参照_電気!A218="","",参照_電気!A218)</f>
        <v/>
      </c>
      <c r="AV218" s="19" t="str">
        <f>IF(参照_電気!B218="","",参照_電気!B218)</f>
        <v/>
      </c>
      <c r="AW218" s="19" t="str">
        <f>IF(参照_電気!C218="","",参照_電気!C218)</f>
        <v>メニューC</v>
      </c>
      <c r="AX218" s="19">
        <f>IF(参照_電気!D218="","",参照_電気!D218)</f>
        <v>0</v>
      </c>
      <c r="AY218" s="19">
        <f>IF(参照_電気!E218="","",参照_電気!E218)</f>
        <v>0</v>
      </c>
      <c r="AZ218" s="19" t="str">
        <f>IF(参照_電気!F218="","",参照_電気!F218)</f>
        <v>東京ガス(株)</v>
      </c>
      <c r="BA218" s="19" t="str">
        <f>IF(参照_電気!G218="","",参照_電気!G218)</f>
        <v>東京ガス(株)_メニューC</v>
      </c>
      <c r="BB218" s="19">
        <f t="shared" si="44"/>
        <v>0</v>
      </c>
      <c r="BD218" s="19" t="str">
        <f>IF(参照_電気!L218="","",参照_電気!L218)</f>
        <v>川崎未来エナジー(株)</v>
      </c>
    </row>
    <row r="219" spans="47:56">
      <c r="AU219" s="19" t="str">
        <f>IF(参照_電気!A219="","",参照_電気!A219)</f>
        <v/>
      </c>
      <c r="AV219" s="19" t="str">
        <f>IF(参照_電気!B219="","",参照_電気!B219)</f>
        <v/>
      </c>
      <c r="AW219" s="19" t="str">
        <f>IF(参照_電気!C219="","",参照_電気!C219)</f>
        <v>メニューD</v>
      </c>
      <c r="AX219" s="19">
        <f>IF(参照_電気!D219="","",参照_電気!D219)</f>
        <v>0</v>
      </c>
      <c r="AY219" s="19">
        <f>IF(参照_電気!E219="","",参照_電気!E219)</f>
        <v>0</v>
      </c>
      <c r="AZ219" s="19" t="str">
        <f>IF(参照_電気!F219="","",参照_電気!F219)</f>
        <v>東京ガス(株)</v>
      </c>
      <c r="BA219" s="19" t="str">
        <f>IF(参照_電気!G219="","",参照_電気!G219)</f>
        <v>東京ガス(株)_メニューD</v>
      </c>
      <c r="BB219" s="19">
        <f t="shared" si="44"/>
        <v>0</v>
      </c>
      <c r="BD219" s="19" t="str">
        <f>IF(参照_電気!L219="","",参照_電気!L219)</f>
        <v>川重商事(株)</v>
      </c>
    </row>
    <row r="220" spans="47:56">
      <c r="AU220" s="19" t="str">
        <f>IF(参照_電気!A220="","",参照_電気!A220)</f>
        <v/>
      </c>
      <c r="AV220" s="19" t="str">
        <f>IF(参照_電気!B220="","",参照_電気!B220)</f>
        <v/>
      </c>
      <c r="AW220" s="19" t="str">
        <f>IF(参照_電気!C220="","",参照_電気!C220)</f>
        <v>メニューE</v>
      </c>
      <c r="AX220" s="19">
        <f>IF(参照_電気!D220="","",参照_電気!D220)</f>
        <v>0</v>
      </c>
      <c r="AY220" s="19">
        <f>IF(参照_電気!E220="","",参照_電気!E220)</f>
        <v>0</v>
      </c>
      <c r="AZ220" s="19" t="str">
        <f>IF(参照_電気!F220="","",参照_電気!F220)</f>
        <v>東京ガス(株)</v>
      </c>
      <c r="BA220" s="19" t="str">
        <f>IF(参照_電気!G220="","",参照_電気!G220)</f>
        <v>東京ガス(株)_メニューE</v>
      </c>
      <c r="BB220" s="19">
        <f t="shared" si="44"/>
        <v>0</v>
      </c>
      <c r="BD220" s="19" t="str">
        <f>IF(参照_電気!L220="","",参照_電気!L220)</f>
        <v>河原実業(株)</v>
      </c>
    </row>
    <row r="221" spans="47:56">
      <c r="AU221" s="19" t="str">
        <f>IF(参照_電気!A221="","",参照_電気!A221)</f>
        <v/>
      </c>
      <c r="AV221" s="19" t="str">
        <f>IF(参照_電気!B221="","",参照_電気!B221)</f>
        <v/>
      </c>
      <c r="AW221" s="19" t="str">
        <f>IF(参照_電気!C221="","",参照_電気!C221)</f>
        <v>メニューF(残差)</v>
      </c>
      <c r="AX221" s="19">
        <f>IF(参照_電気!D221="","",参照_電気!D221)</f>
        <v>3.68E-4</v>
      </c>
      <c r="AY221" s="19">
        <f>IF(参照_電気!E221="","",参照_電気!E221)</f>
        <v>3.68E-4</v>
      </c>
      <c r="AZ221" s="19" t="str">
        <f>IF(参照_電気!F221="","",参照_電気!F221)</f>
        <v>東京ガス(株)</v>
      </c>
      <c r="BA221" s="19" t="str">
        <f>IF(参照_電気!G221="","",参照_電気!G221)</f>
        <v>東京ガス(株)_メニューF(残差)</v>
      </c>
      <c r="BB221" s="19">
        <f t="shared" si="44"/>
        <v>0.36799999999999999</v>
      </c>
      <c r="BD221" s="19" t="str">
        <f>IF(参照_電気!L221="","",参照_電気!L221)</f>
        <v>(株)関西空調</v>
      </c>
    </row>
    <row r="222" spans="47:56">
      <c r="AU222" s="19" t="str">
        <f>IF(参照_電気!A222="","",参照_電気!A222)</f>
        <v/>
      </c>
      <c r="AV222" s="19" t="str">
        <f>IF(参照_電気!B222="","",参照_電気!B222)</f>
        <v/>
      </c>
      <c r="AW222" s="19" t="str">
        <f>IF(参照_電気!C222="","",参照_電気!C222)</f>
        <v>(参考値)事業者全体</v>
      </c>
      <c r="AX222" s="19">
        <f>IF(参照_電気!D222="","",参照_電気!D222)</f>
        <v>3.5399999999999999E-4</v>
      </c>
      <c r="AY222" s="19">
        <f>IF(参照_電気!E222="","",参照_電気!E222)</f>
        <v>3.5399999999999999E-4</v>
      </c>
      <c r="AZ222" s="19" t="str">
        <f>IF(参照_電気!F222="","",参照_電気!F222)</f>
        <v>東京ガス(株)</v>
      </c>
      <c r="BA222" s="19" t="str">
        <f>IF(参照_電気!G222="","",参照_電気!G222)</f>
        <v>東京ガス(株)_(参考値)事業者全体</v>
      </c>
      <c r="BB222" s="19">
        <f t="shared" si="44"/>
        <v>0.35399999999999998</v>
      </c>
      <c r="BD222" s="19" t="str">
        <f>IF(参照_電気!L222="","",参照_電気!L222)</f>
        <v>(株)関電エネルギーソリューション</v>
      </c>
    </row>
    <row r="223" spans="47:56">
      <c r="AU223" s="19" t="str">
        <f>IF(参照_電気!A223="","",参照_電気!A223)</f>
        <v>A0065</v>
      </c>
      <c r="AV223" s="19" t="str">
        <f>IF(参照_電気!B223="","",参照_電気!B223)</f>
        <v>テス・エンジニアリング(株)</v>
      </c>
      <c r="AW223" s="19" t="str">
        <f>IF(参照_電気!C223="","",参照_電気!C223)</f>
        <v>メニューA</v>
      </c>
      <c r="AX223" s="19">
        <f>IF(参照_電気!D223="","",参照_電気!D223)</f>
        <v>0</v>
      </c>
      <c r="AY223" s="19">
        <f>IF(参照_電気!E223="","",参照_電気!E223)</f>
        <v>0</v>
      </c>
      <c r="AZ223" s="19" t="str">
        <f>IF(参照_電気!F223="","",参照_電気!F223)</f>
        <v>テス・エンジニアリング(株)</v>
      </c>
      <c r="BA223" s="19" t="str">
        <f>IF(参照_電気!G223="","",参照_電気!G223)</f>
        <v>テス・エンジニアリング(株)_メニューA</v>
      </c>
      <c r="BB223" s="19">
        <f t="shared" si="44"/>
        <v>0</v>
      </c>
      <c r="BD223" s="19" t="str">
        <f>IF(参照_電気!L223="","",参照_電気!L223)</f>
        <v>(株)絆</v>
      </c>
    </row>
    <row r="224" spans="47:56">
      <c r="AU224" s="19" t="str">
        <f>IF(参照_電気!A224="","",参照_電気!A224)</f>
        <v/>
      </c>
      <c r="AV224" s="19" t="str">
        <f>IF(参照_電気!B224="","",参照_電気!B224)</f>
        <v/>
      </c>
      <c r="AW224" s="19" t="str">
        <f>IF(参照_電気!C224="","",参照_電気!C224)</f>
        <v>メニューB</v>
      </c>
      <c r="AX224" s="19">
        <f>IF(参照_電気!D224="","",参照_電気!D224)</f>
        <v>0</v>
      </c>
      <c r="AY224" s="19">
        <f>IF(参照_電気!E224="","",参照_電気!E224)</f>
        <v>0</v>
      </c>
      <c r="AZ224" s="19" t="str">
        <f>IF(参照_電気!F224="","",参照_電気!F224)</f>
        <v>テス・エンジニアリング(株)</v>
      </c>
      <c r="BA224" s="19" t="str">
        <f>IF(参照_電気!G224="","",参照_電気!G224)</f>
        <v>テス・エンジニアリング(株)_メニューB</v>
      </c>
      <c r="BB224" s="19">
        <f t="shared" si="44"/>
        <v>0</v>
      </c>
      <c r="BD224" s="19" t="str">
        <f>IF(参照_電気!L224="","",参照_電気!L224)</f>
        <v>合同会社北上新電力</v>
      </c>
    </row>
    <row r="225" spans="47:56">
      <c r="AU225" s="19" t="str">
        <f>IF(参照_電気!A225="","",参照_電気!A225)</f>
        <v/>
      </c>
      <c r="AV225" s="19" t="str">
        <f>IF(参照_電気!B225="","",参照_電気!B225)</f>
        <v/>
      </c>
      <c r="AW225" s="19" t="str">
        <f>IF(参照_電気!C225="","",参照_電気!C225)</f>
        <v>メニューC(残差)</v>
      </c>
      <c r="AX225" s="19">
        <f>IF(参照_電気!D225="","",参照_電気!D225)</f>
        <v>4.28E-4</v>
      </c>
      <c r="AY225" s="19">
        <f>IF(参照_電気!E225="","",参照_電気!E225)</f>
        <v>4.28E-4</v>
      </c>
      <c r="AZ225" s="19" t="str">
        <f>IF(参照_電気!F225="","",参照_電気!F225)</f>
        <v>テス・エンジニアリング(株)</v>
      </c>
      <c r="BA225" s="19" t="str">
        <f>IF(参照_電気!G225="","",参照_電気!G225)</f>
        <v>テス・エンジニアリング(株)_メニューC(残差)</v>
      </c>
      <c r="BB225" s="19">
        <f t="shared" si="44"/>
        <v>0.42799999999999999</v>
      </c>
      <c r="BD225" s="19" t="str">
        <f>IF(参照_電気!L225="","",参照_電気!L225)</f>
        <v>(株)北九州パワー</v>
      </c>
    </row>
    <row r="226" spans="47:56">
      <c r="AU226" s="19" t="str">
        <f>IF(参照_電気!A226="","",参照_電気!A226)</f>
        <v/>
      </c>
      <c r="AV226" s="19" t="str">
        <f>IF(参照_電気!B226="","",参照_電気!B226)</f>
        <v/>
      </c>
      <c r="AW226" s="19" t="str">
        <f>IF(参照_電気!C226="","",参照_電気!C226)</f>
        <v>(参考値)事業者全体</v>
      </c>
      <c r="AX226" s="19">
        <f>IF(参照_電気!D226="","",参照_電気!D226)</f>
        <v>4.1100000000000002E-4</v>
      </c>
      <c r="AY226" s="19">
        <f>IF(参照_電気!E226="","",参照_電気!E226)</f>
        <v>4.1100000000000002E-4</v>
      </c>
      <c r="AZ226" s="19" t="str">
        <f>IF(参照_電気!F226="","",参照_電気!F226)</f>
        <v>テス・エンジニアリング(株)</v>
      </c>
      <c r="BA226" s="19" t="str">
        <f>IF(参照_電気!G226="","",参照_電気!G226)</f>
        <v>テス・エンジニアリング(株)_(参考値)事業者全体</v>
      </c>
      <c r="BB226" s="19">
        <f t="shared" si="44"/>
        <v>0.41100000000000003</v>
      </c>
      <c r="BD226" s="19" t="str">
        <f>IF(参照_電気!L226="","",参照_電気!L226)</f>
        <v>キタコー(株)</v>
      </c>
    </row>
    <row r="227" spans="47:56">
      <c r="AU227" s="19" t="str">
        <f>IF(参照_電気!A227="","",参照_電気!A227)</f>
        <v>A0066</v>
      </c>
      <c r="AV227" s="19" t="str">
        <f>IF(参照_電気!B227="","",参照_電気!B227)</f>
        <v>青梅ガス(株)</v>
      </c>
      <c r="AW227" s="19" t="str">
        <f>IF(参照_電気!C227="","",参照_電気!C227)</f>
        <v>メニューA</v>
      </c>
      <c r="AX227" s="19">
        <f>IF(参照_電気!D227="","",参照_電気!D227)</f>
        <v>0</v>
      </c>
      <c r="AY227" s="19">
        <f>IF(参照_電気!E227="","",参照_電気!E227)</f>
        <v>0</v>
      </c>
      <c r="AZ227" s="19" t="str">
        <f>IF(参照_電気!F227="","",参照_電気!F227)</f>
        <v>青梅ガス(株)</v>
      </c>
      <c r="BA227" s="19" t="str">
        <f>IF(参照_電気!G227="","",参照_電気!G227)</f>
        <v>青梅ガス(株)_メニューA</v>
      </c>
      <c r="BB227" s="19">
        <f t="shared" si="44"/>
        <v>0</v>
      </c>
      <c r="BD227" s="19" t="str">
        <f>IF(参照_電気!L227="","",参照_電気!L227)</f>
        <v>北日本石油(株)</v>
      </c>
    </row>
    <row r="228" spans="47:56">
      <c r="AU228" s="19" t="str">
        <f>IF(参照_電気!A228="","",参照_電気!A228)</f>
        <v/>
      </c>
      <c r="AV228" s="19" t="str">
        <f>IF(参照_電気!B228="","",参照_電気!B228)</f>
        <v/>
      </c>
      <c r="AW228" s="19" t="str">
        <f>IF(参照_電気!C228="","",参照_電気!C228)</f>
        <v>メニューB(残差)</v>
      </c>
      <c r="AX228" s="19">
        <f>IF(参照_電気!D228="","",参照_電気!D228)</f>
        <v>4.2000000000000002E-4</v>
      </c>
      <c r="AY228" s="19">
        <f>IF(参照_電気!E228="","",参照_電気!E228)</f>
        <v>4.2000000000000002E-4</v>
      </c>
      <c r="AZ228" s="19" t="str">
        <f>IF(参照_電気!F228="","",参照_電気!F228)</f>
        <v>青梅ガス(株)</v>
      </c>
      <c r="BA228" s="19" t="str">
        <f>IF(参照_電気!G228="","",参照_電気!G228)</f>
        <v>青梅ガス(株)_メニューB(残差)</v>
      </c>
      <c r="BB228" s="19">
        <f t="shared" si="44"/>
        <v>0.42000000000000004</v>
      </c>
      <c r="BD228" s="19" t="str">
        <f>IF(参照_電気!L228="","",参照_電気!L228)</f>
        <v>岐阜電力(株)</v>
      </c>
    </row>
    <row r="229" spans="47:56">
      <c r="AU229" s="19" t="str">
        <f>IF(参照_電気!A229="","",参照_電気!A229)</f>
        <v/>
      </c>
      <c r="AV229" s="19" t="str">
        <f>IF(参照_電気!B229="","",参照_電気!B229)</f>
        <v/>
      </c>
      <c r="AW229" s="19" t="str">
        <f>IF(参照_電気!C229="","",参照_電気!C229)</f>
        <v>(参考値)事業者全体</v>
      </c>
      <c r="AX229" s="19">
        <f>IF(参照_電気!D229="","",参照_電気!D229)</f>
        <v>4.1800000000000002E-4</v>
      </c>
      <c r="AY229" s="19">
        <f>IF(参照_電気!E229="","",参照_電気!E229)</f>
        <v>4.1800000000000002E-4</v>
      </c>
      <c r="AZ229" s="19" t="str">
        <f>IF(参照_電気!F229="","",参照_電気!F229)</f>
        <v>青梅ガス(株)</v>
      </c>
      <c r="BA229" s="19" t="str">
        <f>IF(参照_電気!G229="","",参照_電気!G229)</f>
        <v>青梅ガス(株)_(参考値)事業者全体</v>
      </c>
      <c r="BB229" s="19">
        <f t="shared" si="44"/>
        <v>0.41800000000000004</v>
      </c>
      <c r="BD229" s="19" t="str">
        <f>IF(参照_電気!L229="","",参照_電気!L229)</f>
        <v>キヤノンマーケティングジャパン(株)</v>
      </c>
    </row>
    <row r="230" spans="47:56">
      <c r="AU230" s="19" t="str">
        <f>IF(参照_電気!A230="","",参照_電気!A230)</f>
        <v>A0067</v>
      </c>
      <c r="AV230" s="19" t="str">
        <f>IF(参照_電気!B230="","",参照_電気!B230)</f>
        <v>(株)イーネットワークシステムズ</v>
      </c>
      <c r="AW230" s="19" t="str">
        <f>IF(参照_電気!C230="","",参照_電気!C230)</f>
        <v>メニューA</v>
      </c>
      <c r="AX230" s="19">
        <f>IF(参照_電気!D230="","",参照_電気!D230)</f>
        <v>3.9399999999999998E-4</v>
      </c>
      <c r="AY230" s="19">
        <f>IF(参照_電気!E230="","",参照_電気!E230)</f>
        <v>0</v>
      </c>
      <c r="AZ230" s="19" t="str">
        <f>IF(参照_電気!F230="","",参照_電気!F230)</f>
        <v>(株)イーネットワークシステムズ</v>
      </c>
      <c r="BA230" s="19" t="str">
        <f>IF(参照_電気!G230="","",参照_電気!G230)</f>
        <v>(株)イーネットワークシステムズ_メニューA</v>
      </c>
      <c r="BB230" s="19">
        <f t="shared" si="44"/>
        <v>0.39399999999999996</v>
      </c>
      <c r="BD230" s="19" t="str">
        <f>IF(参照_電気!L230="","",参照_電気!L230)</f>
        <v>九州エナジー(株)</v>
      </c>
    </row>
    <row r="231" spans="47:56">
      <c r="AU231" s="19" t="str">
        <f>IF(参照_電気!A231="","",参照_電気!A231)</f>
        <v/>
      </c>
      <c r="AV231" s="19" t="str">
        <f>IF(参照_電気!B231="","",参照_電気!B231)</f>
        <v/>
      </c>
      <c r="AW231" s="19" t="str">
        <f>IF(参照_電気!C231="","",参照_電気!C231)</f>
        <v>メニューB</v>
      </c>
      <c r="AX231" s="19">
        <f>IF(参照_電気!D231="","",参照_電気!D231)</f>
        <v>0</v>
      </c>
      <c r="AY231" s="19">
        <f>IF(参照_電気!E231="","",参照_電気!E231)</f>
        <v>0</v>
      </c>
      <c r="AZ231" s="19" t="str">
        <f>IF(参照_電気!F231="","",参照_電気!F231)</f>
        <v>(株)イーネットワークシステムズ</v>
      </c>
      <c r="BA231" s="19" t="str">
        <f>IF(参照_電気!G231="","",参照_電気!G231)</f>
        <v>(株)イーネットワークシステムズ_メニューB</v>
      </c>
      <c r="BB231" s="19">
        <f t="shared" si="44"/>
        <v>0</v>
      </c>
      <c r="BD231" s="19" t="str">
        <f>IF(参照_電気!L231="","",参照_電気!L231)</f>
        <v>九電みらいエナジー(株)</v>
      </c>
    </row>
    <row r="232" spans="47:56">
      <c r="AU232" s="19" t="str">
        <f>IF(参照_電気!A232="","",参照_電気!A232)</f>
        <v/>
      </c>
      <c r="AV232" s="19" t="str">
        <f>IF(参照_電気!B232="","",参照_電気!B232)</f>
        <v/>
      </c>
      <c r="AW232" s="19" t="str">
        <f>IF(参照_電気!C232="","",参照_電気!C232)</f>
        <v>メニューC</v>
      </c>
      <c r="AX232" s="19">
        <f>IF(参照_電気!D232="","",参照_電気!D232)</f>
        <v>0</v>
      </c>
      <c r="AY232" s="19">
        <f>IF(参照_電気!E232="","",参照_電気!E232)</f>
        <v>0</v>
      </c>
      <c r="AZ232" s="19" t="str">
        <f>IF(参照_電気!F232="","",参照_電気!F232)</f>
        <v>(株)イーネットワークシステムズ</v>
      </c>
      <c r="BA232" s="19" t="str">
        <f>IF(参照_電気!G232="","",参照_電気!G232)</f>
        <v>(株)イーネットワークシステムズ_メニューC</v>
      </c>
      <c r="BB232" s="19">
        <f t="shared" si="44"/>
        <v>0</v>
      </c>
      <c r="BD232" s="19" t="str">
        <f>IF(参照_電気!L232="","",参照_電気!L232)</f>
        <v>京セラ(株)</v>
      </c>
    </row>
    <row r="233" spans="47:56">
      <c r="AU233" s="19" t="str">
        <f>IF(参照_電気!A233="","",参照_電気!A233)</f>
        <v/>
      </c>
      <c r="AV233" s="19" t="str">
        <f>IF(参照_電気!B233="","",参照_電気!B233)</f>
        <v/>
      </c>
      <c r="AW233" s="19" t="str">
        <f>IF(参照_電気!C233="","",参照_電気!C233)</f>
        <v>メニューD</v>
      </c>
      <c r="AX233" s="19">
        <f>IF(参照_電気!D233="","",参照_電気!D233)</f>
        <v>0</v>
      </c>
      <c r="AY233" s="19">
        <f>IF(参照_電気!E233="","",参照_電気!E233)</f>
        <v>0</v>
      </c>
      <c r="AZ233" s="19" t="str">
        <f>IF(参照_電気!F233="","",参照_電気!F233)</f>
        <v>(株)イーネットワークシステムズ</v>
      </c>
      <c r="BA233" s="19" t="str">
        <f>IF(参照_電気!G233="","",参照_電気!G233)</f>
        <v>(株)イーネットワークシステムズ_メニューD</v>
      </c>
      <c r="BB233" s="19">
        <f t="shared" si="44"/>
        <v>0</v>
      </c>
      <c r="BD233" s="19" t="str">
        <f>IF(参照_電気!L233="","",参照_電気!L233)</f>
        <v>桐生瓦斯(株)</v>
      </c>
    </row>
    <row r="234" spans="47:56">
      <c r="AU234" s="19" t="str">
        <f>IF(参照_電気!A234="","",参照_電気!A234)</f>
        <v/>
      </c>
      <c r="AV234" s="19" t="str">
        <f>IF(参照_電気!B234="","",参照_電気!B234)</f>
        <v/>
      </c>
      <c r="AW234" s="19" t="str">
        <f>IF(参照_電気!C234="","",参照_電気!C234)</f>
        <v>メニューE(残差)</v>
      </c>
      <c r="AX234" s="19">
        <f>IF(参照_電気!D234="","",参照_電気!D234)</f>
        <v>6.3900000000000003E-4</v>
      </c>
      <c r="AY234" s="19">
        <f>IF(参照_電気!E234="","",参照_電気!E234)</f>
        <v>6.3900000000000003E-4</v>
      </c>
      <c r="AZ234" s="19" t="str">
        <f>IF(参照_電気!F234="","",参照_電気!F234)</f>
        <v>(株)イーネットワークシステムズ</v>
      </c>
      <c r="BA234" s="19" t="str">
        <f>IF(参照_電気!G234="","",参照_電気!G234)</f>
        <v>(株)イーネットワークシステムズ_メニューE(残差)</v>
      </c>
      <c r="BB234" s="19">
        <f t="shared" si="44"/>
        <v>0.63900000000000001</v>
      </c>
      <c r="BD234" s="19" t="str">
        <f>IF(参照_電気!L234="","",参照_電気!L234)</f>
        <v>近畿電力(株)</v>
      </c>
    </row>
    <row r="235" spans="47:56">
      <c r="AU235" s="19" t="str">
        <f>IF(参照_電気!A235="","",参照_電気!A235)</f>
        <v/>
      </c>
      <c r="AV235" s="19" t="str">
        <f>IF(参照_電気!B235="","",参照_電気!B235)</f>
        <v/>
      </c>
      <c r="AW235" s="19" t="str">
        <f>IF(参照_電気!C235="","",参照_電気!C235)</f>
        <v>(参考値)事業者全体</v>
      </c>
      <c r="AX235" s="19">
        <f>IF(参照_電気!D235="","",参照_電気!D235)</f>
        <v>5.2400000000000005E-4</v>
      </c>
      <c r="AY235" s="19">
        <f>IF(参照_電気!E235="","",参照_電気!E235)</f>
        <v>5.2300000000000003E-4</v>
      </c>
      <c r="AZ235" s="19" t="str">
        <f>IF(参照_電気!F235="","",参照_電気!F235)</f>
        <v>(株)イーネットワークシステムズ</v>
      </c>
      <c r="BA235" s="19" t="str">
        <f>IF(参照_電気!G235="","",参照_電気!G235)</f>
        <v>(株)イーネットワークシステムズ_(参考値)事業者全体</v>
      </c>
      <c r="BB235" s="19">
        <f t="shared" si="44"/>
        <v>0.52400000000000002</v>
      </c>
      <c r="BD235" s="19" t="str">
        <f>IF(参照_電気!L235="","",参照_電気!L235)</f>
        <v>(株)クオリティプラス</v>
      </c>
    </row>
    <row r="236" spans="47:56">
      <c r="AU236" s="19" t="str">
        <f>IF(参照_電気!A236="","",参照_電気!A236)</f>
        <v>A0068</v>
      </c>
      <c r="AV236" s="19" t="str">
        <f>IF(参照_電気!B236="","",参照_電気!B236)</f>
        <v>(株)エネアーク関東</v>
      </c>
      <c r="AW236" s="19" t="str">
        <f>IF(参照_電気!C236="","",参照_電気!C236)</f>
        <v/>
      </c>
      <c r="AX236" s="19">
        <f>IF(参照_電気!D236="","",参照_電気!D236)</f>
        <v>3.9800000000000002E-4</v>
      </c>
      <c r="AY236" s="19">
        <f>IF(参照_電気!E236="","",参照_電気!E236)</f>
        <v>3.9800000000000002E-4</v>
      </c>
      <c r="AZ236" s="19" t="str">
        <f>IF(参照_電気!F236="","",参照_電気!F236)</f>
        <v>(株)エネアーク関東</v>
      </c>
      <c r="BA236" s="19" t="str">
        <f>IF(参照_電気!G236="","",参照_電気!G236)</f>
        <v>(株)エネアーク関東_</v>
      </c>
      <c r="BB236" s="19">
        <f t="shared" si="44"/>
        <v>0.39800000000000002</v>
      </c>
      <c r="BD236" s="19" t="str">
        <f>IF(参照_電気!L236="","",参照_電気!L236)</f>
        <v>くこくエネルギー(株)</v>
      </c>
    </row>
    <row r="237" spans="47:56">
      <c r="AU237" s="19" t="str">
        <f>IF(参照_電気!A237="","",参照_電気!A237)</f>
        <v>A0069</v>
      </c>
      <c r="AV237" s="19" t="str">
        <f>IF(参照_電気!B237="","",参照_電気!B237)</f>
        <v>(株)東急パワーサプライ</v>
      </c>
      <c r="AW237" s="19" t="str">
        <f>IF(参照_電気!C237="","",参照_電気!C237)</f>
        <v>メニューA</v>
      </c>
      <c r="AX237" s="19">
        <f>IF(参照_電気!D237="","",参照_電気!D237)</f>
        <v>0</v>
      </c>
      <c r="AY237" s="19">
        <f>IF(参照_電気!E237="","",参照_電気!E237)</f>
        <v>0</v>
      </c>
      <c r="AZ237" s="19" t="str">
        <f>IF(参照_電気!F237="","",参照_電気!F237)</f>
        <v>(株)東急パワーサプライ</v>
      </c>
      <c r="BA237" s="19" t="str">
        <f>IF(参照_電気!G237="","",参照_電気!G237)</f>
        <v>(株)東急パワーサプライ_メニューA</v>
      </c>
      <c r="BB237" s="19">
        <f t="shared" si="44"/>
        <v>0</v>
      </c>
      <c r="BD237" s="19" t="str">
        <f>IF(参照_電気!L237="","",参照_電気!L237)</f>
        <v>久慈地域エネルギー(株)</v>
      </c>
    </row>
    <row r="238" spans="47:56">
      <c r="AU238" s="19" t="str">
        <f>IF(参照_電気!A238="","",参照_電気!A238)</f>
        <v/>
      </c>
      <c r="AV238" s="19" t="str">
        <f>IF(参照_電気!B238="","",参照_電気!B238)</f>
        <v/>
      </c>
      <c r="AW238" s="19" t="str">
        <f>IF(参照_電気!C238="","",参照_電気!C238)</f>
        <v>メニューB</v>
      </c>
      <c r="AX238" s="19">
        <f>IF(参照_電気!D238="","",参照_電気!D238)</f>
        <v>0</v>
      </c>
      <c r="AY238" s="19">
        <f>IF(参照_電気!E238="","",参照_電気!E238)</f>
        <v>0</v>
      </c>
      <c r="AZ238" s="19" t="str">
        <f>IF(参照_電気!F238="","",参照_電気!F238)</f>
        <v>(株)東急パワーサプライ</v>
      </c>
      <c r="BA238" s="19" t="str">
        <f>IF(参照_電気!G238="","",参照_電気!G238)</f>
        <v>(株)東急パワーサプライ_メニューB</v>
      </c>
      <c r="BB238" s="19">
        <f t="shared" si="44"/>
        <v>0</v>
      </c>
      <c r="BD238" s="19" t="str">
        <f>IF(参照_電気!L238="","",参照_電気!L238)</f>
        <v>(株)球磨村森電力</v>
      </c>
    </row>
    <row r="239" spans="47:56">
      <c r="AU239" s="19" t="str">
        <f>IF(参照_電気!A239="","",参照_電気!A239)</f>
        <v/>
      </c>
      <c r="AV239" s="19" t="str">
        <f>IF(参照_電気!B239="","",参照_電気!B239)</f>
        <v/>
      </c>
      <c r="AW239" s="19" t="str">
        <f>IF(参照_電気!C239="","",参照_電気!C239)</f>
        <v>メニューC</v>
      </c>
      <c r="AX239" s="19">
        <f>IF(参照_電気!D239="","",参照_電気!D239)</f>
        <v>0</v>
      </c>
      <c r="AY239" s="19">
        <f>IF(参照_電気!E239="","",参照_電気!E239)</f>
        <v>0</v>
      </c>
      <c r="AZ239" s="19" t="str">
        <f>IF(参照_電気!F239="","",参照_電気!F239)</f>
        <v>(株)東急パワーサプライ</v>
      </c>
      <c r="BA239" s="19" t="str">
        <f>IF(参照_電気!G239="","",参照_電気!G239)</f>
        <v>(株)東急パワーサプライ_メニューC</v>
      </c>
      <c r="BB239" s="19">
        <f t="shared" si="44"/>
        <v>0</v>
      </c>
      <c r="BD239" s="19" t="str">
        <f>IF(参照_電気!L239="","",参照_電気!L239)</f>
        <v>(株)クリーンエネルギー総合研究所</v>
      </c>
    </row>
    <row r="240" spans="47:56">
      <c r="AU240" s="19" t="str">
        <f>IF(参照_電気!A240="","",参照_電気!A240)</f>
        <v/>
      </c>
      <c r="AV240" s="19" t="str">
        <f>IF(参照_電気!B240="","",参照_電気!B240)</f>
        <v/>
      </c>
      <c r="AW240" s="19" t="str">
        <f>IF(参照_電気!C240="","",参照_電気!C240)</f>
        <v>メニューD</v>
      </c>
      <c r="AX240" s="19">
        <f>IF(参照_電気!D240="","",参照_電気!D240)</f>
        <v>0</v>
      </c>
      <c r="AY240" s="19">
        <f>IF(参照_電気!E240="","",参照_電気!E240)</f>
        <v>0</v>
      </c>
      <c r="AZ240" s="19" t="str">
        <f>IF(参照_電気!F240="","",参照_電気!F240)</f>
        <v>(株)東急パワーサプライ</v>
      </c>
      <c r="BA240" s="19" t="str">
        <f>IF(参照_電気!G240="","",参照_電気!G240)</f>
        <v>(株)東急パワーサプライ_メニューD</v>
      </c>
      <c r="BB240" s="19">
        <f t="shared" si="44"/>
        <v>0</v>
      </c>
      <c r="BD240" s="19" t="str">
        <f>IF(参照_電気!L240="","",参照_電気!L240)</f>
        <v>一般社団法人グリーンコープでんき</v>
      </c>
    </row>
    <row r="241" spans="47:56">
      <c r="AU241" s="19" t="str">
        <f>IF(参照_電気!A241="","",参照_電気!A241)</f>
        <v/>
      </c>
      <c r="AV241" s="19" t="str">
        <f>IF(参照_電気!B241="","",参照_電気!B241)</f>
        <v/>
      </c>
      <c r="AW241" s="19" t="str">
        <f>IF(参照_電気!C241="","",参照_電気!C241)</f>
        <v>メニューE</v>
      </c>
      <c r="AX241" s="19">
        <f>IF(参照_電気!D241="","",参照_電気!D241)</f>
        <v>0</v>
      </c>
      <c r="AY241" s="19">
        <f>IF(参照_電気!E241="","",参照_電気!E241)</f>
        <v>0</v>
      </c>
      <c r="AZ241" s="19" t="str">
        <f>IF(参照_電気!F241="","",参照_電気!F241)</f>
        <v>(株)東急パワーサプライ</v>
      </c>
      <c r="BA241" s="19" t="str">
        <f>IF(参照_電気!G241="","",参照_電気!G241)</f>
        <v>(株)東急パワーサプライ_メニューE</v>
      </c>
      <c r="BB241" s="19">
        <f t="shared" si="44"/>
        <v>0</v>
      </c>
      <c r="BD241" s="19" t="str">
        <f>IF(参照_電気!L241="","",参照_電気!L241)</f>
        <v>(株)グリーンサークル</v>
      </c>
    </row>
    <row r="242" spans="47:56">
      <c r="AU242" s="19" t="str">
        <f>IF(参照_電気!A242="","",参照_電気!A242)</f>
        <v/>
      </c>
      <c r="AV242" s="19" t="str">
        <f>IF(参照_電気!B242="","",参照_電気!B242)</f>
        <v/>
      </c>
      <c r="AW242" s="19" t="str">
        <f>IF(参照_電気!C242="","",参照_電気!C242)</f>
        <v>メニューF</v>
      </c>
      <c r="AX242" s="19">
        <f>IF(参照_電気!D242="","",参照_電気!D242)</f>
        <v>0</v>
      </c>
      <c r="AY242" s="19">
        <f>IF(参照_電気!E242="","",参照_電気!E242)</f>
        <v>0</v>
      </c>
      <c r="AZ242" s="19" t="str">
        <f>IF(参照_電気!F242="","",参照_電気!F242)</f>
        <v>(株)東急パワーサプライ</v>
      </c>
      <c r="BA242" s="19" t="str">
        <f>IF(参照_電気!G242="","",参照_電気!G242)</f>
        <v>(株)東急パワーサプライ_メニューF</v>
      </c>
      <c r="BB242" s="19">
        <f t="shared" si="44"/>
        <v>0</v>
      </c>
      <c r="BD242" s="19" t="str">
        <f>IF(参照_電気!L242="","",参照_電気!L242)</f>
        <v>グリーンシティこばやし(株)</v>
      </c>
    </row>
    <row r="243" spans="47:56">
      <c r="AU243" s="19" t="str">
        <f>IF(参照_電気!A243="","",参照_電気!A243)</f>
        <v/>
      </c>
      <c r="AV243" s="19" t="str">
        <f>IF(参照_電気!B243="","",参照_電気!B243)</f>
        <v/>
      </c>
      <c r="AW243" s="19" t="str">
        <f>IF(参照_電気!C243="","",参照_電気!C243)</f>
        <v>メニューG(残差)</v>
      </c>
      <c r="AX243" s="19">
        <f>IF(参照_電気!D243="","",参照_電気!D243)</f>
        <v>6.1899999999999998E-4</v>
      </c>
      <c r="AY243" s="19">
        <f>IF(参照_電気!E243="","",参照_電気!E243)</f>
        <v>6.1899999999999998E-4</v>
      </c>
      <c r="AZ243" s="19" t="str">
        <f>IF(参照_電気!F243="","",参照_電気!F243)</f>
        <v>(株)東急パワーサプライ</v>
      </c>
      <c r="BA243" s="19" t="str">
        <f>IF(参照_電気!G243="","",参照_電気!G243)</f>
        <v>(株)東急パワーサプライ_メニューG(残差)</v>
      </c>
      <c r="BB243" s="19">
        <f t="shared" si="44"/>
        <v>0.61899999999999999</v>
      </c>
      <c r="BD243" s="19" t="str">
        <f>IF(参照_電気!L243="","",参照_電気!L243)</f>
        <v>(株)グリーンパワー大東</v>
      </c>
    </row>
    <row r="244" spans="47:56">
      <c r="AU244" s="19" t="str">
        <f>IF(参照_電気!A244="","",参照_電気!A244)</f>
        <v/>
      </c>
      <c r="AV244" s="19" t="str">
        <f>IF(参照_電気!B244="","",参照_電気!B244)</f>
        <v/>
      </c>
      <c r="AW244" s="19" t="str">
        <f>IF(参照_電気!C244="","",参照_電気!C244)</f>
        <v>(参考値)事業者全体</v>
      </c>
      <c r="AX244" s="19">
        <f>IF(参照_電気!D244="","",参照_電気!D244)</f>
        <v>1.3300000000000001E-4</v>
      </c>
      <c r="AY244" s="19">
        <f>IF(参照_電気!E244="","",参照_電気!E244)</f>
        <v>1.3300000000000001E-4</v>
      </c>
      <c r="AZ244" s="19" t="str">
        <f>IF(参照_電気!F244="","",参照_電気!F244)</f>
        <v>(株)東急パワーサプライ</v>
      </c>
      <c r="BA244" s="19" t="str">
        <f>IF(参照_電気!G244="","",参照_電気!G244)</f>
        <v>(株)東急パワーサプライ_(参考値)事業者全体</v>
      </c>
      <c r="BB244" s="19">
        <f t="shared" si="44"/>
        <v>0.13300000000000001</v>
      </c>
      <c r="BD244" s="19" t="str">
        <f>IF(参照_電気!L244="","",参照_電気!L244)</f>
        <v>合同会社グリーンパワーリテイリング</v>
      </c>
    </row>
    <row r="245" spans="47:56">
      <c r="AU245" s="19" t="str">
        <f>IF(参照_電気!A245="","",参照_電気!A245)</f>
        <v>A0070</v>
      </c>
      <c r="AV245" s="19" t="str">
        <f>IF(参照_電気!B245="","",参照_電気!B245)</f>
        <v>王子・伊藤忠エネクス電力販売(株)</v>
      </c>
      <c r="AW245" s="19" t="str">
        <f>IF(参照_電気!C245="","",参照_電気!C245)</f>
        <v>メニューA</v>
      </c>
      <c r="AX245" s="19">
        <f>IF(参照_電気!D245="","",参照_電気!D245)</f>
        <v>0</v>
      </c>
      <c r="AY245" s="19">
        <f>IF(参照_電気!E245="","",参照_電気!E245)</f>
        <v>0</v>
      </c>
      <c r="AZ245" s="19" t="str">
        <f>IF(参照_電気!F245="","",参照_電気!F245)</f>
        <v>王子・伊藤忠エネクス電力販売(株)</v>
      </c>
      <c r="BA245" s="19" t="str">
        <f>IF(参照_電気!G245="","",参照_電気!G245)</f>
        <v>王子・伊藤忠エネクス電力販売(株)_メニューA</v>
      </c>
      <c r="BB245" s="19">
        <f t="shared" si="44"/>
        <v>0</v>
      </c>
      <c r="BD245" s="19" t="str">
        <f>IF(参照_電気!L245="","",参照_電気!L245)</f>
        <v>グリーンピープルズパワー(株)</v>
      </c>
    </row>
    <row r="246" spans="47:56">
      <c r="AU246" s="19" t="str">
        <f>IF(参照_電気!A246="","",参照_電気!A246)</f>
        <v/>
      </c>
      <c r="AV246" s="19" t="str">
        <f>IF(参照_電気!B246="","",参照_電気!B246)</f>
        <v/>
      </c>
      <c r="AW246" s="19" t="str">
        <f>IF(参照_電気!C246="","",参照_電気!C246)</f>
        <v>メニューB</v>
      </c>
      <c r="AX246" s="19">
        <f>IF(参照_電気!D246="","",参照_電気!D246)</f>
        <v>1.2999999999999999E-4</v>
      </c>
      <c r="AY246" s="19">
        <f>IF(参照_電気!E246="","",参照_電気!E246)</f>
        <v>1.2999999999999999E-4</v>
      </c>
      <c r="AZ246" s="19" t="str">
        <f>IF(参照_電気!F246="","",参照_電気!F246)</f>
        <v>王子・伊藤忠エネクス電力販売(株)</v>
      </c>
      <c r="BA246" s="19" t="str">
        <f>IF(参照_電気!G246="","",参照_電気!G246)</f>
        <v>王子・伊藤忠エネクス電力販売(株)_メニューB</v>
      </c>
      <c r="BB246" s="19">
        <f t="shared" si="44"/>
        <v>0.12999999999999998</v>
      </c>
      <c r="BD246" s="19" t="str">
        <f>IF(参照_電気!L246="","",参照_電気!L246)</f>
        <v>(株)クリーンベンチャー21</v>
      </c>
    </row>
    <row r="247" spans="47:56">
      <c r="AU247" s="19" t="str">
        <f>IF(参照_電気!A247="","",参照_電気!A247)</f>
        <v/>
      </c>
      <c r="AV247" s="19" t="str">
        <f>IF(参照_電気!B247="","",参照_電気!B247)</f>
        <v/>
      </c>
      <c r="AW247" s="19" t="str">
        <f>IF(参照_電気!C247="","",参照_電気!C247)</f>
        <v>メニューC</v>
      </c>
      <c r="AX247" s="19">
        <f>IF(参照_電気!D247="","",参照_電気!D247)</f>
        <v>2.3699999999999999E-4</v>
      </c>
      <c r="AY247" s="19">
        <f>IF(参照_電気!E247="","",参照_電気!E247)</f>
        <v>2.3699999999999999E-4</v>
      </c>
      <c r="AZ247" s="19" t="str">
        <f>IF(参照_電気!F247="","",参照_電気!F247)</f>
        <v>王子・伊藤忠エネクス電力販売(株)</v>
      </c>
      <c r="BA247" s="19" t="str">
        <f>IF(参照_電気!G247="","",参照_電気!G247)</f>
        <v>王子・伊藤忠エネクス電力販売(株)_メニューC</v>
      </c>
      <c r="BB247" s="19">
        <f t="shared" si="44"/>
        <v>0.23699999999999999</v>
      </c>
      <c r="BD247" s="19" t="str">
        <f>IF(参照_電気!L247="","",参照_電気!L247)</f>
        <v>(株)グリムスパワー</v>
      </c>
    </row>
    <row r="248" spans="47:56">
      <c r="AU248" s="19" t="str">
        <f>IF(参照_電気!A248="","",参照_電気!A248)</f>
        <v/>
      </c>
      <c r="AV248" s="19" t="str">
        <f>IF(参照_電気!B248="","",参照_電気!B248)</f>
        <v/>
      </c>
      <c r="AW248" s="19" t="str">
        <f>IF(参照_電気!C248="","",参照_電気!C248)</f>
        <v>メニューD</v>
      </c>
      <c r="AX248" s="19">
        <f>IF(参照_電気!D248="","",参照_電気!D248)</f>
        <v>2.5900000000000001E-4</v>
      </c>
      <c r="AY248" s="19">
        <f>IF(参照_電気!E248="","",参照_電気!E248)</f>
        <v>2.5900000000000001E-4</v>
      </c>
      <c r="AZ248" s="19" t="str">
        <f>IF(参照_電気!F248="","",参照_電気!F248)</f>
        <v>王子・伊藤忠エネクス電力販売(株)</v>
      </c>
      <c r="BA248" s="19" t="str">
        <f>IF(参照_電気!G248="","",参照_電気!G248)</f>
        <v>王子・伊藤忠エネクス電力販売(株)_メニューD</v>
      </c>
      <c r="BB248" s="19">
        <f t="shared" si="44"/>
        <v>0.25900000000000001</v>
      </c>
      <c r="BD248" s="19" t="str">
        <f>IF(参照_電気!L248="","",参照_電気!L248)</f>
        <v>(株)グルーヴエナジー</v>
      </c>
    </row>
    <row r="249" spans="47:56">
      <c r="AU249" s="19" t="str">
        <f>IF(参照_電気!A249="","",参照_電気!A249)</f>
        <v/>
      </c>
      <c r="AV249" s="19" t="str">
        <f>IF(参照_電気!B249="","",参照_電気!B249)</f>
        <v/>
      </c>
      <c r="AW249" s="19" t="str">
        <f>IF(参照_電気!C249="","",参照_電気!C249)</f>
        <v>メニューE</v>
      </c>
      <c r="AX249" s="19">
        <f>IF(参照_電気!D249="","",参照_電気!D249)</f>
        <v>3.01E-4</v>
      </c>
      <c r="AY249" s="19">
        <f>IF(参照_電気!E249="","",参照_電気!E249)</f>
        <v>3.01E-4</v>
      </c>
      <c r="AZ249" s="19" t="str">
        <f>IF(参照_電気!F249="","",参照_電気!F249)</f>
        <v>王子・伊藤忠エネクス電力販売(株)</v>
      </c>
      <c r="BA249" s="19" t="str">
        <f>IF(参照_電気!G249="","",参照_電気!G249)</f>
        <v>王子・伊藤忠エネクス電力販売(株)_メニューE</v>
      </c>
      <c r="BB249" s="19">
        <f t="shared" si="44"/>
        <v>0.30099999999999999</v>
      </c>
      <c r="BD249" s="19" t="str">
        <f>IF(参照_電気!L249="","",参照_電気!L249)</f>
        <v>くるめエネルギー(株)</v>
      </c>
    </row>
    <row r="250" spans="47:56">
      <c r="AU250" s="19" t="str">
        <f>IF(参照_電気!A250="","",参照_電気!A250)</f>
        <v/>
      </c>
      <c r="AV250" s="19" t="str">
        <f>IF(参照_電気!B250="","",参照_電気!B250)</f>
        <v/>
      </c>
      <c r="AW250" s="19" t="str">
        <f>IF(参照_電気!C250="","",参照_電気!C250)</f>
        <v>メニューF</v>
      </c>
      <c r="AX250" s="19">
        <f>IF(参照_電気!D250="","",参照_電気!D250)</f>
        <v>3.2600000000000001E-4</v>
      </c>
      <c r="AY250" s="19">
        <f>IF(参照_電気!E250="","",参照_電気!E250)</f>
        <v>3.2600000000000001E-4</v>
      </c>
      <c r="AZ250" s="19" t="str">
        <f>IF(参照_電気!F250="","",参照_電気!F250)</f>
        <v>王子・伊藤忠エネクス電力販売(株)</v>
      </c>
      <c r="BA250" s="19" t="str">
        <f>IF(参照_電気!G250="","",参照_電気!G250)</f>
        <v>王子・伊藤忠エネクス電力販売(株)_メニューF</v>
      </c>
      <c r="BB250" s="19">
        <f t="shared" si="44"/>
        <v>0.32600000000000001</v>
      </c>
      <c r="BD250" s="19" t="str">
        <f>IF(参照_電気!L250="","",参照_電気!L250)</f>
        <v>(株)グローアップ</v>
      </c>
    </row>
    <row r="251" spans="47:56">
      <c r="AU251" s="19" t="str">
        <f>IF(参照_電気!A251="","",参照_電気!A251)</f>
        <v/>
      </c>
      <c r="AV251" s="19" t="str">
        <f>IF(参照_電気!B251="","",参照_電気!B251)</f>
        <v/>
      </c>
      <c r="AW251" s="19" t="str">
        <f>IF(参照_電気!C251="","",参照_電気!C251)</f>
        <v>メニューG(残差)</v>
      </c>
      <c r="AX251" s="19">
        <f>IF(参照_電気!D251="","",参照_電気!D251)</f>
        <v>4.2200000000000001E-4</v>
      </c>
      <c r="AY251" s="19">
        <f>IF(参照_電気!E251="","",参照_電気!E251)</f>
        <v>4.2200000000000001E-4</v>
      </c>
      <c r="AZ251" s="19" t="str">
        <f>IF(参照_電気!F251="","",参照_電気!F251)</f>
        <v>王子・伊藤忠エネクス電力販売(株)</v>
      </c>
      <c r="BA251" s="19" t="str">
        <f>IF(参照_電気!G251="","",参照_電気!G251)</f>
        <v>王子・伊藤忠エネクス電力販売(株)_メニューG(残差)</v>
      </c>
      <c r="BB251" s="19">
        <f t="shared" si="44"/>
        <v>0.42199999999999999</v>
      </c>
      <c r="BD251" s="19" t="str">
        <f>IF(参照_電気!L251="","",参照_電気!L251)</f>
        <v>(株)クローバー・テクノロジーズ</v>
      </c>
    </row>
    <row r="252" spans="47:56">
      <c r="AU252" s="19" t="str">
        <f>IF(参照_電気!A252="","",参照_電気!A252)</f>
        <v/>
      </c>
      <c r="AV252" s="19" t="str">
        <f>IF(参照_電気!B252="","",参照_電気!B252)</f>
        <v/>
      </c>
      <c r="AW252" s="19" t="str">
        <f>IF(参照_電気!C252="","",参照_電気!C252)</f>
        <v>(参考値)事業者全体</v>
      </c>
      <c r="AX252" s="19">
        <f>IF(参照_電気!D252="","",参照_電気!D252)</f>
        <v>2.14E-4</v>
      </c>
      <c r="AY252" s="19">
        <f>IF(参照_電気!E252="","",参照_電気!E252)</f>
        <v>2.14E-4</v>
      </c>
      <c r="AZ252" s="19" t="str">
        <f>IF(参照_電気!F252="","",参照_電気!F252)</f>
        <v>王子・伊藤忠エネクス電力販売(株)</v>
      </c>
      <c r="BA252" s="19" t="str">
        <f>IF(参照_電気!G252="","",参照_電気!G252)</f>
        <v>王子・伊藤忠エネクス電力販売(株)_(参考値)事業者全体</v>
      </c>
      <c r="BB252" s="19">
        <f t="shared" si="44"/>
        <v>0.214</v>
      </c>
      <c r="BD252" s="19" t="str">
        <f>IF(参照_電気!L252="","",参照_電気!L252)</f>
        <v>(株)グローバルエンジニアリング</v>
      </c>
    </row>
    <row r="253" spans="47:56">
      <c r="AU253" s="19" t="str">
        <f>IF(参照_電気!A253="","",参照_電気!A253)</f>
        <v>A0071</v>
      </c>
      <c r="AV253" s="19" t="str">
        <f>IF(参照_電気!B253="","",参照_電気!B253)</f>
        <v>伊藤忠商事(株)</v>
      </c>
      <c r="AW253" s="19" t="str">
        <f>IF(参照_電気!C253="","",参照_電気!C253)</f>
        <v>メニューA</v>
      </c>
      <c r="AX253" s="19">
        <f>IF(参照_電気!D253="","",参照_電気!D253)</f>
        <v>0</v>
      </c>
      <c r="AY253" s="19">
        <f>IF(参照_電気!E253="","",参照_電気!E253)</f>
        <v>0</v>
      </c>
      <c r="AZ253" s="19" t="str">
        <f>IF(参照_電気!F253="","",参照_電気!F253)</f>
        <v>伊藤忠商事(株)</v>
      </c>
      <c r="BA253" s="19" t="str">
        <f>IF(参照_電気!G253="","",参照_電気!G253)</f>
        <v>伊藤忠商事(株)_メニューA</v>
      </c>
      <c r="BB253" s="19">
        <f t="shared" si="44"/>
        <v>0</v>
      </c>
      <c r="BD253" s="19" t="str">
        <f>IF(参照_電気!L253="","",参照_電気!L253)</f>
        <v>(株)グローバルキャスト</v>
      </c>
    </row>
    <row r="254" spans="47:56">
      <c r="AU254" s="19" t="str">
        <f>IF(参照_電気!A254="","",参照_電気!A254)</f>
        <v/>
      </c>
      <c r="AV254" s="19" t="str">
        <f>IF(参照_電気!B254="","",参照_電気!B254)</f>
        <v/>
      </c>
      <c r="AW254" s="19" t="str">
        <f>IF(参照_電気!C254="","",参照_電気!C254)</f>
        <v>メニューB</v>
      </c>
      <c r="AX254" s="19">
        <f>IF(参照_電気!D254="","",参照_電気!D254)</f>
        <v>0</v>
      </c>
      <c r="AY254" s="19">
        <f>IF(参照_電気!E254="","",参照_電気!E254)</f>
        <v>0</v>
      </c>
      <c r="AZ254" s="19" t="str">
        <f>IF(参照_電気!F254="","",参照_電気!F254)</f>
        <v>伊藤忠商事(株)</v>
      </c>
      <c r="BA254" s="19" t="str">
        <f>IF(参照_電気!G254="","",参照_電気!G254)</f>
        <v>伊藤忠商事(株)_メニューB</v>
      </c>
      <c r="BB254" s="19">
        <f t="shared" si="44"/>
        <v>0</v>
      </c>
      <c r="BD254" s="19" t="str">
        <f>IF(参照_電気!L254="","",参照_電気!L254)</f>
        <v>京葉瓦斯(株)</v>
      </c>
    </row>
    <row r="255" spans="47:56">
      <c r="AU255" s="19" t="str">
        <f>IF(参照_電気!A255="","",参照_電気!A255)</f>
        <v/>
      </c>
      <c r="AV255" s="19" t="str">
        <f>IF(参照_電気!B255="","",参照_電気!B255)</f>
        <v/>
      </c>
      <c r="AW255" s="19" t="str">
        <f>IF(参照_電気!C255="","",参照_電気!C255)</f>
        <v>メニューC(残差)</v>
      </c>
      <c r="AX255" s="19">
        <f>IF(参照_電気!D255="","",参照_電気!D255)</f>
        <v>4.2200000000000001E-4</v>
      </c>
      <c r="AY255" s="19">
        <f>IF(参照_電気!E255="","",参照_電気!E255)</f>
        <v>4.2200000000000001E-4</v>
      </c>
      <c r="AZ255" s="19" t="str">
        <f>IF(参照_電気!F255="","",参照_電気!F255)</f>
        <v>伊藤忠商事(株)</v>
      </c>
      <c r="BA255" s="19" t="str">
        <f>IF(参照_電気!G255="","",参照_電気!G255)</f>
        <v>伊藤忠商事(株)_メニューC(残差)</v>
      </c>
      <c r="BB255" s="19">
        <f t="shared" si="44"/>
        <v>0.42199999999999999</v>
      </c>
      <c r="BD255" s="19" t="str">
        <f>IF(参照_電気!L255="","",参照_電気!L255)</f>
        <v>京和ガス(株)</v>
      </c>
    </row>
    <row r="256" spans="47:56">
      <c r="AU256" s="19" t="str">
        <f>IF(参照_電気!A256="","",参照_電気!A256)</f>
        <v/>
      </c>
      <c r="AV256" s="19" t="str">
        <f>IF(参照_電気!B256="","",参照_電気!B256)</f>
        <v/>
      </c>
      <c r="AW256" s="19" t="str">
        <f>IF(参照_電気!C256="","",参照_電気!C256)</f>
        <v>(参考値)事業者全体</v>
      </c>
      <c r="AX256" s="19">
        <f>IF(参照_電気!D256="","",参照_電気!D256)</f>
        <v>4.2200000000000001E-4</v>
      </c>
      <c r="AY256" s="19">
        <f>IF(参照_電気!E256="","",参照_電気!E256)</f>
        <v>4.2200000000000001E-4</v>
      </c>
      <c r="AZ256" s="19" t="str">
        <f>IF(参照_電気!F256="","",参照_電気!F256)</f>
        <v>伊藤忠商事(株)</v>
      </c>
      <c r="BA256" s="19" t="str">
        <f>IF(参照_電気!G256="","",参照_電気!G256)</f>
        <v>伊藤忠商事(株)_(参考値)事業者全体</v>
      </c>
      <c r="BB256" s="19">
        <f t="shared" si="44"/>
        <v>0.42199999999999999</v>
      </c>
      <c r="BD256" s="19" t="str">
        <f>IF(参照_電気!L256="","",参照_電気!L256)</f>
        <v>ゲーテハウス(株)</v>
      </c>
    </row>
    <row r="257" spans="47:56">
      <c r="AU257" s="19" t="str">
        <f>IF(参照_電気!A257="","",参照_電気!A257)</f>
        <v>A0072</v>
      </c>
      <c r="AV257" s="19" t="str">
        <f>IF(参照_電気!B257="","",参照_電気!B257)</f>
        <v>(株)エコスタイル</v>
      </c>
      <c r="AW257" s="19" t="str">
        <f>IF(参照_電気!C257="","",参照_電気!C257)</f>
        <v>メニューA</v>
      </c>
      <c r="AX257" s="19">
        <f>IF(参照_電気!D257="","",参照_電気!D257)</f>
        <v>0</v>
      </c>
      <c r="AY257" s="19">
        <f>IF(参照_電気!E257="","",参照_電気!E257)</f>
        <v>0</v>
      </c>
      <c r="AZ257" s="19" t="str">
        <f>IF(参照_電気!F257="","",参照_電気!F257)</f>
        <v>(株)エコスタイル</v>
      </c>
      <c r="BA257" s="19" t="str">
        <f>IF(参照_電気!G257="","",参照_電気!G257)</f>
        <v>(株)エコスタイル_メニューA</v>
      </c>
      <c r="BB257" s="19">
        <f t="shared" si="44"/>
        <v>0</v>
      </c>
      <c r="BD257" s="19" t="str">
        <f>IF(参照_電気!L257="","",参照_電気!L257)</f>
        <v>気仙沼グリーンエナジー(株)</v>
      </c>
    </row>
    <row r="258" spans="47:56">
      <c r="AU258" s="19" t="str">
        <f>IF(参照_電気!A258="","",参照_電気!A258)</f>
        <v/>
      </c>
      <c r="AV258" s="19" t="str">
        <f>IF(参照_電気!B258="","",参照_電気!B258)</f>
        <v/>
      </c>
      <c r="AW258" s="19" t="str">
        <f>IF(参照_電気!C258="","",参照_電気!C258)</f>
        <v>メニューB</v>
      </c>
      <c r="AX258" s="19">
        <f>IF(参照_電気!D258="","",参照_電気!D258)</f>
        <v>0</v>
      </c>
      <c r="AY258" s="19">
        <f>IF(参照_電気!E258="","",参照_電気!E258)</f>
        <v>0</v>
      </c>
      <c r="AZ258" s="19" t="str">
        <f>IF(参照_電気!F258="","",参照_電気!F258)</f>
        <v>(株)エコスタイル</v>
      </c>
      <c r="BA258" s="19" t="str">
        <f>IF(参照_電気!G258="","",参照_電気!G258)</f>
        <v>(株)エコスタイル_メニューB</v>
      </c>
      <c r="BB258" s="19">
        <f t="shared" si="44"/>
        <v>0</v>
      </c>
      <c r="BD258" s="19" t="str">
        <f>IF(参照_電気!L258="","",参照_電気!L258)</f>
        <v>(株)工営エナジー</v>
      </c>
    </row>
    <row r="259" spans="47:56">
      <c r="AU259" s="19" t="str">
        <f>IF(参照_電気!A259="","",参照_電気!A259)</f>
        <v/>
      </c>
      <c r="AV259" s="19" t="str">
        <f>IF(参照_電気!B259="","",参照_電気!B259)</f>
        <v/>
      </c>
      <c r="AW259" s="19" t="str">
        <f>IF(参照_電気!C259="","",参照_電気!C259)</f>
        <v>メニューC(残差)</v>
      </c>
      <c r="AX259" s="19">
        <f>IF(参照_電気!D259="","",参照_電気!D259)</f>
        <v>4.37E-4</v>
      </c>
      <c r="AY259" s="19">
        <f>IF(参照_電気!E259="","",参照_電気!E259)</f>
        <v>4.37E-4</v>
      </c>
      <c r="AZ259" s="19" t="str">
        <f>IF(参照_電気!F259="","",参照_電気!F259)</f>
        <v>(株)エコスタイル</v>
      </c>
      <c r="BA259" s="19" t="str">
        <f>IF(参照_電気!G259="","",参照_電気!G259)</f>
        <v>(株)エコスタイル_メニューC(残差)</v>
      </c>
      <c r="BB259" s="19">
        <f t="shared" si="44"/>
        <v>0.437</v>
      </c>
      <c r="BD259" s="19" t="str">
        <f>IF(参照_電気!L259="","",参照_電気!L259)</f>
        <v>高知ニューエナジー(株)</v>
      </c>
    </row>
    <row r="260" spans="47:56">
      <c r="AU260" s="19" t="str">
        <f>IF(参照_電気!A260="","",参照_電気!A260)</f>
        <v/>
      </c>
      <c r="AV260" s="19" t="str">
        <f>IF(参照_電気!B260="","",参照_電気!B260)</f>
        <v/>
      </c>
      <c r="AW260" s="19" t="str">
        <f>IF(参照_電気!C260="","",参照_電気!C260)</f>
        <v>(参考値)事業者全体</v>
      </c>
      <c r="AX260" s="19">
        <f>IF(参照_電気!D260="","",参照_電気!D260)</f>
        <v>3.8099999999999999E-4</v>
      </c>
      <c r="AY260" s="19">
        <f>IF(参照_電気!E260="","",参照_電気!E260)</f>
        <v>3.8099999999999999E-4</v>
      </c>
      <c r="AZ260" s="19" t="str">
        <f>IF(参照_電気!F260="","",参照_電気!F260)</f>
        <v>(株)エコスタイル</v>
      </c>
      <c r="BA260" s="19" t="str">
        <f>IF(参照_電気!G260="","",参照_電気!G260)</f>
        <v>(株)エコスタイル_(参考値)事業者全体</v>
      </c>
      <c r="BB260" s="19">
        <f t="shared" si="44"/>
        <v>0.38100000000000001</v>
      </c>
      <c r="BD260" s="19" t="str">
        <f>IF(参照_電気!L260="","",参照_電気!L260)</f>
        <v>神戸電力(株)</v>
      </c>
    </row>
    <row r="261" spans="47:56">
      <c r="AU261" s="19" t="str">
        <f>IF(参照_電気!A261="","",参照_電気!A261)</f>
        <v>A0073</v>
      </c>
      <c r="AV261" s="19" t="str">
        <f>IF(参照_電気!B261="","",参照_電気!B261)</f>
        <v>入間ガス(株)</v>
      </c>
      <c r="AW261" s="19" t="str">
        <f>IF(参照_電気!C261="","",参照_電気!C261)</f>
        <v/>
      </c>
      <c r="AX261" s="19">
        <f>IF(参照_電気!D261="","",参照_電気!D261)</f>
        <v>4.1899999999999999E-4</v>
      </c>
      <c r="AY261" s="19">
        <f>IF(参照_電気!E261="","",参照_電気!E261)</f>
        <v>4.1899999999999999E-4</v>
      </c>
      <c r="AZ261" s="19" t="str">
        <f>IF(参照_電気!F261="","",参照_電気!F261)</f>
        <v>入間ガス(株)</v>
      </c>
      <c r="BA261" s="19" t="str">
        <f>IF(参照_電気!G261="","",参照_電気!G261)</f>
        <v>入間ガス(株)_</v>
      </c>
      <c r="BB261" s="19">
        <f t="shared" ref="BB261:BB324" si="45">AX261*1000</f>
        <v>0.41899999999999998</v>
      </c>
      <c r="BD261" s="19" t="str">
        <f>IF(参照_電気!L261="","",参照_電気!L261)</f>
        <v>コープ電力(株)</v>
      </c>
    </row>
    <row r="262" spans="47:56">
      <c r="AU262" s="19" t="str">
        <f>IF(参照_電気!A262="","",参照_電気!A262)</f>
        <v>A0075</v>
      </c>
      <c r="AV262" s="19" t="str">
        <f>IF(参照_電気!B262="","",参照_電気!B262)</f>
        <v>(株)とんでんホールディングス</v>
      </c>
      <c r="AW262" s="19" t="str">
        <f>IF(参照_電気!C262="","",参照_電気!C262)</f>
        <v/>
      </c>
      <c r="AX262" s="19">
        <f>IF(参照_電気!D262="","",参照_電気!D262)</f>
        <v>5.2899999999999996E-4</v>
      </c>
      <c r="AY262" s="19">
        <f>IF(参照_電気!E262="","",参照_電気!E262)</f>
        <v>5.2899999999999996E-4</v>
      </c>
      <c r="AZ262" s="19" t="str">
        <f>IF(参照_電気!F262="","",参照_電気!F262)</f>
        <v>(株)とんでんホールディングス</v>
      </c>
      <c r="BA262" s="19" t="str">
        <f>IF(参照_電気!G262="","",参照_電気!G262)</f>
        <v>(株)とんでんホールディングス_</v>
      </c>
      <c r="BB262" s="19">
        <f t="shared" si="45"/>
        <v>0.52899999999999991</v>
      </c>
      <c r="BD262" s="19" t="str">
        <f>IF(参照_電気!L262="","",参照_電気!L262)</f>
        <v>国際航業(株)</v>
      </c>
    </row>
    <row r="263" spans="47:56">
      <c r="AU263" s="19" t="str">
        <f>IF(参照_電気!A263="","",参照_電気!A263)</f>
        <v>A0076</v>
      </c>
      <c r="AV263" s="19" t="str">
        <f>IF(参照_電気!B263="","",参照_電気!B263)</f>
        <v>日鉄エンジニアリング(株)</v>
      </c>
      <c r="AW263" s="19" t="str">
        <f>IF(参照_電気!C263="","",参照_電気!C263)</f>
        <v>メニューA</v>
      </c>
      <c r="AX263" s="19">
        <f>IF(参照_電気!D263="","",参照_電気!D263)</f>
        <v>0</v>
      </c>
      <c r="AY263" s="19">
        <f>IF(参照_電気!E263="","",参照_電気!E263)</f>
        <v>0</v>
      </c>
      <c r="AZ263" s="19" t="str">
        <f>IF(参照_電気!F263="","",参照_電気!F263)</f>
        <v>日鉄エンジニアリング(株)</v>
      </c>
      <c r="BA263" s="19" t="str">
        <f>IF(参照_電気!G263="","",参照_電気!G263)</f>
        <v>日鉄エンジニアリング(株)_メニューA</v>
      </c>
      <c r="BB263" s="19">
        <f t="shared" si="45"/>
        <v>0</v>
      </c>
      <c r="BD263" s="19" t="str">
        <f>IF(参照_電気!L263="","",参照_電気!L263)</f>
        <v>御所野縄文電力(株)</v>
      </c>
    </row>
    <row r="264" spans="47:56">
      <c r="AU264" s="19" t="str">
        <f>IF(参照_電気!A264="","",参照_電気!A264)</f>
        <v/>
      </c>
      <c r="AV264" s="19" t="str">
        <f>IF(参照_電気!B264="","",参照_電気!B264)</f>
        <v/>
      </c>
      <c r="AW264" s="19" t="str">
        <f>IF(参照_電気!C264="","",参照_電気!C264)</f>
        <v>メニューB</v>
      </c>
      <c r="AX264" s="19">
        <f>IF(参照_電気!D264="","",参照_電気!D264)</f>
        <v>0</v>
      </c>
      <c r="AY264" s="19">
        <f>IF(参照_電気!E264="","",参照_電気!E264)</f>
        <v>0</v>
      </c>
      <c r="AZ264" s="19" t="str">
        <f>IF(参照_電気!F264="","",参照_電気!F264)</f>
        <v>日鉄エンジニアリング(株)</v>
      </c>
      <c r="BA264" s="19" t="str">
        <f>IF(参照_電気!G264="","",参照_電気!G264)</f>
        <v>日鉄エンジニアリング(株)_メニューB</v>
      </c>
      <c r="BB264" s="19">
        <f t="shared" si="45"/>
        <v>0</v>
      </c>
      <c r="BD264" s="19" t="str">
        <f>IF(参照_電気!L264="","",参照_電気!L264)</f>
        <v>コスモエネルギーソリューションズ(株)</v>
      </c>
    </row>
    <row r="265" spans="47:56">
      <c r="AU265" s="19" t="str">
        <f>IF(参照_電気!A265="","",参照_電気!A265)</f>
        <v/>
      </c>
      <c r="AV265" s="19" t="str">
        <f>IF(参照_電気!B265="","",参照_電気!B265)</f>
        <v/>
      </c>
      <c r="AW265" s="19" t="str">
        <f>IF(参照_電気!C265="","",参照_電気!C265)</f>
        <v>メニューC</v>
      </c>
      <c r="AX265" s="19">
        <f>IF(参照_電気!D265="","",参照_電気!D265)</f>
        <v>1E-4</v>
      </c>
      <c r="AY265" s="19">
        <f>IF(参照_電気!E265="","",参照_電気!E265)</f>
        <v>1E-4</v>
      </c>
      <c r="AZ265" s="19" t="str">
        <f>IF(参照_電気!F265="","",参照_電気!F265)</f>
        <v>日鉄エンジニアリング(株)</v>
      </c>
      <c r="BA265" s="19" t="str">
        <f>IF(参照_電気!G265="","",参照_電気!G265)</f>
        <v>日鉄エンジニアリング(株)_メニューC</v>
      </c>
      <c r="BB265" s="19">
        <f t="shared" si="45"/>
        <v>0.1</v>
      </c>
      <c r="BD265" s="19" t="str">
        <f>IF(参照_電気!L265="","",参照_電気!L265)</f>
        <v>五島市民電力(株)</v>
      </c>
    </row>
    <row r="266" spans="47:56">
      <c r="AU266" s="19" t="str">
        <f>IF(参照_電気!A266="","",参照_電気!A266)</f>
        <v/>
      </c>
      <c r="AV266" s="19" t="str">
        <f>IF(参照_電気!B266="","",参照_電気!B266)</f>
        <v/>
      </c>
      <c r="AW266" s="19" t="str">
        <f>IF(参照_電気!C266="","",参照_電気!C266)</f>
        <v>メニューD</v>
      </c>
      <c r="AX266" s="19">
        <f>IF(参照_電気!D266="","",参照_電気!D266)</f>
        <v>2.5000000000000001E-4</v>
      </c>
      <c r="AY266" s="19">
        <f>IF(参照_電気!E266="","",参照_電気!E266)</f>
        <v>2.5000000000000001E-4</v>
      </c>
      <c r="AZ266" s="19" t="str">
        <f>IF(参照_電気!F266="","",参照_電気!F266)</f>
        <v>日鉄エンジニアリング(株)</v>
      </c>
      <c r="BA266" s="19" t="str">
        <f>IF(参照_電気!G266="","",参照_電気!G266)</f>
        <v>日鉄エンジニアリング(株)_メニューD</v>
      </c>
      <c r="BB266" s="19">
        <f t="shared" si="45"/>
        <v>0.25</v>
      </c>
      <c r="BD266" s="19" t="str">
        <f>IF(参照_電気!L266="","",参照_電気!L266)</f>
        <v>こなんウルトラパワー(株)</v>
      </c>
    </row>
    <row r="267" spans="47:56">
      <c r="AU267" s="19" t="str">
        <f>IF(参照_電気!A267="","",参照_電気!A267)</f>
        <v/>
      </c>
      <c r="AV267" s="19" t="str">
        <f>IF(参照_電気!B267="","",参照_電気!B267)</f>
        <v/>
      </c>
      <c r="AW267" s="19" t="str">
        <f>IF(参照_電気!C267="","",参照_電気!C267)</f>
        <v>メニューE(残差)</v>
      </c>
      <c r="AX267" s="19">
        <f>IF(参照_電気!D267="","",参照_電気!D267)</f>
        <v>6.9200000000000002E-4</v>
      </c>
      <c r="AY267" s="19">
        <f>IF(参照_電気!E267="","",参照_電気!E267)</f>
        <v>6.9200000000000002E-4</v>
      </c>
      <c r="AZ267" s="19" t="str">
        <f>IF(参照_電気!F267="","",参照_電気!F267)</f>
        <v>日鉄エンジニアリング(株)</v>
      </c>
      <c r="BA267" s="19" t="str">
        <f>IF(参照_電気!G267="","",参照_電気!G267)</f>
        <v>日鉄エンジニアリング(株)_メニューE(残差)</v>
      </c>
      <c r="BB267" s="19">
        <f t="shared" si="45"/>
        <v>0.69200000000000006</v>
      </c>
      <c r="BD267" s="19" t="str">
        <f>IF(参照_電気!L267="","",参照_電気!L267)</f>
        <v>(株)コンシェルジュ</v>
      </c>
    </row>
    <row r="268" spans="47:56">
      <c r="AU268" s="19" t="str">
        <f>IF(参照_電気!A268="","",参照_電気!A268)</f>
        <v/>
      </c>
      <c r="AV268" s="19" t="str">
        <f>IF(参照_電気!B268="","",参照_電気!B268)</f>
        <v/>
      </c>
      <c r="AW268" s="19" t="str">
        <f>IF(参照_電気!C268="","",参照_電気!C268)</f>
        <v>(参考値)事業者全体</v>
      </c>
      <c r="AX268" s="19">
        <f>IF(参照_電気!D268="","",参照_電気!D268)</f>
        <v>5.44E-4</v>
      </c>
      <c r="AY268" s="19">
        <f>IF(参照_電気!E268="","",参照_電気!E268)</f>
        <v>5.44E-4</v>
      </c>
      <c r="AZ268" s="19" t="str">
        <f>IF(参照_電気!F268="","",参照_電気!F268)</f>
        <v>日鉄エンジニアリング(株)</v>
      </c>
      <c r="BA268" s="19" t="str">
        <f>IF(参照_電気!G268="","",参照_電気!G268)</f>
        <v>日鉄エンジニアリング(株)_(参考値)事業者全体</v>
      </c>
      <c r="BB268" s="19">
        <f t="shared" si="45"/>
        <v>0.54400000000000004</v>
      </c>
      <c r="BD268" s="19" t="str">
        <f>IF(参照_電気!L268="","",参照_電気!L268)</f>
        <v>サーラeエナジー(株)</v>
      </c>
    </row>
    <row r="269" spans="47:56">
      <c r="AU269" s="19" t="str">
        <f>IF(参照_電気!A269="","",参照_電気!A269)</f>
        <v>A0077</v>
      </c>
      <c r="AV269" s="19" t="str">
        <f>IF(参照_電気!B269="","",参照_電気!B269)</f>
        <v>auエネルギー＆ライフ(株)</v>
      </c>
      <c r="AW269" s="19" t="str">
        <f>IF(参照_電気!C269="","",参照_電気!C269)</f>
        <v>メニューA</v>
      </c>
      <c r="AX269" s="19">
        <f>IF(参照_電気!D269="","",参照_電気!D269)</f>
        <v>0</v>
      </c>
      <c r="AY269" s="19">
        <f>IF(参照_電気!E269="","",参照_電気!E269)</f>
        <v>0</v>
      </c>
      <c r="AZ269" s="19" t="str">
        <f>IF(参照_電気!F269="","",参照_電気!F269)</f>
        <v>auエネルギー＆ライフ(株)</v>
      </c>
      <c r="BA269" s="19" t="str">
        <f>IF(参照_電気!G269="","",参照_電気!G269)</f>
        <v>auエネルギー＆ライフ(株)_メニューA</v>
      </c>
      <c r="BB269" s="19">
        <f t="shared" si="45"/>
        <v>0</v>
      </c>
      <c r="BD269" s="19" t="str">
        <f>IF(参照_電気!L269="","",参照_電気!L269)</f>
        <v>(株)再エネ思考電力</v>
      </c>
    </row>
    <row r="270" spans="47:56">
      <c r="AU270" s="19" t="str">
        <f>IF(参照_電気!A270="","",参照_電気!A270)</f>
        <v/>
      </c>
      <c r="AV270" s="19" t="str">
        <f>IF(参照_電気!B270="","",参照_電気!B270)</f>
        <v/>
      </c>
      <c r="AW270" s="19" t="str">
        <f>IF(参照_電気!C270="","",参照_電気!C270)</f>
        <v>メニューB</v>
      </c>
      <c r="AX270" s="19">
        <f>IF(参照_電気!D270="","",参照_電気!D270)</f>
        <v>0</v>
      </c>
      <c r="AY270" s="19">
        <f>IF(参照_電気!E270="","",参照_電気!E270)</f>
        <v>0</v>
      </c>
      <c r="AZ270" s="19" t="str">
        <f>IF(参照_電気!F270="","",参照_電気!F270)</f>
        <v>auエネルギー＆ライフ(株)</v>
      </c>
      <c r="BA270" s="19" t="str">
        <f>IF(参照_電気!G270="","",参照_電気!G270)</f>
        <v>auエネルギー＆ライフ(株)_メニューB</v>
      </c>
      <c r="BB270" s="19">
        <f t="shared" si="45"/>
        <v>0</v>
      </c>
      <c r="BD270" s="19" t="str">
        <f>IF(参照_電気!L270="","",参照_電気!L270)</f>
        <v>埼玉ガス(株)</v>
      </c>
    </row>
    <row r="271" spans="47:56">
      <c r="AU271" s="19" t="str">
        <f>IF(参照_電気!A271="","",参照_電気!A271)</f>
        <v/>
      </c>
      <c r="AV271" s="19" t="str">
        <f>IF(参照_電気!B271="","",参照_電気!B271)</f>
        <v/>
      </c>
      <c r="AW271" s="19" t="str">
        <f>IF(参照_電気!C271="","",参照_電気!C271)</f>
        <v>メニューC(残差)</v>
      </c>
      <c r="AX271" s="19">
        <f>IF(参照_電気!D271="","",参照_電気!D271)</f>
        <v>4.2499999999999998E-4</v>
      </c>
      <c r="AY271" s="19">
        <f>IF(参照_電気!E271="","",参照_電気!E271)</f>
        <v>4.2499999999999998E-4</v>
      </c>
      <c r="AZ271" s="19" t="str">
        <f>IF(参照_電気!F271="","",参照_電気!F271)</f>
        <v>auエネルギー＆ライフ(株)</v>
      </c>
      <c r="BA271" s="19" t="str">
        <f>IF(参照_電気!G271="","",参照_電気!G271)</f>
        <v>auエネルギー＆ライフ(株)_メニューC(残差)</v>
      </c>
      <c r="BB271" s="19">
        <f t="shared" si="45"/>
        <v>0.42499999999999999</v>
      </c>
      <c r="BD271" s="19" t="str">
        <f>IF(参照_電気!L271="","",参照_電気!L271)</f>
        <v>最適でんき(株)（旧：エナジーサプライ(株)）</v>
      </c>
    </row>
    <row r="272" spans="47:56">
      <c r="AU272" s="19" t="str">
        <f>IF(参照_電気!A272="","",参照_電気!A272)</f>
        <v/>
      </c>
      <c r="AV272" s="19" t="str">
        <f>IF(参照_電気!B272="","",参照_電気!B272)</f>
        <v/>
      </c>
      <c r="AW272" s="19" t="str">
        <f>IF(参照_電気!C272="","",参照_電気!C272)</f>
        <v>(参考値)事業者全体</v>
      </c>
      <c r="AX272" s="19">
        <f>IF(参照_電気!D272="","",参照_電気!D272)</f>
        <v>4.0200000000000001E-4</v>
      </c>
      <c r="AY272" s="19">
        <f>IF(参照_電気!E272="","",参照_電気!E272)</f>
        <v>4.0200000000000001E-4</v>
      </c>
      <c r="AZ272" s="19" t="str">
        <f>IF(参照_電気!F272="","",参照_電気!F272)</f>
        <v>auエネルギー＆ライフ(株)</v>
      </c>
      <c r="BA272" s="19" t="str">
        <f>IF(参照_電気!G272="","",参照_電気!G272)</f>
        <v>auエネルギー＆ライフ(株)_(参考値)事業者全体</v>
      </c>
      <c r="BB272" s="19">
        <f t="shared" si="45"/>
        <v>0.40200000000000002</v>
      </c>
      <c r="BD272" s="19" t="str">
        <f>IF(参照_電気!L272="","",参照_電気!L272)</f>
        <v>(株)彩の国でんき</v>
      </c>
    </row>
    <row r="273" spans="47:56">
      <c r="AU273" s="19" t="str">
        <f>IF(参照_電気!A273="","",参照_電気!A273)</f>
        <v>A0079</v>
      </c>
      <c r="AV273" s="19" t="str">
        <f>IF(参照_電気!B273="","",参照_電気!B273)</f>
        <v>イワタニ関東(株)</v>
      </c>
      <c r="AW273" s="19" t="str">
        <f>IF(参照_電気!C273="","",参照_電気!C273)</f>
        <v/>
      </c>
      <c r="AX273" s="19">
        <f>IF(参照_電気!D273="","",参照_電気!D273)</f>
        <v>5.8799999999999998E-4</v>
      </c>
      <c r="AY273" s="19">
        <f>IF(参照_電気!E273="","",参照_電気!E273)</f>
        <v>5.8799999999999998E-4</v>
      </c>
      <c r="AZ273" s="19" t="str">
        <f>IF(参照_電気!F273="","",参照_電気!F273)</f>
        <v>イワタニ関東(株)</v>
      </c>
      <c r="BA273" s="19" t="str">
        <f>IF(参照_電気!G273="","",参照_電気!G273)</f>
        <v>イワタニ関東(株)_</v>
      </c>
      <c r="BB273" s="19">
        <f t="shared" si="45"/>
        <v>0.58799999999999997</v>
      </c>
      <c r="BD273" s="19" t="str">
        <f>IF(参照_電気!L273="","",参照_電気!L273)</f>
        <v>西部瓦斯(株)</v>
      </c>
    </row>
    <row r="274" spans="47:56">
      <c r="AU274" s="19" t="str">
        <f>IF(参照_電気!A274="","",参照_電気!A274)</f>
        <v>A0080</v>
      </c>
      <c r="AV274" s="19" t="str">
        <f>IF(参照_電気!B274="","",参照_電気!B274)</f>
        <v>イワタニ首都圏(株)</v>
      </c>
      <c r="AW274" s="19" t="str">
        <f>IF(参照_電気!C274="","",参照_電気!C274)</f>
        <v/>
      </c>
      <c r="AX274" s="19">
        <f>IF(参照_電気!D274="","",参照_電気!D274)</f>
        <v>5.6099999999999998E-4</v>
      </c>
      <c r="AY274" s="19">
        <f>IF(参照_電気!E274="","",参照_電気!E274)</f>
        <v>5.6099999999999998E-4</v>
      </c>
      <c r="AZ274" s="19" t="str">
        <f>IF(参照_電気!F274="","",参照_電気!F274)</f>
        <v>イワタニ首都圏(株)</v>
      </c>
      <c r="BA274" s="19" t="str">
        <f>IF(参照_電気!G274="","",参照_電気!G274)</f>
        <v>イワタニ首都圏(株)_</v>
      </c>
      <c r="BB274" s="19">
        <f t="shared" si="45"/>
        <v>0.56099999999999994</v>
      </c>
      <c r="BD274" s="19" t="str">
        <f>IF(参照_電気!L274="","",参照_電気!L274)</f>
        <v>酒田天然瓦斯(株)</v>
      </c>
    </row>
    <row r="275" spans="47:56">
      <c r="AU275" s="19" t="str">
        <f>IF(参照_電気!A275="","",参照_電気!A275)</f>
        <v>A0081</v>
      </c>
      <c r="AV275" s="19" t="str">
        <f>IF(参照_電気!B275="","",参照_電気!B275)</f>
        <v>サーラeエナジー(株)</v>
      </c>
      <c r="AW275" s="19" t="str">
        <f>IF(参照_電気!C275="","",参照_電気!C275)</f>
        <v>メニューA</v>
      </c>
      <c r="AX275" s="19">
        <f>IF(参照_電気!D275="","",参照_電気!D275)</f>
        <v>0</v>
      </c>
      <c r="AY275" s="19">
        <f>IF(参照_電気!E275="","",参照_電気!E275)</f>
        <v>0</v>
      </c>
      <c r="AZ275" s="19" t="str">
        <f>IF(参照_電気!F275="","",参照_電気!F275)</f>
        <v>サーラeエナジー(株)</v>
      </c>
      <c r="BA275" s="19" t="str">
        <f>IF(参照_電気!G275="","",参照_電気!G275)</f>
        <v>サーラeエナジー(株)_メニューA</v>
      </c>
      <c r="BB275" s="19">
        <f t="shared" si="45"/>
        <v>0</v>
      </c>
      <c r="BD275" s="19" t="str">
        <f>IF(参照_電気!L275="","",参照_電気!L275)</f>
        <v>坂戸ガス(株)</v>
      </c>
    </row>
    <row r="276" spans="47:56">
      <c r="AU276" s="19" t="str">
        <f>IF(参照_電気!A276="","",参照_電気!A276)</f>
        <v/>
      </c>
      <c r="AV276" s="19" t="str">
        <f>IF(参照_電気!B276="","",参照_電気!B276)</f>
        <v/>
      </c>
      <c r="AW276" s="19" t="str">
        <f>IF(参照_電気!C276="","",参照_電気!C276)</f>
        <v>メニューB</v>
      </c>
      <c r="AX276" s="19">
        <f>IF(参照_電気!D276="","",参照_電気!D276)</f>
        <v>3.8699999999999997E-4</v>
      </c>
      <c r="AY276" s="19">
        <f>IF(参照_電気!E276="","",参照_電気!E276)</f>
        <v>3.8699999999999997E-4</v>
      </c>
      <c r="AZ276" s="19" t="str">
        <f>IF(参照_電気!F276="","",参照_電気!F276)</f>
        <v>サーラeエナジー(株)</v>
      </c>
      <c r="BA276" s="19" t="str">
        <f>IF(参照_電気!G276="","",参照_電気!G276)</f>
        <v>サーラeエナジー(株)_メニューB</v>
      </c>
      <c r="BB276" s="19">
        <f t="shared" si="45"/>
        <v>0.38699999999999996</v>
      </c>
      <c r="BD276" s="19" t="str">
        <f>IF(参照_電気!L276="","",参照_電気!L276)</f>
        <v>(株)さくら新電力</v>
      </c>
    </row>
    <row r="277" spans="47:56">
      <c r="AU277" s="19" t="str">
        <f>IF(参照_電気!A277="","",参照_電気!A277)</f>
        <v/>
      </c>
      <c r="AV277" s="19" t="str">
        <f>IF(参照_電気!B277="","",参照_電気!B277)</f>
        <v/>
      </c>
      <c r="AW277" s="19" t="str">
        <f>IF(参照_電気!C277="","",参照_電気!C277)</f>
        <v>メニューC(残差)</v>
      </c>
      <c r="AX277" s="19">
        <f>IF(参照_電気!D277="","",参照_電気!D277)</f>
        <v>4.2000000000000002E-4</v>
      </c>
      <c r="AY277" s="19">
        <f>IF(参照_電気!E277="","",参照_電気!E277)</f>
        <v>4.2000000000000002E-4</v>
      </c>
      <c r="AZ277" s="19" t="str">
        <f>IF(参照_電気!F277="","",参照_電気!F277)</f>
        <v>サーラeエナジー(株)</v>
      </c>
      <c r="BA277" s="19" t="str">
        <f>IF(参照_電気!G277="","",参照_電気!G277)</f>
        <v>サーラeエナジー(株)_メニューC(残差)</v>
      </c>
      <c r="BB277" s="19">
        <f t="shared" si="45"/>
        <v>0.42000000000000004</v>
      </c>
      <c r="BD277" s="19" t="str">
        <f>IF(参照_電気!L277="","",参照_電気!L277)</f>
        <v>里山パワーワークス(株)</v>
      </c>
    </row>
    <row r="278" spans="47:56">
      <c r="AU278" s="19" t="str">
        <f>IF(参照_電気!A278="","",参照_電気!A278)</f>
        <v/>
      </c>
      <c r="AV278" s="19" t="str">
        <f>IF(参照_電気!B278="","",参照_電気!B278)</f>
        <v/>
      </c>
      <c r="AW278" s="19" t="str">
        <f>IF(参照_電気!C278="","",参照_電気!C278)</f>
        <v>(参考値)事業者全体</v>
      </c>
      <c r="AX278" s="19">
        <f>IF(参照_電気!D278="","",参照_電気!D278)</f>
        <v>4.1300000000000001E-4</v>
      </c>
      <c r="AY278" s="19">
        <f>IF(参照_電気!E278="","",参照_電気!E278)</f>
        <v>4.1300000000000001E-4</v>
      </c>
      <c r="AZ278" s="19" t="str">
        <f>IF(参照_電気!F278="","",参照_電気!F278)</f>
        <v>サーラeエナジー(株)</v>
      </c>
      <c r="BA278" s="19" t="str">
        <f>IF(参照_電気!G278="","",参照_電気!G278)</f>
        <v>サーラeエナジー(株)_(参考値)事業者全体</v>
      </c>
      <c r="BB278" s="19">
        <f t="shared" si="45"/>
        <v>0.41300000000000003</v>
      </c>
      <c r="BD278" s="19" t="str">
        <f>IF(参照_電気!L278="","",参照_電気!L278)</f>
        <v>(株)サニックス</v>
      </c>
    </row>
    <row r="279" spans="47:56">
      <c r="AU279" s="19" t="str">
        <f>IF(参照_電気!A279="","",参照_電気!A279)</f>
        <v>A0082</v>
      </c>
      <c r="AV279" s="19" t="str">
        <f>IF(参照_電気!B279="","",参照_電気!B279)</f>
        <v>(株)地球クラブ</v>
      </c>
      <c r="AW279" s="19" t="str">
        <f>IF(参照_電気!C279="","",参照_電気!C279)</f>
        <v>メニューA</v>
      </c>
      <c r="AX279" s="19">
        <f>IF(参照_電気!D279="","",参照_電気!D279)</f>
        <v>0</v>
      </c>
      <c r="AY279" s="19">
        <f>IF(参照_電気!E279="","",参照_電気!E279)</f>
        <v>0</v>
      </c>
      <c r="AZ279" s="19" t="str">
        <f>IF(参照_電気!F279="","",参照_電気!F279)</f>
        <v>(株)地球クラブ</v>
      </c>
      <c r="BA279" s="19" t="str">
        <f>IF(参照_電気!G279="","",参照_電気!G279)</f>
        <v>(株)地球クラブ_メニューA</v>
      </c>
      <c r="BB279" s="19">
        <f t="shared" si="45"/>
        <v>0</v>
      </c>
      <c r="BD279" s="19" t="str">
        <f>IF(参照_電気!L279="","",参照_電気!L279)</f>
        <v>佐野瓦斯(株)</v>
      </c>
    </row>
    <row r="280" spans="47:56">
      <c r="AU280" s="19" t="str">
        <f>IF(参照_電気!A280="","",参照_電気!A280)</f>
        <v/>
      </c>
      <c r="AV280" s="19" t="str">
        <f>IF(参照_電気!B280="","",参照_電気!B280)</f>
        <v/>
      </c>
      <c r="AW280" s="19" t="str">
        <f>IF(参照_電気!C280="","",参照_電気!C280)</f>
        <v>メニューB</v>
      </c>
      <c r="AX280" s="19">
        <f>IF(参照_電気!D280="","",参照_電気!D280)</f>
        <v>3.7199999999999999E-4</v>
      </c>
      <c r="AY280" s="19">
        <f>IF(参照_電気!E280="","",参照_電気!E280)</f>
        <v>3.7199999999999999E-4</v>
      </c>
      <c r="AZ280" s="19" t="str">
        <f>IF(参照_電気!F280="","",参照_電気!F280)</f>
        <v>(株)地球クラブ</v>
      </c>
      <c r="BA280" s="19" t="str">
        <f>IF(参照_電気!G280="","",参照_電気!G280)</f>
        <v>(株)地球クラブ_メニューB</v>
      </c>
      <c r="BB280" s="19">
        <f t="shared" si="45"/>
        <v>0.372</v>
      </c>
      <c r="BD280" s="19" t="str">
        <f>IF(参照_電気!L280="","",参照_電気!L280)</f>
        <v>サミットエナジー(株)</v>
      </c>
    </row>
    <row r="281" spans="47:56">
      <c r="AU281" s="19" t="str">
        <f>IF(参照_電気!A281="","",参照_電気!A281)</f>
        <v/>
      </c>
      <c r="AV281" s="19" t="str">
        <f>IF(参照_電気!B281="","",参照_電気!B281)</f>
        <v/>
      </c>
      <c r="AW281" s="19" t="str">
        <f>IF(参照_電気!C281="","",参照_電気!C281)</f>
        <v>(参考値)事業者全体</v>
      </c>
      <c r="AX281" s="19">
        <f>IF(参照_電気!D281="","",参照_電気!D281)</f>
        <v>3.3599999999999998E-4</v>
      </c>
      <c r="AY281" s="19">
        <f>IF(参照_電気!E281="","",参照_電気!E281)</f>
        <v>3.3599999999999998E-4</v>
      </c>
      <c r="AZ281" s="19" t="str">
        <f>IF(参照_電気!F281="","",参照_電気!F281)</f>
        <v>(株)地球クラブ</v>
      </c>
      <c r="BA281" s="19" t="str">
        <f>IF(参照_電気!G281="","",参照_電気!G281)</f>
        <v>(株)地球クラブ_(参考値)事業者全体</v>
      </c>
      <c r="BB281" s="19">
        <f t="shared" si="45"/>
        <v>0.33599999999999997</v>
      </c>
      <c r="BD281" s="19" t="str">
        <f>IF(参照_電気!L281="","",参照_電気!L281)</f>
        <v>山陰エレキ・アライアンス(株)</v>
      </c>
    </row>
    <row r="282" spans="47:56">
      <c r="AU282" s="19" t="str">
        <f>IF(参照_電気!A282="","",参照_電気!A282)</f>
        <v>A0084</v>
      </c>
      <c r="AV282" s="19" t="str">
        <f>IF(参照_電気!B282="","",参照_電気!B282)</f>
        <v>西部瓦斯(株)</v>
      </c>
      <c r="AW282" s="19" t="str">
        <f>IF(参照_電気!C282="","",参照_電気!C282)</f>
        <v>メニューA</v>
      </c>
      <c r="AX282" s="19">
        <f>IF(参照_電気!D282="","",参照_電気!D282)</f>
        <v>0</v>
      </c>
      <c r="AY282" s="19">
        <f>IF(参照_電気!E282="","",参照_電気!E282)</f>
        <v>0</v>
      </c>
      <c r="AZ282" s="19" t="str">
        <f>IF(参照_電気!F282="","",参照_電気!F282)</f>
        <v>西部瓦斯(株)</v>
      </c>
      <c r="BA282" s="19" t="str">
        <f>IF(参照_電気!G282="","",参照_電気!G282)</f>
        <v>西部瓦斯(株)_メニューA</v>
      </c>
      <c r="BB282" s="19">
        <f t="shared" si="45"/>
        <v>0</v>
      </c>
      <c r="BD282" s="19" t="str">
        <f>IF(参照_電気!L282="","",参照_電気!L282)</f>
        <v>山陰酸素工業(株)</v>
      </c>
    </row>
    <row r="283" spans="47:56">
      <c r="AU283" s="19" t="str">
        <f>IF(参照_電気!A283="","",参照_電気!A283)</f>
        <v/>
      </c>
      <c r="AV283" s="19" t="str">
        <f>IF(参照_電気!B283="","",参照_電気!B283)</f>
        <v/>
      </c>
      <c r="AW283" s="19" t="str">
        <f>IF(参照_電気!C283="","",参照_電気!C283)</f>
        <v>メニューB(残差)</v>
      </c>
      <c r="AX283" s="19">
        <f>IF(参照_電気!D283="","",参照_電気!D283)</f>
        <v>4.5399999999999998E-4</v>
      </c>
      <c r="AY283" s="19">
        <f>IF(参照_電気!E283="","",参照_電気!E283)</f>
        <v>4.5399999999999998E-4</v>
      </c>
      <c r="AZ283" s="19" t="str">
        <f>IF(参照_電気!F283="","",参照_電気!F283)</f>
        <v>西部瓦斯(株)</v>
      </c>
      <c r="BA283" s="19" t="str">
        <f>IF(参照_電気!G283="","",参照_電気!G283)</f>
        <v>西部瓦斯(株)_メニューB(残差)</v>
      </c>
      <c r="BB283" s="19">
        <f t="shared" si="45"/>
        <v>0.45399999999999996</v>
      </c>
      <c r="BD283" s="19" t="str">
        <f>IF(参照_電気!L283="","",参照_電気!L283)</f>
        <v>(株)三郷ひまわりエナジー</v>
      </c>
    </row>
    <row r="284" spans="47:56">
      <c r="AU284" s="19" t="str">
        <f>IF(参照_電気!A284="","",参照_電気!A284)</f>
        <v/>
      </c>
      <c r="AV284" s="19" t="str">
        <f>IF(参照_電気!B284="","",参照_電気!B284)</f>
        <v/>
      </c>
      <c r="AW284" s="19" t="str">
        <f>IF(参照_電気!C284="","",参照_電気!C284)</f>
        <v>(参考値)事業者全体</v>
      </c>
      <c r="AX284" s="19">
        <f>IF(参照_電気!D284="","",参照_電気!D284)</f>
        <v>4.1399999999999998E-4</v>
      </c>
      <c r="AY284" s="19">
        <f>IF(参照_電気!E284="","",参照_電気!E284)</f>
        <v>4.1399999999999998E-4</v>
      </c>
      <c r="AZ284" s="19" t="str">
        <f>IF(参照_電気!F284="","",参照_電気!F284)</f>
        <v>西部瓦斯(株)</v>
      </c>
      <c r="BA284" s="19" t="str">
        <f>IF(参照_電気!G284="","",参照_電気!G284)</f>
        <v>西部瓦斯(株)_(参考値)事業者全体</v>
      </c>
      <c r="BB284" s="19">
        <f t="shared" si="45"/>
        <v>0.41399999999999998</v>
      </c>
      <c r="BD284" s="19" t="str">
        <f>IF(参照_電気!L284="","",参照_電気!L284)</f>
        <v>サントラベラーズサービス有限会社</v>
      </c>
    </row>
    <row r="285" spans="47:56">
      <c r="AU285" s="19" t="str">
        <f>IF(参照_電気!A285="","",参照_電気!A285)</f>
        <v>A0085</v>
      </c>
      <c r="AV285" s="19" t="str">
        <f>IF(参照_電気!B285="","",参照_電気!B285)</f>
        <v>東邦ガス(株)</v>
      </c>
      <c r="AW285" s="19" t="str">
        <f>IF(参照_電気!C285="","",参照_電気!C285)</f>
        <v>メニューA</v>
      </c>
      <c r="AX285" s="19">
        <f>IF(参照_電気!D285="","",参照_電気!D285)</f>
        <v>3.2000000000000003E-4</v>
      </c>
      <c r="AY285" s="19">
        <f>IF(参照_電気!E285="","",参照_電気!E285)</f>
        <v>3.2000000000000003E-4</v>
      </c>
      <c r="AZ285" s="19" t="str">
        <f>IF(参照_電気!F285="","",参照_電気!F285)</f>
        <v>東邦ガス(株)</v>
      </c>
      <c r="BA285" s="19" t="str">
        <f>IF(参照_電気!G285="","",参照_電気!G285)</f>
        <v>東邦ガス(株)_メニューA</v>
      </c>
      <c r="BB285" s="19">
        <f t="shared" si="45"/>
        <v>0.32</v>
      </c>
      <c r="BD285" s="19" t="str">
        <f>IF(参照_電気!L285="","",参照_電気!L285)</f>
        <v>(株)シーエナジー</v>
      </c>
    </row>
    <row r="286" spans="47:56">
      <c r="AU286" s="19" t="str">
        <f>IF(参照_電気!A286="","",参照_電気!A286)</f>
        <v/>
      </c>
      <c r="AV286" s="19" t="str">
        <f>IF(参照_電気!B286="","",参照_電気!B286)</f>
        <v/>
      </c>
      <c r="AW286" s="19" t="str">
        <f>IF(参照_電気!C286="","",参照_電気!C286)</f>
        <v>メニューB</v>
      </c>
      <c r="AX286" s="19">
        <f>IF(参照_電気!D286="","",参照_電気!D286)</f>
        <v>0</v>
      </c>
      <c r="AY286" s="19">
        <f>IF(参照_電気!E286="","",参照_電気!E286)</f>
        <v>0</v>
      </c>
      <c r="AZ286" s="19" t="str">
        <f>IF(参照_電気!F286="","",参照_電気!F286)</f>
        <v>東邦ガス(株)</v>
      </c>
      <c r="BA286" s="19" t="str">
        <f>IF(参照_電気!G286="","",参照_電気!G286)</f>
        <v>東邦ガス(株)_メニューB</v>
      </c>
      <c r="BB286" s="19">
        <f t="shared" si="45"/>
        <v>0</v>
      </c>
      <c r="BD286" s="19" t="str">
        <f>IF(参照_電気!L286="","",参照_電気!L286)</f>
        <v>(株)シーラソーラー</v>
      </c>
    </row>
    <row r="287" spans="47:56">
      <c r="AU287" s="19" t="str">
        <f>IF(参照_電気!A287="","",参照_電気!A287)</f>
        <v/>
      </c>
      <c r="AV287" s="19" t="str">
        <f>IF(参照_電気!B287="","",参照_電気!B287)</f>
        <v/>
      </c>
      <c r="AW287" s="19" t="str">
        <f>IF(参照_電気!C287="","",参照_電気!C287)</f>
        <v>メニューC(残差)</v>
      </c>
      <c r="AX287" s="19">
        <f>IF(参照_電気!D287="","",参照_電気!D287)</f>
        <v>5.4299999999999997E-4</v>
      </c>
      <c r="AY287" s="19">
        <f>IF(参照_電気!E287="","",参照_電気!E287)</f>
        <v>5.4299999999999997E-4</v>
      </c>
      <c r="AZ287" s="19" t="str">
        <f>IF(参照_電気!F287="","",参照_電気!F287)</f>
        <v>東邦ガス(株)</v>
      </c>
      <c r="BA287" s="19" t="str">
        <f>IF(参照_電気!G287="","",参照_電気!G287)</f>
        <v>東邦ガス(株)_メニューC(残差)</v>
      </c>
      <c r="BB287" s="19">
        <f t="shared" si="45"/>
        <v>0.54299999999999993</v>
      </c>
      <c r="BD287" s="19" t="str">
        <f>IF(参照_電気!L287="","",参照_電気!L287)</f>
        <v>(株)ジェイコム札幌</v>
      </c>
    </row>
    <row r="288" spans="47:56">
      <c r="AU288" s="19" t="str">
        <f>IF(参照_電気!A288="","",参照_電気!A288)</f>
        <v/>
      </c>
      <c r="AV288" s="19" t="str">
        <f>IF(参照_電気!B288="","",参照_電気!B288)</f>
        <v/>
      </c>
      <c r="AW288" s="19" t="str">
        <f>IF(参照_電気!C288="","",参照_電気!C288)</f>
        <v>(参考値)事業者全体</v>
      </c>
      <c r="AX288" s="19">
        <f>IF(参照_電気!D288="","",参照_電気!D288)</f>
        <v>5.1400000000000003E-4</v>
      </c>
      <c r="AY288" s="19">
        <f>IF(参照_電気!E288="","",参照_電気!E288)</f>
        <v>5.1400000000000003E-4</v>
      </c>
      <c r="AZ288" s="19" t="str">
        <f>IF(参照_電気!F288="","",参照_電気!F288)</f>
        <v>東邦ガス(株)</v>
      </c>
      <c r="BA288" s="19" t="str">
        <f>IF(参照_電気!G288="","",参照_電気!G288)</f>
        <v>東邦ガス(株)_(参考値)事業者全体</v>
      </c>
      <c r="BB288" s="19">
        <f t="shared" si="45"/>
        <v>0.51400000000000001</v>
      </c>
      <c r="BD288" s="19" t="str">
        <f>IF(参照_電気!L288="","",参照_電気!L288)</f>
        <v>シェルジャパン(株)</v>
      </c>
    </row>
    <row r="289" spans="47:56">
      <c r="AU289" s="19" t="str">
        <f>IF(参照_電気!A289="","",参照_電気!A289)</f>
        <v>A0086</v>
      </c>
      <c r="AV289" s="19" t="str">
        <f>IF(参照_電気!B289="","",参照_電気!B289)</f>
        <v>シナネン(株)</v>
      </c>
      <c r="AW289" s="19" t="str">
        <f>IF(参照_電気!C289="","",参照_電気!C289)</f>
        <v>メニューA</v>
      </c>
      <c r="AX289" s="19">
        <f>IF(参照_電気!D289="","",参照_電気!D289)</f>
        <v>0</v>
      </c>
      <c r="AY289" s="19">
        <f>IF(参照_電気!E289="","",参照_電気!E289)</f>
        <v>0</v>
      </c>
      <c r="AZ289" s="19" t="str">
        <f>IF(参照_電気!F289="","",参照_電気!F289)</f>
        <v>シナネン(株)</v>
      </c>
      <c r="BA289" s="19" t="str">
        <f>IF(参照_電気!G289="","",参照_電気!G289)</f>
        <v>シナネン(株)_メニューA</v>
      </c>
      <c r="BB289" s="19">
        <f t="shared" si="45"/>
        <v>0</v>
      </c>
      <c r="BD289" s="19" t="str">
        <f>IF(参照_電気!L289="","",参照_電気!L289)</f>
        <v>(株)しおさい電力</v>
      </c>
    </row>
    <row r="290" spans="47:56">
      <c r="AU290" s="19" t="str">
        <f>IF(参照_電気!A290="","",参照_電気!A290)</f>
        <v/>
      </c>
      <c r="AV290" s="19" t="str">
        <f>IF(参照_電気!B290="","",参照_電気!B290)</f>
        <v/>
      </c>
      <c r="AW290" s="19" t="str">
        <f>IF(参照_電気!C290="","",参照_電気!C290)</f>
        <v>メニューB</v>
      </c>
      <c r="AX290" s="19">
        <f>IF(参照_電気!D290="","",参照_電気!D290)</f>
        <v>1.25E-4</v>
      </c>
      <c r="AY290" s="19">
        <f>IF(参照_電気!E290="","",参照_電気!E290)</f>
        <v>1.25E-4</v>
      </c>
      <c r="AZ290" s="19" t="str">
        <f>IF(参照_電気!F290="","",参照_電気!F290)</f>
        <v>シナネン(株)</v>
      </c>
      <c r="BA290" s="19" t="str">
        <f>IF(参照_電気!G290="","",参照_電気!G290)</f>
        <v>シナネン(株)_メニューB</v>
      </c>
      <c r="BB290" s="19">
        <f t="shared" si="45"/>
        <v>0.125</v>
      </c>
      <c r="BD290" s="19" t="str">
        <f>IF(参照_電気!L290="","",参照_電気!L290)</f>
        <v>(株)シグナストラスト</v>
      </c>
    </row>
    <row r="291" spans="47:56">
      <c r="AU291" s="19" t="str">
        <f>IF(参照_電気!A291="","",参照_電気!A291)</f>
        <v/>
      </c>
      <c r="AV291" s="19" t="str">
        <f>IF(参照_電気!B291="","",参照_電気!B291)</f>
        <v/>
      </c>
      <c r="AW291" s="19" t="str">
        <f>IF(参照_電気!C291="","",参照_電気!C291)</f>
        <v>メニューC</v>
      </c>
      <c r="AX291" s="19">
        <f>IF(参照_電気!D291="","",参照_電気!D291)</f>
        <v>1.7799999999999999E-4</v>
      </c>
      <c r="AY291" s="19">
        <f>IF(参照_電気!E291="","",参照_電気!E291)</f>
        <v>1.7799999999999999E-4</v>
      </c>
      <c r="AZ291" s="19" t="str">
        <f>IF(参照_電気!F291="","",参照_電気!F291)</f>
        <v>シナネン(株)</v>
      </c>
      <c r="BA291" s="19" t="str">
        <f>IF(参照_電気!G291="","",参照_電気!G291)</f>
        <v>シナネン(株)_メニューC</v>
      </c>
      <c r="BB291" s="19">
        <f t="shared" si="45"/>
        <v>0.17799999999999999</v>
      </c>
      <c r="BD291" s="19" t="str">
        <f>IF(参照_電気!L291="","",参照_電気!L291)</f>
        <v>ジケイ・スペース(株)</v>
      </c>
    </row>
    <row r="292" spans="47:56">
      <c r="AU292" s="19" t="str">
        <f>IF(参照_電気!A292="","",参照_電気!A292)</f>
        <v/>
      </c>
      <c r="AV292" s="19" t="str">
        <f>IF(参照_電気!B292="","",参照_電気!B292)</f>
        <v/>
      </c>
      <c r="AW292" s="19" t="str">
        <f>IF(参照_電気!C292="","",参照_電気!C292)</f>
        <v>メニューD</v>
      </c>
      <c r="AX292" s="19">
        <f>IF(参照_電気!D292="","",参照_電気!D292)</f>
        <v>2.4699999999999999E-4</v>
      </c>
      <c r="AY292" s="19">
        <f>IF(参照_電気!E292="","",参照_電気!E292)</f>
        <v>2.4699999999999999E-4</v>
      </c>
      <c r="AZ292" s="19" t="str">
        <f>IF(参照_電気!F292="","",参照_電気!F292)</f>
        <v>シナネン(株)</v>
      </c>
      <c r="BA292" s="19" t="str">
        <f>IF(参照_電気!G292="","",参照_電気!G292)</f>
        <v>シナネン(株)_メニューD</v>
      </c>
      <c r="BB292" s="19">
        <f t="shared" si="45"/>
        <v>0.247</v>
      </c>
      <c r="BD292" s="19" t="str">
        <f>IF(参照_電気!L292="","",参照_電気!L292)</f>
        <v>静岡ガス＆パワー(株)</v>
      </c>
    </row>
    <row r="293" spans="47:56">
      <c r="AU293" s="19" t="str">
        <f>IF(参照_電気!A293="","",参照_電気!A293)</f>
        <v/>
      </c>
      <c r="AV293" s="19" t="str">
        <f>IF(参照_電気!B293="","",参照_電気!B293)</f>
        <v/>
      </c>
      <c r="AW293" s="19" t="str">
        <f>IF(参照_電気!C293="","",参照_電気!C293)</f>
        <v>メニューE</v>
      </c>
      <c r="AX293" s="19">
        <f>IF(参照_電気!D293="","",参照_電気!D293)</f>
        <v>3.8099999999999999E-4</v>
      </c>
      <c r="AY293" s="19">
        <f>IF(参照_電気!E293="","",参照_電気!E293)</f>
        <v>3.8099999999999999E-4</v>
      </c>
      <c r="AZ293" s="19" t="str">
        <f>IF(参照_電気!F293="","",参照_電気!F293)</f>
        <v>シナネン(株)</v>
      </c>
      <c r="BA293" s="19" t="str">
        <f>IF(参照_電気!G293="","",参照_電気!G293)</f>
        <v>シナネン(株)_メニューE</v>
      </c>
      <c r="BB293" s="19">
        <f t="shared" si="45"/>
        <v>0.38100000000000001</v>
      </c>
      <c r="BD293" s="19" t="str">
        <f>IF(参照_電気!L293="","",参照_電気!L293)</f>
        <v>自然電力(株)</v>
      </c>
    </row>
    <row r="294" spans="47:56">
      <c r="AU294" s="19" t="str">
        <f>IF(参照_電気!A294="","",参照_電気!A294)</f>
        <v/>
      </c>
      <c r="AV294" s="19" t="str">
        <f>IF(参照_電気!B294="","",参照_電気!B294)</f>
        <v/>
      </c>
      <c r="AW294" s="19" t="str">
        <f>IF(参照_電気!C294="","",参照_電気!C294)</f>
        <v>メニューF</v>
      </c>
      <c r="AX294" s="19">
        <f>IF(参照_電気!D294="","",参照_電気!D294)</f>
        <v>2.9E-4</v>
      </c>
      <c r="AY294" s="19">
        <f>IF(参照_電気!E294="","",参照_電気!E294)</f>
        <v>2.9E-4</v>
      </c>
      <c r="AZ294" s="19" t="str">
        <f>IF(参照_電気!F294="","",参照_電気!F294)</f>
        <v>シナネン(株)</v>
      </c>
      <c r="BA294" s="19" t="str">
        <f>IF(参照_電気!G294="","",参照_電気!G294)</f>
        <v>シナネン(株)_メニューF</v>
      </c>
      <c r="BB294" s="19">
        <f t="shared" si="45"/>
        <v>0.28999999999999998</v>
      </c>
      <c r="BD294" s="19" t="str">
        <f>IF(参照_電気!L294="","",参照_電気!L294)</f>
        <v>シナネン(株)</v>
      </c>
    </row>
    <row r="295" spans="47:56">
      <c r="AU295" s="19" t="str">
        <f>IF(参照_電気!A295="","",参照_電気!A295)</f>
        <v/>
      </c>
      <c r="AV295" s="19" t="str">
        <f>IF(参照_電気!B295="","",参照_電気!B295)</f>
        <v/>
      </c>
      <c r="AW295" s="19" t="str">
        <f>IF(参照_電気!C295="","",参照_電気!C295)</f>
        <v>メニューG</v>
      </c>
      <c r="AX295" s="19">
        <f>IF(参照_電気!D295="","",参照_電気!D295)</f>
        <v>3.8999999999999999E-4</v>
      </c>
      <c r="AY295" s="19">
        <f>IF(参照_電気!E295="","",参照_電気!E295)</f>
        <v>3.8999999999999999E-4</v>
      </c>
      <c r="AZ295" s="19" t="str">
        <f>IF(参照_電気!F295="","",参照_電気!F295)</f>
        <v>シナネン(株)</v>
      </c>
      <c r="BA295" s="19" t="str">
        <f>IF(参照_電気!G295="","",参照_電気!G295)</f>
        <v>シナネン(株)_メニューG</v>
      </c>
      <c r="BB295" s="19">
        <f t="shared" si="45"/>
        <v>0.39</v>
      </c>
      <c r="BD295" s="19" t="str">
        <f>IF(参照_電気!L295="","",参照_電気!L295)</f>
        <v>芝浦電力(株)</v>
      </c>
    </row>
    <row r="296" spans="47:56">
      <c r="AU296" s="19" t="str">
        <f>IF(参照_電気!A296="","",参照_電気!A296)</f>
        <v/>
      </c>
      <c r="AV296" s="19" t="str">
        <f>IF(参照_電気!B296="","",参照_電気!B296)</f>
        <v/>
      </c>
      <c r="AW296" s="19" t="str">
        <f>IF(参照_電気!C296="","",参照_電気!C296)</f>
        <v>メニューH(残差)</v>
      </c>
      <c r="AX296" s="19">
        <f>IF(参照_電気!D296="","",参照_電気!D296)</f>
        <v>0</v>
      </c>
      <c r="AY296" s="19">
        <f>IF(参照_電気!E296="","",参照_電気!E296)</f>
        <v>0</v>
      </c>
      <c r="AZ296" s="19" t="str">
        <f>IF(参照_電気!F296="","",参照_電気!F296)</f>
        <v>シナネン(株)</v>
      </c>
      <c r="BA296" s="19" t="str">
        <f>IF(参照_電気!G296="","",参照_電気!G296)</f>
        <v>シナネン(株)_メニューH(残差)</v>
      </c>
      <c r="BB296" s="19">
        <f t="shared" si="45"/>
        <v>0</v>
      </c>
      <c r="BD296" s="19" t="str">
        <f>IF(参照_電気!L296="","",参照_電気!L296)</f>
        <v>(株)ジャパネットサービスイノベーション</v>
      </c>
    </row>
    <row r="297" spans="47:56">
      <c r="AU297" s="19" t="str">
        <f>IF(参照_電気!A297="","",参照_電気!A297)</f>
        <v/>
      </c>
      <c r="AV297" s="19" t="str">
        <f>IF(参照_電気!B297="","",参照_電気!B297)</f>
        <v/>
      </c>
      <c r="AW297" s="19" t="str">
        <f>IF(参照_電気!C297="","",参照_電気!C297)</f>
        <v>(参考値)事業者全体</v>
      </c>
      <c r="AX297" s="19">
        <f>IF(参照_電気!D297="","",参照_電気!D297)</f>
        <v>1.5E-5</v>
      </c>
      <c r="AY297" s="19">
        <f>IF(参照_電気!E297="","",参照_電気!E297)</f>
        <v>1.5E-5</v>
      </c>
      <c r="AZ297" s="19" t="str">
        <f>IF(参照_電気!F297="","",参照_電気!F297)</f>
        <v>シナネン(株)</v>
      </c>
      <c r="BA297" s="19" t="str">
        <f>IF(参照_電気!G297="","",参照_電気!G297)</f>
        <v>シナネン(株)_(参考値)事業者全体</v>
      </c>
      <c r="BB297" s="19">
        <f t="shared" si="45"/>
        <v>1.5000000000000001E-2</v>
      </c>
      <c r="BD297" s="19" t="str">
        <f>IF(参照_電気!L297="","",参照_電気!L297)</f>
        <v>(株)ジョヴィ</v>
      </c>
    </row>
    <row r="298" spans="47:56">
      <c r="AU298" s="19" t="str">
        <f>IF(参照_電気!A298="","",参照_電気!A298)</f>
        <v>A0088</v>
      </c>
      <c r="AV298" s="19" t="str">
        <f>IF(参照_電気!B298="","",参照_電気!B298)</f>
        <v>カワサキグリーンエナジー(株)</v>
      </c>
      <c r="AW298" s="19" t="str">
        <f>IF(参照_電気!C298="","",参照_電気!C298)</f>
        <v>メニューA</v>
      </c>
      <c r="AX298" s="19">
        <f>IF(参照_電気!D298="","",参照_電気!D298)</f>
        <v>0</v>
      </c>
      <c r="AY298" s="19">
        <f>IF(参照_電気!E298="","",参照_電気!E298)</f>
        <v>0</v>
      </c>
      <c r="AZ298" s="19" t="str">
        <f>IF(参照_電気!F298="","",参照_電気!F298)</f>
        <v>カワサキグリーンエナジー(株)</v>
      </c>
      <c r="BA298" s="19" t="str">
        <f>IF(参照_電気!G298="","",参照_電気!G298)</f>
        <v>カワサキグリーンエナジー(株)_メニューA</v>
      </c>
      <c r="BB298" s="19">
        <f t="shared" si="45"/>
        <v>0</v>
      </c>
      <c r="BD298" s="19" t="str">
        <f>IF(参照_電気!L298="","",参照_電気!L298)</f>
        <v>湘南電力(株)</v>
      </c>
    </row>
    <row r="299" spans="47:56">
      <c r="AU299" s="19" t="str">
        <f>IF(参照_電気!A299="","",参照_電気!A299)</f>
        <v/>
      </c>
      <c r="AV299" s="19" t="str">
        <f>IF(参照_電気!B299="","",参照_電気!B299)</f>
        <v/>
      </c>
      <c r="AW299" s="19" t="str">
        <f>IF(参照_電気!C299="","",参照_電気!C299)</f>
        <v>メニューB</v>
      </c>
      <c r="AX299" s="19">
        <f>IF(参照_電気!D299="","",参照_電気!D299)</f>
        <v>2.9999999999999997E-4</v>
      </c>
      <c r="AY299" s="19">
        <f>IF(参照_電気!E299="","",参照_電気!E299)</f>
        <v>2.9999999999999997E-4</v>
      </c>
      <c r="AZ299" s="19" t="str">
        <f>IF(参照_電気!F299="","",参照_電気!F299)</f>
        <v>カワサキグリーンエナジー(株)</v>
      </c>
      <c r="BA299" s="19" t="str">
        <f>IF(参照_電気!G299="","",参照_電気!G299)</f>
        <v>カワサキグリーンエナジー(株)_メニューB</v>
      </c>
      <c r="BB299" s="19">
        <f t="shared" si="45"/>
        <v>0.3</v>
      </c>
      <c r="BD299" s="19" t="str">
        <f>IF(参照_電気!L299="","",参照_電気!L299)</f>
        <v>(株)情熱電力</v>
      </c>
    </row>
    <row r="300" spans="47:56">
      <c r="AU300" s="19" t="str">
        <f>IF(参照_電気!A300="","",参照_電気!A300)</f>
        <v/>
      </c>
      <c r="AV300" s="19" t="str">
        <f>IF(参照_電気!B300="","",参照_電気!B300)</f>
        <v/>
      </c>
      <c r="AW300" s="19" t="str">
        <f>IF(参照_電気!C300="","",参照_電気!C300)</f>
        <v>メニューC(残差)</v>
      </c>
      <c r="AX300" s="19">
        <f>IF(参照_電気!D300="","",参照_電気!D300)</f>
        <v>5.3799999999999996E-4</v>
      </c>
      <c r="AY300" s="19">
        <f>IF(参照_電気!E300="","",参照_電気!E300)</f>
        <v>5.3799999999999996E-4</v>
      </c>
      <c r="AZ300" s="19" t="str">
        <f>IF(参照_電気!F300="","",参照_電気!F300)</f>
        <v>カワサキグリーンエナジー(株)</v>
      </c>
      <c r="BA300" s="19" t="str">
        <f>IF(参照_電気!G300="","",参照_電気!G300)</f>
        <v>カワサキグリーンエナジー(株)_メニューC(残差)</v>
      </c>
      <c r="BB300" s="19">
        <f t="shared" si="45"/>
        <v>0.53799999999999992</v>
      </c>
      <c r="BD300" s="19" t="str">
        <f>IF(参照_電気!L300="","",参照_電気!L300)</f>
        <v>しろくま電力(株)</v>
      </c>
    </row>
    <row r="301" spans="47:56">
      <c r="AU301" s="19" t="str">
        <f>IF(参照_電気!A301="","",参照_電気!A301)</f>
        <v/>
      </c>
      <c r="AV301" s="19" t="str">
        <f>IF(参照_電気!B301="","",参照_電気!B301)</f>
        <v/>
      </c>
      <c r="AW301" s="19" t="str">
        <f>IF(参照_電気!C301="","",参照_電気!C301)</f>
        <v>(参考値)事業者全体</v>
      </c>
      <c r="AX301" s="19">
        <f>IF(参照_電気!D301="","",参照_電気!D301)</f>
        <v>3.9199999999999999E-4</v>
      </c>
      <c r="AY301" s="19">
        <f>IF(参照_電気!E301="","",参照_電気!E301)</f>
        <v>3.9199999999999999E-4</v>
      </c>
      <c r="AZ301" s="19" t="str">
        <f>IF(参照_電気!F301="","",参照_電気!F301)</f>
        <v>カワサキグリーンエナジー(株)</v>
      </c>
      <c r="BA301" s="19" t="str">
        <f>IF(参照_電気!G301="","",参照_電気!G301)</f>
        <v>カワサキグリーンエナジー(株)_(参考値)事業者全体</v>
      </c>
      <c r="BB301" s="19">
        <f t="shared" si="45"/>
        <v>0.39200000000000002</v>
      </c>
      <c r="BD301" s="19" t="str">
        <f>IF(参照_電気!L301="","",参照_電気!L301)</f>
        <v>(株)新出光</v>
      </c>
    </row>
    <row r="302" spans="47:56">
      <c r="AU302" s="19" t="str">
        <f>IF(参照_電気!A302="","",参照_電気!A302)</f>
        <v>A0089</v>
      </c>
      <c r="AV302" s="19" t="str">
        <f>IF(参照_電気!B302="","",参照_電気!B302)</f>
        <v>大一ガス(株)</v>
      </c>
      <c r="AW302" s="19" t="str">
        <f>IF(参照_電気!C302="","",参照_電気!C302)</f>
        <v>メニューA</v>
      </c>
      <c r="AX302" s="19">
        <f>IF(参照_電気!D302="","",参照_電気!D302)</f>
        <v>0</v>
      </c>
      <c r="AY302" s="19">
        <f>IF(参照_電気!E302="","",参照_電気!E302)</f>
        <v>0</v>
      </c>
      <c r="AZ302" s="19" t="str">
        <f>IF(参照_電気!F302="","",参照_電気!F302)</f>
        <v>大一ガス(株)</v>
      </c>
      <c r="BA302" s="19" t="str">
        <f>IF(参照_電気!G302="","",参照_電気!G302)</f>
        <v>大一ガス(株)_メニューA</v>
      </c>
      <c r="BB302" s="19">
        <f t="shared" si="45"/>
        <v>0</v>
      </c>
      <c r="BD302" s="19" t="str">
        <f>IF(参照_電気!L302="","",参照_電気!L302)</f>
        <v>シン・エナジー(株)</v>
      </c>
    </row>
    <row r="303" spans="47:56">
      <c r="AU303" s="19" t="str">
        <f>IF(参照_電気!A303="","",参照_電気!A303)</f>
        <v/>
      </c>
      <c r="AV303" s="19" t="str">
        <f>IF(参照_電気!B303="","",参照_電気!B303)</f>
        <v/>
      </c>
      <c r="AW303" s="19" t="str">
        <f>IF(参照_電気!C303="","",参照_電気!C303)</f>
        <v>メニューB</v>
      </c>
      <c r="AX303" s="19">
        <f>IF(参照_電気!D303="","",参照_電気!D303)</f>
        <v>4.57E-4</v>
      </c>
      <c r="AY303" s="19">
        <f>IF(参照_電気!E303="","",参照_電気!E303)</f>
        <v>4.57E-4</v>
      </c>
      <c r="AZ303" s="19" t="str">
        <f>IF(参照_電気!F303="","",参照_電気!F303)</f>
        <v>大一ガス(株)</v>
      </c>
      <c r="BA303" s="19" t="str">
        <f>IF(参照_電気!G303="","",参照_電気!G303)</f>
        <v>大一ガス(株)_メニューB</v>
      </c>
      <c r="BB303" s="19">
        <f t="shared" si="45"/>
        <v>0.45700000000000002</v>
      </c>
      <c r="BD303" s="19" t="str">
        <f>IF(参照_電気!L303="","",参照_電気!L303)</f>
        <v>新エネルギー開発(株)</v>
      </c>
    </row>
    <row r="304" spans="47:56">
      <c r="AU304" s="19" t="str">
        <f>IF(参照_電気!A304="","",参照_電気!A304)</f>
        <v/>
      </c>
      <c r="AV304" s="19" t="str">
        <f>IF(参照_電気!B304="","",参照_電気!B304)</f>
        <v/>
      </c>
      <c r="AW304" s="19" t="str">
        <f>IF(参照_電気!C304="","",参照_電気!C304)</f>
        <v>メニューC(残差)</v>
      </c>
      <c r="AX304" s="19">
        <f>IF(参照_電気!D304="","",参照_電気!D304)</f>
        <v>5.1699999999999999E-4</v>
      </c>
      <c r="AY304" s="19">
        <f>IF(参照_電気!E304="","",参照_電気!E304)</f>
        <v>5.1699999999999999E-4</v>
      </c>
      <c r="AZ304" s="19" t="str">
        <f>IF(参照_電気!F304="","",参照_電気!F304)</f>
        <v>大一ガス(株)</v>
      </c>
      <c r="BA304" s="19" t="str">
        <f>IF(参照_電気!G304="","",参照_電気!G304)</f>
        <v>大一ガス(株)_メニューC(残差)</v>
      </c>
      <c r="BB304" s="19">
        <f t="shared" si="45"/>
        <v>0.51700000000000002</v>
      </c>
      <c r="BD304" s="19" t="str">
        <f>IF(参照_電気!L304="","",参照_電気!L304)</f>
        <v>新電力おおいた(株)</v>
      </c>
    </row>
    <row r="305" spans="47:56">
      <c r="AU305" s="19" t="str">
        <f>IF(参照_電気!A305="","",参照_電気!A305)</f>
        <v/>
      </c>
      <c r="AV305" s="19" t="str">
        <f>IF(参照_電気!B305="","",参照_電気!B305)</f>
        <v/>
      </c>
      <c r="AW305" s="19" t="str">
        <f>IF(参照_電気!C305="","",参照_電気!C305)</f>
        <v>(参考値)事業者全体</v>
      </c>
      <c r="AX305" s="19">
        <f>IF(参照_電気!D305="","",参照_電気!D305)</f>
        <v>5.13E-4</v>
      </c>
      <c r="AY305" s="19">
        <f>IF(参照_電気!E305="","",参照_電気!E305)</f>
        <v>5.13E-4</v>
      </c>
      <c r="AZ305" s="19" t="str">
        <f>IF(参照_電気!F305="","",参照_電気!F305)</f>
        <v>大一ガス(株)</v>
      </c>
      <c r="BA305" s="19" t="str">
        <f>IF(参照_電気!G305="","",参照_電気!G305)</f>
        <v>大一ガス(株)_(参考値)事業者全体</v>
      </c>
      <c r="BB305" s="19">
        <f t="shared" si="45"/>
        <v>0.51300000000000001</v>
      </c>
      <c r="BD305" s="19" t="str">
        <f>IF(参照_電気!L305="","",参照_電気!L305)</f>
        <v>新電力新潟(株)</v>
      </c>
    </row>
    <row r="306" spans="47:56">
      <c r="AU306" s="19" t="str">
        <f>IF(参照_電気!A306="","",参照_電気!A306)</f>
        <v>A0090</v>
      </c>
      <c r="AV306" s="19" t="str">
        <f>IF(参照_電気!B306="","",参照_電気!B306)</f>
        <v>(株)リミックスポイント</v>
      </c>
      <c r="AW306" s="19" t="str">
        <f>IF(参照_電気!C306="","",参照_電気!C306)</f>
        <v>メニューA</v>
      </c>
      <c r="AX306" s="19">
        <f>IF(参照_電気!D306="","",参照_電気!D306)</f>
        <v>0</v>
      </c>
      <c r="AY306" s="19">
        <f>IF(参照_電気!E306="","",参照_電気!E306)</f>
        <v>0</v>
      </c>
      <c r="AZ306" s="19" t="str">
        <f>IF(参照_電気!F306="","",参照_電気!F306)</f>
        <v>(株)リミックスポイント</v>
      </c>
      <c r="BA306" s="19" t="str">
        <f>IF(参照_電気!G306="","",参照_電気!G306)</f>
        <v>(株)リミックスポイント_メニューA</v>
      </c>
      <c r="BB306" s="19">
        <f t="shared" si="45"/>
        <v>0</v>
      </c>
      <c r="BD306" s="19" t="str">
        <f>IF(参照_電気!L306="","",参照_電気!L306)</f>
        <v>シントウエナジー(株)</v>
      </c>
    </row>
    <row r="307" spans="47:56">
      <c r="AU307" s="19" t="str">
        <f>IF(参照_電気!A307="","",参照_電気!A307)</f>
        <v/>
      </c>
      <c r="AV307" s="19" t="str">
        <f>IF(参照_電気!B307="","",参照_電気!B307)</f>
        <v/>
      </c>
      <c r="AW307" s="19" t="str">
        <f>IF(参照_電気!C307="","",参照_電気!C307)</f>
        <v>メニューB</v>
      </c>
      <c r="AX307" s="19">
        <f>IF(参照_電気!D307="","",参照_電気!D307)</f>
        <v>0</v>
      </c>
      <c r="AY307" s="19">
        <f>IF(参照_電気!E307="","",参照_電気!E307)</f>
        <v>0</v>
      </c>
      <c r="AZ307" s="19" t="str">
        <f>IF(参照_電気!F307="","",参照_電気!F307)</f>
        <v>(株)リミックスポイント</v>
      </c>
      <c r="BA307" s="19" t="str">
        <f>IF(参照_電気!G307="","",参照_電気!G307)</f>
        <v>(株)リミックスポイント_メニューB</v>
      </c>
      <c r="BB307" s="19">
        <f t="shared" si="45"/>
        <v>0</v>
      </c>
      <c r="BD307" s="19" t="str">
        <f>IF(参照_電気!L307="","",参照_電気!L307)</f>
        <v>須賀川瓦斯(株)</v>
      </c>
    </row>
    <row r="308" spans="47:56">
      <c r="AU308" s="19" t="str">
        <f>IF(参照_電気!A308="","",参照_電気!A308)</f>
        <v/>
      </c>
      <c r="AV308" s="19" t="str">
        <f>IF(参照_電気!B308="","",参照_電気!B308)</f>
        <v/>
      </c>
      <c r="AW308" s="19" t="str">
        <f>IF(参照_電気!C308="","",参照_電気!C308)</f>
        <v>メニューC</v>
      </c>
      <c r="AX308" s="19">
        <f>IF(参照_電気!D308="","",参照_電気!D308)</f>
        <v>4.0000000000000002E-4</v>
      </c>
      <c r="AY308" s="19">
        <f>IF(参照_電気!E308="","",参照_電気!E308)</f>
        <v>4.0000000000000002E-4</v>
      </c>
      <c r="AZ308" s="19" t="str">
        <f>IF(参照_電気!F308="","",参照_電気!F308)</f>
        <v>(株)リミックスポイント</v>
      </c>
      <c r="BA308" s="19" t="str">
        <f>IF(参照_電気!G308="","",参照_電気!G308)</f>
        <v>(株)リミックスポイント_メニューC</v>
      </c>
      <c r="BB308" s="19">
        <f t="shared" si="45"/>
        <v>0.4</v>
      </c>
      <c r="BD308" s="19" t="str">
        <f>IF(参照_電気!L308="","",参照_電気!L308)</f>
        <v>鈴鹿グリーンエナジー(株)</v>
      </c>
    </row>
    <row r="309" spans="47:56">
      <c r="AU309" s="19" t="str">
        <f>IF(参照_電気!A309="","",参照_電気!A309)</f>
        <v/>
      </c>
      <c r="AV309" s="19" t="str">
        <f>IF(参照_電気!B309="","",参照_電気!B309)</f>
        <v/>
      </c>
      <c r="AW309" s="19" t="str">
        <f>IF(参照_電気!C309="","",参照_電気!C309)</f>
        <v>メニューD(残差)</v>
      </c>
      <c r="AX309" s="19">
        <f>IF(参照_電気!D309="","",参照_電気!D309)</f>
        <v>5.3499999999999999E-4</v>
      </c>
      <c r="AY309" s="19">
        <f>IF(参照_電気!E309="","",参照_電気!E309)</f>
        <v>5.3499999999999999E-4</v>
      </c>
      <c r="AZ309" s="19" t="str">
        <f>IF(参照_電気!F309="","",参照_電気!F309)</f>
        <v>(株)リミックスポイント</v>
      </c>
      <c r="BA309" s="19" t="str">
        <f>IF(参照_電気!G309="","",参照_電気!G309)</f>
        <v>(株)リミックスポイント_メニューD(残差)</v>
      </c>
      <c r="BB309" s="19">
        <f t="shared" si="45"/>
        <v>0.53500000000000003</v>
      </c>
      <c r="BD309" s="19" t="str">
        <f>IF(参照_電気!L309="","",参照_電気!L309)</f>
        <v>鈴与商事(株)</v>
      </c>
    </row>
    <row r="310" spans="47:56">
      <c r="AU310" s="19" t="str">
        <f>IF(参照_電気!A310="","",参照_電気!A310)</f>
        <v/>
      </c>
      <c r="AV310" s="19" t="str">
        <f>IF(参照_電気!B310="","",参照_電気!B310)</f>
        <v/>
      </c>
      <c r="AW310" s="19" t="str">
        <f>IF(参照_電気!C310="","",参照_電気!C310)</f>
        <v>(参考値)事業者全体</v>
      </c>
      <c r="AX310" s="19">
        <f>IF(参照_電気!D310="","",参照_電気!D310)</f>
        <v>5.2999999999999998E-4</v>
      </c>
      <c r="AY310" s="19">
        <f>IF(参照_電気!E310="","",参照_電気!E310)</f>
        <v>5.2999999999999998E-4</v>
      </c>
      <c r="AZ310" s="19" t="str">
        <f>IF(参照_電気!F310="","",参照_電気!F310)</f>
        <v>(株)リミックスポイント</v>
      </c>
      <c r="BA310" s="19" t="str">
        <f>IF(参照_電気!G310="","",参照_電気!G310)</f>
        <v>(株)リミックスポイント_(参考値)事業者全体</v>
      </c>
      <c r="BB310" s="19">
        <f t="shared" si="45"/>
        <v>0.53</v>
      </c>
      <c r="BD310" s="19" t="str">
        <f>IF(参照_電気!L310="","",参照_電気!L310)</f>
        <v>鈴与電力(株)</v>
      </c>
    </row>
    <row r="311" spans="47:56">
      <c r="AU311" s="19" t="str">
        <f>IF(参照_電気!A311="","",参照_電気!A311)</f>
        <v>A0092</v>
      </c>
      <c r="AV311" s="19" t="str">
        <f>IF(参照_電気!B311="","",参照_電気!B311)</f>
        <v>(株)中海テレビ放送</v>
      </c>
      <c r="AW311" s="19" t="str">
        <f>IF(参照_電気!C311="","",参照_電気!C311)</f>
        <v/>
      </c>
      <c r="AX311" s="19">
        <f>IF(参照_電気!D311="","",参照_電気!D311)</f>
        <v>7.3999999999999999E-4</v>
      </c>
      <c r="AY311" s="19">
        <f>IF(参照_電気!E311="","",参照_電気!E311)</f>
        <v>7.3999999999999999E-4</v>
      </c>
      <c r="AZ311" s="19" t="str">
        <f>IF(参照_電気!F311="","",参照_電気!F311)</f>
        <v>(株)中海テレビ放送</v>
      </c>
      <c r="BA311" s="19" t="str">
        <f>IF(参照_電気!G311="","",参照_電気!G311)</f>
        <v>(株)中海テレビ放送_</v>
      </c>
      <c r="BB311" s="19">
        <f t="shared" si="45"/>
        <v>0.74</v>
      </c>
      <c r="BD311" s="19" t="str">
        <f>IF(参照_電気!L311="","",参照_電気!L311)</f>
        <v>スターティア(株)</v>
      </c>
    </row>
    <row r="312" spans="47:56">
      <c r="AU312" s="19" t="str">
        <f>IF(参照_電気!A312="","",参照_電気!A312)</f>
        <v>A0093</v>
      </c>
      <c r="AV312" s="19" t="str">
        <f>IF(参照_電気!B312="","",参照_電気!B312)</f>
        <v>パシフィックパワー(株)</v>
      </c>
      <c r="AW312" s="19" t="str">
        <f>IF(参照_電気!C312="","",参照_電気!C312)</f>
        <v>メニューA</v>
      </c>
      <c r="AX312" s="19">
        <f>IF(参照_電気!D312="","",参照_電気!D312)</f>
        <v>0</v>
      </c>
      <c r="AY312" s="19">
        <f>IF(参照_電気!E312="","",参照_電気!E312)</f>
        <v>0</v>
      </c>
      <c r="AZ312" s="19" t="str">
        <f>IF(参照_電気!F312="","",参照_電気!F312)</f>
        <v>パシフィックパワー(株)</v>
      </c>
      <c r="BA312" s="19" t="str">
        <f>IF(参照_電気!G312="","",参照_電気!G312)</f>
        <v>パシフィックパワー(株)_メニューA</v>
      </c>
      <c r="BB312" s="19">
        <f t="shared" si="45"/>
        <v>0</v>
      </c>
      <c r="BD312" s="19" t="str">
        <f>IF(参照_電気!L312="","",参照_電気!L312)</f>
        <v>(株)ストエネ</v>
      </c>
    </row>
    <row r="313" spans="47:56">
      <c r="AU313" s="19" t="str">
        <f>IF(参照_電気!A313="","",参照_電気!A313)</f>
        <v/>
      </c>
      <c r="AV313" s="19" t="str">
        <f>IF(参照_電気!B313="","",参照_電気!B313)</f>
        <v/>
      </c>
      <c r="AW313" s="19" t="str">
        <f>IF(参照_電気!C313="","",参照_電気!C313)</f>
        <v>メニューB</v>
      </c>
      <c r="AX313" s="19">
        <f>IF(参照_電気!D313="","",参照_電気!D313)</f>
        <v>0</v>
      </c>
      <c r="AY313" s="19">
        <f>IF(参照_電気!E313="","",参照_電気!E313)</f>
        <v>0</v>
      </c>
      <c r="AZ313" s="19" t="str">
        <f>IF(参照_電気!F313="","",参照_電気!F313)</f>
        <v>パシフィックパワー(株)</v>
      </c>
      <c r="BA313" s="19" t="str">
        <f>IF(参照_電気!G313="","",参照_電気!G313)</f>
        <v>パシフィックパワー(株)_メニューB</v>
      </c>
      <c r="BB313" s="19">
        <f t="shared" si="45"/>
        <v>0</v>
      </c>
      <c r="BD313" s="19" t="str">
        <f>IF(参照_電気!L313="","",参照_電気!L313)</f>
        <v>(株)スマート</v>
      </c>
    </row>
    <row r="314" spans="47:56">
      <c r="AU314" s="19" t="str">
        <f>IF(参照_電気!A314="","",参照_電気!A314)</f>
        <v/>
      </c>
      <c r="AV314" s="19" t="str">
        <f>IF(参照_電気!B314="","",参照_電気!B314)</f>
        <v/>
      </c>
      <c r="AW314" s="19" t="str">
        <f>IF(参照_電気!C314="","",参照_電気!C314)</f>
        <v>メニューC(残差)</v>
      </c>
      <c r="AX314" s="19">
        <f>IF(参照_電気!D314="","",参照_電気!D314)</f>
        <v>4.0299999999999998E-4</v>
      </c>
      <c r="AY314" s="19">
        <f>IF(参照_電気!E314="","",参照_電気!E314)</f>
        <v>4.0299999999999998E-4</v>
      </c>
      <c r="AZ314" s="19" t="str">
        <f>IF(参照_電気!F314="","",参照_電気!F314)</f>
        <v>パシフィックパワー(株)</v>
      </c>
      <c r="BA314" s="19" t="str">
        <f>IF(参照_電気!G314="","",参照_電気!G314)</f>
        <v>パシフィックパワー(株)_メニューC(残差)</v>
      </c>
      <c r="BB314" s="19">
        <f t="shared" si="45"/>
        <v>0.40299999999999997</v>
      </c>
      <c r="BD314" s="19" t="str">
        <f>IF(参照_電気!L314="","",参照_電気!L314)</f>
        <v>スマートエコエナジー(株)</v>
      </c>
    </row>
    <row r="315" spans="47:56">
      <c r="AU315" s="19" t="str">
        <f>IF(参照_電気!A315="","",参照_電気!A315)</f>
        <v/>
      </c>
      <c r="AV315" s="19" t="str">
        <f>IF(参照_電気!B315="","",参照_電気!B315)</f>
        <v/>
      </c>
      <c r="AW315" s="19" t="str">
        <f>IF(参照_電気!C315="","",参照_電気!C315)</f>
        <v>(参考値)事業者全体</v>
      </c>
      <c r="AX315" s="19">
        <f>IF(参照_電気!D315="","",参照_電気!D315)</f>
        <v>1.63E-4</v>
      </c>
      <c r="AY315" s="19">
        <f>IF(参照_電気!E315="","",参照_電気!E315)</f>
        <v>1.63E-4</v>
      </c>
      <c r="AZ315" s="19" t="str">
        <f>IF(参照_電気!F315="","",参照_電気!F315)</f>
        <v>パシフィックパワー(株)</v>
      </c>
      <c r="BA315" s="19" t="str">
        <f>IF(参照_電気!G315="","",参照_電気!G315)</f>
        <v>パシフィックパワー(株)_(参考値)事業者全体</v>
      </c>
      <c r="BB315" s="19">
        <f t="shared" si="45"/>
        <v>0.16300000000000001</v>
      </c>
      <c r="BD315" s="19" t="str">
        <f>IF(参照_電気!L315="","",参照_電気!L315)</f>
        <v>スマートエナジー磐田(株)</v>
      </c>
    </row>
    <row r="316" spans="47:56">
      <c r="AU316" s="19" t="str">
        <f>IF(参照_電気!A316="","",参照_電気!A316)</f>
        <v>A0104</v>
      </c>
      <c r="AV316" s="19" t="str">
        <f>IF(参照_電気!B316="","",参照_電気!B316)</f>
        <v>(株)ジェイコム札幌</v>
      </c>
      <c r="AW316" s="19" t="str">
        <f>IF(参照_電気!C316="","",参照_電気!C316)</f>
        <v>メニューA</v>
      </c>
      <c r="AX316" s="19">
        <f>IF(参照_電気!D316="","",参照_電気!D316)</f>
        <v>0</v>
      </c>
      <c r="AY316" s="19">
        <f>IF(参照_電気!E316="","",参照_電気!E316)</f>
        <v>0</v>
      </c>
      <c r="AZ316" s="19" t="str">
        <f>IF(参照_電気!F316="","",参照_電気!F316)</f>
        <v>(株)ジェイコム札幌</v>
      </c>
      <c r="BA316" s="19" t="str">
        <f>IF(参照_電気!G316="","",参照_電気!G316)</f>
        <v>(株)ジェイコム札幌_メニューA</v>
      </c>
      <c r="BB316" s="19">
        <f t="shared" si="45"/>
        <v>0</v>
      </c>
      <c r="BD316" s="19" t="str">
        <f>IF(参照_電気!L316="","",参照_電気!L316)</f>
        <v>スマートエナジー熊本(株)</v>
      </c>
    </row>
    <row r="317" spans="47:56">
      <c r="AU317" s="19" t="str">
        <f>IF(参照_電気!A317="","",参照_電気!A317)</f>
        <v/>
      </c>
      <c r="AV317" s="19" t="str">
        <f>IF(参照_電気!B317="","",参照_電気!B317)</f>
        <v/>
      </c>
      <c r="AW317" s="19" t="str">
        <f>IF(参照_電気!C317="","",参照_電気!C317)</f>
        <v>メニューB(残差)</v>
      </c>
      <c r="AX317" s="19">
        <f>IF(参照_電気!D317="","",参照_電気!D317)</f>
        <v>5.4699999999999996E-4</v>
      </c>
      <c r="AY317" s="19">
        <f>IF(参照_電気!E317="","",参照_電気!E317)</f>
        <v>5.4699999999999996E-4</v>
      </c>
      <c r="AZ317" s="19" t="str">
        <f>IF(参照_電気!F317="","",参照_電気!F317)</f>
        <v>(株)ジェイコム札幌</v>
      </c>
      <c r="BA317" s="19" t="str">
        <f>IF(参照_電気!G317="","",参照_電気!G317)</f>
        <v>(株)ジェイコム札幌_メニューB(残差)</v>
      </c>
      <c r="BB317" s="19">
        <f t="shared" si="45"/>
        <v>0.54699999999999993</v>
      </c>
      <c r="BD317" s="19" t="str">
        <f>IF(参照_電気!L317="","",参照_電気!L317)</f>
        <v>スマート電気(株)</v>
      </c>
    </row>
    <row r="318" spans="47:56">
      <c r="AU318" s="19" t="str">
        <f>IF(参照_電気!A318="","",参照_電気!A318)</f>
        <v/>
      </c>
      <c r="AV318" s="19" t="str">
        <f>IF(参照_電気!B318="","",参照_電気!B318)</f>
        <v/>
      </c>
      <c r="AW318" s="19" t="str">
        <f>IF(参照_電気!C318="","",参照_電気!C318)</f>
        <v>(参考値)事業者全体</v>
      </c>
      <c r="AX318" s="19">
        <f>IF(参照_電気!D318="","",参照_電気!D318)</f>
        <v>5.3700000000000004E-4</v>
      </c>
      <c r="AY318" s="19">
        <f>IF(参照_電気!E318="","",参照_電気!E318)</f>
        <v>5.3700000000000004E-4</v>
      </c>
      <c r="AZ318" s="19" t="str">
        <f>IF(参照_電気!F318="","",参照_電気!F318)</f>
        <v>(株)ジェイコム札幌</v>
      </c>
      <c r="BA318" s="19" t="str">
        <f>IF(参照_電気!G318="","",参照_電気!G318)</f>
        <v>(株)ジェイコム札幌_(参考値)事業者全体</v>
      </c>
      <c r="BB318" s="19">
        <f t="shared" si="45"/>
        <v>0.53700000000000003</v>
      </c>
      <c r="BD318" s="19" t="str">
        <f>IF(参照_電気!L318="","",参照_電気!L318)</f>
        <v>住友商事(株)</v>
      </c>
    </row>
    <row r="319" spans="47:56">
      <c r="AU319" s="19" t="str">
        <f>IF(参照_電気!A319="","",参照_電気!A319)</f>
        <v>A0120</v>
      </c>
      <c r="AV319" s="19" t="str">
        <f>IF(参照_電気!B319="","",参照_電気!B319)</f>
        <v>鹿児島電力(株)</v>
      </c>
      <c r="AW319" s="19" t="str">
        <f>IF(参照_電気!C319="","",参照_電気!C319)</f>
        <v/>
      </c>
      <c r="AX319" s="19">
        <f>IF(参照_電気!D319="","",参照_電気!D319)</f>
        <v>4.0900000000000002E-4</v>
      </c>
      <c r="AY319" s="19">
        <f>IF(参照_電気!E319="","",参照_電気!E319)</f>
        <v>4.0900000000000002E-4</v>
      </c>
      <c r="AZ319" s="19" t="str">
        <f>IF(参照_電気!F319="","",参照_電気!F319)</f>
        <v>鹿児島電力(株)</v>
      </c>
      <c r="BA319" s="19" t="str">
        <f>IF(参照_電気!G319="","",参照_電気!G319)</f>
        <v>鹿児島電力(株)_</v>
      </c>
      <c r="BB319" s="19">
        <f t="shared" si="45"/>
        <v>0.40900000000000003</v>
      </c>
      <c r="BD319" s="19" t="str">
        <f>IF(参照_電気!L319="","",参照_電気!L319)</f>
        <v>諏訪瓦斯(株)</v>
      </c>
    </row>
    <row r="320" spans="47:56">
      <c r="AU320" s="19" t="str">
        <f>IF(参照_電気!A320="","",参照_電気!A320)</f>
        <v>A0121</v>
      </c>
      <c r="AV320" s="19" t="str">
        <f>IF(参照_電気!B320="","",参照_電気!B320)</f>
        <v>太陽ガス(株)</v>
      </c>
      <c r="AW320" s="19" t="str">
        <f>IF(参照_電気!C320="","",参照_電気!C320)</f>
        <v/>
      </c>
      <c r="AX320" s="19">
        <f>IF(参照_電気!D320="","",参照_電気!D320)</f>
        <v>4.2900000000000002E-4</v>
      </c>
      <c r="AY320" s="19">
        <f>IF(参照_電気!E320="","",参照_電気!E320)</f>
        <v>4.2900000000000002E-4</v>
      </c>
      <c r="AZ320" s="19" t="str">
        <f>IF(参照_電気!F320="","",参照_電気!F320)</f>
        <v>太陽ガス(株)</v>
      </c>
      <c r="BA320" s="19" t="str">
        <f>IF(参照_電気!G320="","",参照_電気!G320)</f>
        <v>太陽ガス(株)_</v>
      </c>
      <c r="BB320" s="19">
        <f t="shared" si="45"/>
        <v>0.42899999999999999</v>
      </c>
      <c r="BD320" s="19" t="str">
        <f>IF(参照_電気!L320="","",参照_電気!L320)</f>
        <v>生活協同組合コープこうべ</v>
      </c>
    </row>
    <row r="321" spans="47:56">
      <c r="AU321" s="19" t="str">
        <f>IF(参照_電気!A321="","",参照_電気!A321)</f>
        <v>A0122</v>
      </c>
      <c r="AV321" s="19" t="str">
        <f>IF(参照_電気!B321="","",参照_電気!B321)</f>
        <v>アーバンエナジー(株)</v>
      </c>
      <c r="AW321" s="19" t="str">
        <f>IF(参照_電気!C321="","",参照_電気!C321)</f>
        <v>メニューA</v>
      </c>
      <c r="AX321" s="19">
        <f>IF(参照_電気!D321="","",参照_電気!D321)</f>
        <v>0</v>
      </c>
      <c r="AY321" s="19">
        <f>IF(参照_電気!E321="","",参照_電気!E321)</f>
        <v>0</v>
      </c>
      <c r="AZ321" s="19" t="str">
        <f>IF(参照_電気!F321="","",参照_電気!F321)</f>
        <v>アーバンエナジー(株)</v>
      </c>
      <c r="BA321" s="19" t="str">
        <f>IF(参照_電気!G321="","",参照_電気!G321)</f>
        <v>アーバンエナジー(株)_メニューA</v>
      </c>
      <c r="BB321" s="19">
        <f t="shared" si="45"/>
        <v>0</v>
      </c>
      <c r="BD321" s="19" t="str">
        <f>IF(参照_電気!L321="","",参照_電気!L321)</f>
        <v>生活協同組合ひろしま</v>
      </c>
    </row>
    <row r="322" spans="47:56">
      <c r="AU322" s="19" t="str">
        <f>IF(参照_電気!A322="","",参照_電気!A322)</f>
        <v/>
      </c>
      <c r="AV322" s="19" t="str">
        <f>IF(参照_電気!B322="","",参照_電気!B322)</f>
        <v/>
      </c>
      <c r="AW322" s="19" t="str">
        <f>IF(参照_電気!C322="","",参照_電気!C322)</f>
        <v>メニューB</v>
      </c>
      <c r="AX322" s="19">
        <f>IF(参照_電気!D322="","",参照_電気!D322)</f>
        <v>2.9E-4</v>
      </c>
      <c r="AY322" s="19">
        <f>IF(参照_電気!E322="","",参照_電気!E322)</f>
        <v>2.9E-4</v>
      </c>
      <c r="AZ322" s="19" t="str">
        <f>IF(参照_電気!F322="","",参照_電気!F322)</f>
        <v>アーバンエナジー(株)</v>
      </c>
      <c r="BA322" s="19" t="str">
        <f>IF(参照_電気!G322="","",参照_電気!G322)</f>
        <v>アーバンエナジー(株)_メニューB</v>
      </c>
      <c r="BB322" s="19">
        <f t="shared" si="45"/>
        <v>0.28999999999999998</v>
      </c>
      <c r="BD322" s="19" t="str">
        <f>IF(参照_電気!L322="","",参照_電気!L322)</f>
        <v>(株)生活クラブエナジー</v>
      </c>
    </row>
    <row r="323" spans="47:56">
      <c r="AU323" s="19" t="str">
        <f>IF(参照_電気!A323="","",参照_電気!A323)</f>
        <v/>
      </c>
      <c r="AV323" s="19" t="str">
        <f>IF(参照_電気!B323="","",参照_電気!B323)</f>
        <v/>
      </c>
      <c r="AW323" s="19" t="str">
        <f>IF(参照_電気!C323="","",参照_電気!C323)</f>
        <v>メニューC</v>
      </c>
      <c r="AX323" s="19">
        <f>IF(参照_電気!D323="","",参照_電気!D323)</f>
        <v>3.1599999999999998E-4</v>
      </c>
      <c r="AY323" s="19">
        <f>IF(参照_電気!E323="","",参照_電気!E323)</f>
        <v>3.1599999999999998E-4</v>
      </c>
      <c r="AZ323" s="19" t="str">
        <f>IF(参照_電気!F323="","",参照_電気!F323)</f>
        <v>アーバンエナジー(株)</v>
      </c>
      <c r="BA323" s="19" t="str">
        <f>IF(参照_電気!G323="","",参照_電気!G323)</f>
        <v>アーバンエナジー(株)_メニューC</v>
      </c>
      <c r="BB323" s="19">
        <f t="shared" si="45"/>
        <v>0.316</v>
      </c>
      <c r="BD323" s="19" t="str">
        <f>IF(参照_電気!L323="","",参照_電気!L323)</f>
        <v>西武ガス(株)</v>
      </c>
    </row>
    <row r="324" spans="47:56">
      <c r="AU324" s="19" t="str">
        <f>IF(参照_電気!A324="","",参照_電気!A324)</f>
        <v/>
      </c>
      <c r="AV324" s="19" t="str">
        <f>IF(参照_電気!B324="","",参照_電気!B324)</f>
        <v/>
      </c>
      <c r="AW324" s="19" t="str">
        <f>IF(参照_電気!C324="","",参照_電気!C324)</f>
        <v>メニューD</v>
      </c>
      <c r="AX324" s="19">
        <f>IF(参照_電気!D324="","",参照_電気!D324)</f>
        <v>2.5500000000000002E-4</v>
      </c>
      <c r="AY324" s="19">
        <f>IF(参照_電気!E324="","",参照_電気!E324)</f>
        <v>2.5500000000000002E-4</v>
      </c>
      <c r="AZ324" s="19" t="str">
        <f>IF(参照_電気!F324="","",参照_電気!F324)</f>
        <v>アーバンエナジー(株)</v>
      </c>
      <c r="BA324" s="19" t="str">
        <f>IF(参照_電気!G324="","",参照_電気!G324)</f>
        <v>アーバンエナジー(株)_メニューD</v>
      </c>
      <c r="BB324" s="19">
        <f t="shared" si="45"/>
        <v>0.255</v>
      </c>
      <c r="BD324" s="19" t="str">
        <f>IF(参照_電気!L324="","",参照_電気!L324)</f>
        <v>石油資源開発(株)</v>
      </c>
    </row>
    <row r="325" spans="47:56">
      <c r="AU325" s="19" t="str">
        <f>IF(参照_電気!A325="","",参照_電気!A325)</f>
        <v/>
      </c>
      <c r="AV325" s="19" t="str">
        <f>IF(参照_電気!B325="","",参照_電気!B325)</f>
        <v/>
      </c>
      <c r="AW325" s="19" t="str">
        <f>IF(参照_電気!C325="","",参照_電気!C325)</f>
        <v>メニューE</v>
      </c>
      <c r="AX325" s="19">
        <f>IF(参照_電気!D325="","",参照_電気!D325)</f>
        <v>3.7300000000000001E-4</v>
      </c>
      <c r="AY325" s="19">
        <f>IF(参照_電気!E325="","",参照_電気!E325)</f>
        <v>3.7300000000000001E-4</v>
      </c>
      <c r="AZ325" s="19" t="str">
        <f>IF(参照_電気!F325="","",参照_電気!F325)</f>
        <v>アーバンエナジー(株)</v>
      </c>
      <c r="BA325" s="19" t="str">
        <f>IF(参照_電気!G325="","",参照_電気!G325)</f>
        <v>アーバンエナジー(株)_メニューE</v>
      </c>
      <c r="BB325" s="19">
        <f t="shared" ref="BB325:BB388" si="46">AX325*1000</f>
        <v>0.373</v>
      </c>
      <c r="BD325" s="19" t="str">
        <f>IF(参照_電気!L325="","",参照_電気!L325)</f>
        <v>ゼロワットパワー(株)</v>
      </c>
    </row>
    <row r="326" spans="47:56">
      <c r="AU326" s="19" t="str">
        <f>IF(参照_電気!A326="","",参照_電気!A326)</f>
        <v/>
      </c>
      <c r="AV326" s="19" t="str">
        <f>IF(参照_電気!B326="","",参照_電気!B326)</f>
        <v/>
      </c>
      <c r="AW326" s="19" t="str">
        <f>IF(参照_電気!C326="","",参照_電気!C326)</f>
        <v>メニューF</v>
      </c>
      <c r="AX326" s="19">
        <f>IF(参照_電気!D326="","",参照_電気!D326)</f>
        <v>3.6200000000000002E-4</v>
      </c>
      <c r="AY326" s="19">
        <f>IF(参照_電気!E326="","",参照_電気!E326)</f>
        <v>3.6200000000000002E-4</v>
      </c>
      <c r="AZ326" s="19" t="str">
        <f>IF(参照_電気!F326="","",参照_電気!F326)</f>
        <v>アーバンエナジー(株)</v>
      </c>
      <c r="BA326" s="19" t="str">
        <f>IF(参照_電気!G326="","",参照_電気!G326)</f>
        <v>アーバンエナジー(株)_メニューF</v>
      </c>
      <c r="BB326" s="19">
        <f t="shared" si="46"/>
        <v>0.36200000000000004</v>
      </c>
      <c r="BD326" s="19" t="str">
        <f>IF(参照_電気!L326="","",参照_電気!L326)</f>
        <v>(株)センカク</v>
      </c>
    </row>
    <row r="327" spans="47:56">
      <c r="AU327" s="19" t="str">
        <f>IF(参照_電気!A327="","",参照_電気!A327)</f>
        <v/>
      </c>
      <c r="AV327" s="19" t="str">
        <f>IF(参照_電気!B327="","",参照_電気!B327)</f>
        <v/>
      </c>
      <c r="AW327" s="19" t="str">
        <f>IF(参照_電気!C327="","",参照_電気!C327)</f>
        <v>メニューG(残差)</v>
      </c>
      <c r="AX327" s="19">
        <f>IF(参照_電気!D327="","",参照_電気!D327)</f>
        <v>3.8000000000000002E-4</v>
      </c>
      <c r="AY327" s="19">
        <f>IF(参照_電気!E327="","",参照_電気!E327)</f>
        <v>3.8000000000000002E-4</v>
      </c>
      <c r="AZ327" s="19" t="str">
        <f>IF(参照_電気!F327="","",参照_電気!F327)</f>
        <v>アーバンエナジー(株)</v>
      </c>
      <c r="BA327" s="19" t="str">
        <f>IF(参照_電気!G327="","",参照_電気!G327)</f>
        <v>アーバンエナジー(株)_メニューG(残差)</v>
      </c>
      <c r="BB327" s="19">
        <f t="shared" si="46"/>
        <v>0.38</v>
      </c>
      <c r="BD327" s="19" t="str">
        <f>IF(参照_電気!L327="","",参照_電気!L327)</f>
        <v>セントラル石油瓦斯(株)</v>
      </c>
    </row>
    <row r="328" spans="47:56">
      <c r="AU328" s="19" t="str">
        <f>IF(参照_電気!A328="","",参照_電気!A328)</f>
        <v/>
      </c>
      <c r="AV328" s="19" t="str">
        <f>IF(参照_電気!B328="","",参照_電気!B328)</f>
        <v/>
      </c>
      <c r="AW328" s="19" t="str">
        <f>IF(参照_電気!C328="","",参照_電気!C328)</f>
        <v>(参考値)事業者全体</v>
      </c>
      <c r="AX328" s="19">
        <f>IF(参照_電気!D328="","",参照_電気!D328)</f>
        <v>1.65E-4</v>
      </c>
      <c r="AY328" s="19">
        <f>IF(参照_電気!E328="","",参照_電気!E328)</f>
        <v>1.65E-4</v>
      </c>
      <c r="AZ328" s="19" t="str">
        <f>IF(参照_電気!F328="","",参照_電気!F328)</f>
        <v>アーバンエナジー(株)</v>
      </c>
      <c r="BA328" s="19" t="str">
        <f>IF(参照_電気!G328="","",参照_電気!G328)</f>
        <v>アーバンエナジー(株)_(参考値)事業者全体</v>
      </c>
      <c r="BB328" s="19">
        <f t="shared" si="46"/>
        <v>0.16500000000000001</v>
      </c>
      <c r="BD328" s="19" t="str">
        <f>IF(参照_電気!L328="","",参照_電気!L328)</f>
        <v>全農エネルギー(株)</v>
      </c>
    </row>
    <row r="329" spans="47:56">
      <c r="AU329" s="19" t="str">
        <f>IF(参照_電気!A329="","",参照_電気!A329)</f>
        <v>A0123</v>
      </c>
      <c r="AV329" s="19" t="str">
        <f>IF(参照_電気!B329="","",参照_電気!B329)</f>
        <v>パワーネクスト(株)</v>
      </c>
      <c r="AW329" s="19" t="str">
        <f>IF(参照_電気!C329="","",参照_電気!C329)</f>
        <v/>
      </c>
      <c r="AX329" s="19">
        <f>IF(参照_電気!D329="","",参照_電気!D329)</f>
        <v>1.2019999999999999E-3</v>
      </c>
      <c r="AY329" s="19">
        <f>IF(参照_電気!E329="","",参照_電気!E329)</f>
        <v>1.2019999999999999E-3</v>
      </c>
      <c r="AZ329" s="19" t="str">
        <f>IF(参照_電気!F329="","",参照_電気!F329)</f>
        <v>パワーネクスト(株)</v>
      </c>
      <c r="BA329" s="19" t="str">
        <f>IF(参照_電気!G329="","",参照_電気!G329)</f>
        <v>パワーネクスト(株)_</v>
      </c>
      <c r="BB329" s="19">
        <f t="shared" si="46"/>
        <v>1.202</v>
      </c>
      <c r="BD329" s="19" t="str">
        <f>IF(参照_電気!L329="","",参照_電気!L329)</f>
        <v>そうまIグリッド合同会社</v>
      </c>
    </row>
    <row r="330" spans="47:56">
      <c r="AU330" s="19" t="str">
        <f>IF(参照_電気!A330="","",参照_電気!A330)</f>
        <v>A0124</v>
      </c>
      <c r="AV330" s="19" t="str">
        <f>IF(参照_電気!B330="","",参照_電気!B330)</f>
        <v>合同会社北上新電力</v>
      </c>
      <c r="AW330" s="19" t="str">
        <f>IF(参照_電気!C330="","",参照_電気!C330)</f>
        <v>メニューA</v>
      </c>
      <c r="AX330" s="19">
        <f>IF(参照_電気!D330="","",参照_電気!D330)</f>
        <v>0</v>
      </c>
      <c r="AY330" s="19">
        <f>IF(参照_電気!E330="","",参照_電気!E330)</f>
        <v>0</v>
      </c>
      <c r="AZ330" s="19" t="str">
        <f>IF(参照_電気!F330="","",参照_電気!F330)</f>
        <v>合同会社北上新電力</v>
      </c>
      <c r="BA330" s="19" t="str">
        <f>IF(参照_電気!G330="","",参照_電気!G330)</f>
        <v>合同会社北上新電力_メニューA</v>
      </c>
      <c r="BB330" s="19">
        <f t="shared" si="46"/>
        <v>0</v>
      </c>
      <c r="BD330" s="19" t="str">
        <f>IF(参照_電気!L330="","",参照_電気!L330)</f>
        <v>大一ガス(株)</v>
      </c>
    </row>
    <row r="331" spans="47:56">
      <c r="AU331" s="19" t="str">
        <f>IF(参照_電気!A331="","",参照_電気!A331)</f>
        <v/>
      </c>
      <c r="AV331" s="19" t="str">
        <f>IF(参照_電気!B331="","",参照_電気!B331)</f>
        <v/>
      </c>
      <c r="AW331" s="19" t="str">
        <f>IF(参照_電気!C331="","",参照_電気!C331)</f>
        <v>メニューB(残差)</v>
      </c>
      <c r="AX331" s="19">
        <f>IF(参照_電気!D331="","",参照_電気!D331)</f>
        <v>6.1600000000000001E-4</v>
      </c>
      <c r="AY331" s="19">
        <f>IF(参照_電気!E331="","",参照_電気!E331)</f>
        <v>6.1600000000000001E-4</v>
      </c>
      <c r="AZ331" s="19" t="str">
        <f>IF(参照_電気!F331="","",参照_電気!F331)</f>
        <v>合同会社北上新電力</v>
      </c>
      <c r="BA331" s="19" t="str">
        <f>IF(参照_電気!G331="","",参照_電気!G331)</f>
        <v>合同会社北上新電力_メニューB(残差)</v>
      </c>
      <c r="BB331" s="19">
        <f t="shared" si="46"/>
        <v>0.61599999999999999</v>
      </c>
      <c r="BD331" s="19" t="str">
        <f>IF(参照_電気!L331="","",参照_電気!L331)</f>
        <v>大東ガス(株)</v>
      </c>
    </row>
    <row r="332" spans="47:56">
      <c r="AU332" s="19" t="str">
        <f>IF(参照_電気!A332="","",参照_電気!A332)</f>
        <v/>
      </c>
      <c r="AV332" s="19" t="str">
        <f>IF(参照_電気!B332="","",参照_電気!B332)</f>
        <v/>
      </c>
      <c r="AW332" s="19" t="str">
        <f>IF(参照_電気!C332="","",参照_電気!C332)</f>
        <v>(参考値)事業者全体</v>
      </c>
      <c r="AX332" s="19">
        <f>IF(参照_電気!D332="","",参照_電気!D332)</f>
        <v>6.1600000000000001E-4</v>
      </c>
      <c r="AY332" s="19">
        <f>IF(参照_電気!E332="","",参照_電気!E332)</f>
        <v>6.1600000000000001E-4</v>
      </c>
      <c r="AZ332" s="19" t="str">
        <f>IF(参照_電気!F332="","",参照_電気!F332)</f>
        <v>合同会社北上新電力</v>
      </c>
      <c r="BA332" s="19" t="str">
        <f>IF(参照_電気!G332="","",参照_電気!G332)</f>
        <v>合同会社北上新電力_(参考値)事業者全体</v>
      </c>
      <c r="BB332" s="19">
        <f t="shared" si="46"/>
        <v>0.61599999999999999</v>
      </c>
      <c r="BD332" s="19" t="str">
        <f>IF(参照_電気!L332="","",参照_電気!L332)</f>
        <v>大東建託パートナーズ(株)</v>
      </c>
    </row>
    <row r="333" spans="47:56">
      <c r="AU333" s="19" t="str">
        <f>IF(参照_電気!A333="","",参照_電気!A333)</f>
        <v>A0126</v>
      </c>
      <c r="AV333" s="19" t="str">
        <f>IF(参照_電気!B333="","",参照_電気!B333)</f>
        <v>(株)タクマエナジー</v>
      </c>
      <c r="AW333" s="19" t="str">
        <f>IF(参照_電気!C333="","",参照_電気!C333)</f>
        <v>メニューA</v>
      </c>
      <c r="AX333" s="19">
        <f>IF(参照_電気!D333="","",参照_電気!D333)</f>
        <v>0</v>
      </c>
      <c r="AY333" s="19">
        <f>IF(参照_電気!E333="","",参照_電気!E333)</f>
        <v>0</v>
      </c>
      <c r="AZ333" s="19" t="str">
        <f>IF(参照_電気!F333="","",参照_電気!F333)</f>
        <v>(株)タクマエナジー</v>
      </c>
      <c r="BA333" s="19" t="str">
        <f>IF(参照_電気!G333="","",参照_電気!G333)</f>
        <v>(株)タクマエナジー_メニューA</v>
      </c>
      <c r="BB333" s="19">
        <f t="shared" si="46"/>
        <v>0</v>
      </c>
      <c r="BD333" s="19" t="str">
        <f>IF(参照_電気!L333="","",参照_電気!L333)</f>
        <v>ダイヤモンドパワー(株)</v>
      </c>
    </row>
    <row r="334" spans="47:56">
      <c r="AU334" s="19" t="str">
        <f>IF(参照_電気!A334="","",参照_電気!A334)</f>
        <v/>
      </c>
      <c r="AV334" s="19" t="str">
        <f>IF(参照_電気!B334="","",参照_電気!B334)</f>
        <v/>
      </c>
      <c r="AW334" s="19" t="str">
        <f>IF(参照_電気!C334="","",参照_電気!C334)</f>
        <v>メニューB</v>
      </c>
      <c r="AX334" s="19">
        <f>IF(参照_電気!D334="","",参照_電気!D334)</f>
        <v>0</v>
      </c>
      <c r="AY334" s="19">
        <f>IF(参照_電気!E334="","",参照_電気!E334)</f>
        <v>0</v>
      </c>
      <c r="AZ334" s="19" t="str">
        <f>IF(参照_電気!F334="","",参照_電気!F334)</f>
        <v>(株)タクマエナジー</v>
      </c>
      <c r="BA334" s="19" t="str">
        <f>IF(参照_電気!G334="","",参照_電気!G334)</f>
        <v>(株)タクマエナジー_メニューB</v>
      </c>
      <c r="BB334" s="19">
        <f t="shared" si="46"/>
        <v>0</v>
      </c>
      <c r="BD334" s="19" t="str">
        <f>IF(参照_電気!L334="","",参照_電気!L334)</f>
        <v>太陽ガス(株)</v>
      </c>
    </row>
    <row r="335" spans="47:56">
      <c r="AU335" s="19" t="str">
        <f>IF(参照_電気!A335="","",参照_電気!A335)</f>
        <v/>
      </c>
      <c r="AV335" s="19" t="str">
        <f>IF(参照_電気!B335="","",参照_電気!B335)</f>
        <v/>
      </c>
      <c r="AW335" s="19" t="str">
        <f>IF(参照_電気!C335="","",参照_電気!C335)</f>
        <v>メニューC</v>
      </c>
      <c r="AX335" s="19">
        <f>IF(参照_電気!D335="","",参照_電気!D335)</f>
        <v>0</v>
      </c>
      <c r="AY335" s="19">
        <f>IF(参照_電気!E335="","",参照_電気!E335)</f>
        <v>0</v>
      </c>
      <c r="AZ335" s="19" t="str">
        <f>IF(参照_電気!F335="","",参照_電気!F335)</f>
        <v>(株)タクマエナジー</v>
      </c>
      <c r="BA335" s="19" t="str">
        <f>IF(参照_電気!G335="","",参照_電気!G335)</f>
        <v>(株)タクマエナジー_メニューC</v>
      </c>
      <c r="BB335" s="19">
        <f t="shared" si="46"/>
        <v>0</v>
      </c>
      <c r="BD335" s="19" t="str">
        <f>IF(参照_電気!L335="","",参照_電気!L335)</f>
        <v>大和エネルギー(株)</v>
      </c>
    </row>
    <row r="336" spans="47:56">
      <c r="AU336" s="19" t="str">
        <f>IF(参照_電気!A336="","",参照_電気!A336)</f>
        <v/>
      </c>
      <c r="AV336" s="19" t="str">
        <f>IF(参照_電気!B336="","",参照_電気!B336)</f>
        <v/>
      </c>
      <c r="AW336" s="19" t="str">
        <f>IF(参照_電気!C336="","",参照_電気!C336)</f>
        <v>メニューD</v>
      </c>
      <c r="AX336" s="19">
        <f>IF(参照_電気!D336="","",参照_電気!D336)</f>
        <v>0</v>
      </c>
      <c r="AY336" s="19">
        <f>IF(参照_電気!E336="","",参照_電気!E336)</f>
        <v>0</v>
      </c>
      <c r="AZ336" s="19" t="str">
        <f>IF(参照_電気!F336="","",参照_電気!F336)</f>
        <v>(株)タクマエナジー</v>
      </c>
      <c r="BA336" s="19" t="str">
        <f>IF(参照_電気!G336="","",参照_電気!G336)</f>
        <v>(株)タクマエナジー_メニューD</v>
      </c>
      <c r="BB336" s="19">
        <f t="shared" si="46"/>
        <v>0</v>
      </c>
      <c r="BD336" s="19" t="str">
        <f>IF(参照_電気!L336="","",参照_電気!L336)</f>
        <v>大和ハウス工業(株)</v>
      </c>
    </row>
    <row r="337" spans="47:56">
      <c r="AU337" s="19" t="str">
        <f>IF(参照_電気!A337="","",参照_電気!A337)</f>
        <v/>
      </c>
      <c r="AV337" s="19" t="str">
        <f>IF(参照_電気!B337="","",参照_電気!B337)</f>
        <v/>
      </c>
      <c r="AW337" s="19" t="str">
        <f>IF(参照_電気!C337="","",参照_電気!C337)</f>
        <v>メニューE</v>
      </c>
      <c r="AX337" s="19">
        <f>IF(参照_電気!D337="","",参照_電気!D337)</f>
        <v>0</v>
      </c>
      <c r="AY337" s="19">
        <f>IF(参照_電気!E337="","",参照_電気!E337)</f>
        <v>0</v>
      </c>
      <c r="AZ337" s="19" t="str">
        <f>IF(参照_電気!F337="","",参照_電気!F337)</f>
        <v>(株)タクマエナジー</v>
      </c>
      <c r="BA337" s="19" t="str">
        <f>IF(参照_電気!G337="","",参照_電気!G337)</f>
        <v>(株)タクマエナジー_メニューE</v>
      </c>
      <c r="BB337" s="19">
        <f t="shared" si="46"/>
        <v>0</v>
      </c>
      <c r="BD337" s="19" t="str">
        <f>IF(参照_電気!L337="","",参照_電気!L337)</f>
        <v>(株)タクマエナジー</v>
      </c>
    </row>
    <row r="338" spans="47:56">
      <c r="AU338" s="19" t="str">
        <f>IF(参照_電気!A338="","",参照_電気!A338)</f>
        <v/>
      </c>
      <c r="AV338" s="19" t="str">
        <f>IF(参照_電気!B338="","",参照_電気!B338)</f>
        <v/>
      </c>
      <c r="AW338" s="19" t="str">
        <f>IF(参照_電気!C338="","",参照_電気!C338)</f>
        <v>メニューF</v>
      </c>
      <c r="AX338" s="19">
        <f>IF(参照_電気!D338="","",参照_電気!D338)</f>
        <v>0</v>
      </c>
      <c r="AY338" s="19">
        <f>IF(参照_電気!E338="","",参照_電気!E338)</f>
        <v>0</v>
      </c>
      <c r="AZ338" s="19" t="str">
        <f>IF(参照_電気!F338="","",参照_電気!F338)</f>
        <v>(株)タクマエナジー</v>
      </c>
      <c r="BA338" s="19" t="str">
        <f>IF(参照_電気!G338="","",参照_電気!G338)</f>
        <v>(株)タクマエナジー_メニューF</v>
      </c>
      <c r="BB338" s="19">
        <f t="shared" si="46"/>
        <v>0</v>
      </c>
      <c r="BD338" s="19" t="str">
        <f>IF(参照_電気!L338="","",参照_電気!L338)</f>
        <v>(株)タケエイでんき</v>
      </c>
    </row>
    <row r="339" spans="47:56">
      <c r="AU339" s="19" t="str">
        <f>IF(参照_電気!A339="","",参照_電気!A339)</f>
        <v/>
      </c>
      <c r="AV339" s="19" t="str">
        <f>IF(参照_電気!B339="","",参照_電気!B339)</f>
        <v/>
      </c>
      <c r="AW339" s="19" t="str">
        <f>IF(参照_電気!C339="","",参照_電気!C339)</f>
        <v>メニューG</v>
      </c>
      <c r="AX339" s="19">
        <f>IF(参照_電気!D339="","",参照_電気!D339)</f>
        <v>0</v>
      </c>
      <c r="AY339" s="19">
        <f>IF(参照_電気!E339="","",参照_電気!E339)</f>
        <v>0</v>
      </c>
      <c r="AZ339" s="19" t="str">
        <f>IF(参照_電気!F339="","",参照_電気!F339)</f>
        <v>(株)タクマエナジー</v>
      </c>
      <c r="BA339" s="19" t="str">
        <f>IF(参照_電気!G339="","",参照_電気!G339)</f>
        <v>(株)タクマエナジー_メニューG</v>
      </c>
      <c r="BB339" s="19">
        <f t="shared" si="46"/>
        <v>0</v>
      </c>
      <c r="BD339" s="19" t="str">
        <f>IF(参照_電気!L339="","",参照_電気!L339)</f>
        <v>たんたんエナジー(株)</v>
      </c>
    </row>
    <row r="340" spans="47:56">
      <c r="AU340" s="19" t="str">
        <f>IF(参照_電気!A340="","",参照_電気!A340)</f>
        <v/>
      </c>
      <c r="AV340" s="19" t="str">
        <f>IF(参照_電気!B340="","",参照_電気!B340)</f>
        <v/>
      </c>
      <c r="AW340" s="19" t="str">
        <f>IF(参照_電気!C340="","",参照_電気!C340)</f>
        <v>メニューH</v>
      </c>
      <c r="AX340" s="19">
        <f>IF(参照_電気!D340="","",参照_電気!D340)</f>
        <v>0</v>
      </c>
      <c r="AY340" s="19">
        <f>IF(参照_電気!E340="","",参照_電気!E340)</f>
        <v>0</v>
      </c>
      <c r="AZ340" s="19" t="str">
        <f>IF(参照_電気!F340="","",参照_電気!F340)</f>
        <v>(株)タクマエナジー</v>
      </c>
      <c r="BA340" s="19" t="str">
        <f>IF(参照_電気!G340="","",参照_電気!G340)</f>
        <v>(株)タクマエナジー_メニューH</v>
      </c>
      <c r="BB340" s="19">
        <f t="shared" si="46"/>
        <v>0</v>
      </c>
      <c r="BD340" s="19" t="str">
        <f>IF(参照_電気!L340="","",参照_電気!L340)</f>
        <v>(株)地域創生ホールディングス</v>
      </c>
    </row>
    <row r="341" spans="47:56">
      <c r="AU341" s="19" t="str">
        <f>IF(参照_電気!A341="","",参照_電気!A341)</f>
        <v/>
      </c>
      <c r="AV341" s="19" t="str">
        <f>IF(参照_電気!B341="","",参照_電気!B341)</f>
        <v/>
      </c>
      <c r="AW341" s="19" t="str">
        <f>IF(参照_電気!C341="","",参照_電気!C341)</f>
        <v>メニューI</v>
      </c>
      <c r="AX341" s="19">
        <f>IF(参照_電気!D341="","",参照_電気!D341)</f>
        <v>0</v>
      </c>
      <c r="AY341" s="19">
        <f>IF(参照_電気!E341="","",参照_電気!E341)</f>
        <v>0</v>
      </c>
      <c r="AZ341" s="19" t="str">
        <f>IF(参照_電気!F341="","",参照_電気!F341)</f>
        <v>(株)タクマエナジー</v>
      </c>
      <c r="BA341" s="19" t="str">
        <f>IF(参照_電気!G341="","",参照_電気!G341)</f>
        <v>(株)タクマエナジー_メニューI</v>
      </c>
      <c r="BB341" s="19">
        <f t="shared" si="46"/>
        <v>0</v>
      </c>
      <c r="BD341" s="19" t="str">
        <f>IF(参照_電気!L341="","",参照_電気!L341)</f>
        <v>(株)地球クラブ</v>
      </c>
    </row>
    <row r="342" spans="47:56">
      <c r="AU342" s="19" t="str">
        <f>IF(参照_電気!A342="","",参照_電気!A342)</f>
        <v/>
      </c>
      <c r="AV342" s="19" t="str">
        <f>IF(参照_電気!B342="","",参照_電気!B342)</f>
        <v/>
      </c>
      <c r="AW342" s="19" t="str">
        <f>IF(参照_電気!C342="","",参照_電気!C342)</f>
        <v>メニューJ(残差)</v>
      </c>
      <c r="AX342" s="19">
        <f>IF(参照_電気!D342="","",参照_電気!D342)</f>
        <v>7.7300000000000003E-4</v>
      </c>
      <c r="AY342" s="19">
        <f>IF(参照_電気!E342="","",参照_電気!E342)</f>
        <v>7.7300000000000003E-4</v>
      </c>
      <c r="AZ342" s="19" t="str">
        <f>IF(参照_電気!F342="","",参照_電気!F342)</f>
        <v>(株)タクマエナジー</v>
      </c>
      <c r="BA342" s="19" t="str">
        <f>IF(参照_電気!G342="","",参照_電気!G342)</f>
        <v>(株)タクマエナジー_メニューJ(残差)</v>
      </c>
      <c r="BB342" s="19">
        <f t="shared" si="46"/>
        <v>0.77300000000000002</v>
      </c>
      <c r="BD342" s="19" t="str">
        <f>IF(参照_電気!L342="","",参照_電気!L342)</f>
        <v>千葉電力(株)</v>
      </c>
    </row>
    <row r="343" spans="47:56">
      <c r="AU343" s="19" t="str">
        <f>IF(参照_電気!A343="","",参照_電気!A343)</f>
        <v/>
      </c>
      <c r="AV343" s="19" t="str">
        <f>IF(参照_電気!B343="","",参照_電気!B343)</f>
        <v/>
      </c>
      <c r="AW343" s="19" t="str">
        <f>IF(参照_電気!C343="","",参照_電気!C343)</f>
        <v>(参考値)事業者全体</v>
      </c>
      <c r="AX343" s="19">
        <f>IF(参照_電気!D343="","",参照_電気!D343)</f>
        <v>3.5199999999999999E-4</v>
      </c>
      <c r="AY343" s="19">
        <f>IF(参照_電気!E343="","",参照_電気!E343)</f>
        <v>3.5199999999999999E-4</v>
      </c>
      <c r="AZ343" s="19" t="str">
        <f>IF(参照_電気!F343="","",参照_電気!F343)</f>
        <v>(株)タクマエナジー</v>
      </c>
      <c r="BA343" s="19" t="str">
        <f>IF(参照_電気!G343="","",参照_電気!G343)</f>
        <v>(株)タクマエナジー_(参考値)事業者全体</v>
      </c>
      <c r="BB343" s="19">
        <f t="shared" si="46"/>
        <v>0.35199999999999998</v>
      </c>
      <c r="BD343" s="19" t="str">
        <f>IF(参照_電気!L343="","",参照_電気!L343)</f>
        <v>(株)チャームドライフ</v>
      </c>
    </row>
    <row r="344" spans="47:56">
      <c r="AU344" s="19" t="str">
        <f>IF(参照_電気!A344="","",参照_電気!A344)</f>
        <v>A0130</v>
      </c>
      <c r="AV344" s="19" t="str">
        <f>IF(参照_電気!B344="","",参照_電気!B344)</f>
        <v>丸紅新電力(株)</v>
      </c>
      <c r="AW344" s="19" t="str">
        <f>IF(参照_電気!C344="","",参照_電気!C344)</f>
        <v>メニューA</v>
      </c>
      <c r="AX344" s="19">
        <f>IF(参照_電気!D344="","",参照_電気!D344)</f>
        <v>0</v>
      </c>
      <c r="AY344" s="19">
        <f>IF(参照_電気!E344="","",参照_電気!E344)</f>
        <v>0</v>
      </c>
      <c r="AZ344" s="19" t="str">
        <f>IF(参照_電気!F344="","",参照_電気!F344)</f>
        <v>丸紅新電力(株)</v>
      </c>
      <c r="BA344" s="19" t="str">
        <f>IF(参照_電気!G344="","",参照_電気!G344)</f>
        <v>丸紅新電力(株)_メニューA</v>
      </c>
      <c r="BB344" s="19">
        <f t="shared" si="46"/>
        <v>0</v>
      </c>
      <c r="BD344" s="19" t="str">
        <f>IF(参照_電気!L344="","",参照_電気!L344)</f>
        <v>中央電力エナジー(株)</v>
      </c>
    </row>
    <row r="345" spans="47:56">
      <c r="AU345" s="19" t="str">
        <f>IF(参照_電気!A345="","",参照_電気!A345)</f>
        <v/>
      </c>
      <c r="AV345" s="19" t="str">
        <f>IF(参照_電気!B345="","",参照_電気!B345)</f>
        <v/>
      </c>
      <c r="AW345" s="19" t="str">
        <f>IF(参照_電気!C345="","",参照_電気!C345)</f>
        <v>メニューB</v>
      </c>
      <c r="AX345" s="19">
        <f>IF(参照_電気!D345="","",参照_電気!D345)</f>
        <v>1.6699999999999999E-4</v>
      </c>
      <c r="AY345" s="19">
        <f>IF(参照_電気!E345="","",参照_電気!E345)</f>
        <v>1.6699999999999999E-4</v>
      </c>
      <c r="AZ345" s="19" t="str">
        <f>IF(参照_電気!F345="","",参照_電気!F345)</f>
        <v>丸紅新電力(株)</v>
      </c>
      <c r="BA345" s="19" t="str">
        <f>IF(参照_電気!G345="","",参照_電気!G345)</f>
        <v>丸紅新電力(株)_メニューB</v>
      </c>
      <c r="BB345" s="19">
        <f t="shared" si="46"/>
        <v>0.16699999999999998</v>
      </c>
      <c r="BD345" s="19" t="str">
        <f>IF(参照_電気!L345="","",参照_電気!L345)</f>
        <v>(株)中海テレビ放送</v>
      </c>
    </row>
    <row r="346" spans="47:56">
      <c r="AU346" s="19" t="str">
        <f>IF(参照_電気!A346="","",参照_電気!A346)</f>
        <v/>
      </c>
      <c r="AV346" s="19" t="str">
        <f>IF(参照_電気!B346="","",参照_電気!B346)</f>
        <v/>
      </c>
      <c r="AW346" s="19" t="str">
        <f>IF(参照_電気!C346="","",参照_電気!C346)</f>
        <v>メニューC</v>
      </c>
      <c r="AX346" s="19">
        <f>IF(参照_電気!D346="","",参照_電気!D346)</f>
        <v>2.5300000000000002E-4</v>
      </c>
      <c r="AY346" s="19">
        <f>IF(参照_電気!E346="","",参照_電気!E346)</f>
        <v>2.5300000000000002E-4</v>
      </c>
      <c r="AZ346" s="19" t="str">
        <f>IF(参照_電気!F346="","",参照_電気!F346)</f>
        <v>丸紅新電力(株)</v>
      </c>
      <c r="BA346" s="19" t="str">
        <f>IF(参照_電気!G346="","",参照_電気!G346)</f>
        <v>丸紅新電力(株)_メニューC</v>
      </c>
      <c r="BB346" s="19">
        <f t="shared" si="46"/>
        <v>0.253</v>
      </c>
      <c r="BD346" s="19" t="str">
        <f>IF(参照_電気!L346="","",参照_電気!L346)</f>
        <v>(株)中京電力</v>
      </c>
    </row>
    <row r="347" spans="47:56">
      <c r="AU347" s="19" t="str">
        <f>IF(参照_電気!A347="","",参照_電気!A347)</f>
        <v/>
      </c>
      <c r="AV347" s="19" t="str">
        <f>IF(参照_電気!B347="","",参照_電気!B347)</f>
        <v/>
      </c>
      <c r="AW347" s="19" t="str">
        <f>IF(参照_電気!C347="","",参照_電気!C347)</f>
        <v>メニューD</v>
      </c>
      <c r="AX347" s="19">
        <f>IF(参照_電気!D347="","",参照_電気!D347)</f>
        <v>2.7399999999999999E-4</v>
      </c>
      <c r="AY347" s="19">
        <f>IF(参照_電気!E347="","",参照_電気!E347)</f>
        <v>2.7399999999999999E-4</v>
      </c>
      <c r="AZ347" s="19" t="str">
        <f>IF(参照_電気!F347="","",参照_電気!F347)</f>
        <v>丸紅新電力(株)</v>
      </c>
      <c r="BA347" s="19" t="str">
        <f>IF(参照_電気!G347="","",参照_電気!G347)</f>
        <v>丸紅新電力(株)_メニューD</v>
      </c>
      <c r="BB347" s="19">
        <f t="shared" si="46"/>
        <v>0.27399999999999997</v>
      </c>
      <c r="BD347" s="19" t="str">
        <f>IF(参照_電気!L347="","",参照_電気!L347)</f>
        <v>中小企業支援(株)</v>
      </c>
    </row>
    <row r="348" spans="47:56">
      <c r="AU348" s="19" t="str">
        <f>IF(参照_電気!A348="","",参照_電気!A348)</f>
        <v/>
      </c>
      <c r="AV348" s="19" t="str">
        <f>IF(参照_電気!B348="","",参照_電気!B348)</f>
        <v/>
      </c>
      <c r="AW348" s="19" t="str">
        <f>IF(参照_電気!C348="","",参照_電気!C348)</f>
        <v>メニューE</v>
      </c>
      <c r="AX348" s="19">
        <f>IF(参照_電気!D348="","",参照_電気!D348)</f>
        <v>2.9500000000000001E-4</v>
      </c>
      <c r="AY348" s="19">
        <f>IF(参照_電気!E348="","",参照_電気!E348)</f>
        <v>2.9500000000000001E-4</v>
      </c>
      <c r="AZ348" s="19" t="str">
        <f>IF(参照_電気!F348="","",参照_電気!F348)</f>
        <v>丸紅新電力(株)</v>
      </c>
      <c r="BA348" s="19" t="str">
        <f>IF(参照_電気!G348="","",参照_電気!G348)</f>
        <v>丸紅新電力(株)_メニューE</v>
      </c>
      <c r="BB348" s="19">
        <f t="shared" si="46"/>
        <v>0.29500000000000004</v>
      </c>
      <c r="BD348" s="19" t="str">
        <f>IF(参照_電気!L348="","",参照_電気!L348)</f>
        <v>常石商事(株)</v>
      </c>
    </row>
    <row r="349" spans="47:56">
      <c r="AU349" s="19" t="str">
        <f>IF(参照_電気!A349="","",参照_電気!A349)</f>
        <v/>
      </c>
      <c r="AV349" s="19" t="str">
        <f>IF(参照_電気!B349="","",参照_電気!B349)</f>
        <v/>
      </c>
      <c r="AW349" s="19" t="str">
        <f>IF(参照_電気!C349="","",参照_電気!C349)</f>
        <v>メニューF</v>
      </c>
      <c r="AX349" s="19">
        <f>IF(参照_電気!D349="","",参照_電気!D349)</f>
        <v>3.8699999999999997E-4</v>
      </c>
      <c r="AY349" s="19">
        <f>IF(参照_電気!E349="","",参照_電気!E349)</f>
        <v>3.8699999999999997E-4</v>
      </c>
      <c r="AZ349" s="19" t="str">
        <f>IF(参照_電気!F349="","",参照_電気!F349)</f>
        <v>丸紅新電力(株)</v>
      </c>
      <c r="BA349" s="19" t="str">
        <f>IF(参照_電気!G349="","",参照_電気!G349)</f>
        <v>丸紅新電力(株)_メニューF</v>
      </c>
      <c r="BB349" s="19">
        <f t="shared" si="46"/>
        <v>0.38699999999999996</v>
      </c>
      <c r="BD349" s="19" t="str">
        <f>IF(参照_電気!L349="","",参照_電気!L349)</f>
        <v>つばさでんき(株)(旧：(株)アルファライズ)</v>
      </c>
    </row>
    <row r="350" spans="47:56">
      <c r="AU350" s="19" t="str">
        <f>IF(参照_電気!A350="","",参照_電気!A350)</f>
        <v/>
      </c>
      <c r="AV350" s="19" t="str">
        <f>IF(参照_電気!B350="","",参照_電気!B350)</f>
        <v/>
      </c>
      <c r="AW350" s="19" t="str">
        <f>IF(参照_電気!C350="","",参照_電気!C350)</f>
        <v>メニューG</v>
      </c>
      <c r="AX350" s="19">
        <f>IF(参照_電気!D350="","",参照_電気!D350)</f>
        <v>0</v>
      </c>
      <c r="AY350" s="19">
        <f>IF(参照_電気!E350="","",参照_電気!E350)</f>
        <v>0</v>
      </c>
      <c r="AZ350" s="19" t="str">
        <f>IF(参照_電気!F350="","",参照_電気!F350)</f>
        <v>丸紅新電力(株)</v>
      </c>
      <c r="BA350" s="19" t="str">
        <f>IF(参照_電気!G350="","",参照_電気!G350)</f>
        <v>丸紅新電力(株)_メニューG</v>
      </c>
      <c r="BB350" s="19">
        <f t="shared" si="46"/>
        <v>0</v>
      </c>
      <c r="BD350" s="19" t="str">
        <f>IF(参照_電気!L350="","",参照_電気!L350)</f>
        <v>(株)つるエネルギー</v>
      </c>
    </row>
    <row r="351" spans="47:56">
      <c r="AU351" s="19" t="str">
        <f>IF(参照_電気!A351="","",参照_電気!A351)</f>
        <v/>
      </c>
      <c r="AV351" s="19" t="str">
        <f>IF(参照_電気!B351="","",参照_電気!B351)</f>
        <v/>
      </c>
      <c r="AW351" s="19" t="str">
        <f>IF(参照_電気!C351="","",参照_電気!C351)</f>
        <v>メニューH</v>
      </c>
      <c r="AX351" s="19">
        <f>IF(参照_電気!D351="","",参照_電気!D351)</f>
        <v>0</v>
      </c>
      <c r="AY351" s="19">
        <f>IF(参照_電気!E351="","",参照_電気!E351)</f>
        <v>0</v>
      </c>
      <c r="AZ351" s="19" t="str">
        <f>IF(参照_電気!F351="","",参照_電気!F351)</f>
        <v>丸紅新電力(株)</v>
      </c>
      <c r="BA351" s="19" t="str">
        <f>IF(参照_電気!G351="","",参照_電気!G351)</f>
        <v>丸紅新電力(株)_メニューH</v>
      </c>
      <c r="BB351" s="19">
        <f t="shared" si="46"/>
        <v>0</v>
      </c>
      <c r="BD351" s="19" t="str">
        <f>IF(参照_電気!L351="","",参照_電気!L351)</f>
        <v>ティーダッシュ合同会社</v>
      </c>
    </row>
    <row r="352" spans="47:56">
      <c r="AU352" s="19" t="str">
        <f>IF(参照_電気!A352="","",参照_電気!A352)</f>
        <v/>
      </c>
      <c r="AV352" s="19" t="str">
        <f>IF(参照_電気!B352="","",参照_電気!B352)</f>
        <v/>
      </c>
      <c r="AW352" s="19" t="str">
        <f>IF(参照_電気!C352="","",参照_電気!C352)</f>
        <v>メニューI</v>
      </c>
      <c r="AX352" s="19">
        <f>IF(参照_電気!D352="","",参照_電気!D352)</f>
        <v>3.3E-4</v>
      </c>
      <c r="AY352" s="19">
        <f>IF(参照_電気!E352="","",参照_電気!E352)</f>
        <v>3.3E-4</v>
      </c>
      <c r="AZ352" s="19" t="str">
        <f>IF(参照_電気!F352="","",参照_電気!F352)</f>
        <v>丸紅新電力(株)</v>
      </c>
      <c r="BA352" s="19" t="str">
        <f>IF(参照_電気!G352="","",参照_電気!G352)</f>
        <v>丸紅新電力(株)_メニューI</v>
      </c>
      <c r="BB352" s="19">
        <f t="shared" si="46"/>
        <v>0.33</v>
      </c>
      <c r="BD352" s="19" t="str">
        <f>IF(参照_電気!L352="","",参照_電気!L352)</f>
        <v>デジタルグリッド(株)</v>
      </c>
    </row>
    <row r="353" spans="47:56">
      <c r="AU353" s="19" t="str">
        <f>IF(参照_電気!A353="","",参照_電気!A353)</f>
        <v/>
      </c>
      <c r="AV353" s="19" t="str">
        <f>IF(参照_電気!B353="","",参照_電気!B353)</f>
        <v/>
      </c>
      <c r="AW353" s="19" t="str">
        <f>IF(参照_電気!C353="","",参照_電気!C353)</f>
        <v>メニューJ</v>
      </c>
      <c r="AX353" s="19">
        <f>IF(参照_電気!D353="","",参照_電気!D353)</f>
        <v>0</v>
      </c>
      <c r="AY353" s="19">
        <f>IF(参照_電気!E353="","",参照_電気!E353)</f>
        <v>0</v>
      </c>
      <c r="AZ353" s="19" t="str">
        <f>IF(参照_電気!F353="","",参照_電気!F353)</f>
        <v>丸紅新電力(株)</v>
      </c>
      <c r="BA353" s="19" t="str">
        <f>IF(参照_電気!G353="","",参照_電気!G353)</f>
        <v>丸紅新電力(株)_メニューJ</v>
      </c>
      <c r="BB353" s="19">
        <f t="shared" si="46"/>
        <v>0</v>
      </c>
      <c r="BD353" s="19" t="str">
        <f>IF(参照_電気!L353="","",参照_電気!L353)</f>
        <v>テス・エンジニアリング(株)</v>
      </c>
    </row>
    <row r="354" spans="47:56">
      <c r="AU354" s="19" t="str">
        <f>IF(参照_電気!A354="","",参照_電気!A354)</f>
        <v/>
      </c>
      <c r="AV354" s="19" t="str">
        <f>IF(参照_電気!B354="","",参照_電気!B354)</f>
        <v/>
      </c>
      <c r="AW354" s="19" t="str">
        <f>IF(参照_電気!C354="","",参照_電気!C354)</f>
        <v>メニューK(残差)</v>
      </c>
      <c r="AX354" s="19">
        <f>IF(参照_電気!D354="","",参照_電気!D354)</f>
        <v>6.5700000000000003E-4</v>
      </c>
      <c r="AY354" s="19">
        <f>IF(参照_電気!E354="","",参照_電気!E354)</f>
        <v>6.5700000000000003E-4</v>
      </c>
      <c r="AZ354" s="19" t="str">
        <f>IF(参照_電気!F354="","",参照_電気!F354)</f>
        <v>丸紅新電力(株)</v>
      </c>
      <c r="BA354" s="19" t="str">
        <f>IF(参照_電気!G354="","",参照_電気!G354)</f>
        <v>丸紅新電力(株)_メニューK(残差)</v>
      </c>
      <c r="BB354" s="19">
        <f t="shared" si="46"/>
        <v>0.65700000000000003</v>
      </c>
      <c r="BD354" s="19" t="str">
        <f>IF(参照_電気!L354="","",参照_電気!L354)</f>
        <v>(株)デベロップ</v>
      </c>
    </row>
    <row r="355" spans="47:56">
      <c r="AU355" s="19" t="str">
        <f>IF(参照_電気!A355="","",参照_電気!A355)</f>
        <v/>
      </c>
      <c r="AV355" s="19" t="str">
        <f>IF(参照_電気!B355="","",参照_電気!B355)</f>
        <v/>
      </c>
      <c r="AW355" s="19" t="str">
        <f>IF(参照_電気!C355="","",参照_電気!C355)</f>
        <v>(参考値)事業者全体</v>
      </c>
      <c r="AX355" s="19">
        <f>IF(参照_電気!D355="","",参照_電気!D355)</f>
        <v>4.5399999999999998E-4</v>
      </c>
      <c r="AY355" s="19">
        <f>IF(参照_電気!E355="","",参照_電気!E355)</f>
        <v>4.5399999999999998E-4</v>
      </c>
      <c r="AZ355" s="19" t="str">
        <f>IF(参照_電気!F355="","",参照_電気!F355)</f>
        <v>丸紅新電力(株)</v>
      </c>
      <c r="BA355" s="19" t="str">
        <f>IF(参照_電気!G355="","",参照_電気!G355)</f>
        <v>丸紅新電力(株)_(参考値)事業者全体</v>
      </c>
      <c r="BB355" s="19">
        <f t="shared" si="46"/>
        <v>0.45399999999999996</v>
      </c>
      <c r="BD355" s="19" t="str">
        <f>IF(参照_電気!L355="","",参照_電気!L355)</f>
        <v>(株)テラス(旧：(株)ネオ・コーポレーション)</v>
      </c>
    </row>
    <row r="356" spans="47:56">
      <c r="AU356" s="19" t="str">
        <f>IF(参照_電気!A356="","",参照_電気!A356)</f>
        <v>A0133</v>
      </c>
      <c r="AV356" s="19" t="str">
        <f>IF(参照_電気!B356="","",参照_電気!B356)</f>
        <v>奈良電力(株)</v>
      </c>
      <c r="AW356" s="19" t="str">
        <f>IF(参照_電気!C356="","",参照_電気!C356)</f>
        <v/>
      </c>
      <c r="AX356" s="19">
        <f>IF(参照_電気!D356="","",参照_電気!D356)</f>
        <v>6.29E-4</v>
      </c>
      <c r="AY356" s="19">
        <f>IF(参照_電気!E356="","",参照_電気!E356)</f>
        <v>6.29E-4</v>
      </c>
      <c r="AZ356" s="19" t="str">
        <f>IF(参照_電気!F356="","",参照_電気!F356)</f>
        <v>奈良電力(株)</v>
      </c>
      <c r="BA356" s="19" t="str">
        <f>IF(参照_電気!G356="","",参照_電気!G356)</f>
        <v>奈良電力(株)_</v>
      </c>
      <c r="BB356" s="19">
        <f t="shared" si="46"/>
        <v>0.629</v>
      </c>
      <c r="BD356" s="19" t="str">
        <f>IF(参照_電気!L356="","",参照_電気!L356)</f>
        <v>(株)テレ・マーカー</v>
      </c>
    </row>
    <row r="357" spans="47:56">
      <c r="AU357" s="19" t="str">
        <f>IF(参照_電気!A357="","",参照_電気!A357)</f>
        <v>A0134</v>
      </c>
      <c r="AV357" s="19" t="str">
        <f>IF(参照_電気!B357="","",参照_電気!B357)</f>
        <v>カナデビア(株)（旧:日立造船(株)）</v>
      </c>
      <c r="AW357" s="19" t="str">
        <f>IF(参照_電気!C357="","",参照_電気!C357)</f>
        <v>メニューA</v>
      </c>
      <c r="AX357" s="19">
        <f>IF(参照_電気!D357="","",参照_電気!D357)</f>
        <v>0</v>
      </c>
      <c r="AY357" s="19">
        <f>IF(参照_電気!E357="","",参照_電気!E357)</f>
        <v>0</v>
      </c>
      <c r="AZ357" s="19" t="str">
        <f>IF(参照_電気!F357="","",参照_電気!F357)</f>
        <v>カナデビア(株)（旧:日立造船(株)）</v>
      </c>
      <c r="BA357" s="19" t="str">
        <f>IF(参照_電気!G357="","",参照_電気!G357)</f>
        <v>カナデビア(株)（旧:日立造船(株)）_メニューA</v>
      </c>
      <c r="BB357" s="19">
        <f t="shared" si="46"/>
        <v>0</v>
      </c>
      <c r="BD357" s="19" t="str">
        <f>IF(参照_電気!L357="","",参照_電気!L357)</f>
        <v>(株)デンケン</v>
      </c>
    </row>
    <row r="358" spans="47:56">
      <c r="AU358" s="19" t="str">
        <f>IF(参照_電気!A358="","",参照_電気!A358)</f>
        <v/>
      </c>
      <c r="AV358" s="19" t="str">
        <f>IF(参照_電気!B358="","",参照_電気!B358)</f>
        <v/>
      </c>
      <c r="AW358" s="19" t="str">
        <f>IF(参照_電気!C358="","",参照_電気!C358)</f>
        <v>メニューB</v>
      </c>
      <c r="AX358" s="19">
        <f>IF(参照_電気!D358="","",参照_電気!D358)</f>
        <v>0</v>
      </c>
      <c r="AY358" s="19">
        <f>IF(参照_電気!E358="","",参照_電気!E358)</f>
        <v>0</v>
      </c>
      <c r="AZ358" s="19" t="str">
        <f>IF(参照_電気!F358="","",参照_電気!F358)</f>
        <v>カナデビア(株)（旧:日立造船(株)）</v>
      </c>
      <c r="BA358" s="19" t="str">
        <f>IF(参照_電気!G358="","",参照_電気!G358)</f>
        <v>カナデビア(株)（旧:日立造船(株)）_メニューB</v>
      </c>
      <c r="BB358" s="19">
        <f t="shared" si="46"/>
        <v>0</v>
      </c>
      <c r="BD358" s="19" t="str">
        <f>IF(参照_電気!L358="","",参照_電気!L358)</f>
        <v>電源開発(株)</v>
      </c>
    </row>
    <row r="359" spans="47:56">
      <c r="AU359" s="19" t="str">
        <f>IF(参照_電気!A359="","",参照_電気!A359)</f>
        <v/>
      </c>
      <c r="AV359" s="19" t="str">
        <f>IF(参照_電気!B359="","",参照_電気!B359)</f>
        <v/>
      </c>
      <c r="AW359" s="19" t="str">
        <f>IF(参照_電気!C359="","",参照_電気!C359)</f>
        <v>メニューC(残差)</v>
      </c>
      <c r="AX359" s="19">
        <f>IF(参照_電気!D359="","",参照_電気!D359)</f>
        <v>2.0000000000000001E-4</v>
      </c>
      <c r="AY359" s="19">
        <f>IF(参照_電気!E359="","",参照_電気!E359)</f>
        <v>2.0000000000000001E-4</v>
      </c>
      <c r="AZ359" s="19" t="str">
        <f>IF(参照_電気!F359="","",参照_電気!F359)</f>
        <v>カナデビア(株)（旧:日立造船(株)）</v>
      </c>
      <c r="BA359" s="19" t="str">
        <f>IF(参照_電気!G359="","",参照_電気!G359)</f>
        <v>カナデビア(株)（旧:日立造船(株)）_メニューC(残差)</v>
      </c>
      <c r="BB359" s="19">
        <f t="shared" si="46"/>
        <v>0.2</v>
      </c>
      <c r="BD359" s="19" t="str">
        <f>IF(参照_電気!L359="","",参照_電気!L359)</f>
        <v>東亜ガス(株)</v>
      </c>
    </row>
    <row r="360" spans="47:56">
      <c r="AU360" s="19" t="str">
        <f>IF(参照_電気!A360="","",参照_電気!A360)</f>
        <v/>
      </c>
      <c r="AV360" s="19" t="str">
        <f>IF(参照_電気!B360="","",参照_電気!B360)</f>
        <v/>
      </c>
      <c r="AW360" s="19" t="str">
        <f>IF(参照_電気!C360="","",参照_電気!C360)</f>
        <v>(参考値)事業者全体</v>
      </c>
      <c r="AX360" s="19">
        <f>IF(参照_電気!D360="","",参照_電気!D360)</f>
        <v>1.18E-4</v>
      </c>
      <c r="AY360" s="19">
        <f>IF(参照_電気!E360="","",参照_電気!E360)</f>
        <v>1.18E-4</v>
      </c>
      <c r="AZ360" s="19" t="str">
        <f>IF(参照_電気!F360="","",参照_電気!F360)</f>
        <v>カナデビア(株)（旧:日立造船(株)）</v>
      </c>
      <c r="BA360" s="19" t="str">
        <f>IF(参照_電気!G360="","",参照_電気!G360)</f>
        <v>カナデビア(株)（旧:日立造船(株)）_(参考値)事業者全体</v>
      </c>
      <c r="BB360" s="19">
        <f t="shared" si="46"/>
        <v>0.11799999999999999</v>
      </c>
      <c r="BD360" s="19" t="str">
        <f>IF(参照_電気!L360="","",参照_電気!L360)</f>
        <v>(株)東急パワーサプライ</v>
      </c>
    </row>
    <row r="361" spans="47:56">
      <c r="AU361" s="19" t="str">
        <f>IF(参照_電気!A361="","",参照_電気!A361)</f>
        <v>A0135</v>
      </c>
      <c r="AV361" s="19" t="str">
        <f>IF(参照_電気!B361="","",参照_電気!B361)</f>
        <v>大東ガス(株)</v>
      </c>
      <c r="AW361" s="19" t="str">
        <f>IF(参照_電気!C361="","",参照_電気!C361)</f>
        <v>メニューA</v>
      </c>
      <c r="AX361" s="19">
        <f>IF(参照_電気!D361="","",参照_電気!D361)</f>
        <v>0</v>
      </c>
      <c r="AY361" s="19">
        <f>IF(参照_電気!E361="","",参照_電気!E361)</f>
        <v>0</v>
      </c>
      <c r="AZ361" s="19" t="str">
        <f>IF(参照_電気!F361="","",参照_電気!F361)</f>
        <v>大東ガス(株)</v>
      </c>
      <c r="BA361" s="19" t="str">
        <f>IF(参照_電気!G361="","",参照_電気!G361)</f>
        <v>大東ガス(株)_メニューA</v>
      </c>
      <c r="BB361" s="19">
        <f t="shared" si="46"/>
        <v>0</v>
      </c>
      <c r="BD361" s="19" t="str">
        <f>IF(参照_電気!L361="","",参照_電気!L361)</f>
        <v>東京エコサービス(株)</v>
      </c>
    </row>
    <row r="362" spans="47:56">
      <c r="AU362" s="19" t="str">
        <f>IF(参照_電気!A362="","",参照_電気!A362)</f>
        <v/>
      </c>
      <c r="AV362" s="19" t="str">
        <f>IF(参照_電気!B362="","",参照_電気!B362)</f>
        <v/>
      </c>
      <c r="AW362" s="19" t="str">
        <f>IF(参照_電気!C362="","",参照_電気!C362)</f>
        <v>メニューB(残差)</v>
      </c>
      <c r="AX362" s="19">
        <f>IF(参照_電気!D362="","",参照_電気!D362)</f>
        <v>4.17E-4</v>
      </c>
      <c r="AY362" s="19">
        <f>IF(参照_電気!E362="","",参照_電気!E362)</f>
        <v>4.17E-4</v>
      </c>
      <c r="AZ362" s="19" t="str">
        <f>IF(参照_電気!F362="","",参照_電気!F362)</f>
        <v>大東ガス(株)</v>
      </c>
      <c r="BA362" s="19" t="str">
        <f>IF(参照_電気!G362="","",参照_電気!G362)</f>
        <v>大東ガス(株)_メニューB(残差)</v>
      </c>
      <c r="BB362" s="19">
        <f t="shared" si="46"/>
        <v>0.41699999999999998</v>
      </c>
      <c r="BD362" s="19" t="str">
        <f>IF(参照_電気!L362="","",参照_電気!L362)</f>
        <v>東京ガス(株)</v>
      </c>
    </row>
    <row r="363" spans="47:56">
      <c r="AU363" s="19" t="str">
        <f>IF(参照_電気!A363="","",参照_電気!A363)</f>
        <v/>
      </c>
      <c r="AV363" s="19" t="str">
        <f>IF(参照_電気!B363="","",参照_電気!B363)</f>
        <v/>
      </c>
      <c r="AW363" s="19" t="str">
        <f>IF(参照_電気!C363="","",参照_電気!C363)</f>
        <v>(参考値)事業者全体</v>
      </c>
      <c r="AX363" s="19">
        <f>IF(参照_電気!D363="","",参照_電気!D363)</f>
        <v>3.6900000000000002E-4</v>
      </c>
      <c r="AY363" s="19">
        <f>IF(参照_電気!E363="","",参照_電気!E363)</f>
        <v>3.6900000000000002E-4</v>
      </c>
      <c r="AZ363" s="19" t="str">
        <f>IF(参照_電気!F363="","",参照_電気!F363)</f>
        <v>大東ガス(株)</v>
      </c>
      <c r="BA363" s="19" t="str">
        <f>IF(参照_電気!G363="","",参照_電気!G363)</f>
        <v>大東ガス(株)_(参考値)事業者全体</v>
      </c>
      <c r="BB363" s="19">
        <f t="shared" si="46"/>
        <v>0.36900000000000005</v>
      </c>
      <c r="BD363" s="19" t="str">
        <f>IF(参照_電気!L363="","",参照_電気!L363)</f>
        <v>公益財団法人東京都環境公社</v>
      </c>
    </row>
    <row r="364" spans="47:56">
      <c r="AU364" s="19" t="str">
        <f>IF(参照_電気!A364="","",参照_電気!A364)</f>
        <v>A0136</v>
      </c>
      <c r="AV364" s="19" t="str">
        <f>IF(参照_電気!B364="","",参照_電気!B364)</f>
        <v>パナソニックオペレーショナルエクセレンス(株)</v>
      </c>
      <c r="AW364" s="19" t="str">
        <f>IF(参照_電気!C364="","",参照_電気!C364)</f>
        <v>メニューA</v>
      </c>
      <c r="AX364" s="19">
        <f>IF(参照_電気!D364="","",参照_電気!D364)</f>
        <v>0</v>
      </c>
      <c r="AY364" s="19">
        <f>IF(参照_電気!E364="","",参照_電気!E364)</f>
        <v>0</v>
      </c>
      <c r="AZ364" s="19" t="str">
        <f>IF(参照_電気!F364="","",参照_電気!F364)</f>
        <v>パナソニックオペレーショナルエクセレンス(株)</v>
      </c>
      <c r="BA364" s="19" t="str">
        <f>IF(参照_電気!G364="","",参照_電気!G364)</f>
        <v>パナソニックオペレーショナルエクセレンス(株)_メニューA</v>
      </c>
      <c r="BB364" s="19">
        <f t="shared" si="46"/>
        <v>0</v>
      </c>
      <c r="BD364" s="19" t="str">
        <f>IF(参照_電気!L364="","",参照_電気!L364)</f>
        <v>東邦ガス(株)</v>
      </c>
    </row>
    <row r="365" spans="47:56">
      <c r="AU365" s="19" t="str">
        <f>IF(参照_電気!A365="","",参照_電気!A365)</f>
        <v/>
      </c>
      <c r="AV365" s="19" t="str">
        <f>IF(参照_電気!B365="","",参照_電気!B365)</f>
        <v/>
      </c>
      <c r="AW365" s="19" t="str">
        <f>IF(参照_電気!C365="","",参照_電気!C365)</f>
        <v>メニューB</v>
      </c>
      <c r="AX365" s="19">
        <f>IF(参照_電気!D365="","",参照_電気!D365)</f>
        <v>0</v>
      </c>
      <c r="AY365" s="19">
        <f>IF(参照_電気!E365="","",参照_電気!E365)</f>
        <v>0</v>
      </c>
      <c r="AZ365" s="19" t="str">
        <f>IF(参照_電気!F365="","",参照_電気!F365)</f>
        <v>パナソニックオペレーショナルエクセレンス(株)</v>
      </c>
      <c r="BA365" s="19" t="str">
        <f>IF(参照_電気!G365="","",参照_電気!G365)</f>
        <v>パナソニックオペレーショナルエクセレンス(株)_メニューB</v>
      </c>
      <c r="BB365" s="19">
        <f t="shared" si="46"/>
        <v>0</v>
      </c>
      <c r="BD365" s="19" t="str">
        <f>IF(参照_電気!L365="","",参照_電気!L365)</f>
        <v>東北エネルギーサービス(株)</v>
      </c>
    </row>
    <row r="366" spans="47:56">
      <c r="AU366" s="19" t="str">
        <f>IF(参照_電気!A366="","",参照_電気!A366)</f>
        <v/>
      </c>
      <c r="AV366" s="19" t="str">
        <f>IF(参照_電気!B366="","",参照_電気!B366)</f>
        <v/>
      </c>
      <c r="AW366" s="19" t="str">
        <f>IF(参照_電気!C366="","",参照_電気!C366)</f>
        <v>メニューC(残差)</v>
      </c>
      <c r="AX366" s="19">
        <f>IF(参照_電気!D366="","",参照_電気!D366)</f>
        <v>5.3899999999999998E-4</v>
      </c>
      <c r="AY366" s="19">
        <f>IF(参照_電気!E366="","",参照_電気!E366)</f>
        <v>5.3899999999999998E-4</v>
      </c>
      <c r="AZ366" s="19" t="str">
        <f>IF(参照_電気!F366="","",参照_電気!F366)</f>
        <v>パナソニックオペレーショナルエクセレンス(株)</v>
      </c>
      <c r="BA366" s="19" t="str">
        <f>IF(参照_電気!G366="","",参照_電気!G366)</f>
        <v>パナソニックオペレーショナルエクセレンス(株)_メニューC(残差)</v>
      </c>
      <c r="BB366" s="19">
        <f t="shared" si="46"/>
        <v>0.53900000000000003</v>
      </c>
      <c r="BD366" s="19" t="str">
        <f>IF(参照_電気!L366="","",参照_電気!L366)</f>
        <v>一般社団法人東北自動車産業グリーンエネルギー普及協会</v>
      </c>
    </row>
    <row r="367" spans="47:56">
      <c r="AU367" s="19" t="str">
        <f>IF(参照_電気!A367="","",参照_電気!A367)</f>
        <v/>
      </c>
      <c r="AV367" s="19" t="str">
        <f>IF(参照_電気!B367="","",参照_電気!B367)</f>
        <v/>
      </c>
      <c r="AW367" s="19" t="str">
        <f>IF(参照_電気!C367="","",参照_電気!C367)</f>
        <v>(参考値)事業者全体</v>
      </c>
      <c r="AX367" s="19">
        <f>IF(参照_電気!D367="","",参照_電気!D367)</f>
        <v>3.9100000000000002E-4</v>
      </c>
      <c r="AY367" s="19">
        <f>IF(参照_電気!E367="","",参照_電気!E367)</f>
        <v>3.9100000000000002E-4</v>
      </c>
      <c r="AZ367" s="19" t="str">
        <f>IF(参照_電気!F367="","",参照_電気!F367)</f>
        <v>パナソニックオペレーショナルエクセレンス(株)</v>
      </c>
      <c r="BA367" s="19" t="str">
        <f>IF(参照_電気!G367="","",参照_電気!G367)</f>
        <v>パナソニックオペレーショナルエクセレンス(株)_(参考値)事業者全体</v>
      </c>
      <c r="BB367" s="19">
        <f t="shared" si="46"/>
        <v>0.39100000000000001</v>
      </c>
      <c r="BD367" s="19" t="str">
        <f>IF(参照_電気!L367="","",参照_電気!L367)</f>
        <v>東北電力エナジートレーディング(株)</v>
      </c>
    </row>
    <row r="368" spans="47:56">
      <c r="AU368" s="19" t="str">
        <f>IF(参照_電気!A368="","",参照_電気!A368)</f>
        <v>A0137</v>
      </c>
      <c r="AV368" s="19" t="str">
        <f>IF(参照_電気!B368="","",参照_電気!B368)</f>
        <v>アストモスエネルギー(株)</v>
      </c>
      <c r="AW368" s="19" t="str">
        <f>IF(参照_電気!C368="","",参照_電気!C368)</f>
        <v/>
      </c>
      <c r="AX368" s="19">
        <f>IF(参照_電気!D368="","",参照_電気!D368)</f>
        <v>3.2299999999999999E-4</v>
      </c>
      <c r="AY368" s="19">
        <f>IF(参照_電気!E368="","",参照_電気!E368)</f>
        <v>3.2299999999999999E-4</v>
      </c>
      <c r="AZ368" s="19" t="str">
        <f>IF(参照_電気!F368="","",参照_電気!F368)</f>
        <v>アストモスエネルギー(株)</v>
      </c>
      <c r="BA368" s="19" t="str">
        <f>IF(参照_電気!G368="","",参照_電気!G368)</f>
        <v>アストモスエネルギー(株)_</v>
      </c>
      <c r="BB368" s="19">
        <f t="shared" si="46"/>
        <v>0.32300000000000001</v>
      </c>
      <c r="BD368" s="19" t="str">
        <f>IF(参照_電気!L368="","",参照_電気!L368)</f>
        <v>東北電力フロンティア(株)</v>
      </c>
    </row>
    <row r="369" spans="47:56">
      <c r="AU369" s="19" t="str">
        <f>IF(参照_電気!A369="","",参照_電気!A369)</f>
        <v>A0138</v>
      </c>
      <c r="AV369" s="19" t="str">
        <f>IF(参照_電気!B369="","",参照_電気!B369)</f>
        <v>(株)関電エネルギーソリューション</v>
      </c>
      <c r="AW369" s="19" t="str">
        <f>IF(参照_電気!C369="","",参照_電気!C369)</f>
        <v>メニューA</v>
      </c>
      <c r="AX369" s="19">
        <f>IF(参照_電気!D369="","",参照_電気!D369)</f>
        <v>0</v>
      </c>
      <c r="AY369" s="19">
        <f>IF(参照_電気!E369="","",参照_電気!E369)</f>
        <v>0</v>
      </c>
      <c r="AZ369" s="19" t="str">
        <f>IF(参照_電気!F369="","",参照_電気!F369)</f>
        <v>(株)関電エネルギーソリューション</v>
      </c>
      <c r="BA369" s="19" t="str">
        <f>IF(参照_電気!G369="","",参照_電気!G369)</f>
        <v>(株)関電エネルギーソリューション_メニューA</v>
      </c>
      <c r="BB369" s="19">
        <f t="shared" si="46"/>
        <v>0</v>
      </c>
      <c r="BD369" s="19" t="str">
        <f>IF(参照_電気!L369="","",参照_電気!L369)</f>
        <v>(株)東名</v>
      </c>
    </row>
    <row r="370" spans="47:56">
      <c r="AU370" s="19" t="str">
        <f>IF(参照_電気!A370="","",参照_電気!A370)</f>
        <v/>
      </c>
      <c r="AV370" s="19" t="str">
        <f>IF(参照_電気!B370="","",参照_電気!B370)</f>
        <v/>
      </c>
      <c r="AW370" s="19" t="str">
        <f>IF(参照_電気!C370="","",参照_電気!C370)</f>
        <v>メニューB(残差)</v>
      </c>
      <c r="AX370" s="19">
        <f>IF(参照_電気!D370="","",参照_電気!D370)</f>
        <v>6.38E-4</v>
      </c>
      <c r="AY370" s="19">
        <f>IF(参照_電気!E370="","",参照_電気!E370)</f>
        <v>6.38E-4</v>
      </c>
      <c r="AZ370" s="19" t="str">
        <f>IF(参照_電気!F370="","",参照_電気!F370)</f>
        <v>(株)関電エネルギーソリューション</v>
      </c>
      <c r="BA370" s="19" t="str">
        <f>IF(参照_電気!G370="","",参照_電気!G370)</f>
        <v>(株)関電エネルギーソリューション_メニューB(残差)</v>
      </c>
      <c r="BB370" s="19">
        <f t="shared" si="46"/>
        <v>0.63800000000000001</v>
      </c>
      <c r="BD370" s="19" t="str">
        <f>IF(参照_電気!L370="","",参照_電気!L370)</f>
        <v>(株)ところざわ未来電力</v>
      </c>
    </row>
    <row r="371" spans="47:56">
      <c r="AU371" s="19" t="str">
        <f>IF(参照_電気!A371="","",参照_電気!A371)</f>
        <v/>
      </c>
      <c r="AV371" s="19" t="str">
        <f>IF(参照_電気!B371="","",参照_電気!B371)</f>
        <v/>
      </c>
      <c r="AW371" s="19" t="str">
        <f>IF(参照_電気!C371="","",参照_電気!C371)</f>
        <v>(参考値)事業者全体</v>
      </c>
      <c r="AX371" s="19">
        <f>IF(参照_電気!D371="","",参照_電気!D371)</f>
        <v>5.6800000000000004E-4</v>
      </c>
      <c r="AY371" s="19">
        <f>IF(参照_電気!E371="","",参照_電気!E371)</f>
        <v>5.6800000000000004E-4</v>
      </c>
      <c r="AZ371" s="19" t="str">
        <f>IF(参照_電気!F371="","",参照_電気!F371)</f>
        <v>(株)関電エネルギーソリューション</v>
      </c>
      <c r="BA371" s="19" t="str">
        <f>IF(参照_電気!G371="","",参照_電気!G371)</f>
        <v>(株)関電エネルギーソリューション_(参考値)事業者全体</v>
      </c>
      <c r="BB371" s="19">
        <f t="shared" si="46"/>
        <v>0.56800000000000006</v>
      </c>
      <c r="BD371" s="19" t="str">
        <f>IF(参照_電気!L371="","",参照_電気!L371)</f>
        <v>(株)どさんこパワー</v>
      </c>
    </row>
    <row r="372" spans="47:56">
      <c r="AU372" s="19" t="str">
        <f>IF(参照_電気!A372="","",参照_電気!A372)</f>
        <v>A0140</v>
      </c>
      <c r="AV372" s="19" t="str">
        <f>IF(参照_電気!B372="","",参照_電気!B372)</f>
        <v>MCリテールエナジー(株)</v>
      </c>
      <c r="AW372" s="19" t="str">
        <f>IF(参照_電気!C372="","",参照_電気!C372)</f>
        <v>メニューA</v>
      </c>
      <c r="AX372" s="19">
        <f>IF(参照_電気!D372="","",参照_電気!D372)</f>
        <v>0</v>
      </c>
      <c r="AY372" s="19">
        <f>IF(参照_電気!E372="","",参照_電気!E372)</f>
        <v>0</v>
      </c>
      <c r="AZ372" s="19" t="str">
        <f>IF(参照_電気!F372="","",参照_電気!F372)</f>
        <v>MCリテールエナジー(株)</v>
      </c>
      <c r="BA372" s="19" t="str">
        <f>IF(参照_電気!G372="","",参照_電気!G372)</f>
        <v>MCリテールエナジー(株)_メニューA</v>
      </c>
      <c r="BB372" s="19">
        <f t="shared" si="46"/>
        <v>0</v>
      </c>
      <c r="BD372" s="19" t="str">
        <f>IF(参照_電気!L372="","",参照_電気!L372)</f>
        <v>(株)とっとり市民電力</v>
      </c>
    </row>
    <row r="373" spans="47:56">
      <c r="AU373" s="19" t="str">
        <f>IF(参照_電気!A373="","",参照_電気!A373)</f>
        <v/>
      </c>
      <c r="AV373" s="19" t="str">
        <f>IF(参照_電気!B373="","",参照_電気!B373)</f>
        <v/>
      </c>
      <c r="AW373" s="19" t="str">
        <f>IF(参照_電気!C373="","",参照_電気!C373)</f>
        <v>メニューB</v>
      </c>
      <c r="AX373" s="19">
        <f>IF(参照_電気!D373="","",参照_電気!D373)</f>
        <v>0</v>
      </c>
      <c r="AY373" s="19">
        <f>IF(参照_電気!E373="","",参照_電気!E373)</f>
        <v>0</v>
      </c>
      <c r="AZ373" s="19" t="str">
        <f>IF(参照_電気!F373="","",参照_電気!F373)</f>
        <v>MCリテールエナジー(株)</v>
      </c>
      <c r="BA373" s="19" t="str">
        <f>IF(参照_電気!G373="","",参照_電気!G373)</f>
        <v>MCリテールエナジー(株)_メニューB</v>
      </c>
      <c r="BB373" s="19">
        <f t="shared" si="46"/>
        <v>0</v>
      </c>
      <c r="BD373" s="19" t="str">
        <f>IF(参照_電気!L373="","",参照_電気!L373)</f>
        <v>(株)鳥取みらい電力</v>
      </c>
    </row>
    <row r="374" spans="47:56">
      <c r="AU374" s="19" t="str">
        <f>IF(参照_電気!A374="","",参照_電気!A374)</f>
        <v/>
      </c>
      <c r="AV374" s="19" t="str">
        <f>IF(参照_電気!B374="","",参照_電気!B374)</f>
        <v/>
      </c>
      <c r="AW374" s="19" t="str">
        <f>IF(参照_電気!C374="","",参照_電気!C374)</f>
        <v>メニューC(残差)</v>
      </c>
      <c r="AX374" s="19">
        <f>IF(参照_電気!D374="","",参照_電気!D374)</f>
        <v>5.0500000000000002E-4</v>
      </c>
      <c r="AY374" s="19">
        <f>IF(参照_電気!E374="","",参照_電気!E374)</f>
        <v>5.0500000000000002E-4</v>
      </c>
      <c r="AZ374" s="19" t="str">
        <f>IF(参照_電気!F374="","",参照_電気!F374)</f>
        <v>MCリテールエナジー(株)</v>
      </c>
      <c r="BA374" s="19" t="str">
        <f>IF(参照_電気!G374="","",参照_電気!G374)</f>
        <v>MCリテールエナジー(株)_メニューC(残差)</v>
      </c>
      <c r="BB374" s="19">
        <f t="shared" si="46"/>
        <v>0.505</v>
      </c>
      <c r="BD374" s="19" t="str">
        <f>IF(参照_電気!L374="","",参照_電気!L374)</f>
        <v>(株)トヨタエナジーソリューションズ</v>
      </c>
    </row>
    <row r="375" spans="47:56">
      <c r="AU375" s="19" t="str">
        <f>IF(参照_電気!A375="","",参照_電気!A375)</f>
        <v/>
      </c>
      <c r="AV375" s="19" t="str">
        <f>IF(参照_電気!B375="","",参照_電気!B375)</f>
        <v/>
      </c>
      <c r="AW375" s="19" t="str">
        <f>IF(参照_電気!C375="","",参照_電気!C375)</f>
        <v>(参考値)事業者全体</v>
      </c>
      <c r="AX375" s="19">
        <f>IF(参照_電気!D375="","",参照_電気!D375)</f>
        <v>4.8700000000000002E-4</v>
      </c>
      <c r="AY375" s="19">
        <f>IF(参照_電気!E375="","",参照_電気!E375)</f>
        <v>4.8700000000000002E-4</v>
      </c>
      <c r="AZ375" s="19" t="str">
        <f>IF(参照_電気!F375="","",参照_電気!F375)</f>
        <v>MCリテールエナジー(株)</v>
      </c>
      <c r="BA375" s="19" t="str">
        <f>IF(参照_電気!G375="","",参照_電気!G375)</f>
        <v>MCリテールエナジー(株)_(参考値)事業者全体</v>
      </c>
      <c r="BB375" s="19">
        <f t="shared" si="46"/>
        <v>0.48700000000000004</v>
      </c>
      <c r="BD375" s="19" t="str">
        <f>IF(参照_電気!L375="","",参照_電気!L375)</f>
        <v>トリニティエナジー(株)</v>
      </c>
    </row>
    <row r="376" spans="47:56">
      <c r="AU376" s="19" t="str">
        <f>IF(参照_電気!A376="","",参照_電気!A376)</f>
        <v>A0141</v>
      </c>
      <c r="AV376" s="19" t="str">
        <f>IF(参照_電気!B376="","",参照_電気!B376)</f>
        <v>(株)北九州パワー</v>
      </c>
      <c r="AW376" s="19" t="str">
        <f>IF(参照_電気!C376="","",参照_電気!C376)</f>
        <v>メニューA</v>
      </c>
      <c r="AX376" s="19">
        <f>IF(参照_電気!D376="","",参照_電気!D376)</f>
        <v>0</v>
      </c>
      <c r="AY376" s="19">
        <f>IF(参照_電気!E376="","",参照_電気!E376)</f>
        <v>0</v>
      </c>
      <c r="AZ376" s="19" t="str">
        <f>IF(参照_電気!F376="","",参照_電気!F376)</f>
        <v>(株)北九州パワー</v>
      </c>
      <c r="BA376" s="19" t="str">
        <f>IF(参照_電気!G376="","",参照_電気!G376)</f>
        <v>(株)北九州パワー_メニューA</v>
      </c>
      <c r="BB376" s="19">
        <f t="shared" si="46"/>
        <v>0</v>
      </c>
      <c r="BD376" s="19" t="str">
        <f>IF(参照_電気!L376="","",参照_電気!L376)</f>
        <v>(株)とんでんホールディングス</v>
      </c>
    </row>
    <row r="377" spans="47:56">
      <c r="AU377" s="19" t="str">
        <f>IF(参照_電気!A377="","",参照_電気!A377)</f>
        <v/>
      </c>
      <c r="AV377" s="19" t="str">
        <f>IF(参照_電気!B377="","",参照_電気!B377)</f>
        <v/>
      </c>
      <c r="AW377" s="19" t="str">
        <f>IF(参照_電気!C377="","",参照_電気!C377)</f>
        <v>メニューB</v>
      </c>
      <c r="AX377" s="19">
        <f>IF(参照_電気!D377="","",参照_電気!D377)</f>
        <v>0</v>
      </c>
      <c r="AY377" s="19">
        <f>IF(参照_電気!E377="","",参照_電気!E377)</f>
        <v>0</v>
      </c>
      <c r="AZ377" s="19" t="str">
        <f>IF(参照_電気!F377="","",参照_電気!F377)</f>
        <v>(株)北九州パワー</v>
      </c>
      <c r="BA377" s="19" t="str">
        <f>IF(参照_電気!G377="","",参照_電気!G377)</f>
        <v>(株)北九州パワー_メニューB</v>
      </c>
      <c r="BB377" s="19">
        <f t="shared" si="46"/>
        <v>0</v>
      </c>
      <c r="BD377" s="19" t="str">
        <f>IF(参照_電気!L377="","",参照_電気!L377)</f>
        <v>永井自動車工業(株)</v>
      </c>
    </row>
    <row r="378" spans="47:56">
      <c r="AU378" s="19" t="str">
        <f>IF(参照_電気!A378="","",参照_電気!A378)</f>
        <v/>
      </c>
      <c r="AV378" s="19" t="str">
        <f>IF(参照_電気!B378="","",参照_電気!B378)</f>
        <v/>
      </c>
      <c r="AW378" s="19" t="str">
        <f>IF(参照_電気!C378="","",参照_電気!C378)</f>
        <v>メニューC(残差)</v>
      </c>
      <c r="AX378" s="19">
        <f>IF(参照_電気!D378="","",参照_電気!D378)</f>
        <v>2.23E-4</v>
      </c>
      <c r="AY378" s="19">
        <f>IF(参照_電気!E378="","",参照_電気!E378)</f>
        <v>2.23E-4</v>
      </c>
      <c r="AZ378" s="19" t="str">
        <f>IF(参照_電気!F378="","",参照_電気!F378)</f>
        <v>(株)北九州パワー</v>
      </c>
      <c r="BA378" s="19" t="str">
        <f>IF(参照_電気!G378="","",参照_電気!G378)</f>
        <v>(株)北九州パワー_メニューC(残差)</v>
      </c>
      <c r="BB378" s="19">
        <f t="shared" si="46"/>
        <v>0.223</v>
      </c>
      <c r="BD378" s="19" t="str">
        <f>IF(参照_電気!L378="","",参照_電気!L378)</f>
        <v>(株)ながさきサステナエナジー</v>
      </c>
    </row>
    <row r="379" spans="47:56">
      <c r="AU379" s="19" t="str">
        <f>IF(参照_電気!A379="","",参照_電気!A379)</f>
        <v/>
      </c>
      <c r="AV379" s="19" t="str">
        <f>IF(参照_電気!B379="","",参照_電気!B379)</f>
        <v/>
      </c>
      <c r="AW379" s="19" t="str">
        <f>IF(参照_電気!C379="","",参照_電気!C379)</f>
        <v>(参考値)事業者全体</v>
      </c>
      <c r="AX379" s="19">
        <f>IF(参照_電気!D379="","",参照_電気!D379)</f>
        <v>6.0000000000000002E-5</v>
      </c>
      <c r="AY379" s="19">
        <f>IF(参照_電気!E379="","",参照_電気!E379)</f>
        <v>6.0000000000000002E-5</v>
      </c>
      <c r="AZ379" s="19" t="str">
        <f>IF(参照_電気!F379="","",参照_電気!F379)</f>
        <v>(株)北九州パワー</v>
      </c>
      <c r="BA379" s="19" t="str">
        <f>IF(参照_電気!G379="","",参照_電気!G379)</f>
        <v>(株)北九州パワー_(参考値)事業者全体</v>
      </c>
      <c r="BB379" s="19">
        <f t="shared" si="46"/>
        <v>6.0000000000000005E-2</v>
      </c>
      <c r="BD379" s="19" t="str">
        <f>IF(参照_電気!L379="","",参照_電気!L379)</f>
        <v>長崎地域電力(株)</v>
      </c>
    </row>
    <row r="380" spans="47:56">
      <c r="AU380" s="19" t="str">
        <f>IF(参照_電気!A380="","",参照_電気!A380)</f>
        <v>A0142</v>
      </c>
      <c r="AV380" s="19" t="str">
        <f>IF(参照_電気!B380="","",参照_電気!B380)</f>
        <v>武州瓦斯(株)</v>
      </c>
      <c r="AW380" s="19" t="str">
        <f>IF(参照_電気!C380="","",参照_電気!C380)</f>
        <v>メニューA</v>
      </c>
      <c r="AX380" s="19">
        <f>IF(参照_電気!D380="","",参照_電気!D380)</f>
        <v>0</v>
      </c>
      <c r="AY380" s="19">
        <f>IF(参照_電気!E380="","",参照_電気!E380)</f>
        <v>0</v>
      </c>
      <c r="AZ380" s="19" t="str">
        <f>IF(参照_電気!F380="","",参照_電気!F380)</f>
        <v>武州瓦斯(株)</v>
      </c>
      <c r="BA380" s="19" t="str">
        <f>IF(参照_電気!G380="","",参照_電気!G380)</f>
        <v>武州瓦斯(株)_メニューA</v>
      </c>
      <c r="BB380" s="19">
        <f t="shared" si="46"/>
        <v>0</v>
      </c>
      <c r="BD380" s="19" t="str">
        <f>IF(参照_電気!L380="","",参照_電気!L380)</f>
        <v>(株)中之条パワー</v>
      </c>
    </row>
    <row r="381" spans="47:56">
      <c r="AU381" s="19" t="str">
        <f>IF(参照_電気!A381="","",参照_電気!A381)</f>
        <v/>
      </c>
      <c r="AV381" s="19" t="str">
        <f>IF(参照_電気!B381="","",参照_電気!B381)</f>
        <v/>
      </c>
      <c r="AW381" s="19" t="str">
        <f>IF(参照_電気!C381="","",参照_電気!C381)</f>
        <v>メニューB(残差)</v>
      </c>
      <c r="AX381" s="19">
        <f>IF(参照_電気!D381="","",参照_電気!D381)</f>
        <v>4.2000000000000002E-4</v>
      </c>
      <c r="AY381" s="19">
        <f>IF(参照_電気!E381="","",参照_電気!E381)</f>
        <v>4.2000000000000002E-4</v>
      </c>
      <c r="AZ381" s="19" t="str">
        <f>IF(参照_電気!F381="","",参照_電気!F381)</f>
        <v>武州瓦斯(株)</v>
      </c>
      <c r="BA381" s="19" t="str">
        <f>IF(参照_電気!G381="","",参照_電気!G381)</f>
        <v>武州瓦斯(株)_メニューB(残差)</v>
      </c>
      <c r="BB381" s="19">
        <f t="shared" si="46"/>
        <v>0.42000000000000004</v>
      </c>
      <c r="BD381" s="19" t="str">
        <f>IF(参照_電気!L381="","",参照_電気!L381)</f>
        <v>ながのスマートパワー(株)</v>
      </c>
    </row>
    <row r="382" spans="47:56">
      <c r="AU382" s="19" t="str">
        <f>IF(参照_電気!A382="","",参照_電気!A382)</f>
        <v/>
      </c>
      <c r="AV382" s="19" t="str">
        <f>IF(参照_電気!B382="","",参照_電気!B382)</f>
        <v/>
      </c>
      <c r="AW382" s="19" t="str">
        <f>IF(参照_電気!C382="","",参照_電気!C382)</f>
        <v>(参考値)事業者全体</v>
      </c>
      <c r="AX382" s="19">
        <f>IF(参照_電気!D382="","",参照_電気!D382)</f>
        <v>4.1599999999999997E-4</v>
      </c>
      <c r="AY382" s="19">
        <f>IF(参照_電気!E382="","",参照_電気!E382)</f>
        <v>4.1599999999999997E-4</v>
      </c>
      <c r="AZ382" s="19" t="str">
        <f>IF(参照_電気!F382="","",参照_電気!F382)</f>
        <v>武州瓦斯(株)</v>
      </c>
      <c r="BA382" s="19" t="str">
        <f>IF(参照_電気!G382="","",参照_電気!G382)</f>
        <v>武州瓦斯(株)_(参考値)事業者全体</v>
      </c>
      <c r="BB382" s="19">
        <f t="shared" si="46"/>
        <v>0.41599999999999998</v>
      </c>
      <c r="BD382" s="19" t="str">
        <f>IF(参照_電気!L382="","",参照_電気!L382)</f>
        <v>長野都市ガス(株)</v>
      </c>
    </row>
    <row r="383" spans="47:56">
      <c r="AU383" s="19" t="str">
        <f>IF(参照_電気!A383="","",参照_電気!A383)</f>
        <v>A0143</v>
      </c>
      <c r="AV383" s="19" t="str">
        <f>IF(参照_電気!B383="","",参照_電気!B383)</f>
        <v>リニューアブル・ジャパン(株)</v>
      </c>
      <c r="AW383" s="19" t="str">
        <f>IF(参照_電気!C383="","",参照_電気!C383)</f>
        <v>メニューA</v>
      </c>
      <c r="AX383" s="19">
        <f>IF(参照_電気!D383="","",参照_電気!D383)</f>
        <v>0</v>
      </c>
      <c r="AY383" s="19">
        <f>IF(参照_電気!E383="","",参照_電気!E383)</f>
        <v>0</v>
      </c>
      <c r="AZ383" s="19" t="str">
        <f>IF(参照_電気!F383="","",参照_電気!F383)</f>
        <v>リニューアブル・ジャパン(株)</v>
      </c>
      <c r="BA383" s="19" t="str">
        <f>IF(参照_電気!G383="","",参照_電気!G383)</f>
        <v>リニューアブル・ジャパン(株)_メニューA</v>
      </c>
      <c r="BB383" s="19">
        <f t="shared" si="46"/>
        <v>0</v>
      </c>
      <c r="BD383" s="19" t="str">
        <f>IF(参照_電気!L383="","",参照_電気!L383)</f>
        <v>那須野ヶ原みらい電力(株)</v>
      </c>
    </row>
    <row r="384" spans="47:56">
      <c r="AU384" s="19" t="str">
        <f>IF(参照_電気!A384="","",参照_電気!A384)</f>
        <v/>
      </c>
      <c r="AV384" s="19" t="str">
        <f>IF(参照_電気!B384="","",参照_電気!B384)</f>
        <v/>
      </c>
      <c r="AW384" s="19" t="str">
        <f>IF(参照_電気!C384="","",参照_電気!C384)</f>
        <v>(参考値)事業者全体</v>
      </c>
      <c r="AX384" s="19">
        <f>IF(参照_電気!D384="","",参照_電気!D384)</f>
        <v>0</v>
      </c>
      <c r="AY384" s="19">
        <f>IF(参照_電気!E384="","",参照_電気!E384)</f>
        <v>0</v>
      </c>
      <c r="AZ384" s="19" t="str">
        <f>IF(参照_電気!F384="","",参照_電気!F384)</f>
        <v>リニューアブル・ジャパン(株)</v>
      </c>
      <c r="BA384" s="19" t="str">
        <f>IF(参照_電気!G384="","",参照_電気!G384)</f>
        <v>リニューアブル・ジャパン(株)_(参考値)事業者全体</v>
      </c>
      <c r="BB384" s="19">
        <f t="shared" si="46"/>
        <v>0</v>
      </c>
      <c r="BD384" s="19" t="str">
        <f>IF(参照_電気!L384="","",参照_電気!L384)</f>
        <v>なでしこ電力(株)</v>
      </c>
    </row>
    <row r="385" spans="47:56">
      <c r="AU385" s="19" t="str">
        <f>IF(参照_電気!A385="","",参照_電気!A385)</f>
        <v>A0144</v>
      </c>
      <c r="AV385" s="19" t="str">
        <f>IF(参照_電気!B385="","",参照_電気!B385)</f>
        <v>大垣ガス(株)</v>
      </c>
      <c r="AW385" s="19" t="str">
        <f>IF(参照_電気!C385="","",参照_電気!C385)</f>
        <v/>
      </c>
      <c r="AX385" s="19">
        <f>IF(参照_電気!D385="","",参照_電気!D385)</f>
        <v>4.1899999999999999E-4</v>
      </c>
      <c r="AY385" s="19">
        <f>IF(参照_電気!E385="","",参照_電気!E385)</f>
        <v>4.1899999999999999E-4</v>
      </c>
      <c r="AZ385" s="19" t="str">
        <f>IF(参照_電気!F385="","",参照_電気!F385)</f>
        <v>大垣ガス(株)</v>
      </c>
      <c r="BA385" s="19" t="str">
        <f>IF(参照_電気!G385="","",参照_電気!G385)</f>
        <v>大垣ガス(株)_</v>
      </c>
      <c r="BB385" s="19">
        <f t="shared" si="46"/>
        <v>0.41899999999999998</v>
      </c>
      <c r="BD385" s="19" t="str">
        <f>IF(参照_電気!L385="","",参照_電気!L385)</f>
        <v>奈良電力(株)</v>
      </c>
    </row>
    <row r="386" spans="47:56">
      <c r="AU386" s="19" t="str">
        <f>IF(参照_電気!A386="","",参照_電気!A386)</f>
        <v>A0145</v>
      </c>
      <c r="AV386" s="19" t="str">
        <f>IF(参照_電気!B386="","",参照_電気!B386)</f>
        <v>(株)藤田商店</v>
      </c>
      <c r="AW386" s="19" t="str">
        <f>IF(参照_電気!C386="","",参照_電気!C386)</f>
        <v>メニューA</v>
      </c>
      <c r="AX386" s="19">
        <f>IF(参照_電気!D386="","",参照_電気!D386)</f>
        <v>2.0599999999999999E-4</v>
      </c>
      <c r="AY386" s="19">
        <f>IF(参照_電気!E386="","",参照_電気!E386)</f>
        <v>2.0599999999999999E-4</v>
      </c>
      <c r="AZ386" s="19" t="str">
        <f>IF(参照_電気!F386="","",参照_電気!F386)</f>
        <v>(株)藤田商店</v>
      </c>
      <c r="BA386" s="19" t="str">
        <f>IF(参照_電気!G386="","",参照_電気!G386)</f>
        <v>(株)藤田商店_メニューA</v>
      </c>
      <c r="BB386" s="19">
        <f t="shared" si="46"/>
        <v>0.20599999999999999</v>
      </c>
      <c r="BD386" s="19" t="str">
        <f>IF(参照_電気!L386="","",参照_電気!L386)</f>
        <v>(株)成田香取エネルギー</v>
      </c>
    </row>
    <row r="387" spans="47:56">
      <c r="AU387" s="19" t="str">
        <f>IF(参照_電気!A387="","",参照_電気!A387)</f>
        <v/>
      </c>
      <c r="AV387" s="19" t="str">
        <f>IF(参照_電気!B387="","",参照_電気!B387)</f>
        <v/>
      </c>
      <c r="AW387" s="19" t="str">
        <f>IF(参照_電気!C387="","",参照_電気!C387)</f>
        <v>メニューB</v>
      </c>
      <c r="AX387" s="19">
        <f>IF(参照_電気!D387="","",参照_電気!D387)</f>
        <v>3.2499999999999999E-4</v>
      </c>
      <c r="AY387" s="19">
        <f>IF(参照_電気!E387="","",参照_電気!E387)</f>
        <v>3.2499999999999999E-4</v>
      </c>
      <c r="AZ387" s="19" t="str">
        <f>IF(参照_電気!F387="","",参照_電気!F387)</f>
        <v>(株)藤田商店</v>
      </c>
      <c r="BA387" s="19" t="str">
        <f>IF(参照_電気!G387="","",参照_電気!G387)</f>
        <v>(株)藤田商店_メニューB</v>
      </c>
      <c r="BB387" s="19">
        <f t="shared" si="46"/>
        <v>0.32500000000000001</v>
      </c>
      <c r="BD387" s="19" t="str">
        <f>IF(参照_電気!L387="","",参照_電気!L387)</f>
        <v>(株)なんとエナジー</v>
      </c>
    </row>
    <row r="388" spans="47:56">
      <c r="AU388" s="19" t="str">
        <f>IF(参照_電気!A388="","",参照_電気!A388)</f>
        <v/>
      </c>
      <c r="AV388" s="19" t="str">
        <f>IF(参照_電気!B388="","",参照_電気!B388)</f>
        <v/>
      </c>
      <c r="AW388" s="19" t="str">
        <f>IF(参照_電気!C388="","",参照_電気!C388)</f>
        <v>メニューC(残差)</v>
      </c>
      <c r="AX388" s="19">
        <f>IF(参照_電気!D388="","",参照_電気!D388)</f>
        <v>5.2999999999999998E-4</v>
      </c>
      <c r="AY388" s="19">
        <f>IF(参照_電気!E388="","",参照_電気!E388)</f>
        <v>5.2999999999999998E-4</v>
      </c>
      <c r="AZ388" s="19" t="str">
        <f>IF(参照_電気!F388="","",参照_電気!F388)</f>
        <v>(株)藤田商店</v>
      </c>
      <c r="BA388" s="19" t="str">
        <f>IF(参照_電気!G388="","",参照_電気!G388)</f>
        <v>(株)藤田商店_メニューC(残差)</v>
      </c>
      <c r="BB388" s="19">
        <f t="shared" si="46"/>
        <v>0.53</v>
      </c>
      <c r="BD388" s="19" t="str">
        <f>IF(参照_電気!L388="","",参照_電気!L388)</f>
        <v>南部だんだんエナジー(株)</v>
      </c>
    </row>
    <row r="389" spans="47:56">
      <c r="AU389" s="19" t="str">
        <f>IF(参照_電気!A389="","",参照_電気!A389)</f>
        <v/>
      </c>
      <c r="AV389" s="19" t="str">
        <f>IF(参照_電気!B389="","",参照_電気!B389)</f>
        <v/>
      </c>
      <c r="AW389" s="19" t="str">
        <f>IF(参照_電気!C389="","",参照_電気!C389)</f>
        <v>(参考値)事業者全体</v>
      </c>
      <c r="AX389" s="19">
        <f>IF(参照_電気!D389="","",参照_電気!D389)</f>
        <v>4.8999999999999998E-4</v>
      </c>
      <c r="AY389" s="19">
        <f>IF(参照_電気!E389="","",参照_電気!E389)</f>
        <v>4.8999999999999998E-4</v>
      </c>
      <c r="AZ389" s="19" t="str">
        <f>IF(参照_電気!F389="","",参照_電気!F389)</f>
        <v>(株)藤田商店</v>
      </c>
      <c r="BA389" s="19" t="str">
        <f>IF(参照_電気!G389="","",参照_電気!G389)</f>
        <v>(株)藤田商店_(参考値)事業者全体</v>
      </c>
      <c r="BB389" s="19">
        <f t="shared" ref="BB389:BB452" si="47">AX389*1000</f>
        <v>0.49</v>
      </c>
      <c r="BD389" s="19" t="str">
        <f>IF(参照_電気!L389="","",参照_電気!L389)</f>
        <v>(株)ナンワ(旧：(株)ナンワエナジー)</v>
      </c>
    </row>
    <row r="390" spans="47:56">
      <c r="AU390" s="19" t="str">
        <f>IF(参照_電気!A390="","",参照_電気!A390)</f>
        <v>A0149</v>
      </c>
      <c r="AV390" s="19" t="str">
        <f>IF(参照_電気!B390="","",参照_電気!B390)</f>
        <v>(株)グローバルエンジニアリング</v>
      </c>
      <c r="AW390" s="19" t="str">
        <f>IF(参照_電気!C390="","",参照_電気!C390)</f>
        <v>メニューA</v>
      </c>
      <c r="AX390" s="19">
        <f>IF(参照_電気!D390="","",参照_電気!D390)</f>
        <v>0</v>
      </c>
      <c r="AY390" s="19">
        <f>IF(参照_電気!E390="","",参照_電気!E390)</f>
        <v>0</v>
      </c>
      <c r="AZ390" s="19" t="str">
        <f>IF(参照_電気!F390="","",参照_電気!F390)</f>
        <v>(株)グローバルエンジニアリング</v>
      </c>
      <c r="BA390" s="19" t="str">
        <f>IF(参照_電気!G390="","",参照_電気!G390)</f>
        <v>(株)グローバルエンジニアリング_メニューA</v>
      </c>
      <c r="BB390" s="19">
        <f t="shared" si="47"/>
        <v>0</v>
      </c>
      <c r="BD390" s="19" t="str">
        <f>IF(参照_電気!L390="","",参照_電気!L390)</f>
        <v>新潟スワンエナジー(株)</v>
      </c>
    </row>
    <row r="391" spans="47:56">
      <c r="AU391" s="19" t="str">
        <f>IF(参照_電気!A391="","",参照_電気!A391)</f>
        <v/>
      </c>
      <c r="AV391" s="19" t="str">
        <f>IF(参照_電気!B391="","",参照_電気!B391)</f>
        <v/>
      </c>
      <c r="AW391" s="19" t="str">
        <f>IF(参照_電気!C391="","",参照_電気!C391)</f>
        <v>メニューB</v>
      </c>
      <c r="AX391" s="19">
        <f>IF(参照_電気!D391="","",参照_電気!D391)</f>
        <v>0</v>
      </c>
      <c r="AY391" s="19">
        <f>IF(参照_電気!E391="","",参照_電気!E391)</f>
        <v>0</v>
      </c>
      <c r="AZ391" s="19" t="str">
        <f>IF(参照_電気!F391="","",参照_電気!F391)</f>
        <v>(株)グローバルエンジニアリング</v>
      </c>
      <c r="BA391" s="19" t="str">
        <f>IF(参照_電気!G391="","",参照_電気!G391)</f>
        <v>(株)グローバルエンジニアリング_メニューB</v>
      </c>
      <c r="BB391" s="19">
        <f t="shared" si="47"/>
        <v>0</v>
      </c>
      <c r="BD391" s="19" t="str">
        <f>IF(参照_電気!L391="","",参照_電気!L391)</f>
        <v>(株)西九州させぼパワーズ</v>
      </c>
    </row>
    <row r="392" spans="47:56">
      <c r="AU392" s="19" t="str">
        <f>IF(参照_電気!A392="","",参照_電気!A392)</f>
        <v/>
      </c>
      <c r="AV392" s="19" t="str">
        <f>IF(参照_電気!B392="","",参照_電気!B392)</f>
        <v/>
      </c>
      <c r="AW392" s="19" t="str">
        <f>IF(参照_電気!C392="","",参照_電気!C392)</f>
        <v>メニューC(残差)</v>
      </c>
      <c r="AX392" s="19">
        <f>IF(参照_電気!D392="","",参照_電気!D392)</f>
        <v>4.5199999999999998E-4</v>
      </c>
      <c r="AY392" s="19">
        <f>IF(参照_電気!E392="","",参照_電気!E392)</f>
        <v>4.5199999999999998E-4</v>
      </c>
      <c r="AZ392" s="19" t="str">
        <f>IF(参照_電気!F392="","",参照_電気!F392)</f>
        <v>(株)グローバルエンジニアリング</v>
      </c>
      <c r="BA392" s="19" t="str">
        <f>IF(参照_電気!G392="","",参照_電気!G392)</f>
        <v>(株)グローバルエンジニアリング_メニューC(残差)</v>
      </c>
      <c r="BB392" s="19">
        <f t="shared" si="47"/>
        <v>0.45199999999999996</v>
      </c>
      <c r="BD392" s="19" t="str">
        <f>IF(参照_電気!L392="","",参照_電気!L392)</f>
        <v>ニシムラ(株)</v>
      </c>
    </row>
    <row r="393" spans="47:56">
      <c r="AU393" s="19" t="str">
        <f>IF(参照_電気!A393="","",参照_電気!A393)</f>
        <v/>
      </c>
      <c r="AV393" s="19" t="str">
        <f>IF(参照_電気!B393="","",参照_電気!B393)</f>
        <v/>
      </c>
      <c r="AW393" s="19" t="str">
        <f>IF(参照_電気!C393="","",参照_電気!C393)</f>
        <v>(参考値)事業者全体</v>
      </c>
      <c r="AX393" s="19">
        <f>IF(参照_電気!D393="","",参照_電気!D393)</f>
        <v>4.1899999999999999E-4</v>
      </c>
      <c r="AY393" s="19">
        <f>IF(参照_電気!E393="","",参照_電気!E393)</f>
        <v>4.1899999999999999E-4</v>
      </c>
      <c r="AZ393" s="19" t="str">
        <f>IF(参照_電気!F393="","",参照_電気!F393)</f>
        <v>(株)グローバルエンジニアリング</v>
      </c>
      <c r="BA393" s="19" t="str">
        <f>IF(参照_電気!G393="","",参照_電気!G393)</f>
        <v>(株)グローバルエンジニアリング_(参考値)事業者全体</v>
      </c>
      <c r="BB393" s="19">
        <f t="shared" si="47"/>
        <v>0.41899999999999998</v>
      </c>
      <c r="BD393" s="19" t="str">
        <f>IF(参照_電気!L393="","",参照_電気!L393)</f>
        <v>日産トレーデイング(株)</v>
      </c>
    </row>
    <row r="394" spans="47:56">
      <c r="AU394" s="19" t="str">
        <f>IF(参照_電気!A394="","",参照_電気!A394)</f>
        <v>A0150</v>
      </c>
      <c r="AV394" s="19" t="str">
        <f>IF(参照_電気!B394="","",参照_電気!B394)</f>
        <v>九州エナジー(株)</v>
      </c>
      <c r="AW394" s="19" t="str">
        <f>IF(参照_電気!C394="","",参照_電気!C394)</f>
        <v>メニューA</v>
      </c>
      <c r="AX394" s="19">
        <f>IF(参照_電気!D394="","",参照_電気!D394)</f>
        <v>0</v>
      </c>
      <c r="AY394" s="19">
        <f>IF(参照_電気!E394="","",参照_電気!E394)</f>
        <v>0</v>
      </c>
      <c r="AZ394" s="19" t="str">
        <f>IF(参照_電気!F394="","",参照_電気!F394)</f>
        <v>九州エナジー(株)</v>
      </c>
      <c r="BA394" s="19" t="str">
        <f>IF(参照_電気!G394="","",参照_電気!G394)</f>
        <v>九州エナジー(株)_メニューA</v>
      </c>
      <c r="BB394" s="19">
        <f t="shared" si="47"/>
        <v>0</v>
      </c>
      <c r="BD394" s="19" t="str">
        <f>IF(参照_電気!L394="","",参照_電気!L394)</f>
        <v>日鉄エンジニアリング(株)</v>
      </c>
    </row>
    <row r="395" spans="47:56">
      <c r="AU395" s="19" t="str">
        <f>IF(参照_電気!A395="","",参照_電気!A395)</f>
        <v/>
      </c>
      <c r="AV395" s="19" t="str">
        <f>IF(参照_電気!B395="","",参照_電気!B395)</f>
        <v/>
      </c>
      <c r="AW395" s="19" t="str">
        <f>IF(参照_電気!C395="","",参照_電気!C395)</f>
        <v>メニューB(残差)</v>
      </c>
      <c r="AX395" s="19">
        <f>IF(参照_電気!D395="","",参照_電気!D395)</f>
        <v>2.1800000000000001E-4</v>
      </c>
      <c r="AY395" s="19">
        <f>IF(参照_電気!E395="","",参照_電気!E395)</f>
        <v>2.1800000000000001E-4</v>
      </c>
      <c r="AZ395" s="19" t="str">
        <f>IF(参照_電気!F395="","",参照_電気!F395)</f>
        <v>九州エナジー(株)</v>
      </c>
      <c r="BA395" s="19" t="str">
        <f>IF(参照_電気!G395="","",参照_電気!G395)</f>
        <v>九州エナジー(株)_メニューB(残差)</v>
      </c>
      <c r="BB395" s="19">
        <f t="shared" si="47"/>
        <v>0.21800000000000003</v>
      </c>
      <c r="BD395" s="19" t="str">
        <f>IF(参照_電気!L395="","",参照_電気!L395)</f>
        <v>日本エネルギー総合システム(株)</v>
      </c>
    </row>
    <row r="396" spans="47:56">
      <c r="AU396" s="19" t="str">
        <f>IF(参照_電気!A396="","",参照_電気!A396)</f>
        <v/>
      </c>
      <c r="AV396" s="19" t="str">
        <f>IF(参照_電気!B396="","",参照_電気!B396)</f>
        <v/>
      </c>
      <c r="AW396" s="19" t="str">
        <f>IF(参照_電気!C396="","",参照_電気!C396)</f>
        <v>(参考値)事業者全体</v>
      </c>
      <c r="AX396" s="19">
        <f>IF(参照_電気!D396="","",参照_電気!D396)</f>
        <v>2.13E-4</v>
      </c>
      <c r="AY396" s="19">
        <f>IF(参照_電気!E396="","",参照_電気!E396)</f>
        <v>2.13E-4</v>
      </c>
      <c r="AZ396" s="19" t="str">
        <f>IF(参照_電気!F396="","",参照_電気!F396)</f>
        <v>九州エナジー(株)</v>
      </c>
      <c r="BA396" s="19" t="str">
        <f>IF(参照_電気!G396="","",参照_電気!G396)</f>
        <v>九州エナジー(株)_(参考値)事業者全体</v>
      </c>
      <c r="BB396" s="19">
        <f t="shared" si="47"/>
        <v>0.21299999999999999</v>
      </c>
      <c r="BD396" s="19" t="str">
        <f>IF(参照_電気!L396="","",参照_電気!L396)</f>
        <v>日本エネルギーファーム(株)</v>
      </c>
    </row>
    <row r="397" spans="47:56">
      <c r="AU397" s="19" t="str">
        <f>IF(参照_電気!A397="","",参照_電気!A397)</f>
        <v>A0151</v>
      </c>
      <c r="AV397" s="19" t="str">
        <f>IF(参照_電気!B397="","",参照_電気!B397)</f>
        <v>(株)トヨタエナジーソリューションズ</v>
      </c>
      <c r="AW397" s="19" t="str">
        <f>IF(参照_電気!C397="","",参照_電気!C397)</f>
        <v>メニューA</v>
      </c>
      <c r="AX397" s="19">
        <f>IF(参照_電気!D397="","",参照_電気!D397)</f>
        <v>0</v>
      </c>
      <c r="AY397" s="19">
        <f>IF(参照_電気!E397="","",参照_電気!E397)</f>
        <v>0</v>
      </c>
      <c r="AZ397" s="19" t="str">
        <f>IF(参照_電気!F397="","",参照_電気!F397)</f>
        <v>(株)トヨタエナジーソリューションズ</v>
      </c>
      <c r="BA397" s="19" t="str">
        <f>IF(参照_電気!G397="","",参照_電気!G397)</f>
        <v>(株)トヨタエナジーソリューションズ_メニューA</v>
      </c>
      <c r="BB397" s="19">
        <f t="shared" si="47"/>
        <v>0</v>
      </c>
      <c r="BD397" s="19" t="str">
        <f>IF(参照_電気!L397="","",参照_電気!L397)</f>
        <v>(株)日本海水</v>
      </c>
    </row>
    <row r="398" spans="47:56">
      <c r="AU398" s="19" t="str">
        <f>IF(参照_電気!A398="","",参照_電気!A398)</f>
        <v/>
      </c>
      <c r="AV398" s="19" t="str">
        <f>IF(参照_電気!B398="","",参照_電気!B398)</f>
        <v/>
      </c>
      <c r="AW398" s="19" t="str">
        <f>IF(参照_電気!C398="","",参照_電気!C398)</f>
        <v>メニューB(残差)</v>
      </c>
      <c r="AX398" s="19">
        <f>IF(参照_電気!D398="","",参照_電気!D398)</f>
        <v>4.8999999999999998E-4</v>
      </c>
      <c r="AY398" s="19">
        <f>IF(参照_電気!E398="","",参照_電気!E398)</f>
        <v>4.8999999999999998E-4</v>
      </c>
      <c r="AZ398" s="19" t="str">
        <f>IF(参照_電気!F398="","",参照_電気!F398)</f>
        <v>(株)トヨタエナジーソリューションズ</v>
      </c>
      <c r="BA398" s="19" t="str">
        <f>IF(参照_電気!G398="","",参照_電気!G398)</f>
        <v>(株)トヨタエナジーソリューションズ_メニューB(残差)</v>
      </c>
      <c r="BB398" s="19">
        <f t="shared" si="47"/>
        <v>0.49</v>
      </c>
      <c r="BD398" s="19" t="str">
        <f>IF(参照_電気!L398="","",参照_電気!L398)</f>
        <v>日本瓦斯(株)(日本ガス(株))</v>
      </c>
    </row>
    <row r="399" spans="47:56">
      <c r="AU399" s="19" t="str">
        <f>IF(参照_電気!A399="","",参照_電気!A399)</f>
        <v/>
      </c>
      <c r="AV399" s="19" t="str">
        <f>IF(参照_電気!B399="","",参照_電気!B399)</f>
        <v/>
      </c>
      <c r="AW399" s="19" t="str">
        <f>IF(参照_電気!C399="","",参照_電気!C399)</f>
        <v>(参考値)事業者全体</v>
      </c>
      <c r="AX399" s="19">
        <f>IF(参照_電気!D399="","",参照_電気!D399)</f>
        <v>4.8299999999999998E-4</v>
      </c>
      <c r="AY399" s="19">
        <f>IF(参照_電気!E399="","",参照_電気!E399)</f>
        <v>4.8299999999999998E-4</v>
      </c>
      <c r="AZ399" s="19" t="str">
        <f>IF(参照_電気!F399="","",参照_電気!F399)</f>
        <v>(株)トヨタエナジーソリューションズ</v>
      </c>
      <c r="BA399" s="19" t="str">
        <f>IF(参照_電気!G399="","",参照_電気!G399)</f>
        <v>(株)トヨタエナジーソリューションズ_(参考値)事業者全体</v>
      </c>
      <c r="BB399" s="19">
        <f t="shared" si="47"/>
        <v>0.48299999999999998</v>
      </c>
      <c r="BD399" s="19" t="str">
        <f>IF(参照_電気!L399="","",参照_電気!L399)</f>
        <v>(株)日本セレモニー</v>
      </c>
    </row>
    <row r="400" spans="47:56">
      <c r="AU400" s="19" t="str">
        <f>IF(参照_電気!A400="","",参照_電気!A400)</f>
        <v>A0153</v>
      </c>
      <c r="AV400" s="19" t="str">
        <f>IF(参照_電気!B400="","",参照_電気!B400)</f>
        <v>(株)エナリス・パワー・マーケティング</v>
      </c>
      <c r="AW400" s="19" t="str">
        <f>IF(参照_電気!C400="","",参照_電気!C400)</f>
        <v>メニューA</v>
      </c>
      <c r="AX400" s="19">
        <f>IF(参照_電気!D400="","",参照_電気!D400)</f>
        <v>0</v>
      </c>
      <c r="AY400" s="19">
        <f>IF(参照_電気!E400="","",参照_電気!E400)</f>
        <v>0</v>
      </c>
      <c r="AZ400" s="19" t="str">
        <f>IF(参照_電気!F400="","",参照_電気!F400)</f>
        <v>(株)エナリス・パワー・マーケティング</v>
      </c>
      <c r="BA400" s="19" t="str">
        <f>IF(参照_電気!G400="","",参照_電気!G400)</f>
        <v>(株)エナリス・パワー・マーケティング_メニューA</v>
      </c>
      <c r="BB400" s="19">
        <f t="shared" si="47"/>
        <v>0</v>
      </c>
      <c r="BD400" s="19" t="str">
        <f>IF(参照_電気!L400="","",参照_電気!L400)</f>
        <v>日本テクノ(株)</v>
      </c>
    </row>
    <row r="401" spans="47:56">
      <c r="AU401" s="19" t="str">
        <f>IF(参照_電気!A401="","",参照_電気!A401)</f>
        <v/>
      </c>
      <c r="AV401" s="19" t="str">
        <f>IF(参照_電気!B401="","",参照_電気!B401)</f>
        <v/>
      </c>
      <c r="AW401" s="19" t="str">
        <f>IF(参照_電気!C401="","",参照_電気!C401)</f>
        <v>メニューB</v>
      </c>
      <c r="AX401" s="19">
        <f>IF(参照_電気!D401="","",参照_電気!D401)</f>
        <v>0</v>
      </c>
      <c r="AY401" s="19">
        <f>IF(参照_電気!E401="","",参照_電気!E401)</f>
        <v>0</v>
      </c>
      <c r="AZ401" s="19" t="str">
        <f>IF(参照_電気!F401="","",参照_電気!F401)</f>
        <v>(株)エナリス・パワー・マーケティング</v>
      </c>
      <c r="BA401" s="19" t="str">
        <f>IF(参照_電気!G401="","",参照_電気!G401)</f>
        <v>(株)エナリス・パワー・マーケティング_メニューB</v>
      </c>
      <c r="BB401" s="19">
        <f t="shared" si="47"/>
        <v>0</v>
      </c>
      <c r="BD401" s="19" t="str">
        <f>IF(参照_電気!L401="","",参照_電気!L401)</f>
        <v>ネイチャーエナジー小国(株)</v>
      </c>
    </row>
    <row r="402" spans="47:56">
      <c r="AU402" s="19" t="str">
        <f>IF(参照_電気!A402="","",参照_電気!A402)</f>
        <v/>
      </c>
      <c r="AV402" s="19" t="str">
        <f>IF(参照_電気!B402="","",参照_電気!B402)</f>
        <v/>
      </c>
      <c r="AW402" s="19" t="str">
        <f>IF(参照_電気!C402="","",参照_電気!C402)</f>
        <v>メニューC</v>
      </c>
      <c r="AX402" s="19">
        <f>IF(参照_電気!D402="","",参照_電気!D402)</f>
        <v>4.0000000000000002E-4</v>
      </c>
      <c r="AY402" s="19">
        <f>IF(参照_電気!E402="","",参照_電気!E402)</f>
        <v>4.0000000000000002E-4</v>
      </c>
      <c r="AZ402" s="19" t="str">
        <f>IF(参照_電気!F402="","",参照_電気!F402)</f>
        <v>(株)エナリス・パワー・マーケティング</v>
      </c>
      <c r="BA402" s="19" t="str">
        <f>IF(参照_電気!G402="","",参照_電気!G402)</f>
        <v>(株)エナリス・パワー・マーケティング_メニューC</v>
      </c>
      <c r="BB402" s="19">
        <f t="shared" si="47"/>
        <v>0.4</v>
      </c>
      <c r="BD402" s="19" t="str">
        <f>IF(参照_電気!L402="","",参照_電気!L402)</f>
        <v>ネクストパワーやまと(株)</v>
      </c>
    </row>
    <row r="403" spans="47:56">
      <c r="AU403" s="19" t="str">
        <f>IF(参照_電気!A403="","",参照_電気!A403)</f>
        <v/>
      </c>
      <c r="AV403" s="19" t="str">
        <f>IF(参照_電気!B403="","",参照_電気!B403)</f>
        <v/>
      </c>
      <c r="AW403" s="19" t="str">
        <f>IF(参照_電気!C403="","",参照_電気!C403)</f>
        <v>メニューD</v>
      </c>
      <c r="AX403" s="19">
        <f>IF(参照_電気!D403="","",参照_電気!D403)</f>
        <v>0</v>
      </c>
      <c r="AY403" s="19">
        <f>IF(参照_電気!E403="","",参照_電気!E403)</f>
        <v>0</v>
      </c>
      <c r="AZ403" s="19" t="str">
        <f>IF(参照_電気!F403="","",参照_電気!F403)</f>
        <v>(株)エナリス・パワー・マーケティング</v>
      </c>
      <c r="BA403" s="19" t="str">
        <f>IF(参照_電気!G403="","",参照_電気!G403)</f>
        <v>(株)エナリス・パワー・マーケティング_メニューD</v>
      </c>
      <c r="BB403" s="19">
        <f t="shared" si="47"/>
        <v>0</v>
      </c>
      <c r="BD403" s="19" t="str">
        <f>IF(参照_電気!L403="","",参照_電気!L403)</f>
        <v>(株)能勢・豊能まちづくり</v>
      </c>
    </row>
    <row r="404" spans="47:56">
      <c r="AU404" s="19" t="str">
        <f>IF(参照_電気!A404="","",参照_電気!A404)</f>
        <v/>
      </c>
      <c r="AV404" s="19" t="str">
        <f>IF(参照_電気!B404="","",参照_電気!B404)</f>
        <v/>
      </c>
      <c r="AW404" s="19" t="str">
        <f>IF(参照_電気!C404="","",参照_電気!C404)</f>
        <v>メニューE(残差)</v>
      </c>
      <c r="AX404" s="19">
        <f>IF(参照_電気!D404="","",参照_電気!D404)</f>
        <v>4.2200000000000001E-4</v>
      </c>
      <c r="AY404" s="19">
        <f>IF(参照_電気!E404="","",参照_電気!E404)</f>
        <v>4.2200000000000001E-4</v>
      </c>
      <c r="AZ404" s="19" t="str">
        <f>IF(参照_電気!F404="","",参照_電気!F404)</f>
        <v>(株)エナリス・パワー・マーケティング</v>
      </c>
      <c r="BA404" s="19" t="str">
        <f>IF(参照_電気!G404="","",参照_電気!G404)</f>
        <v>(株)エナリス・パワー・マーケティング_メニューE(残差)</v>
      </c>
      <c r="BB404" s="19">
        <f t="shared" si="47"/>
        <v>0.42199999999999999</v>
      </c>
      <c r="BD404" s="19" t="str">
        <f>IF(参照_電気!L404="","",参照_電気!L404)</f>
        <v>パシフィックパワー(株)</v>
      </c>
    </row>
    <row r="405" spans="47:56">
      <c r="AU405" s="19" t="str">
        <f>IF(参照_電気!A405="","",参照_電気!A405)</f>
        <v/>
      </c>
      <c r="AV405" s="19" t="str">
        <f>IF(参照_電気!B405="","",参照_電気!B405)</f>
        <v/>
      </c>
      <c r="AW405" s="19" t="str">
        <f>IF(参照_電気!C405="","",参照_電気!C405)</f>
        <v>(参考値)事業者全体</v>
      </c>
      <c r="AX405" s="19">
        <f>IF(参照_電気!D405="","",参照_電気!D405)</f>
        <v>4.57E-4</v>
      </c>
      <c r="AY405" s="19">
        <f>IF(参照_電気!E405="","",参照_電気!E405)</f>
        <v>4.57E-4</v>
      </c>
      <c r="AZ405" s="19" t="str">
        <f>IF(参照_電気!F405="","",参照_電気!F405)</f>
        <v>(株)エナリス・パワー・マーケティング</v>
      </c>
      <c r="BA405" s="19" t="str">
        <f>IF(参照_電気!G405="","",参照_電気!G405)</f>
        <v>(株)エナリス・パワー・マーケティング_(参考値)事業者全体</v>
      </c>
      <c r="BB405" s="19">
        <f t="shared" si="47"/>
        <v>0.45700000000000002</v>
      </c>
      <c r="BD405" s="19" t="str">
        <f>IF(参照_電気!L405="","",参照_電気!L405)</f>
        <v>(株)はちまんたいジオパワー</v>
      </c>
    </row>
    <row r="406" spans="47:56">
      <c r="AU406" s="19" t="str">
        <f>IF(参照_電気!A406="","",参照_電気!A406)</f>
        <v>A0154</v>
      </c>
      <c r="AV406" s="19" t="str">
        <f>IF(参照_電気!B406="","",参照_電気!B406)</f>
        <v>歌舞伎エナジー(株)</v>
      </c>
      <c r="AW406" s="19" t="str">
        <f>IF(参照_電気!C406="","",参照_電気!C406)</f>
        <v/>
      </c>
      <c r="AX406" s="19">
        <f>IF(参照_電気!D406="","",参照_電気!D406)</f>
        <v>5.7700000000000004E-4</v>
      </c>
      <c r="AY406" s="19">
        <f>IF(参照_電気!E406="","",参照_電気!E406)</f>
        <v>5.7700000000000004E-4</v>
      </c>
      <c r="AZ406" s="19" t="str">
        <f>IF(参照_電気!F406="","",参照_電気!F406)</f>
        <v>歌舞伎エナジー(株)</v>
      </c>
      <c r="BA406" s="19" t="str">
        <f>IF(参照_電気!G406="","",参照_電気!G406)</f>
        <v>歌舞伎エナジー(株)_</v>
      </c>
      <c r="BB406" s="19">
        <f t="shared" si="47"/>
        <v>0.57700000000000007</v>
      </c>
      <c r="BD406" s="19" t="str">
        <f>IF(参照_電気!L406="","",参照_電気!L406)</f>
        <v>パナソニックオペレーショナルエクセレンス(株)</v>
      </c>
    </row>
    <row r="407" spans="47:56">
      <c r="AU407" s="19" t="str">
        <f>IF(参照_電気!A407="","",参照_電気!A407)</f>
        <v>A0155</v>
      </c>
      <c r="AV407" s="19" t="str">
        <f>IF(参照_電気!B407="","",参照_電気!B407)</f>
        <v>みやまスマートエネルギー(株)</v>
      </c>
      <c r="AW407" s="19" t="str">
        <f>IF(参照_電気!C407="","",参照_電気!C407)</f>
        <v>メニューA</v>
      </c>
      <c r="AX407" s="19">
        <f>IF(参照_電気!D407="","",参照_電気!D407)</f>
        <v>0</v>
      </c>
      <c r="AY407" s="19">
        <f>IF(参照_電気!E407="","",参照_電気!E407)</f>
        <v>0</v>
      </c>
      <c r="AZ407" s="19" t="str">
        <f>IF(参照_電気!F407="","",参照_電気!F407)</f>
        <v>みやまスマートエネルギー(株)</v>
      </c>
      <c r="BA407" s="19" t="str">
        <f>IF(参照_電気!G407="","",参照_電気!G407)</f>
        <v>みやまスマートエネルギー(株)_メニューA</v>
      </c>
      <c r="BB407" s="19">
        <f t="shared" si="47"/>
        <v>0</v>
      </c>
      <c r="BD407" s="19" t="str">
        <f>IF(参照_電気!L407="","",参照_電気!L407)</f>
        <v>浜田ガス(株)</v>
      </c>
    </row>
    <row r="408" spans="47:56">
      <c r="AU408" s="19" t="str">
        <f>IF(参照_電気!A408="","",参照_電気!A408)</f>
        <v/>
      </c>
      <c r="AV408" s="19" t="str">
        <f>IF(参照_電気!B408="","",参照_電気!B408)</f>
        <v/>
      </c>
      <c r="AW408" s="19" t="str">
        <f>IF(参照_電気!C408="","",参照_電気!C408)</f>
        <v>メニューB(残差)</v>
      </c>
      <c r="AX408" s="19">
        <f>IF(参照_電気!D408="","",参照_電気!D408)</f>
        <v>4.4499999999999997E-4</v>
      </c>
      <c r="AY408" s="19">
        <f>IF(参照_電気!E408="","",参照_電気!E408)</f>
        <v>4.4499999999999997E-4</v>
      </c>
      <c r="AZ408" s="19" t="str">
        <f>IF(参照_電気!F408="","",参照_電気!F408)</f>
        <v>みやまスマートエネルギー(株)</v>
      </c>
      <c r="BA408" s="19" t="str">
        <f>IF(参照_電気!G408="","",参照_電気!G408)</f>
        <v>みやまスマートエネルギー(株)_メニューB(残差)</v>
      </c>
      <c r="BB408" s="19">
        <f t="shared" si="47"/>
        <v>0.44499999999999995</v>
      </c>
      <c r="BD408" s="19" t="str">
        <f>IF(参照_電気!L408="","",参照_電気!L408)</f>
        <v>(株)浜松新電力</v>
      </c>
    </row>
    <row r="409" spans="47:56">
      <c r="AU409" s="19" t="str">
        <f>IF(参照_電気!A409="","",参照_電気!A409)</f>
        <v/>
      </c>
      <c r="AV409" s="19" t="str">
        <f>IF(参照_電気!B409="","",参照_電気!B409)</f>
        <v/>
      </c>
      <c r="AW409" s="19" t="str">
        <f>IF(参照_電気!C409="","",参照_電気!C409)</f>
        <v>(参考値)事業者全体</v>
      </c>
      <c r="AX409" s="19">
        <f>IF(参照_電気!D409="","",参照_電気!D409)</f>
        <v>4.37E-4</v>
      </c>
      <c r="AY409" s="19">
        <f>IF(参照_電気!E409="","",参照_電気!E409)</f>
        <v>4.37E-4</v>
      </c>
      <c r="AZ409" s="19" t="str">
        <f>IF(参照_電気!F409="","",参照_電気!F409)</f>
        <v>みやまスマートエネルギー(株)</v>
      </c>
      <c r="BA409" s="19" t="str">
        <f>IF(参照_電気!G409="","",参照_電気!G409)</f>
        <v>みやまスマートエネルギー(株)_(参考値)事業者全体</v>
      </c>
      <c r="BB409" s="19">
        <f t="shared" si="47"/>
        <v>0.437</v>
      </c>
      <c r="BD409" s="19" t="str">
        <f>IF(参照_電気!L409="","",参照_電気!L409)</f>
        <v>はりま電力(株)</v>
      </c>
    </row>
    <row r="410" spans="47:56">
      <c r="AU410" s="19" t="str">
        <f>IF(参照_電気!A410="","",参照_電気!A410)</f>
        <v>A0156</v>
      </c>
      <c r="AV410" s="19" t="str">
        <f>IF(参照_電気!B410="","",参照_電気!B410)</f>
        <v>エフィシエント(株)</v>
      </c>
      <c r="AW410" s="19" t="str">
        <f>IF(参照_電気!C410="","",参照_電気!C410)</f>
        <v/>
      </c>
      <c r="AX410" s="19">
        <f>IF(参照_電気!D410="","",参照_電気!D410)</f>
        <v>4.2200000000000001E-4</v>
      </c>
      <c r="AY410" s="19">
        <f>IF(参照_電気!E410="","",参照_電気!E410)</f>
        <v>4.2200000000000001E-4</v>
      </c>
      <c r="AZ410" s="19" t="str">
        <f>IF(参照_電気!F410="","",参照_電気!F410)</f>
        <v>エフィシエント(株)</v>
      </c>
      <c r="BA410" s="19" t="str">
        <f>IF(参照_電気!G410="","",参照_電気!G410)</f>
        <v>エフィシエント(株)_</v>
      </c>
      <c r="BB410" s="19">
        <f t="shared" si="47"/>
        <v>0.42199999999999999</v>
      </c>
      <c r="BD410" s="19" t="str">
        <f>IF(参照_電気!L410="","",参照_電気!L410)</f>
        <v>(株)ハルエネ</v>
      </c>
    </row>
    <row r="411" spans="47:56">
      <c r="AU411" s="19" t="str">
        <f>IF(参照_電気!A411="","",参照_電気!A411)</f>
        <v>A0157</v>
      </c>
      <c r="AV411" s="19" t="str">
        <f>IF(参照_電気!B411="","",参照_電気!B411)</f>
        <v>(株)生活クラブエナジー</v>
      </c>
      <c r="AW411" s="19" t="str">
        <f>IF(参照_電気!C411="","",参照_電気!C411)</f>
        <v>メニューA</v>
      </c>
      <c r="AX411" s="19">
        <f>IF(参照_電気!D411="","",参照_電気!D411)</f>
        <v>2.8299999999999999E-4</v>
      </c>
      <c r="AY411" s="19">
        <f>IF(参照_電気!E411="","",参照_電気!E411)</f>
        <v>2.8299999999999999E-4</v>
      </c>
      <c r="AZ411" s="19" t="str">
        <f>IF(参照_電気!F411="","",参照_電気!F411)</f>
        <v>(株)生活クラブエナジー</v>
      </c>
      <c r="BA411" s="19" t="str">
        <f>IF(参照_電気!G411="","",参照_電気!G411)</f>
        <v>(株)生活クラブエナジー_メニューA</v>
      </c>
      <c r="BB411" s="19">
        <f t="shared" si="47"/>
        <v>0.28299999999999997</v>
      </c>
      <c r="BD411" s="19" t="str">
        <f>IF(参照_電気!L411="","",参照_電気!L411)</f>
        <v>(株)パルシステム電力</v>
      </c>
    </row>
    <row r="412" spans="47:56">
      <c r="AU412" s="19" t="str">
        <f>IF(参照_電気!A412="","",参照_電気!A412)</f>
        <v/>
      </c>
      <c r="AV412" s="19" t="str">
        <f>IF(参照_電気!B412="","",参照_電気!B412)</f>
        <v/>
      </c>
      <c r="AW412" s="19" t="str">
        <f>IF(参照_電気!C412="","",参照_電気!C412)</f>
        <v>メニューB</v>
      </c>
      <c r="AX412" s="19">
        <f>IF(参照_電気!D412="","",参照_電気!D412)</f>
        <v>0</v>
      </c>
      <c r="AY412" s="19">
        <f>IF(参照_電気!E412="","",参照_電気!E412)</f>
        <v>0</v>
      </c>
      <c r="AZ412" s="19" t="str">
        <f>IF(参照_電気!F412="","",参照_電気!F412)</f>
        <v>(株)生活クラブエナジー</v>
      </c>
      <c r="BA412" s="19" t="str">
        <f>IF(参照_電気!G412="","",参照_電気!G412)</f>
        <v>(株)生活クラブエナジー_メニューB</v>
      </c>
      <c r="BB412" s="19">
        <f t="shared" si="47"/>
        <v>0</v>
      </c>
      <c r="BD412" s="19" t="str">
        <f>IF(参照_電気!L412="","",参照_電気!L412)</f>
        <v>(株)パワーエックス</v>
      </c>
    </row>
    <row r="413" spans="47:56">
      <c r="AU413" s="19" t="str">
        <f>IF(参照_電気!A413="","",参照_電気!A413)</f>
        <v/>
      </c>
      <c r="AV413" s="19" t="str">
        <f>IF(参照_電気!B413="","",参照_電気!B413)</f>
        <v/>
      </c>
      <c r="AW413" s="19" t="str">
        <f>IF(参照_電気!C413="","",参照_電気!C413)</f>
        <v>メニューC(残差)</v>
      </c>
      <c r="AX413" s="19">
        <f>IF(参照_電気!D413="","",参照_電気!D413)</f>
        <v>5.5500000000000005E-4</v>
      </c>
      <c r="AY413" s="19">
        <f>IF(参照_電気!E413="","",参照_電気!E413)</f>
        <v>5.5500000000000005E-4</v>
      </c>
      <c r="AZ413" s="19" t="str">
        <f>IF(参照_電気!F413="","",参照_電気!F413)</f>
        <v>(株)生活クラブエナジー</v>
      </c>
      <c r="BA413" s="19" t="str">
        <f>IF(参照_電気!G413="","",参照_電気!G413)</f>
        <v>(株)生活クラブエナジー_メニューC(残差)</v>
      </c>
      <c r="BB413" s="19">
        <f t="shared" si="47"/>
        <v>0.55500000000000005</v>
      </c>
      <c r="BD413" s="19" t="str">
        <f>IF(参照_電気!L413="","",参照_電気!L413)</f>
        <v>(株)パワー・オプティマイザー</v>
      </c>
    </row>
    <row r="414" spans="47:56">
      <c r="AU414" s="19" t="str">
        <f>IF(参照_電気!A414="","",参照_電気!A414)</f>
        <v/>
      </c>
      <c r="AV414" s="19" t="str">
        <f>IF(参照_電気!B414="","",参照_電気!B414)</f>
        <v/>
      </c>
      <c r="AW414" s="19" t="str">
        <f>IF(参照_電気!C414="","",参照_電気!C414)</f>
        <v>(参考値)事業者全体</v>
      </c>
      <c r="AX414" s="19">
        <f>IF(参照_電気!D414="","",参照_電気!D414)</f>
        <v>5.2099999999999998E-4</v>
      </c>
      <c r="AY414" s="19">
        <f>IF(参照_電気!E414="","",参照_電気!E414)</f>
        <v>5.2099999999999998E-4</v>
      </c>
      <c r="AZ414" s="19" t="str">
        <f>IF(参照_電気!F414="","",参照_電気!F414)</f>
        <v>(株)生活クラブエナジー</v>
      </c>
      <c r="BA414" s="19" t="str">
        <f>IF(参照_電気!G414="","",参照_電気!G414)</f>
        <v>(株)生活クラブエナジー_(参考値)事業者全体</v>
      </c>
      <c r="BB414" s="19">
        <f t="shared" si="47"/>
        <v>0.52100000000000002</v>
      </c>
      <c r="BD414" s="19" t="str">
        <f>IF(参照_電気!L414="","",参照_電気!L414)</f>
        <v>パワーネクスト(株)</v>
      </c>
    </row>
    <row r="415" spans="47:56">
      <c r="AU415" s="19" t="str">
        <f>IF(参照_電気!A415="","",参照_電気!A415)</f>
        <v>A0158</v>
      </c>
      <c r="AV415" s="19" t="str">
        <f>IF(参照_電気!B415="","",参照_電気!B415)</f>
        <v>生活協同組合コープこうべ</v>
      </c>
      <c r="AW415" s="19" t="str">
        <f>IF(参照_電気!C415="","",参照_電気!C415)</f>
        <v>メニューA</v>
      </c>
      <c r="AX415" s="19">
        <f>IF(参照_電気!D415="","",参照_電気!D415)</f>
        <v>3.8699999999999997E-4</v>
      </c>
      <c r="AY415" s="19">
        <f>IF(参照_電気!E415="","",参照_電気!E415)</f>
        <v>3.8699999999999997E-4</v>
      </c>
      <c r="AZ415" s="19" t="str">
        <f>IF(参照_電気!F415="","",参照_電気!F415)</f>
        <v>生活協同組合コープこうべ</v>
      </c>
      <c r="BA415" s="19" t="str">
        <f>IF(参照_電気!G415="","",参照_電気!G415)</f>
        <v>生活協同組合コープこうべ_メニューA</v>
      </c>
      <c r="BB415" s="19">
        <f t="shared" si="47"/>
        <v>0.38699999999999996</v>
      </c>
      <c r="BD415" s="19" t="str">
        <f>IF(参照_電気!L415="","",参照_電気!L415)</f>
        <v>バンプーパワートレーディング合同会社</v>
      </c>
    </row>
    <row r="416" spans="47:56">
      <c r="AU416" s="19" t="str">
        <f>IF(参照_電気!A416="","",参照_電気!A416)</f>
        <v/>
      </c>
      <c r="AV416" s="19" t="str">
        <f>IF(参照_電気!B416="","",参照_電気!B416)</f>
        <v/>
      </c>
      <c r="AW416" s="19" t="str">
        <f>IF(参照_電気!C416="","",参照_電気!C416)</f>
        <v>メニューB</v>
      </c>
      <c r="AX416" s="19">
        <f>IF(参照_電気!D416="","",参照_電気!D416)</f>
        <v>3.6299999999999999E-4</v>
      </c>
      <c r="AY416" s="19">
        <f>IF(参照_電気!E416="","",参照_電気!E416)</f>
        <v>3.6299999999999999E-4</v>
      </c>
      <c r="AZ416" s="19" t="str">
        <f>IF(参照_電気!F416="","",参照_電気!F416)</f>
        <v>生活協同組合コープこうべ</v>
      </c>
      <c r="BA416" s="19" t="str">
        <f>IF(参照_電気!G416="","",参照_電気!G416)</f>
        <v>生活協同組合コープこうべ_メニューB</v>
      </c>
      <c r="BB416" s="19">
        <f t="shared" si="47"/>
        <v>0.36299999999999999</v>
      </c>
      <c r="BD416" s="19" t="str">
        <f>IF(参照_電気!L416="","",参照_電気!L416)</f>
        <v>ひおき地域エネルギー(株)</v>
      </c>
    </row>
    <row r="417" spans="47:56">
      <c r="AU417" s="19" t="str">
        <f>IF(参照_電気!A417="","",参照_電気!A417)</f>
        <v/>
      </c>
      <c r="AV417" s="19" t="str">
        <f>IF(参照_電気!B417="","",参照_電気!B417)</f>
        <v/>
      </c>
      <c r="AW417" s="19" t="str">
        <f>IF(参照_電気!C417="","",参照_電気!C417)</f>
        <v>メニューC(残差)</v>
      </c>
      <c r="AX417" s="19">
        <f>IF(参照_電気!D417="","",参照_電気!D417)</f>
        <v>3.9500000000000001E-4</v>
      </c>
      <c r="AY417" s="19">
        <f>IF(参照_電気!E417="","",参照_電気!E417)</f>
        <v>3.9500000000000001E-4</v>
      </c>
      <c r="AZ417" s="19" t="str">
        <f>IF(参照_電気!F417="","",参照_電気!F417)</f>
        <v>生活協同組合コープこうべ</v>
      </c>
      <c r="BA417" s="19" t="str">
        <f>IF(参照_電気!G417="","",参照_電気!G417)</f>
        <v>生活協同組合コープこうべ_メニューC(残差)</v>
      </c>
      <c r="BB417" s="19">
        <f t="shared" si="47"/>
        <v>0.39500000000000002</v>
      </c>
      <c r="BD417" s="19" t="str">
        <f>IF(参照_電気!L417="","",参照_電気!L417)</f>
        <v>東広島スマートエネルギー(株)</v>
      </c>
    </row>
    <row r="418" spans="47:56">
      <c r="AU418" s="19" t="str">
        <f>IF(参照_電気!A418="","",参照_電気!A418)</f>
        <v/>
      </c>
      <c r="AV418" s="19" t="str">
        <f>IF(参照_電気!B418="","",参照_電気!B418)</f>
        <v/>
      </c>
      <c r="AW418" s="19" t="str">
        <f>IF(参照_電気!C418="","",参照_電気!C418)</f>
        <v>(参考値)事業者全体</v>
      </c>
      <c r="AX418" s="19">
        <f>IF(参照_電気!D418="","",参照_電気!D418)</f>
        <v>3.8699999999999997E-4</v>
      </c>
      <c r="AY418" s="19">
        <f>IF(参照_電気!E418="","",参照_電気!E418)</f>
        <v>3.8699999999999997E-4</v>
      </c>
      <c r="AZ418" s="19" t="str">
        <f>IF(参照_電気!F418="","",参照_電気!F418)</f>
        <v>生活協同組合コープこうべ</v>
      </c>
      <c r="BA418" s="19" t="str">
        <f>IF(参照_電気!G418="","",参照_電気!G418)</f>
        <v>生活協同組合コープこうべ_(参考値)事業者全体</v>
      </c>
      <c r="BB418" s="19">
        <f t="shared" si="47"/>
        <v>0.38699999999999996</v>
      </c>
      <c r="BD418" s="19" t="str">
        <f>IF(参照_電気!L418="","",参照_電気!L418)</f>
        <v>一般社団法人東松島みらいとし機構</v>
      </c>
    </row>
    <row r="419" spans="47:56">
      <c r="AU419" s="19" t="str">
        <f>IF(参照_電気!A419="","",参照_電気!A419)</f>
        <v>A0159</v>
      </c>
      <c r="AV419" s="19" t="str">
        <f>IF(参照_電気!B419="","",参照_電気!B419)</f>
        <v>(株)シーエナジー</v>
      </c>
      <c r="AW419" s="19" t="str">
        <f>IF(参照_電気!C419="","",参照_電気!C419)</f>
        <v/>
      </c>
      <c r="AX419" s="19">
        <f>IF(参照_電気!D419="","",参照_電気!D419)</f>
        <v>4.1899999999999999E-4</v>
      </c>
      <c r="AY419" s="19">
        <f>IF(参照_電気!E419="","",参照_電気!E419)</f>
        <v>4.1899999999999999E-4</v>
      </c>
      <c r="AZ419" s="19" t="str">
        <f>IF(参照_電気!F419="","",参照_電気!F419)</f>
        <v>(株)シーエナジー</v>
      </c>
      <c r="BA419" s="19" t="str">
        <f>IF(参照_電気!G419="","",参照_電気!G419)</f>
        <v>(株)シーエナジー_</v>
      </c>
      <c r="BB419" s="19">
        <f t="shared" si="47"/>
        <v>0.41899999999999998</v>
      </c>
      <c r="BD419" s="19" t="str">
        <f>IF(参照_電気!L419="","",参照_電気!L419)</f>
        <v>日高都市ガス(株)</v>
      </c>
    </row>
    <row r="420" spans="47:56">
      <c r="AU420" s="19" t="str">
        <f>IF(参照_電気!A420="","",参照_電気!A420)</f>
        <v>A0160</v>
      </c>
      <c r="AV420" s="19" t="str">
        <f>IF(参照_電気!B420="","",参照_電気!B420)</f>
        <v>角栄ガス(株)</v>
      </c>
      <c r="AW420" s="19" t="str">
        <f>IF(参照_電気!C420="","",参照_電気!C420)</f>
        <v/>
      </c>
      <c r="AX420" s="19">
        <f>IF(参照_電気!D420="","",参照_電気!D420)</f>
        <v>4.1899999999999999E-4</v>
      </c>
      <c r="AY420" s="19">
        <f>IF(参照_電気!E420="","",参照_電気!E420)</f>
        <v>4.1899999999999999E-4</v>
      </c>
      <c r="AZ420" s="19" t="str">
        <f>IF(参照_電気!F420="","",参照_電気!F420)</f>
        <v>角栄ガス(株)</v>
      </c>
      <c r="BA420" s="19" t="str">
        <f>IF(参照_電気!G420="","",参照_電気!G420)</f>
        <v>角栄ガス(株)_</v>
      </c>
      <c r="BB420" s="19">
        <f t="shared" si="47"/>
        <v>0.41899999999999998</v>
      </c>
      <c r="BD420" s="19" t="str">
        <f>IF(参照_電気!L420="","",参照_電気!L420)</f>
        <v>日田グリーン電力(株)</v>
      </c>
    </row>
    <row r="421" spans="47:56">
      <c r="AU421" s="19" t="str">
        <f>IF(参照_電気!A421="","",参照_電気!A421)</f>
        <v>A0161</v>
      </c>
      <c r="AV421" s="19" t="str">
        <f>IF(参照_電気!B421="","",参照_電気!B421)</f>
        <v>京葉瓦斯(株)</v>
      </c>
      <c r="AW421" s="19" t="str">
        <f>IF(参照_電気!C421="","",参照_電気!C421)</f>
        <v>メニューA</v>
      </c>
      <c r="AX421" s="19">
        <f>IF(参照_電気!D421="","",参照_電気!D421)</f>
        <v>0</v>
      </c>
      <c r="AY421" s="19">
        <f>IF(参照_電気!E421="","",参照_電気!E421)</f>
        <v>0</v>
      </c>
      <c r="AZ421" s="19" t="str">
        <f>IF(参照_電気!F421="","",参照_電気!F421)</f>
        <v>京葉瓦斯(株)</v>
      </c>
      <c r="BA421" s="19" t="str">
        <f>IF(参照_電気!G421="","",参照_電気!G421)</f>
        <v>京葉瓦斯(株)_メニューA</v>
      </c>
      <c r="BB421" s="19">
        <f t="shared" si="47"/>
        <v>0</v>
      </c>
      <c r="BD421" s="19" t="str">
        <f>IF(参照_電気!L421="","",参照_電気!L421)</f>
        <v>飛騨高山電力(株)</v>
      </c>
    </row>
    <row r="422" spans="47:56">
      <c r="AU422" s="19" t="str">
        <f>IF(参照_電気!A422="","",参照_電気!A422)</f>
        <v/>
      </c>
      <c r="AV422" s="19" t="str">
        <f>IF(参照_電気!B422="","",参照_電気!B422)</f>
        <v/>
      </c>
      <c r="AW422" s="19" t="str">
        <f>IF(参照_電気!C422="","",参照_電気!C422)</f>
        <v>メニューB(残差)</v>
      </c>
      <c r="AX422" s="19">
        <f>IF(参照_電気!D422="","",参照_電気!D422)</f>
        <v>5.4600000000000004E-4</v>
      </c>
      <c r="AY422" s="19">
        <f>IF(参照_電気!E422="","",参照_電気!E422)</f>
        <v>5.4600000000000004E-4</v>
      </c>
      <c r="AZ422" s="19" t="str">
        <f>IF(参照_電気!F422="","",参照_電気!F422)</f>
        <v>京葉瓦斯(株)</v>
      </c>
      <c r="BA422" s="19" t="str">
        <f>IF(参照_電気!G422="","",参照_電気!G422)</f>
        <v>京葉瓦斯(株)_メニューB(残差)</v>
      </c>
      <c r="BB422" s="19">
        <f t="shared" si="47"/>
        <v>0.54600000000000004</v>
      </c>
      <c r="BD422" s="19" t="str">
        <f>IF(参照_電気!L422="","",参照_電気!L422)</f>
        <v>(株)ビビット</v>
      </c>
    </row>
    <row r="423" spans="47:56">
      <c r="AU423" s="19" t="str">
        <f>IF(参照_電気!A423="","",参照_電気!A423)</f>
        <v/>
      </c>
      <c r="AV423" s="19" t="str">
        <f>IF(参照_電気!B423="","",参照_電気!B423)</f>
        <v/>
      </c>
      <c r="AW423" s="19" t="str">
        <f>IF(参照_電気!C423="","",参照_電気!C423)</f>
        <v>(参考値)事業者全体</v>
      </c>
      <c r="AX423" s="19">
        <f>IF(参照_電気!D423="","",参照_電気!D423)</f>
        <v>5.4100000000000003E-4</v>
      </c>
      <c r="AY423" s="19">
        <f>IF(参照_電気!E423="","",参照_電気!E423)</f>
        <v>5.4100000000000003E-4</v>
      </c>
      <c r="AZ423" s="19" t="str">
        <f>IF(参照_電気!F423="","",参照_電気!F423)</f>
        <v>京葉瓦斯(株)</v>
      </c>
      <c r="BA423" s="19" t="str">
        <f>IF(参照_電気!G423="","",参照_電気!G423)</f>
        <v>京葉瓦斯(株)_(参考値)事業者全体</v>
      </c>
      <c r="BB423" s="19">
        <f t="shared" si="47"/>
        <v>0.54100000000000004</v>
      </c>
      <c r="BD423" s="19" t="str">
        <f>IF(参照_電気!L423="","",参照_電気!L423)</f>
        <v>ヒューリックプロパティソリューション(株)</v>
      </c>
    </row>
    <row r="424" spans="47:56">
      <c r="AU424" s="19" t="str">
        <f>IF(参照_電気!A424="","",参照_電気!A424)</f>
        <v>A0162</v>
      </c>
      <c r="AV424" s="19" t="str">
        <f>IF(参照_電気!B424="","",参照_電気!B424)</f>
        <v>TOPPANホールディングス(株)</v>
      </c>
      <c r="AW424" s="19" t="str">
        <f>IF(参照_電気!C424="","",参照_電気!C424)</f>
        <v>メニューA</v>
      </c>
      <c r="AX424" s="19">
        <f>IF(参照_電気!D424="","",参照_電気!D424)</f>
        <v>8.3999999999999995E-5</v>
      </c>
      <c r="AY424" s="19">
        <f>IF(参照_電気!E424="","",参照_電気!E424)</f>
        <v>8.3999999999999995E-5</v>
      </c>
      <c r="AZ424" s="19" t="str">
        <f>IF(参照_電気!F424="","",参照_電気!F424)</f>
        <v>TOPPANホールディングス(株)</v>
      </c>
      <c r="BA424" s="19" t="str">
        <f>IF(参照_電気!G424="","",参照_電気!G424)</f>
        <v>TOPPANホールディングス(株)_メニューA</v>
      </c>
      <c r="BB424" s="19">
        <f t="shared" si="47"/>
        <v>8.3999999999999991E-2</v>
      </c>
      <c r="BD424" s="19" t="str">
        <f>IF(参照_電気!L424="","",参照_電気!L424)</f>
        <v>兵庫電力(株)</v>
      </c>
    </row>
    <row r="425" spans="47:56">
      <c r="AU425" s="19" t="str">
        <f>IF(参照_電気!A425="","",参照_電気!A425)</f>
        <v/>
      </c>
      <c r="AV425" s="19" t="str">
        <f>IF(参照_電気!B425="","",参照_電気!B425)</f>
        <v/>
      </c>
      <c r="AW425" s="19" t="str">
        <f>IF(参照_電気!C425="","",参照_電気!C425)</f>
        <v>メニューB</v>
      </c>
      <c r="AX425" s="19">
        <f>IF(参照_電気!D425="","",参照_電気!D425)</f>
        <v>1.7200000000000001E-4</v>
      </c>
      <c r="AY425" s="19">
        <f>IF(参照_電気!E425="","",参照_電気!E425)</f>
        <v>1.7200000000000001E-4</v>
      </c>
      <c r="AZ425" s="19" t="str">
        <f>IF(参照_電気!F425="","",参照_電気!F425)</f>
        <v>TOPPANホールディングス(株)</v>
      </c>
      <c r="BA425" s="19" t="str">
        <f>IF(参照_電気!G425="","",参照_電気!G425)</f>
        <v>TOPPANホールディングス(株)_メニューB</v>
      </c>
      <c r="BB425" s="19">
        <f t="shared" si="47"/>
        <v>0.17200000000000001</v>
      </c>
      <c r="BD425" s="19" t="str">
        <f>IF(参照_電気!L425="","",参照_電気!L425)</f>
        <v>弘前ガス(株)</v>
      </c>
    </row>
    <row r="426" spans="47:56">
      <c r="AU426" s="19" t="str">
        <f>IF(参照_電気!A426="","",参照_電気!A426)</f>
        <v/>
      </c>
      <c r="AV426" s="19" t="str">
        <f>IF(参照_電気!B426="","",参照_電気!B426)</f>
        <v/>
      </c>
      <c r="AW426" s="19" t="str">
        <f>IF(参照_電気!C426="","",参照_電気!C426)</f>
        <v>メニューC</v>
      </c>
      <c r="AX426" s="19">
        <f>IF(参照_電気!D426="","",参照_電気!D426)</f>
        <v>1.8000000000000001E-4</v>
      </c>
      <c r="AY426" s="19">
        <f>IF(参照_電気!E426="","",参照_電気!E426)</f>
        <v>1.8000000000000001E-4</v>
      </c>
      <c r="AZ426" s="19" t="str">
        <f>IF(参照_電気!F426="","",参照_電気!F426)</f>
        <v>TOPPANホールディングス(株)</v>
      </c>
      <c r="BA426" s="19" t="str">
        <f>IF(参照_電気!G426="","",参照_電気!G426)</f>
        <v>TOPPANホールディングス(株)_メニューC</v>
      </c>
      <c r="BB426" s="19">
        <f t="shared" si="47"/>
        <v>0.18000000000000002</v>
      </c>
      <c r="BD426" s="19" t="str">
        <f>IF(参照_電気!L426="","",参照_電気!L426)</f>
        <v>広島ガス(株)</v>
      </c>
    </row>
    <row r="427" spans="47:56">
      <c r="AU427" s="19" t="str">
        <f>IF(参照_電気!A427="","",参照_電気!A427)</f>
        <v/>
      </c>
      <c r="AV427" s="19" t="str">
        <f>IF(参照_電気!B427="","",参照_電気!B427)</f>
        <v/>
      </c>
      <c r="AW427" s="19" t="str">
        <f>IF(参照_電気!C427="","",参照_電気!C427)</f>
        <v>メニューD(残差)</v>
      </c>
      <c r="AX427" s="19">
        <f>IF(参照_電気!D427="","",参照_電気!D427)</f>
        <v>5.04E-4</v>
      </c>
      <c r="AY427" s="19">
        <f>IF(参照_電気!E427="","",参照_電気!E427)</f>
        <v>5.04E-4</v>
      </c>
      <c r="AZ427" s="19" t="str">
        <f>IF(参照_電気!F427="","",参照_電気!F427)</f>
        <v>TOPPANホールディングス(株)</v>
      </c>
      <c r="BA427" s="19" t="str">
        <f>IF(参照_電気!G427="","",参照_電気!G427)</f>
        <v>TOPPANホールディングス(株)_メニューD(残差)</v>
      </c>
      <c r="BB427" s="19">
        <f t="shared" si="47"/>
        <v>0.504</v>
      </c>
      <c r="BD427" s="19" t="str">
        <f>IF(参照_電気!L427="","",参照_電気!L427)</f>
        <v>(株)ファミリーネット・ジャパン</v>
      </c>
    </row>
    <row r="428" spans="47:56">
      <c r="AU428" s="19" t="str">
        <f>IF(参照_電気!A428="","",参照_電気!A428)</f>
        <v/>
      </c>
      <c r="AV428" s="19" t="str">
        <f>IF(参照_電気!B428="","",参照_電気!B428)</f>
        <v/>
      </c>
      <c r="AW428" s="19" t="str">
        <f>IF(参照_電気!C428="","",参照_電気!C428)</f>
        <v>(参考値)事業者全体</v>
      </c>
      <c r="AX428" s="19">
        <f>IF(参照_電気!D428="","",参照_電気!D428)</f>
        <v>4.5399999999999998E-4</v>
      </c>
      <c r="AY428" s="19">
        <f>IF(参照_電気!E428="","",参照_電気!E428)</f>
        <v>4.5399999999999998E-4</v>
      </c>
      <c r="AZ428" s="19" t="str">
        <f>IF(参照_電気!F428="","",参照_電気!F428)</f>
        <v>TOPPANホールディングス(株)</v>
      </c>
      <c r="BA428" s="19" t="str">
        <f>IF(参照_電気!G428="","",参照_電気!G428)</f>
        <v>TOPPANホールディングス(株)_(参考値)事業者全体</v>
      </c>
      <c r="BB428" s="19">
        <f t="shared" si="47"/>
        <v>0.45399999999999996</v>
      </c>
      <c r="BD428" s="19" t="str">
        <f>IF(参照_電気!L428="","",参照_電気!L428)</f>
        <v>(株)ファラデー</v>
      </c>
    </row>
    <row r="429" spans="47:56">
      <c r="AU429" s="19" t="str">
        <f>IF(参照_電気!A429="","",参照_電気!A429)</f>
        <v>A0163</v>
      </c>
      <c r="AV429" s="19" t="str">
        <f>IF(参照_電気!B429="","",参照_電気!B429)</f>
        <v>伊勢崎ガス(株)</v>
      </c>
      <c r="AW429" s="19" t="str">
        <f>IF(参照_電気!C429="","",参照_電気!C429)</f>
        <v>メニューA</v>
      </c>
      <c r="AX429" s="19">
        <f>IF(参照_電気!D429="","",参照_電気!D429)</f>
        <v>0</v>
      </c>
      <c r="AY429" s="19">
        <f>IF(参照_電気!E429="","",参照_電気!E429)</f>
        <v>0</v>
      </c>
      <c r="AZ429" s="19" t="str">
        <f>IF(参照_電気!F429="","",参照_電気!F429)</f>
        <v>伊勢崎ガス(株)</v>
      </c>
      <c r="BA429" s="19" t="str">
        <f>IF(参照_電気!G429="","",参照_電気!G429)</f>
        <v>伊勢崎ガス(株)_メニューA</v>
      </c>
      <c r="BB429" s="19">
        <f t="shared" si="47"/>
        <v>0</v>
      </c>
      <c r="BD429" s="19" t="str">
        <f>IF(参照_電気!L429="","",参照_電気!L429)</f>
        <v>フィンテックラボ協同組合</v>
      </c>
    </row>
    <row r="430" spans="47:56">
      <c r="AU430" s="19" t="str">
        <f>IF(参照_電気!A430="","",参照_電気!A430)</f>
        <v/>
      </c>
      <c r="AV430" s="19" t="str">
        <f>IF(参照_電気!B430="","",参照_電気!B430)</f>
        <v/>
      </c>
      <c r="AW430" s="19" t="str">
        <f>IF(参照_電気!C430="","",参照_電気!C430)</f>
        <v>メニューB(残差)</v>
      </c>
      <c r="AX430" s="19">
        <f>IF(参照_電気!D430="","",参照_電気!D430)</f>
        <v>4.2000000000000002E-4</v>
      </c>
      <c r="AY430" s="19">
        <f>IF(参照_電気!E430="","",参照_電気!E430)</f>
        <v>4.2000000000000002E-4</v>
      </c>
      <c r="AZ430" s="19" t="str">
        <f>IF(参照_電気!F430="","",参照_電気!F430)</f>
        <v>伊勢崎ガス(株)</v>
      </c>
      <c r="BA430" s="19" t="str">
        <f>IF(参照_電気!G430="","",参照_電気!G430)</f>
        <v>伊勢崎ガス(株)_メニューB(残差)</v>
      </c>
      <c r="BB430" s="19">
        <f t="shared" si="47"/>
        <v>0.42000000000000004</v>
      </c>
      <c r="BD430" s="19" t="str">
        <f>IF(参照_電気!L430="","",参照_電気!L430)</f>
        <v>(株)フォーバルテレコム</v>
      </c>
    </row>
    <row r="431" spans="47:56">
      <c r="AU431" s="19" t="str">
        <f>IF(参照_電気!A431="","",参照_電気!A431)</f>
        <v/>
      </c>
      <c r="AV431" s="19" t="str">
        <f>IF(参照_電気!B431="","",参照_電気!B431)</f>
        <v/>
      </c>
      <c r="AW431" s="19" t="str">
        <f>IF(参照_電気!C431="","",参照_電気!C431)</f>
        <v>(参考値)事業者全体</v>
      </c>
      <c r="AX431" s="19">
        <f>IF(参照_電気!D431="","",参照_電気!D431)</f>
        <v>4.1300000000000001E-4</v>
      </c>
      <c r="AY431" s="19">
        <f>IF(参照_電気!E431="","",参照_電気!E431)</f>
        <v>4.1300000000000001E-4</v>
      </c>
      <c r="AZ431" s="19" t="str">
        <f>IF(参照_電気!F431="","",参照_電気!F431)</f>
        <v>伊勢崎ガス(株)</v>
      </c>
      <c r="BA431" s="19" t="str">
        <f>IF(参照_電気!G431="","",参照_電気!G431)</f>
        <v>伊勢崎ガス(株)_(参考値)事業者全体</v>
      </c>
      <c r="BB431" s="19">
        <f t="shared" si="47"/>
        <v>0.41300000000000003</v>
      </c>
      <c r="BD431" s="19" t="str">
        <f>IF(参照_電気!L431="","",参照_電気!L431)</f>
        <v>(株)フォレストパワー</v>
      </c>
    </row>
    <row r="432" spans="47:56">
      <c r="AU432" s="19" t="str">
        <f>IF(参照_電気!A432="","",参照_電気!A432)</f>
        <v>A0164</v>
      </c>
      <c r="AV432" s="19" t="str">
        <f>IF(参照_電気!B432="","",参照_電気!B432)</f>
        <v>キヤノンマーケティングジャパン(株)</v>
      </c>
      <c r="AW432" s="19" t="str">
        <f>IF(参照_電気!C432="","",参照_電気!C432)</f>
        <v/>
      </c>
      <c r="AX432" s="19">
        <f>IF(参照_電気!D432="","",参照_電気!D432)</f>
        <v>4.1899999999999999E-4</v>
      </c>
      <c r="AY432" s="19">
        <f>IF(参照_電気!E432="","",参照_電気!E432)</f>
        <v>4.1899999999999999E-4</v>
      </c>
      <c r="AZ432" s="19" t="str">
        <f>IF(参照_電気!F432="","",参照_電気!F432)</f>
        <v>キヤノンマーケティングジャパン(株)</v>
      </c>
      <c r="BA432" s="19" t="str">
        <f>IF(参照_電気!G432="","",参照_電気!G432)</f>
        <v>キヤノンマーケティングジャパン(株)_</v>
      </c>
      <c r="BB432" s="19">
        <f t="shared" si="47"/>
        <v>0.41899999999999998</v>
      </c>
      <c r="BD432" s="19" t="str">
        <f>IF(参照_電気!L432="","",参照_電気!L432)</f>
        <v>ふかやeパワー(株)</v>
      </c>
    </row>
    <row r="433" spans="47:56">
      <c r="AU433" s="19" t="str">
        <f>IF(参照_電気!A433="","",参照_電気!A433)</f>
        <v>A0165</v>
      </c>
      <c r="AV433" s="19" t="str">
        <f>IF(参照_電気!B433="","",参照_電気!B433)</f>
        <v>(株)とっとり市民電力</v>
      </c>
      <c r="AW433" s="19" t="str">
        <f>IF(参照_電気!C433="","",参照_電気!C433)</f>
        <v>メニューA</v>
      </c>
      <c r="AX433" s="19">
        <f>IF(参照_電気!D433="","",参照_電気!D433)</f>
        <v>0</v>
      </c>
      <c r="AY433" s="19">
        <f>IF(参照_電気!E433="","",参照_電気!E433)</f>
        <v>0</v>
      </c>
      <c r="AZ433" s="19" t="str">
        <f>IF(参照_電気!F433="","",参照_電気!F433)</f>
        <v>(株)とっとり市民電力</v>
      </c>
      <c r="BA433" s="19" t="str">
        <f>IF(参照_電気!G433="","",参照_電気!G433)</f>
        <v>(株)とっとり市民電力_メニューA</v>
      </c>
      <c r="BB433" s="19">
        <f t="shared" si="47"/>
        <v>0</v>
      </c>
      <c r="BD433" s="19" t="str">
        <f>IF(参照_電気!L433="","",参照_電気!L433)</f>
        <v>福井電力(株)</v>
      </c>
    </row>
    <row r="434" spans="47:56">
      <c r="AU434" s="19" t="str">
        <f>IF(参照_電気!A434="","",参照_電気!A434)</f>
        <v/>
      </c>
      <c r="AV434" s="19" t="str">
        <f>IF(参照_電気!B434="","",参照_電気!B434)</f>
        <v/>
      </c>
      <c r="AW434" s="19" t="str">
        <f>IF(参照_電気!C434="","",参照_電気!C434)</f>
        <v>メニューB(残差)</v>
      </c>
      <c r="AX434" s="19">
        <f>IF(参照_電気!D434="","",参照_電気!D434)</f>
        <v>2.9599999999999998E-4</v>
      </c>
      <c r="AY434" s="19">
        <f>IF(参照_電気!E434="","",参照_電気!E434)</f>
        <v>2.9599999999999998E-4</v>
      </c>
      <c r="AZ434" s="19" t="str">
        <f>IF(参照_電気!F434="","",参照_電気!F434)</f>
        <v>(株)とっとり市民電力</v>
      </c>
      <c r="BA434" s="19" t="str">
        <f>IF(参照_電気!G434="","",参照_電気!G434)</f>
        <v>(株)とっとり市民電力_メニューB(残差)</v>
      </c>
      <c r="BB434" s="19">
        <f t="shared" si="47"/>
        <v>0.29599999999999999</v>
      </c>
      <c r="BD434" s="19" t="str">
        <f>IF(参照_電気!L434="","",参照_電気!L434)</f>
        <v>ふくしま新電力(株)</v>
      </c>
    </row>
    <row r="435" spans="47:56">
      <c r="AU435" s="19" t="str">
        <f>IF(参照_電気!A435="","",参照_電気!A435)</f>
        <v/>
      </c>
      <c r="AV435" s="19" t="str">
        <f>IF(参照_電気!B435="","",参照_電気!B435)</f>
        <v/>
      </c>
      <c r="AW435" s="19" t="str">
        <f>IF(参照_電気!C435="","",参照_電気!C435)</f>
        <v>(参考値)事業者全体</v>
      </c>
      <c r="AX435" s="19">
        <f>IF(参照_電気!D435="","",参照_電気!D435)</f>
        <v>2.9100000000000003E-4</v>
      </c>
      <c r="AY435" s="19">
        <f>IF(参照_電気!E435="","",参照_電気!E435)</f>
        <v>2.9100000000000003E-4</v>
      </c>
      <c r="AZ435" s="19" t="str">
        <f>IF(参照_電気!F435="","",参照_電気!F435)</f>
        <v>(株)とっとり市民電力</v>
      </c>
      <c r="BA435" s="19" t="str">
        <f>IF(参照_電気!G435="","",参照_電気!G435)</f>
        <v>(株)とっとり市民電力_(参考値)事業者全体</v>
      </c>
      <c r="BB435" s="19">
        <f t="shared" si="47"/>
        <v>0.29100000000000004</v>
      </c>
      <c r="BD435" s="19" t="str">
        <f>IF(参照_電気!L435="","",参照_電気!L435)</f>
        <v>福島フェニックス電力(株)</v>
      </c>
    </row>
    <row r="436" spans="47:56">
      <c r="AU436" s="19" t="str">
        <f>IF(参照_電気!A436="","",参照_電気!A436)</f>
        <v>A0166</v>
      </c>
      <c r="AV436" s="19" t="str">
        <f>IF(参照_電気!B436="","",参照_電気!B436)</f>
        <v>(株)エクスゲート(旧：(株)イーエムアイ)</v>
      </c>
      <c r="AW436" s="19" t="str">
        <f>IF(参照_電気!C436="","",参照_電気!C436)</f>
        <v/>
      </c>
      <c r="AX436" s="19">
        <f>IF(参照_電気!D436="","",参照_電気!D436)</f>
        <v>7.1599999999999995E-4</v>
      </c>
      <c r="AY436" s="19">
        <f>IF(参照_電気!E436="","",参照_電気!E436)</f>
        <v>7.1599999999999995E-4</v>
      </c>
      <c r="AZ436" s="19" t="str">
        <f>IF(参照_電気!F436="","",参照_電気!F436)</f>
        <v>(株)エクスゲート(旧：(株)イーエムアイ)</v>
      </c>
      <c r="BA436" s="19" t="str">
        <f>IF(参照_電気!G436="","",参照_電気!G436)</f>
        <v>(株)エクスゲート(旧：(株)イーエムアイ)_</v>
      </c>
      <c r="BB436" s="19">
        <f t="shared" si="47"/>
        <v>0.71599999999999997</v>
      </c>
      <c r="BD436" s="19" t="str">
        <f>IF(参照_電気!L436="","",参照_電気!L436)</f>
        <v>福山未来エナジー(株)</v>
      </c>
    </row>
    <row r="437" spans="47:56">
      <c r="AU437" s="19" t="str">
        <f>IF(参照_電気!A437="","",参照_電気!A437)</f>
        <v>A0167</v>
      </c>
      <c r="AV437" s="19" t="str">
        <f>IF(参照_電気!B437="","",参照_電気!B437)</f>
        <v>佐野瓦斯(株)</v>
      </c>
      <c r="AW437" s="19" t="str">
        <f>IF(参照_電気!C437="","",参照_電気!C437)</f>
        <v>メニューA</v>
      </c>
      <c r="AX437" s="19">
        <f>IF(参照_電気!D437="","",参照_電気!D437)</f>
        <v>0</v>
      </c>
      <c r="AY437" s="19">
        <f>IF(参照_電気!E437="","",参照_電気!E437)</f>
        <v>0</v>
      </c>
      <c r="AZ437" s="19" t="str">
        <f>IF(参照_電気!F437="","",参照_電気!F437)</f>
        <v>佐野瓦斯(株)</v>
      </c>
      <c r="BA437" s="19" t="str">
        <f>IF(参照_電気!G437="","",参照_電気!G437)</f>
        <v>佐野瓦斯(株)_メニューA</v>
      </c>
      <c r="BB437" s="19">
        <f t="shared" si="47"/>
        <v>0</v>
      </c>
      <c r="BD437" s="19" t="str">
        <f>IF(参照_電気!L437="","",参照_電気!L437)</f>
        <v>富士山エナジー(株)</v>
      </c>
    </row>
    <row r="438" spans="47:56">
      <c r="AU438" s="19" t="str">
        <f>IF(参照_電気!A438="","",参照_電気!A438)</f>
        <v/>
      </c>
      <c r="AV438" s="19" t="str">
        <f>IF(参照_電気!B438="","",参照_電気!B438)</f>
        <v/>
      </c>
      <c r="AW438" s="19" t="str">
        <f>IF(参照_電気!C438="","",参照_電気!C438)</f>
        <v>メニューB(残差)</v>
      </c>
      <c r="AX438" s="19">
        <f>IF(参照_電気!D438="","",参照_電気!D438)</f>
        <v>4.0999999999999999E-4</v>
      </c>
      <c r="AY438" s="19">
        <f>IF(参照_電気!E438="","",参照_電気!E438)</f>
        <v>4.0999999999999999E-4</v>
      </c>
      <c r="AZ438" s="19" t="str">
        <f>IF(参照_電気!F438="","",参照_電気!F438)</f>
        <v>佐野瓦斯(株)</v>
      </c>
      <c r="BA438" s="19" t="str">
        <f>IF(参照_電気!G438="","",参照_電気!G438)</f>
        <v>佐野瓦斯(株)_メニューB(残差)</v>
      </c>
      <c r="BB438" s="19">
        <f t="shared" si="47"/>
        <v>0.41</v>
      </c>
      <c r="BD438" s="19" t="str">
        <f>IF(参照_電気!L438="","",参照_電気!L438)</f>
        <v>(株)藤田商店</v>
      </c>
    </row>
    <row r="439" spans="47:56">
      <c r="AU439" s="19" t="str">
        <f>IF(参照_電気!A439="","",参照_電気!A439)</f>
        <v/>
      </c>
      <c r="AV439" s="19" t="str">
        <f>IF(参照_電気!B439="","",参照_電気!B439)</f>
        <v/>
      </c>
      <c r="AW439" s="19" t="str">
        <f>IF(参照_電気!C439="","",参照_電気!C439)</f>
        <v>(参考値)事業者全体</v>
      </c>
      <c r="AX439" s="19">
        <f>IF(参照_電気!D439="","",参照_電気!D439)</f>
        <v>3.8299999999999999E-4</v>
      </c>
      <c r="AY439" s="19">
        <f>IF(参照_電気!E439="","",参照_電気!E439)</f>
        <v>3.8299999999999999E-4</v>
      </c>
      <c r="AZ439" s="19" t="str">
        <f>IF(参照_電気!F439="","",参照_電気!F439)</f>
        <v>佐野瓦斯(株)</v>
      </c>
      <c r="BA439" s="19" t="str">
        <f>IF(参照_電気!G439="","",参照_電気!G439)</f>
        <v>佐野瓦斯(株)_(参考値)事業者全体</v>
      </c>
      <c r="BB439" s="19">
        <f t="shared" si="47"/>
        <v>0.38300000000000001</v>
      </c>
      <c r="BD439" s="19" t="str">
        <f>IF(参照_電気!L439="","",参照_電気!L439)</f>
        <v>フジ物産(株)</v>
      </c>
    </row>
    <row r="440" spans="47:56">
      <c r="AU440" s="19" t="str">
        <f>IF(参照_電気!A440="","",参照_電気!A440)</f>
        <v>A0168</v>
      </c>
      <c r="AV440" s="19" t="str">
        <f>IF(参照_電気!B440="","",参照_電気!B440)</f>
        <v>桐生瓦斯(株)</v>
      </c>
      <c r="AW440" s="19" t="str">
        <f>IF(参照_電気!C440="","",参照_電気!C440)</f>
        <v/>
      </c>
      <c r="AX440" s="19">
        <f>IF(参照_電気!D440="","",参照_電気!D440)</f>
        <v>4.1899999999999999E-4</v>
      </c>
      <c r="AY440" s="19">
        <f>IF(参照_電気!E440="","",参照_電気!E440)</f>
        <v>4.1899999999999999E-4</v>
      </c>
      <c r="AZ440" s="19" t="str">
        <f>IF(参照_電気!F440="","",参照_電気!F440)</f>
        <v>桐生瓦斯(株)</v>
      </c>
      <c r="BA440" s="19" t="str">
        <f>IF(参照_電気!G440="","",参照_電気!G440)</f>
        <v>桐生瓦斯(株)_</v>
      </c>
      <c r="BB440" s="19">
        <f t="shared" si="47"/>
        <v>0.41899999999999998</v>
      </c>
      <c r="BD440" s="19" t="str">
        <f>IF(参照_電気!L440="","",参照_電気!L440)</f>
        <v>武州瓦斯(株)</v>
      </c>
    </row>
    <row r="441" spans="47:56">
      <c r="AU441" s="19" t="str">
        <f>IF(参照_電気!A441="","",参照_電気!A441)</f>
        <v>A0169</v>
      </c>
      <c r="AV441" s="19" t="str">
        <f>IF(参照_電気!B441="","",参照_電気!B441)</f>
        <v>森の電力(株)</v>
      </c>
      <c r="AW441" s="19" t="str">
        <f>IF(参照_電気!C441="","",参照_電気!C441)</f>
        <v>メニューA</v>
      </c>
      <c r="AX441" s="19">
        <f>IF(参照_電気!D441="","",参照_電気!D441)</f>
        <v>0</v>
      </c>
      <c r="AY441" s="19">
        <f>IF(参照_電気!E441="","",参照_電気!E441)</f>
        <v>0</v>
      </c>
      <c r="AZ441" s="19" t="str">
        <f>IF(参照_電気!F441="","",参照_電気!F441)</f>
        <v>森の電力(株)</v>
      </c>
      <c r="BA441" s="19" t="str">
        <f>IF(参照_電気!G441="","",参照_電気!G441)</f>
        <v>森の電力(株)_メニューA</v>
      </c>
      <c r="BB441" s="19">
        <f t="shared" si="47"/>
        <v>0</v>
      </c>
      <c r="BD441" s="19" t="str">
        <f>IF(参照_電気!L441="","",参照_電気!L441)</f>
        <v>(株)フソウ・エナジー</v>
      </c>
    </row>
    <row r="442" spans="47:56">
      <c r="AU442" s="19" t="str">
        <f>IF(参照_電気!A442="","",参照_電気!A442)</f>
        <v/>
      </c>
      <c r="AV442" s="19" t="str">
        <f>IF(参照_電気!B442="","",参照_電気!B442)</f>
        <v/>
      </c>
      <c r="AW442" s="19" t="str">
        <f>IF(参照_電気!C442="","",参照_電気!C442)</f>
        <v>メニューB(残差)</v>
      </c>
      <c r="AX442" s="19">
        <f>IF(参照_電気!D442="","",参照_電気!D442)</f>
        <v>5.8399999999999999E-4</v>
      </c>
      <c r="AY442" s="19">
        <f>IF(参照_電気!E442="","",参照_電気!E442)</f>
        <v>5.8399999999999999E-4</v>
      </c>
      <c r="AZ442" s="19" t="str">
        <f>IF(参照_電気!F442="","",参照_電気!F442)</f>
        <v>森の電力(株)</v>
      </c>
      <c r="BA442" s="19" t="str">
        <f>IF(参照_電気!G442="","",参照_電気!G442)</f>
        <v>森の電力(株)_メニューB(残差)</v>
      </c>
      <c r="BB442" s="19">
        <f t="shared" si="47"/>
        <v>0.58399999999999996</v>
      </c>
      <c r="BD442" s="19" t="str">
        <f>IF(参照_電気!L442="","",参照_電気!L442)</f>
        <v>武陽ガス(株)</v>
      </c>
    </row>
    <row r="443" spans="47:56">
      <c r="AU443" s="19" t="str">
        <f>IF(参照_電気!A443="","",参照_電気!A443)</f>
        <v/>
      </c>
      <c r="AV443" s="19" t="str">
        <f>IF(参照_電気!B443="","",参照_電気!B443)</f>
        <v/>
      </c>
      <c r="AW443" s="19" t="str">
        <f>IF(参照_電気!C443="","",参照_電気!C443)</f>
        <v>(参考値)事業者全体</v>
      </c>
      <c r="AX443" s="19">
        <f>IF(参照_電気!D443="","",参照_電気!D443)</f>
        <v>0</v>
      </c>
      <c r="AY443" s="19">
        <f>IF(参照_電気!E443="","",参照_電気!E443)</f>
        <v>0</v>
      </c>
      <c r="AZ443" s="19" t="str">
        <f>IF(参照_電気!F443="","",参照_電気!F443)</f>
        <v>森の電力(株)</v>
      </c>
      <c r="BA443" s="19" t="str">
        <f>IF(参照_電気!G443="","",参照_電気!G443)</f>
        <v>森の電力(株)_(参考値)事業者全体</v>
      </c>
      <c r="BB443" s="19">
        <f t="shared" si="47"/>
        <v>0</v>
      </c>
      <c r="BD443" s="19" t="str">
        <f>IF(参照_電気!L443="","",参照_電気!L443)</f>
        <v>フラワーペイメント(株)</v>
      </c>
    </row>
    <row r="444" spans="47:56">
      <c r="AU444" s="19" t="str">
        <f>IF(参照_電気!A444="","",参照_電気!A444)</f>
        <v>A0170</v>
      </c>
      <c r="AV444" s="19" t="str">
        <f>IF(参照_電気!B444="","",参照_電気!B444)</f>
        <v>大和ハウス工業(株)</v>
      </c>
      <c r="AW444" s="19" t="str">
        <f>IF(参照_電気!C444="","",参照_電気!C444)</f>
        <v>メニューA</v>
      </c>
      <c r="AX444" s="19">
        <f>IF(参照_電気!D444="","",参照_電気!D444)</f>
        <v>0</v>
      </c>
      <c r="AY444" s="19">
        <f>IF(参照_電気!E444="","",参照_電気!E444)</f>
        <v>0</v>
      </c>
      <c r="AZ444" s="19" t="str">
        <f>IF(参照_電気!F444="","",参照_電気!F444)</f>
        <v>大和ハウス工業(株)</v>
      </c>
      <c r="BA444" s="19" t="str">
        <f>IF(参照_電気!G444="","",参照_電気!G444)</f>
        <v>大和ハウス工業(株)_メニューA</v>
      </c>
      <c r="BB444" s="19">
        <f t="shared" si="47"/>
        <v>0</v>
      </c>
      <c r="BD444" s="19" t="str">
        <f>IF(参照_電気!L444="","",参照_電気!L444)</f>
        <v>(株)フリクト電力(旧：(株)Mpower)</v>
      </c>
    </row>
    <row r="445" spans="47:56">
      <c r="AU445" s="19" t="str">
        <f>IF(参照_電気!A445="","",参照_電気!A445)</f>
        <v/>
      </c>
      <c r="AV445" s="19" t="str">
        <f>IF(参照_電気!B445="","",参照_電気!B445)</f>
        <v/>
      </c>
      <c r="AW445" s="19" t="str">
        <f>IF(参照_電気!C445="","",参照_電気!C445)</f>
        <v>メニューB</v>
      </c>
      <c r="AX445" s="19">
        <f>IF(参照_電気!D445="","",参照_電気!D445)</f>
        <v>0</v>
      </c>
      <c r="AY445" s="19">
        <f>IF(参照_電気!E445="","",参照_電気!E445)</f>
        <v>0</v>
      </c>
      <c r="AZ445" s="19" t="str">
        <f>IF(参照_電気!F445="","",参照_電気!F445)</f>
        <v>大和ハウス工業(株)</v>
      </c>
      <c r="BA445" s="19" t="str">
        <f>IF(参照_電気!G445="","",参照_電気!G445)</f>
        <v>大和ハウス工業(株)_メニューB</v>
      </c>
      <c r="BB445" s="19">
        <f t="shared" si="47"/>
        <v>0</v>
      </c>
      <c r="BD445" s="19" t="str">
        <f>IF(参照_電気!L445="","",参照_電気!L445)</f>
        <v>秩父新電力(株)</v>
      </c>
    </row>
    <row r="446" spans="47:56">
      <c r="AU446" s="19" t="str">
        <f>IF(参照_電気!A446="","",参照_電気!A446)</f>
        <v/>
      </c>
      <c r="AV446" s="19" t="str">
        <f>IF(参照_電気!B446="","",参照_電気!B446)</f>
        <v/>
      </c>
      <c r="AW446" s="19" t="str">
        <f>IF(参照_電気!C446="","",参照_電気!C446)</f>
        <v>メニューC</v>
      </c>
      <c r="AX446" s="19">
        <f>IF(参照_電気!D446="","",参照_電気!D446)</f>
        <v>7.8999999999999996E-5</v>
      </c>
      <c r="AY446" s="19">
        <f>IF(参照_電気!E446="","",参照_電気!E446)</f>
        <v>7.8999999999999996E-5</v>
      </c>
      <c r="AZ446" s="19" t="str">
        <f>IF(参照_電気!F446="","",参照_電気!F446)</f>
        <v>大和ハウス工業(株)</v>
      </c>
      <c r="BA446" s="19" t="str">
        <f>IF(参照_電気!G446="","",参照_電気!G446)</f>
        <v>大和ハウス工業(株)_メニューC</v>
      </c>
      <c r="BB446" s="19">
        <f t="shared" si="47"/>
        <v>7.9000000000000001E-2</v>
      </c>
      <c r="BD446" s="19" t="str">
        <f>IF(参照_電気!L446="","",参照_電気!L446)</f>
        <v>(株)ぶんごおおのエナジー</v>
      </c>
    </row>
    <row r="447" spans="47:56">
      <c r="AU447" s="19" t="str">
        <f>IF(参照_電気!A447="","",参照_電気!A447)</f>
        <v/>
      </c>
      <c r="AV447" s="19" t="str">
        <f>IF(参照_電気!B447="","",参照_電気!B447)</f>
        <v/>
      </c>
      <c r="AW447" s="19" t="str">
        <f>IF(参照_電気!C447="","",参照_電気!C447)</f>
        <v>メニューD</v>
      </c>
      <c r="AX447" s="19">
        <f>IF(参照_電気!D447="","",参照_電気!D447)</f>
        <v>2.5500000000000002E-4</v>
      </c>
      <c r="AY447" s="19">
        <f>IF(参照_電気!E447="","",参照_電気!E447)</f>
        <v>2.5500000000000002E-4</v>
      </c>
      <c r="AZ447" s="19" t="str">
        <f>IF(参照_電気!F447="","",参照_電気!F447)</f>
        <v>大和ハウス工業(株)</v>
      </c>
      <c r="BA447" s="19" t="str">
        <f>IF(参照_電気!G447="","",参照_電気!G447)</f>
        <v>大和ハウス工業(株)_メニューD</v>
      </c>
      <c r="BB447" s="19">
        <f t="shared" si="47"/>
        <v>0.255</v>
      </c>
      <c r="BD447" s="19" t="str">
        <f>IF(参照_電気!L447="","",参照_電気!L447)</f>
        <v>(株)ボーダレス・ジャパン</v>
      </c>
    </row>
    <row r="448" spans="47:56">
      <c r="AU448" s="19" t="str">
        <f>IF(参照_電気!A448="","",参照_電気!A448)</f>
        <v/>
      </c>
      <c r="AV448" s="19" t="str">
        <f>IF(参照_電気!B448="","",参照_電気!B448)</f>
        <v/>
      </c>
      <c r="AW448" s="19" t="str">
        <f>IF(参照_電気!C448="","",参照_電気!C448)</f>
        <v>メニューE</v>
      </c>
      <c r="AX448" s="19">
        <f>IF(参照_電気!D448="","",参照_電気!D448)</f>
        <v>2.7500000000000002E-4</v>
      </c>
      <c r="AY448" s="19">
        <f>IF(参照_電気!E448="","",参照_電気!E448)</f>
        <v>2.7500000000000002E-4</v>
      </c>
      <c r="AZ448" s="19" t="str">
        <f>IF(参照_電気!F448="","",参照_電気!F448)</f>
        <v>大和ハウス工業(株)</v>
      </c>
      <c r="BA448" s="19" t="str">
        <f>IF(参照_電気!G448="","",参照_電気!G448)</f>
        <v>大和ハウス工業(株)_メニューE</v>
      </c>
      <c r="BB448" s="19">
        <f t="shared" si="47"/>
        <v>0.27500000000000002</v>
      </c>
      <c r="BD448" s="19" t="str">
        <f>IF(参照_電気!L448="","",参照_電気!L448)</f>
        <v>ホームタウンエナジー(株)</v>
      </c>
    </row>
    <row r="449" spans="47:56">
      <c r="AU449" s="19" t="str">
        <f>IF(参照_電気!A449="","",参照_電気!A449)</f>
        <v/>
      </c>
      <c r="AV449" s="19" t="str">
        <f>IF(参照_電気!B449="","",参照_電気!B449)</f>
        <v/>
      </c>
      <c r="AW449" s="19" t="str">
        <f>IF(参照_電気!C449="","",参照_電気!C449)</f>
        <v>メニューF(残差)</v>
      </c>
      <c r="AX449" s="19">
        <f>IF(参照_電気!D449="","",参照_電気!D449)</f>
        <v>3.7800000000000003E-4</v>
      </c>
      <c r="AY449" s="19">
        <f>IF(参照_電気!E449="","",参照_電気!E449)</f>
        <v>3.7800000000000003E-4</v>
      </c>
      <c r="AZ449" s="19" t="str">
        <f>IF(参照_電気!F449="","",参照_電気!F449)</f>
        <v>大和ハウス工業(株)</v>
      </c>
      <c r="BA449" s="19" t="str">
        <f>IF(参照_電気!G449="","",参照_電気!G449)</f>
        <v>大和ハウス工業(株)_メニューF(残差)</v>
      </c>
      <c r="BB449" s="19">
        <f t="shared" si="47"/>
        <v>0.378</v>
      </c>
      <c r="BD449" s="19" t="str">
        <f>IF(参照_電気!L449="","",参照_電気!L449)</f>
        <v>(株)ほくだん</v>
      </c>
    </row>
    <row r="450" spans="47:56">
      <c r="AU450" s="19" t="str">
        <f>IF(参照_電気!A450="","",参照_電気!A450)</f>
        <v/>
      </c>
      <c r="AV450" s="19" t="str">
        <f>IF(参照_電気!B450="","",参照_電気!B450)</f>
        <v/>
      </c>
      <c r="AW450" s="19" t="str">
        <f>IF(参照_電気!C450="","",参照_電気!C450)</f>
        <v>(参考値)事業者全体</v>
      </c>
      <c r="AX450" s="19">
        <f>IF(参照_電気!D450="","",参照_電気!D450)</f>
        <v>3.2499999999999999E-4</v>
      </c>
      <c r="AY450" s="19">
        <f>IF(参照_電気!E450="","",参照_電気!E450)</f>
        <v>3.2499999999999999E-4</v>
      </c>
      <c r="AZ450" s="19" t="str">
        <f>IF(参照_電気!F450="","",参照_電気!F450)</f>
        <v>大和ハウス工業(株)</v>
      </c>
      <c r="BA450" s="19" t="str">
        <f>IF(参照_電気!G450="","",参照_電気!G450)</f>
        <v>大和ハウス工業(株)_(参考値)事業者全体</v>
      </c>
      <c r="BB450" s="19">
        <f t="shared" si="47"/>
        <v>0.32500000000000001</v>
      </c>
      <c r="BD450" s="19" t="str">
        <f>IF(参照_電気!L450="","",参照_電気!L450)</f>
        <v>北陸電力ビズ・エナジーソリューション(株)</v>
      </c>
    </row>
    <row r="451" spans="47:56">
      <c r="AU451" s="19" t="str">
        <f>IF(参照_電気!A451="","",参照_電気!A451)</f>
        <v>A0172</v>
      </c>
      <c r="AV451" s="19" t="str">
        <f>IF(参照_電気!B451="","",参照_電気!B451)</f>
        <v>HTBエナジー(株)</v>
      </c>
      <c r="AW451" s="19" t="str">
        <f>IF(参照_電気!C451="","",参照_電気!C451)</f>
        <v>メニューA</v>
      </c>
      <c r="AX451" s="19">
        <f>IF(参照_電気!D451="","",参照_電気!D451)</f>
        <v>0</v>
      </c>
      <c r="AY451" s="19">
        <f>IF(参照_電気!E451="","",参照_電気!E451)</f>
        <v>0</v>
      </c>
      <c r="AZ451" s="19" t="str">
        <f>IF(参照_電気!F451="","",参照_電気!F451)</f>
        <v>HTBエナジー(株)</v>
      </c>
      <c r="BA451" s="19" t="str">
        <f>IF(参照_電気!G451="","",参照_電気!G451)</f>
        <v>HTBエナジー(株)_メニューA</v>
      </c>
      <c r="BB451" s="19">
        <f t="shared" si="47"/>
        <v>0</v>
      </c>
      <c r="BD451" s="19" t="str">
        <f>IF(参照_電気!L451="","",参照_電気!L451)</f>
        <v>(株)ホクレン油機サービス</v>
      </c>
    </row>
    <row r="452" spans="47:56">
      <c r="AU452" s="19" t="str">
        <f>IF(参照_電気!A452="","",参照_電気!A452)</f>
        <v/>
      </c>
      <c r="AV452" s="19" t="str">
        <f>IF(参照_電気!B452="","",参照_電気!B452)</f>
        <v/>
      </c>
      <c r="AW452" s="19" t="str">
        <f>IF(参照_電気!C452="","",参照_電気!C452)</f>
        <v>メニューB(残差)</v>
      </c>
      <c r="AX452" s="19">
        <f>IF(参照_電気!D452="","",参照_電気!D452)</f>
        <v>3.9599999999999998E-4</v>
      </c>
      <c r="AY452" s="19">
        <f>IF(参照_電気!E452="","",参照_電気!E452)</f>
        <v>3.9599999999999998E-4</v>
      </c>
      <c r="AZ452" s="19" t="str">
        <f>IF(参照_電気!F452="","",参照_電気!F452)</f>
        <v>HTBエナジー(株)</v>
      </c>
      <c r="BA452" s="19" t="str">
        <f>IF(参照_電気!G452="","",参照_電気!G452)</f>
        <v>HTBエナジー(株)_メニューB(残差)</v>
      </c>
      <c r="BB452" s="19">
        <f t="shared" si="47"/>
        <v>0.39599999999999996</v>
      </c>
      <c r="BD452" s="19" t="str">
        <f>IF(参照_電気!L452="","",参照_電気!L452)</f>
        <v>北海道瓦斯(株)</v>
      </c>
    </row>
    <row r="453" spans="47:56">
      <c r="AU453" s="19" t="str">
        <f>IF(参照_電気!A453="","",参照_電気!A453)</f>
        <v/>
      </c>
      <c r="AV453" s="19" t="str">
        <f>IF(参照_電気!B453="","",参照_電気!B453)</f>
        <v/>
      </c>
      <c r="AW453" s="19" t="str">
        <f>IF(参照_電気!C453="","",参照_電気!C453)</f>
        <v>(参考値)事業者全体</v>
      </c>
      <c r="AX453" s="19">
        <f>IF(参照_電気!D453="","",参照_電気!D453)</f>
        <v>3.6299999999999999E-4</v>
      </c>
      <c r="AY453" s="19">
        <f>IF(参照_電気!E453="","",参照_電気!E453)</f>
        <v>3.6299999999999999E-4</v>
      </c>
      <c r="AZ453" s="19" t="str">
        <f>IF(参照_電気!F453="","",参照_電気!F453)</f>
        <v>HTBエナジー(株)</v>
      </c>
      <c r="BA453" s="19" t="str">
        <f>IF(参照_電気!G453="","",参照_電気!G453)</f>
        <v>HTBエナジー(株)_(参考値)事業者全体</v>
      </c>
      <c r="BB453" s="19">
        <f t="shared" ref="BB453:BB516" si="48">AX453*1000</f>
        <v>0.36299999999999999</v>
      </c>
      <c r="BD453" s="19" t="str">
        <f>IF(参照_電気!L453="","",参照_電気!L453)</f>
        <v>穂の国とよはし電力(株)</v>
      </c>
    </row>
    <row r="454" spans="47:56">
      <c r="AU454" s="19" t="str">
        <f>IF(参照_電気!A454="","",参照_電気!A454)</f>
        <v>A0173</v>
      </c>
      <c r="AV454" s="19" t="str">
        <f>IF(参照_電気!B454="","",参照_電気!B454)</f>
        <v>(株)アシストワンエナジー</v>
      </c>
      <c r="AW454" s="19" t="str">
        <f>IF(参照_電気!C454="","",参照_電気!C454)</f>
        <v/>
      </c>
      <c r="AX454" s="19">
        <f>IF(参照_電気!D454="","",参照_電気!D454)</f>
        <v>6.1600000000000001E-4</v>
      </c>
      <c r="AY454" s="19">
        <f>IF(参照_電気!E454="","",参照_電気!E454)</f>
        <v>6.1600000000000001E-4</v>
      </c>
      <c r="AZ454" s="19" t="str">
        <f>IF(参照_電気!F454="","",参照_電気!F454)</f>
        <v>(株)アシストワンエナジー</v>
      </c>
      <c r="BA454" s="19" t="str">
        <f>IF(参照_電気!G454="","",参照_電気!G454)</f>
        <v>(株)アシストワンエナジー_</v>
      </c>
      <c r="BB454" s="19">
        <f t="shared" si="48"/>
        <v>0.61599999999999999</v>
      </c>
      <c r="BD454" s="19" t="str">
        <f>IF(参照_電気!L454="","",参照_電気!L454)</f>
        <v>本庄ガス(株)</v>
      </c>
    </row>
    <row r="455" spans="47:56">
      <c r="AU455" s="19" t="str">
        <f>IF(参照_電気!A455="","",参照_電気!A455)</f>
        <v>A0175</v>
      </c>
      <c r="AV455" s="19" t="str">
        <f>IF(参照_電気!B455="","",参照_電気!B455)</f>
        <v>(株)フソウ・エナジー</v>
      </c>
      <c r="AW455" s="19" t="str">
        <f>IF(参照_電気!C455="","",参照_電気!C455)</f>
        <v/>
      </c>
      <c r="AX455" s="19">
        <f>IF(参照_電気!D455="","",参照_電気!D455)</f>
        <v>6.4800000000000003E-4</v>
      </c>
      <c r="AY455" s="19">
        <f>IF(参照_電気!E455="","",参照_電気!E455)</f>
        <v>6.4800000000000003E-4</v>
      </c>
      <c r="AZ455" s="19" t="str">
        <f>IF(参照_電気!F455="","",参照_電気!F455)</f>
        <v>(株)フソウ・エナジー</v>
      </c>
      <c r="BA455" s="19" t="str">
        <f>IF(参照_電気!G455="","",参照_電気!G455)</f>
        <v>(株)フソウ・エナジー_</v>
      </c>
      <c r="BB455" s="19">
        <f t="shared" si="48"/>
        <v>0.64800000000000002</v>
      </c>
      <c r="BD455" s="19" t="str">
        <f>IF(参照_電気!L455="","",参照_電気!L455)</f>
        <v>(株)まち未来製作所</v>
      </c>
    </row>
    <row r="456" spans="47:56">
      <c r="AU456" s="19" t="str">
        <f>IF(参照_電気!A456="","",参照_電気!A456)</f>
        <v>A0177</v>
      </c>
      <c r="AV456" s="19" t="str">
        <f>IF(参照_電気!B456="","",参照_電気!B456)</f>
        <v>湘南電力(株)</v>
      </c>
      <c r="AW456" s="19" t="str">
        <f>IF(参照_電気!C456="","",参照_電気!C456)</f>
        <v>メニューA</v>
      </c>
      <c r="AX456" s="19">
        <f>IF(参照_電気!D456="","",参照_電気!D456)</f>
        <v>0</v>
      </c>
      <c r="AY456" s="19">
        <f>IF(参照_電気!E456="","",参照_電気!E456)</f>
        <v>0</v>
      </c>
      <c r="AZ456" s="19" t="str">
        <f>IF(参照_電気!F456="","",参照_電気!F456)</f>
        <v>湘南電力(株)</v>
      </c>
      <c r="BA456" s="19" t="str">
        <f>IF(参照_電気!G456="","",参照_電気!G456)</f>
        <v>湘南電力(株)_メニューA</v>
      </c>
      <c r="BB456" s="19">
        <f t="shared" si="48"/>
        <v>0</v>
      </c>
      <c r="BD456" s="19" t="str">
        <f>IF(参照_電気!L456="","",参照_電気!L456)</f>
        <v>松阪新電力(株)</v>
      </c>
    </row>
    <row r="457" spans="47:56">
      <c r="AU457" s="19" t="str">
        <f>IF(参照_電気!A457="","",参照_電気!A457)</f>
        <v/>
      </c>
      <c r="AV457" s="19" t="str">
        <f>IF(参照_電気!B457="","",参照_電気!B457)</f>
        <v/>
      </c>
      <c r="AW457" s="19" t="str">
        <f>IF(参照_電気!C457="","",参照_電気!C457)</f>
        <v>メニューB(残差)</v>
      </c>
      <c r="AX457" s="19">
        <f>IF(参照_電気!D457="","",参照_電気!D457)</f>
        <v>5.4699999999999996E-4</v>
      </c>
      <c r="AY457" s="19">
        <f>IF(参照_電気!E457="","",参照_電気!E457)</f>
        <v>5.4699999999999996E-4</v>
      </c>
      <c r="AZ457" s="19" t="str">
        <f>IF(参照_電気!F457="","",参照_電気!F457)</f>
        <v>湘南電力(株)</v>
      </c>
      <c r="BA457" s="19" t="str">
        <f>IF(参照_電気!G457="","",参照_電気!G457)</f>
        <v>湘南電力(株)_メニューB(残差)</v>
      </c>
      <c r="BB457" s="19">
        <f t="shared" si="48"/>
        <v>0.54699999999999993</v>
      </c>
      <c r="BD457" s="19" t="str">
        <f>IF(参照_電気!L457="","",参照_電気!L457)</f>
        <v>松本ガス(株)</v>
      </c>
    </row>
    <row r="458" spans="47:56">
      <c r="AU458" s="19" t="str">
        <f>IF(参照_電気!A458="","",参照_電気!A458)</f>
        <v/>
      </c>
      <c r="AV458" s="19" t="str">
        <f>IF(参照_電気!B458="","",参照_電気!B458)</f>
        <v/>
      </c>
      <c r="AW458" s="19" t="str">
        <f>IF(参照_電気!C458="","",参照_電気!C458)</f>
        <v>(参考値)事業者全体</v>
      </c>
      <c r="AX458" s="19">
        <f>IF(参照_電気!D458="","",参照_電気!D458)</f>
        <v>5.0600000000000005E-4</v>
      </c>
      <c r="AY458" s="19">
        <f>IF(参照_電気!E458="","",参照_電気!E458)</f>
        <v>5.0600000000000005E-4</v>
      </c>
      <c r="AZ458" s="19" t="str">
        <f>IF(参照_電気!F458="","",参照_電気!F458)</f>
        <v>湘南電力(株)</v>
      </c>
      <c r="BA458" s="19" t="str">
        <f>IF(参照_電気!G458="","",参照_電気!G458)</f>
        <v>湘南電力(株)_(参考値)事業者全体</v>
      </c>
      <c r="BB458" s="19">
        <f t="shared" si="48"/>
        <v>0.50600000000000001</v>
      </c>
      <c r="BD458" s="19" t="str">
        <f>IF(参照_電気!L458="","",参照_電気!L458)</f>
        <v>真庭バイオエネルギー(株)</v>
      </c>
    </row>
    <row r="459" spans="47:56">
      <c r="AU459" s="19" t="str">
        <f>IF(参照_電気!A459="","",参照_電気!A459)</f>
        <v>A0178</v>
      </c>
      <c r="AV459" s="19" t="str">
        <f>IF(参照_電気!B459="","",参照_電気!B459)</f>
        <v>大東建託パートナーズ(株)</v>
      </c>
      <c r="AW459" s="19" t="str">
        <f>IF(参照_電気!C459="","",参照_電気!C459)</f>
        <v/>
      </c>
      <c r="AX459" s="19">
        <f>IF(参照_電気!D459="","",参照_電気!D459)</f>
        <v>5.7600000000000001E-4</v>
      </c>
      <c r="AY459" s="19">
        <f>IF(参照_電気!E459="","",参照_電気!E459)</f>
        <v>5.7600000000000001E-4</v>
      </c>
      <c r="AZ459" s="19" t="str">
        <f>IF(参照_電気!F459="","",参照_電気!F459)</f>
        <v>大東建託パートナーズ(株)</v>
      </c>
      <c r="BA459" s="19" t="str">
        <f>IF(参照_電気!G459="","",参照_電気!G459)</f>
        <v>大東建託パートナーズ(株)_</v>
      </c>
      <c r="BB459" s="19">
        <f t="shared" si="48"/>
        <v>0.57600000000000007</v>
      </c>
      <c r="BD459" s="19" t="str">
        <f>IF(参照_電気!L459="","",参照_電気!L459)</f>
        <v>(株)マルイファシリティーズ</v>
      </c>
    </row>
    <row r="460" spans="47:56">
      <c r="AU460" s="19" t="str">
        <f>IF(参照_電気!A460="","",参照_電気!A460)</f>
        <v>A0179</v>
      </c>
      <c r="AV460" s="19" t="str">
        <f>IF(参照_電気!B460="","",参照_電気!B460)</f>
        <v>Japan電力(株)</v>
      </c>
      <c r="AW460" s="19" t="str">
        <f>IF(参照_電気!C460="","",参照_電気!C460)</f>
        <v>メニューA</v>
      </c>
      <c r="AX460" s="19">
        <f>IF(参照_電気!D460="","",参照_電気!D460)</f>
        <v>0</v>
      </c>
      <c r="AY460" s="19">
        <f>IF(参照_電気!E460="","",参照_電気!E460)</f>
        <v>0</v>
      </c>
      <c r="AZ460" s="19" t="str">
        <f>IF(参照_電気!F460="","",参照_電気!F460)</f>
        <v>Japan電力(株)</v>
      </c>
      <c r="BA460" s="19" t="str">
        <f>IF(参照_電気!G460="","",参照_電気!G460)</f>
        <v>Japan電力(株)_メニューA</v>
      </c>
      <c r="BB460" s="19">
        <f t="shared" si="48"/>
        <v>0</v>
      </c>
      <c r="BD460" s="19" t="str">
        <f>IF(参照_電気!L460="","",参照_電気!L460)</f>
        <v>(株)丸の内電力</v>
      </c>
    </row>
    <row r="461" spans="47:56">
      <c r="AU461" s="19" t="str">
        <f>IF(参照_電気!A461="","",参照_電気!A461)</f>
        <v/>
      </c>
      <c r="AV461" s="19" t="str">
        <f>IF(参照_電気!B461="","",参照_電気!B461)</f>
        <v/>
      </c>
      <c r="AW461" s="19" t="str">
        <f>IF(参照_電気!C461="","",参照_電気!C461)</f>
        <v>メニューB(残差)</v>
      </c>
      <c r="AX461" s="19">
        <f>IF(参照_電気!D461="","",参照_電気!D461)</f>
        <v>4.2099999999999999E-4</v>
      </c>
      <c r="AY461" s="19">
        <f>IF(参照_電気!E461="","",参照_電気!E461)</f>
        <v>4.2099999999999999E-4</v>
      </c>
      <c r="AZ461" s="19" t="str">
        <f>IF(参照_電気!F461="","",参照_電気!F461)</f>
        <v>Japan電力(株)</v>
      </c>
      <c r="BA461" s="19" t="str">
        <f>IF(参照_電気!G461="","",参照_電気!G461)</f>
        <v>Japan電力(株)_メニューB(残差)</v>
      </c>
      <c r="BB461" s="19">
        <f t="shared" si="48"/>
        <v>0.42099999999999999</v>
      </c>
      <c r="BD461" s="19" t="str">
        <f>IF(参照_電気!L461="","",参照_電気!L461)</f>
        <v>丸紅新電力(株)</v>
      </c>
    </row>
    <row r="462" spans="47:56">
      <c r="AU462" s="19" t="str">
        <f>IF(参照_電気!A462="","",参照_電気!A462)</f>
        <v/>
      </c>
      <c r="AV462" s="19" t="str">
        <f>IF(参照_電気!B462="","",参照_電気!B462)</f>
        <v/>
      </c>
      <c r="AW462" s="19" t="str">
        <f>IF(参照_電気!C462="","",参照_電気!C462)</f>
        <v>(参考値)事業者全体</v>
      </c>
      <c r="AX462" s="19">
        <f>IF(参照_電気!D462="","",参照_電気!D462)</f>
        <v>3.9199999999999999E-4</v>
      </c>
      <c r="AY462" s="19">
        <f>IF(参照_電気!E462="","",参照_電気!E462)</f>
        <v>3.9199999999999999E-4</v>
      </c>
      <c r="AZ462" s="19" t="str">
        <f>IF(参照_電気!F462="","",参照_電気!F462)</f>
        <v>Japan電力(株)</v>
      </c>
      <c r="BA462" s="19" t="str">
        <f>IF(参照_電気!G462="","",参照_電気!G462)</f>
        <v>Japan電力(株)_(参考値)事業者全体</v>
      </c>
      <c r="BB462" s="19">
        <f t="shared" si="48"/>
        <v>0.39200000000000002</v>
      </c>
      <c r="BD462" s="19" t="str">
        <f>IF(参照_電気!L462="","",参照_電気!L462)</f>
        <v>(株)マルヰ</v>
      </c>
    </row>
    <row r="463" spans="47:56">
      <c r="AU463" s="19" t="str">
        <f>IF(参照_電気!A463="","",参照_電気!A463)</f>
        <v>A0180</v>
      </c>
      <c r="AV463" s="19" t="str">
        <f>IF(参照_電気!B463="","",参照_電気!B463)</f>
        <v>電源開発(株)</v>
      </c>
      <c r="AW463" s="19" t="str">
        <f>IF(参照_電気!C463="","",参照_電気!C463)</f>
        <v>メニューA</v>
      </c>
      <c r="AX463" s="19">
        <f>IF(参照_電気!D463="","",参照_電気!D463)</f>
        <v>4.2499999999999998E-4</v>
      </c>
      <c r="AY463" s="19">
        <f>IF(参照_電気!E463="","",参照_電気!E463)</f>
        <v>4.2499999999999998E-4</v>
      </c>
      <c r="AZ463" s="19" t="str">
        <f>IF(参照_電気!F463="","",参照_電気!F463)</f>
        <v>電源開発(株)</v>
      </c>
      <c r="BA463" s="19" t="str">
        <f>IF(参照_電気!G463="","",参照_電気!G463)</f>
        <v>電源開発(株)_メニューA</v>
      </c>
      <c r="BB463" s="19">
        <f t="shared" si="48"/>
        <v>0.42499999999999999</v>
      </c>
      <c r="BD463" s="19" t="str">
        <f>IF(参照_電気!L463="","",参照_電気!L463)</f>
        <v>三河商事(株)</v>
      </c>
    </row>
    <row r="464" spans="47:56">
      <c r="AU464" s="19" t="str">
        <f>IF(参照_電気!A464="","",参照_電気!A464)</f>
        <v/>
      </c>
      <c r="AV464" s="19" t="str">
        <f>IF(参照_電気!B464="","",参照_電気!B464)</f>
        <v/>
      </c>
      <c r="AW464" s="19" t="str">
        <f>IF(参照_電気!C464="","",参照_電気!C464)</f>
        <v>メニューB(残差)</v>
      </c>
      <c r="AX464" s="19">
        <f>IF(参照_電気!D464="","",参照_電気!D464)</f>
        <v>4.2200000000000001E-4</v>
      </c>
      <c r="AY464" s="19">
        <f>IF(参照_電気!E464="","",参照_電気!E464)</f>
        <v>4.2200000000000001E-4</v>
      </c>
      <c r="AZ464" s="19" t="str">
        <f>IF(参照_電気!F464="","",参照_電気!F464)</f>
        <v>電源開発(株)</v>
      </c>
      <c r="BA464" s="19" t="str">
        <f>IF(参照_電気!G464="","",参照_電気!G464)</f>
        <v>電源開発(株)_メニューB(残差)</v>
      </c>
      <c r="BB464" s="19">
        <f t="shared" si="48"/>
        <v>0.42199999999999999</v>
      </c>
      <c r="BD464" s="19" t="str">
        <f>IF(参照_電気!L464="","",参照_電気!L464)</f>
        <v>(株)三河の山里コミュニティパワー</v>
      </c>
    </row>
    <row r="465" spans="47:56">
      <c r="AU465" s="19" t="str">
        <f>IF(参照_電気!A465="","",参照_電気!A465)</f>
        <v/>
      </c>
      <c r="AV465" s="19" t="str">
        <f>IF(参照_電気!B465="","",参照_電気!B465)</f>
        <v/>
      </c>
      <c r="AW465" s="19" t="str">
        <f>IF(参照_電気!C465="","",参照_電気!C465)</f>
        <v>(参考値)事業者全体</v>
      </c>
      <c r="AX465" s="19">
        <f>IF(参照_電気!D465="","",参照_電気!D465)</f>
        <v>4.2200000000000001E-4</v>
      </c>
      <c r="AY465" s="19">
        <f>IF(参照_電気!E465="","",参照_電気!E465)</f>
        <v>4.2200000000000001E-4</v>
      </c>
      <c r="AZ465" s="19" t="str">
        <f>IF(参照_電気!F465="","",参照_電気!F465)</f>
        <v>電源開発(株)</v>
      </c>
      <c r="BA465" s="19" t="str">
        <f>IF(参照_電気!G465="","",参照_電気!G465)</f>
        <v>電源開発(株)_(参考値)事業者全体</v>
      </c>
      <c r="BB465" s="19">
        <f t="shared" si="48"/>
        <v>0.42199999999999999</v>
      </c>
      <c r="BD465" s="19" t="str">
        <f>IF(参照_電気!L465="","",参照_電気!L465)</f>
        <v>三井物産(株)</v>
      </c>
    </row>
    <row r="466" spans="47:56">
      <c r="AU466" s="19" t="str">
        <f>IF(参照_電気!A466="","",参照_電気!A466)</f>
        <v>A0181</v>
      </c>
      <c r="AV466" s="19" t="str">
        <f>IF(参照_電気!B466="","",参照_電気!B466)</f>
        <v>鈴与商事(株)</v>
      </c>
      <c r="AW466" s="19" t="str">
        <f>IF(参照_電気!C466="","",参照_電気!C466)</f>
        <v>メニューA</v>
      </c>
      <c r="AX466" s="19">
        <f>IF(参照_電気!D466="","",参照_電気!D466)</f>
        <v>2.9599999999999998E-4</v>
      </c>
      <c r="AY466" s="19">
        <f>IF(参照_電気!E466="","",参照_電気!E466)</f>
        <v>2.9599999999999998E-4</v>
      </c>
      <c r="AZ466" s="19" t="str">
        <f>IF(参照_電気!F466="","",参照_電気!F466)</f>
        <v>鈴与商事(株)</v>
      </c>
      <c r="BA466" s="19" t="str">
        <f>IF(参照_電気!G466="","",参照_電気!G466)</f>
        <v>鈴与商事(株)_メニューA</v>
      </c>
      <c r="BB466" s="19">
        <f t="shared" si="48"/>
        <v>0.29599999999999999</v>
      </c>
      <c r="BD466" s="19" t="str">
        <f>IF(参照_電気!L466="","",参照_電気!L466)</f>
        <v>ミツウロコグリーンエネルギー(株)</v>
      </c>
    </row>
    <row r="467" spans="47:56">
      <c r="AU467" s="19" t="str">
        <f>IF(参照_電気!A467="","",参照_電気!A467)</f>
        <v/>
      </c>
      <c r="AV467" s="19" t="str">
        <f>IF(参照_電気!B467="","",参照_電気!B467)</f>
        <v/>
      </c>
      <c r="AW467" s="19" t="str">
        <f>IF(参照_電気!C467="","",参照_電気!C467)</f>
        <v>メニューB</v>
      </c>
      <c r="AX467" s="19">
        <f>IF(参照_電気!D467="","",参照_電気!D467)</f>
        <v>0</v>
      </c>
      <c r="AY467" s="19">
        <f>IF(参照_電気!E467="","",参照_電気!E467)</f>
        <v>0</v>
      </c>
      <c r="AZ467" s="19" t="str">
        <f>IF(参照_電気!F467="","",参照_電気!F467)</f>
        <v>鈴与商事(株)</v>
      </c>
      <c r="BA467" s="19" t="str">
        <f>IF(参照_電気!G467="","",参照_電気!G467)</f>
        <v>鈴与商事(株)_メニューB</v>
      </c>
      <c r="BB467" s="19">
        <f t="shared" si="48"/>
        <v>0</v>
      </c>
      <c r="BD467" s="19" t="str">
        <f>IF(参照_電気!L467="","",参照_電気!L467)</f>
        <v>三菱HCキャピタルエナジー(株)</v>
      </c>
    </row>
    <row r="468" spans="47:56">
      <c r="AU468" s="19" t="str">
        <f>IF(参照_電気!A468="","",参照_電気!A468)</f>
        <v/>
      </c>
      <c r="AV468" s="19" t="str">
        <f>IF(参照_電気!B468="","",参照_電気!B468)</f>
        <v/>
      </c>
      <c r="AW468" s="19" t="str">
        <f>IF(参照_電気!C468="","",参照_電気!C468)</f>
        <v>メニューC</v>
      </c>
      <c r="AX468" s="19">
        <f>IF(参照_電気!D468="","",参照_電気!D468)</f>
        <v>0</v>
      </c>
      <c r="AY468" s="19">
        <f>IF(参照_電気!E468="","",参照_電気!E468)</f>
        <v>0</v>
      </c>
      <c r="AZ468" s="19" t="str">
        <f>IF(参照_電気!F468="","",参照_電気!F468)</f>
        <v>鈴与商事(株)</v>
      </c>
      <c r="BA468" s="19" t="str">
        <f>IF(参照_電気!G468="","",参照_電気!G468)</f>
        <v>鈴与商事(株)_メニューC</v>
      </c>
      <c r="BB468" s="19">
        <f t="shared" si="48"/>
        <v>0</v>
      </c>
      <c r="BD468" s="19" t="str">
        <f>IF(参照_電気!L468="","",参照_電気!L468)</f>
        <v>(株)ミナサポ</v>
      </c>
    </row>
    <row r="469" spans="47:56">
      <c r="AU469" s="19" t="str">
        <f>IF(参照_電気!A469="","",参照_電気!A469)</f>
        <v/>
      </c>
      <c r="AV469" s="19" t="str">
        <f>IF(参照_電気!B469="","",参照_電気!B469)</f>
        <v/>
      </c>
      <c r="AW469" s="19" t="str">
        <f>IF(参照_電気!C469="","",参照_電気!C469)</f>
        <v>メニューD</v>
      </c>
      <c r="AX469" s="19">
        <f>IF(参照_電気!D469="","",参照_電気!D469)</f>
        <v>5.2999999999999998E-4</v>
      </c>
      <c r="AY469" s="19">
        <f>IF(参照_電気!E469="","",参照_電気!E469)</f>
        <v>5.2999999999999998E-4</v>
      </c>
      <c r="AZ469" s="19" t="str">
        <f>IF(参照_電気!F469="","",参照_電気!F469)</f>
        <v>鈴与商事(株)</v>
      </c>
      <c r="BA469" s="19" t="str">
        <f>IF(参照_電気!G469="","",参照_電気!G469)</f>
        <v>鈴与商事(株)_メニューD</v>
      </c>
      <c r="BB469" s="19">
        <f t="shared" si="48"/>
        <v>0.53</v>
      </c>
      <c r="BD469" s="19" t="str">
        <f>IF(参照_電気!L469="","",参照_電気!L469)</f>
        <v>(株)美作国電力</v>
      </c>
    </row>
    <row r="470" spans="47:56">
      <c r="AU470" s="19" t="str">
        <f>IF(参照_電気!A470="","",参照_電気!A470)</f>
        <v/>
      </c>
      <c r="AV470" s="19" t="str">
        <f>IF(参照_電気!B470="","",参照_電気!B470)</f>
        <v/>
      </c>
      <c r="AW470" s="19" t="str">
        <f>IF(参照_電気!C470="","",参照_電気!C470)</f>
        <v>メニューE</v>
      </c>
      <c r="AX470" s="19">
        <f>IF(参照_電気!D470="","",参照_電気!D470)</f>
        <v>5.1999999999999995E-4</v>
      </c>
      <c r="AY470" s="19">
        <f>IF(参照_電気!E470="","",参照_電気!E470)</f>
        <v>5.1999999999999995E-4</v>
      </c>
      <c r="AZ470" s="19" t="str">
        <f>IF(参照_電気!F470="","",参照_電気!F470)</f>
        <v>鈴与商事(株)</v>
      </c>
      <c r="BA470" s="19" t="str">
        <f>IF(参照_電気!G470="","",参照_電気!G470)</f>
        <v>鈴与商事(株)_メニューE</v>
      </c>
      <c r="BB470" s="19">
        <f t="shared" si="48"/>
        <v>0.51999999999999991</v>
      </c>
      <c r="BD470" s="19" t="str">
        <f>IF(参照_電気!L470="","",参照_電気!L470)</f>
        <v>(株)みやきエネルギー</v>
      </c>
    </row>
    <row r="471" spans="47:56">
      <c r="AU471" s="19" t="str">
        <f>IF(参照_電気!A471="","",参照_電気!A471)</f>
        <v/>
      </c>
      <c r="AV471" s="19" t="str">
        <f>IF(参照_電気!B471="","",参照_電気!B471)</f>
        <v/>
      </c>
      <c r="AW471" s="19" t="str">
        <f>IF(参照_電気!C471="","",参照_電気!C471)</f>
        <v>メニューF</v>
      </c>
      <c r="AX471" s="19">
        <f>IF(参照_電気!D471="","",参照_電気!D471)</f>
        <v>4.6999999999999999E-4</v>
      </c>
      <c r="AY471" s="19">
        <f>IF(参照_電気!E471="","",参照_電気!E471)</f>
        <v>4.6999999999999999E-4</v>
      </c>
      <c r="AZ471" s="19" t="str">
        <f>IF(参照_電気!F471="","",参照_電気!F471)</f>
        <v>鈴与商事(株)</v>
      </c>
      <c r="BA471" s="19" t="str">
        <f>IF(参照_電気!G471="","",参照_電気!G471)</f>
        <v>鈴与商事(株)_メニューF</v>
      </c>
      <c r="BB471" s="19">
        <f t="shared" si="48"/>
        <v>0.47</v>
      </c>
      <c r="BD471" s="19" t="str">
        <f>IF(参照_電気!L471="","",参照_電気!L471)</f>
        <v>宮古新電力(株)</v>
      </c>
    </row>
    <row r="472" spans="47:56">
      <c r="AU472" s="19" t="str">
        <f>IF(参照_電気!A472="","",参照_電気!A472)</f>
        <v/>
      </c>
      <c r="AV472" s="19" t="str">
        <f>IF(参照_電気!B472="","",参照_電気!B472)</f>
        <v/>
      </c>
      <c r="AW472" s="19" t="str">
        <f>IF(参照_電気!C472="","",参照_電気!C472)</f>
        <v>メニューG</v>
      </c>
      <c r="AX472" s="19">
        <f>IF(参照_電気!D472="","",参照_電気!D472)</f>
        <v>0</v>
      </c>
      <c r="AY472" s="19">
        <f>IF(参照_電気!E472="","",参照_電気!E472)</f>
        <v>0</v>
      </c>
      <c r="AZ472" s="19" t="str">
        <f>IF(参照_電気!F472="","",参照_電気!F472)</f>
        <v>鈴与商事(株)</v>
      </c>
      <c r="BA472" s="19" t="str">
        <f>IF(参照_電気!G472="","",参照_電気!G472)</f>
        <v>鈴与商事(株)_メニューG</v>
      </c>
      <c r="BB472" s="19">
        <f t="shared" si="48"/>
        <v>0</v>
      </c>
      <c r="BD472" s="19" t="str">
        <f>IF(参照_電気!L472="","",参照_電気!L472)</f>
        <v>宮崎瓦斯(株)(旧：(株)宮崎ガスリビング)</v>
      </c>
    </row>
    <row r="473" spans="47:56">
      <c r="AU473" s="19" t="str">
        <f>IF(参照_電気!A473="","",参照_電気!A473)</f>
        <v/>
      </c>
      <c r="AV473" s="19" t="str">
        <f>IF(参照_電気!B473="","",参照_電気!B473)</f>
        <v/>
      </c>
      <c r="AW473" s="19" t="str">
        <f>IF(参照_電気!C473="","",参照_電気!C473)</f>
        <v>メニューH(残差)</v>
      </c>
      <c r="AX473" s="19">
        <f>IF(参照_電気!D473="","",参照_電気!D473)</f>
        <v>6.4899999999999995E-4</v>
      </c>
      <c r="AY473" s="19">
        <f>IF(参照_電気!E473="","",参照_電気!E473)</f>
        <v>6.3900000000000003E-4</v>
      </c>
      <c r="AZ473" s="19" t="str">
        <f>IF(参照_電気!F473="","",参照_電気!F473)</f>
        <v>鈴与商事(株)</v>
      </c>
      <c r="BA473" s="19" t="str">
        <f>IF(参照_電気!G473="","",参照_電気!G473)</f>
        <v>鈴与商事(株)_メニューH(残差)</v>
      </c>
      <c r="BB473" s="19">
        <f t="shared" si="48"/>
        <v>0.64899999999999991</v>
      </c>
      <c r="BD473" s="19" t="str">
        <f>IF(参照_電気!L473="","",参照_電気!L473)</f>
        <v>宮崎電力(株)</v>
      </c>
    </row>
    <row r="474" spans="47:56">
      <c r="AU474" s="19" t="str">
        <f>IF(参照_電気!A474="","",参照_電気!A474)</f>
        <v/>
      </c>
      <c r="AV474" s="19" t="str">
        <f>IF(参照_電気!B474="","",参照_電気!B474)</f>
        <v/>
      </c>
      <c r="AW474" s="19" t="str">
        <f>IF(参照_電気!C474="","",参照_電気!C474)</f>
        <v>(参考値)事業者全体</v>
      </c>
      <c r="AX474" s="19">
        <f>IF(参照_電気!D474="","",参照_電気!D474)</f>
        <v>4.7699999999999999E-4</v>
      </c>
      <c r="AY474" s="19">
        <f>IF(参照_電気!E474="","",参照_電気!E474)</f>
        <v>4.73E-4</v>
      </c>
      <c r="AZ474" s="19" t="str">
        <f>IF(参照_電気!F474="","",参照_電気!F474)</f>
        <v>鈴与商事(株)</v>
      </c>
      <c r="BA474" s="19" t="str">
        <f>IF(参照_電気!G474="","",参照_電気!G474)</f>
        <v>鈴与商事(株)_(参考値)事業者全体</v>
      </c>
      <c r="BB474" s="19">
        <f t="shared" si="48"/>
        <v>0.47699999999999998</v>
      </c>
      <c r="BD474" s="19" t="str">
        <f>IF(参照_電気!L474="","",参照_電気!L474)</f>
        <v>宮崎パワーライン(株)</v>
      </c>
    </row>
    <row r="475" spans="47:56">
      <c r="AU475" s="19" t="str">
        <f>IF(参照_電気!A475="","",参照_電気!A475)</f>
        <v>A0184</v>
      </c>
      <c r="AV475" s="19" t="str">
        <f>IF(参照_電気!B475="","",参照_電気!B475)</f>
        <v>ワタミエナジー(株)</v>
      </c>
      <c r="AW475" s="19" t="str">
        <f>IF(参照_電気!C475="","",参照_電気!C475)</f>
        <v>メニューA</v>
      </c>
      <c r="AX475" s="19">
        <f>IF(参照_電気!D475="","",参照_電気!D475)</f>
        <v>0</v>
      </c>
      <c r="AY475" s="19">
        <f>IF(参照_電気!E475="","",参照_電気!E475)</f>
        <v>0</v>
      </c>
      <c r="AZ475" s="19" t="str">
        <f>IF(参照_電気!F475="","",参照_電気!F475)</f>
        <v>ワタミエナジー(株)</v>
      </c>
      <c r="BA475" s="19" t="str">
        <f>IF(参照_電気!G475="","",参照_電気!G475)</f>
        <v>ワタミエナジー(株)_メニューA</v>
      </c>
      <c r="BB475" s="19">
        <f t="shared" si="48"/>
        <v>0</v>
      </c>
      <c r="BD475" s="19" t="str">
        <f>IF(参照_電気!L475="","",参照_電気!L475)</f>
        <v>みやまスマートエネルギー(株)</v>
      </c>
    </row>
    <row r="476" spans="47:56">
      <c r="AU476" s="19" t="str">
        <f>IF(参照_電気!A476="","",参照_電気!A476)</f>
        <v/>
      </c>
      <c r="AV476" s="19" t="str">
        <f>IF(参照_電気!B476="","",参照_電気!B476)</f>
        <v/>
      </c>
      <c r="AW476" s="19" t="str">
        <f>IF(参照_電気!C476="","",参照_電気!C476)</f>
        <v>メニューB(残差)</v>
      </c>
      <c r="AX476" s="19">
        <f>IF(参照_電気!D476="","",参照_電気!D476)</f>
        <v>6.2799999999999998E-4</v>
      </c>
      <c r="AY476" s="19">
        <f>IF(参照_電気!E476="","",参照_電気!E476)</f>
        <v>6.2799999999999998E-4</v>
      </c>
      <c r="AZ476" s="19" t="str">
        <f>IF(参照_電気!F476="","",参照_電気!F476)</f>
        <v>ワタミエナジー(株)</v>
      </c>
      <c r="BA476" s="19" t="str">
        <f>IF(参照_電気!G476="","",参照_電気!G476)</f>
        <v>ワタミエナジー(株)_メニューB(残差)</v>
      </c>
      <c r="BB476" s="19">
        <f t="shared" si="48"/>
        <v>0.628</v>
      </c>
      <c r="BD476" s="19" t="str">
        <f>IF(参照_電気!L476="","",参照_電気!L476)</f>
        <v>みよしエナジー(株)</v>
      </c>
    </row>
    <row r="477" spans="47:56">
      <c r="AU477" s="19" t="str">
        <f>IF(参照_電気!A477="","",参照_電気!A477)</f>
        <v/>
      </c>
      <c r="AV477" s="19" t="str">
        <f>IF(参照_電気!B477="","",参照_電気!B477)</f>
        <v/>
      </c>
      <c r="AW477" s="19" t="str">
        <f>IF(参照_電気!C477="","",参照_電気!C477)</f>
        <v>(参考値)事業者全体</v>
      </c>
      <c r="AX477" s="19">
        <f>IF(参照_電気!D477="","",参照_電気!D477)</f>
        <v>4.95E-4</v>
      </c>
      <c r="AY477" s="19">
        <f>IF(参照_電気!E477="","",参照_電気!E477)</f>
        <v>4.95E-4</v>
      </c>
      <c r="AZ477" s="19" t="str">
        <f>IF(参照_電気!F477="","",参照_電気!F477)</f>
        <v>ワタミエナジー(株)</v>
      </c>
      <c r="BA477" s="19" t="str">
        <f>IF(参照_電気!G477="","",参照_電気!G477)</f>
        <v>ワタミエナジー(株)_(参考値)事業者全体</v>
      </c>
      <c r="BB477" s="19">
        <f t="shared" si="48"/>
        <v>0.495</v>
      </c>
      <c r="BD477" s="19" t="str">
        <f>IF(参照_電気!L477="","",参照_電気!L477)</f>
        <v>ミライフ(株)</v>
      </c>
    </row>
    <row r="478" spans="47:56">
      <c r="AU478" s="19" t="str">
        <f>IF(参照_電気!A478="","",参照_電気!A478)</f>
        <v>A0185</v>
      </c>
      <c r="AV478" s="19" t="str">
        <f>IF(参照_電気!B478="","",参照_電気!B478)</f>
        <v>(株)パルシステム電力</v>
      </c>
      <c r="AW478" s="19" t="str">
        <f>IF(参照_電気!C478="","",参照_電気!C478)</f>
        <v/>
      </c>
      <c r="AX478" s="19">
        <f>IF(参照_電気!D478="","",参照_電気!D478)</f>
        <v>3.7100000000000002E-4</v>
      </c>
      <c r="AY478" s="19">
        <f>IF(参照_電気!E478="","",参照_電気!E478)</f>
        <v>3.7100000000000002E-4</v>
      </c>
      <c r="AZ478" s="19" t="str">
        <f>IF(参照_電気!F478="","",参照_電気!F478)</f>
        <v>(株)パルシステム電力</v>
      </c>
      <c r="BA478" s="19" t="str">
        <f>IF(参照_電気!G478="","",参照_電気!G478)</f>
        <v>(株)パルシステム電力_</v>
      </c>
      <c r="BB478" s="19">
        <f t="shared" si="48"/>
        <v>0.371</v>
      </c>
      <c r="BD478" s="19" t="str">
        <f>IF(参照_電気!L478="","",参照_電気!L478)</f>
        <v xml:space="preserve">ミライフ東日本(株) </v>
      </c>
    </row>
    <row r="479" spans="47:56">
      <c r="AU479" s="19" t="str">
        <f>IF(参照_電気!A479="","",参照_電気!A479)</f>
        <v>A0186</v>
      </c>
      <c r="AV479" s="19" t="str">
        <f>IF(参照_電気!B479="","",参照_電気!B479)</f>
        <v>SBパワー(株)</v>
      </c>
      <c r="AW479" s="19" t="str">
        <f>IF(参照_電気!C479="","",参照_電気!C479)</f>
        <v>メニューA</v>
      </c>
      <c r="AX479" s="19">
        <f>IF(参照_電気!D479="","",参照_電気!D479)</f>
        <v>0</v>
      </c>
      <c r="AY479" s="19">
        <f>IF(参照_電気!E479="","",参照_電気!E479)</f>
        <v>0</v>
      </c>
      <c r="AZ479" s="19" t="str">
        <f>IF(参照_電気!F479="","",参照_電気!F479)</f>
        <v>SBパワー(株)</v>
      </c>
      <c r="BA479" s="19" t="str">
        <f>IF(参照_電気!G479="","",参照_電気!G479)</f>
        <v>SBパワー(株)_メニューA</v>
      </c>
      <c r="BB479" s="19">
        <f t="shared" si="48"/>
        <v>0</v>
      </c>
      <c r="BD479" s="19" t="str">
        <f>IF(参照_電気!L479="","",参照_電気!L479)</f>
        <v>(株)明治産業</v>
      </c>
    </row>
    <row r="480" spans="47:56">
      <c r="AU480" s="19" t="str">
        <f>IF(参照_電気!A480="","",参照_電気!A480)</f>
        <v/>
      </c>
      <c r="AV480" s="19" t="str">
        <f>IF(参照_電気!B480="","",参照_電気!B480)</f>
        <v/>
      </c>
      <c r="AW480" s="19" t="str">
        <f>IF(参照_電気!C480="","",参照_電気!C480)</f>
        <v>メニューB</v>
      </c>
      <c r="AX480" s="19">
        <f>IF(参照_電気!D480="","",参照_電気!D480)</f>
        <v>0</v>
      </c>
      <c r="AY480" s="19">
        <f>IF(参照_電気!E480="","",参照_電気!E480)</f>
        <v>0</v>
      </c>
      <c r="AZ480" s="19" t="str">
        <f>IF(参照_電気!F480="","",参照_電気!F480)</f>
        <v>SBパワー(株)</v>
      </c>
      <c r="BA480" s="19" t="str">
        <f>IF(参照_電気!G480="","",参照_電気!G480)</f>
        <v>SBパワー(株)_メニューB</v>
      </c>
      <c r="BB480" s="19">
        <f t="shared" si="48"/>
        <v>0</v>
      </c>
      <c r="BD480" s="19" t="str">
        <f>IF(参照_電気!L480="","",参照_電気!L480)</f>
        <v>名南共同エネルギー(株)</v>
      </c>
    </row>
    <row r="481" spans="47:56">
      <c r="AU481" s="19" t="str">
        <f>IF(参照_電気!A481="","",参照_電気!A481)</f>
        <v/>
      </c>
      <c r="AV481" s="19" t="str">
        <f>IF(参照_電気!B481="","",参照_電気!B481)</f>
        <v/>
      </c>
      <c r="AW481" s="19" t="str">
        <f>IF(参照_電気!C481="","",参照_電気!C481)</f>
        <v>メニューC</v>
      </c>
      <c r="AX481" s="19">
        <f>IF(参照_電気!D481="","",参照_電気!D481)</f>
        <v>1.66E-4</v>
      </c>
      <c r="AY481" s="19">
        <f>IF(参照_電気!E481="","",参照_電気!E481)</f>
        <v>1.66E-4</v>
      </c>
      <c r="AZ481" s="19" t="str">
        <f>IF(参照_電気!F481="","",参照_電気!F481)</f>
        <v>SBパワー(株)</v>
      </c>
      <c r="BA481" s="19" t="str">
        <f>IF(参照_電気!G481="","",参照_電気!G481)</f>
        <v>SBパワー(株)_メニューC</v>
      </c>
      <c r="BB481" s="19">
        <f t="shared" si="48"/>
        <v>0.16600000000000001</v>
      </c>
      <c r="BD481" s="19" t="str">
        <f>IF(参照_電気!L481="","",参照_電気!L481)</f>
        <v>もみじ電力(株)</v>
      </c>
    </row>
    <row r="482" spans="47:56">
      <c r="AU482" s="19" t="str">
        <f>IF(参照_電気!A482="","",参照_電気!A482)</f>
        <v/>
      </c>
      <c r="AV482" s="19" t="str">
        <f>IF(参照_電気!B482="","",参照_電気!B482)</f>
        <v/>
      </c>
      <c r="AW482" s="19" t="str">
        <f>IF(参照_電気!C482="","",参照_電気!C482)</f>
        <v>メニューD</v>
      </c>
      <c r="AX482" s="19">
        <f>IF(参照_電気!D482="","",参照_電気!D482)</f>
        <v>3.8999999999999999E-4</v>
      </c>
      <c r="AY482" s="19">
        <f>IF(参照_電気!E482="","",参照_電気!E482)</f>
        <v>3.8999999999999999E-4</v>
      </c>
      <c r="AZ482" s="19" t="str">
        <f>IF(参照_電気!F482="","",参照_電気!F482)</f>
        <v>SBパワー(株)</v>
      </c>
      <c r="BA482" s="19" t="str">
        <f>IF(参照_電気!G482="","",参照_電気!G482)</f>
        <v>SBパワー(株)_メニューD</v>
      </c>
      <c r="BB482" s="19">
        <f t="shared" si="48"/>
        <v>0.39</v>
      </c>
      <c r="BD482" s="19" t="str">
        <f>IF(参照_電気!L482="","",参照_電気!L482)</f>
        <v>森のエネルギー(株)</v>
      </c>
    </row>
    <row r="483" spans="47:56">
      <c r="AU483" s="19" t="str">
        <f>IF(参照_電気!A483="","",参照_電気!A483)</f>
        <v/>
      </c>
      <c r="AV483" s="19" t="str">
        <f>IF(参照_電気!B483="","",参照_電気!B483)</f>
        <v/>
      </c>
      <c r="AW483" s="19" t="str">
        <f>IF(参照_電気!C483="","",参照_電気!C483)</f>
        <v>メニューE(残差)</v>
      </c>
      <c r="AX483" s="19">
        <f>IF(参照_電気!D483="","",参照_電気!D483)</f>
        <v>6.5899999999999997E-4</v>
      </c>
      <c r="AY483" s="19">
        <f>IF(参照_電気!E483="","",参照_電気!E483)</f>
        <v>6.5899999999999997E-4</v>
      </c>
      <c r="AZ483" s="19" t="str">
        <f>IF(参照_電気!F483="","",参照_電気!F483)</f>
        <v>SBパワー(株)</v>
      </c>
      <c r="BA483" s="19" t="str">
        <f>IF(参照_電気!G483="","",参照_電気!G483)</f>
        <v>SBパワー(株)_メニューE(残差)</v>
      </c>
      <c r="BB483" s="19">
        <f t="shared" si="48"/>
        <v>0.65899999999999992</v>
      </c>
      <c r="BD483" s="19" t="str">
        <f>IF(参照_電気!L483="","",参照_電気!L483)</f>
        <v>森の電力(株)</v>
      </c>
    </row>
    <row r="484" spans="47:56">
      <c r="AU484" s="19" t="str">
        <f>IF(参照_電気!A484="","",参照_電気!A484)</f>
        <v/>
      </c>
      <c r="AV484" s="19" t="str">
        <f>IF(参照_電気!B484="","",参照_電気!B484)</f>
        <v/>
      </c>
      <c r="AW484" s="19" t="str">
        <f>IF(参照_電気!C484="","",参照_電気!C484)</f>
        <v>(参考値)事業者全体</v>
      </c>
      <c r="AX484" s="19">
        <f>IF(参照_電気!D484="","",参照_電気!D484)</f>
        <v>6.2E-4</v>
      </c>
      <c r="AY484" s="19">
        <f>IF(参照_電気!E484="","",参照_電気!E484)</f>
        <v>6.2E-4</v>
      </c>
      <c r="AZ484" s="19" t="str">
        <f>IF(参照_電気!F484="","",参照_電気!F484)</f>
        <v>SBパワー(株)</v>
      </c>
      <c r="BA484" s="19" t="str">
        <f>IF(参照_電気!G484="","",参照_電気!G484)</f>
        <v>SBパワー(株)_(参考値)事業者全体</v>
      </c>
      <c r="BB484" s="19">
        <f t="shared" si="48"/>
        <v>0.62</v>
      </c>
      <c r="BD484" s="19" t="str">
        <f>IF(参照_電気!L484="","",参照_電気!L484)</f>
        <v>八千代エンジニヤリング(株)</v>
      </c>
    </row>
    <row r="485" spans="47:56">
      <c r="AU485" s="19" t="str">
        <f>IF(参照_電気!A485="","",参照_電気!A485)</f>
        <v>A0187</v>
      </c>
      <c r="AV485" s="19" t="str">
        <f>IF(参照_電気!B485="","",参照_電気!B485)</f>
        <v>NFパワーサービス(株)</v>
      </c>
      <c r="AW485" s="19" t="str">
        <f>IF(参照_電気!C485="","",参照_電気!C485)</f>
        <v>メニューA</v>
      </c>
      <c r="AX485" s="19">
        <f>IF(参照_電気!D485="","",参照_電気!D485)</f>
        <v>0</v>
      </c>
      <c r="AY485" s="19">
        <f>IF(参照_電気!E485="","",参照_電気!E485)</f>
        <v>0</v>
      </c>
      <c r="AZ485" s="19" t="str">
        <f>IF(参照_電気!F485="","",参照_電気!F485)</f>
        <v>NFパワーサービス(株)</v>
      </c>
      <c r="BA485" s="19" t="str">
        <f>IF(参照_電気!G485="","",参照_電気!G485)</f>
        <v>NFパワーサービス(株)_メニューA</v>
      </c>
      <c r="BB485" s="19">
        <f t="shared" si="48"/>
        <v>0</v>
      </c>
      <c r="BD485" s="19" t="str">
        <f>IF(参照_電気!L485="","",参照_電気!L485)</f>
        <v>八幡商事(株)</v>
      </c>
    </row>
    <row r="486" spans="47:56">
      <c r="AU486" s="19" t="str">
        <f>IF(参照_電気!A486="","",参照_電気!A486)</f>
        <v/>
      </c>
      <c r="AV486" s="19" t="str">
        <f>IF(参照_電気!B486="","",参照_電気!B486)</f>
        <v/>
      </c>
      <c r="AW486" s="19" t="str">
        <f>IF(参照_電気!C486="","",参照_電気!C486)</f>
        <v>メニューB(残差)</v>
      </c>
      <c r="AX486" s="19">
        <f>IF(参照_電気!D486="","",参照_電気!D486)</f>
        <v>3.8699999999999997E-4</v>
      </c>
      <c r="AY486" s="19">
        <f>IF(参照_電気!E486="","",参照_電気!E486)</f>
        <v>3.8699999999999997E-4</v>
      </c>
      <c r="AZ486" s="19" t="str">
        <f>IF(参照_電気!F486="","",参照_電気!F486)</f>
        <v>NFパワーサービス(株)</v>
      </c>
      <c r="BA486" s="19" t="str">
        <f>IF(参照_電気!G486="","",参照_電気!G486)</f>
        <v>NFパワーサービス(株)_メニューB(残差)</v>
      </c>
      <c r="BB486" s="19">
        <f t="shared" si="48"/>
        <v>0.38699999999999996</v>
      </c>
      <c r="BD486" s="19" t="str">
        <f>IF(参照_電気!L486="","",参照_電気!L486)</f>
        <v>(株)やまがた新電力</v>
      </c>
    </row>
    <row r="487" spans="47:56">
      <c r="AU487" s="19" t="str">
        <f>IF(参照_電気!A487="","",参照_電気!A487)</f>
        <v/>
      </c>
      <c r="AV487" s="19" t="str">
        <f>IF(参照_電気!B487="","",参照_電気!B487)</f>
        <v/>
      </c>
      <c r="AW487" s="19" t="str">
        <f>IF(参照_電気!C487="","",参照_電気!C487)</f>
        <v>(参考値)事業者全体</v>
      </c>
      <c r="AX487" s="19">
        <f>IF(参照_電気!D487="","",参照_電気!D487)</f>
        <v>2.9300000000000002E-4</v>
      </c>
      <c r="AY487" s="19">
        <f>IF(参照_電気!E487="","",参照_電気!E487)</f>
        <v>2.9300000000000002E-4</v>
      </c>
      <c r="AZ487" s="19" t="str">
        <f>IF(参照_電気!F487="","",参照_電気!F487)</f>
        <v>NFパワーサービス(株)</v>
      </c>
      <c r="BA487" s="19" t="str">
        <f>IF(参照_電気!G487="","",参照_電気!G487)</f>
        <v>NFパワーサービス(株)_(参考値)事業者全体</v>
      </c>
      <c r="BB487" s="19">
        <f t="shared" si="48"/>
        <v>0.29300000000000004</v>
      </c>
      <c r="BD487" s="19" t="str">
        <f>IF(参照_電気!L487="","",参照_電気!L487)</f>
        <v>山口グリーンエネルギー(株)</v>
      </c>
    </row>
    <row r="488" spans="47:56">
      <c r="AU488" s="19" t="str">
        <f>IF(参照_電気!A488="","",参照_電気!A488)</f>
        <v>A0188</v>
      </c>
      <c r="AV488" s="19" t="str">
        <f>IF(参照_電気!B488="","",参照_電気!B488)</f>
        <v>ひおき地域エネルギー(株)</v>
      </c>
      <c r="AW488" s="19" t="str">
        <f>IF(参照_電気!C488="","",参照_電気!C488)</f>
        <v>メニューA</v>
      </c>
      <c r="AX488" s="19">
        <f>IF(参照_電気!D488="","",参照_電気!D488)</f>
        <v>2.9300000000000002E-4</v>
      </c>
      <c r="AY488" s="19">
        <f>IF(参照_電気!E488="","",参照_電気!E488)</f>
        <v>2.9300000000000002E-4</v>
      </c>
      <c r="AZ488" s="19" t="str">
        <f>IF(参照_電気!F488="","",参照_電気!F488)</f>
        <v>ひおき地域エネルギー(株)</v>
      </c>
      <c r="BA488" s="19" t="str">
        <f>IF(参照_電気!G488="","",参照_電気!G488)</f>
        <v>ひおき地域エネルギー(株)_メニューA</v>
      </c>
      <c r="BB488" s="19">
        <f t="shared" si="48"/>
        <v>0.29300000000000004</v>
      </c>
      <c r="BD488" s="19" t="str">
        <f>IF(参照_電気!L488="","",参照_電気!L488)</f>
        <v>やめエネルギー(株)</v>
      </c>
    </row>
    <row r="489" spans="47:56">
      <c r="AU489" s="19" t="str">
        <f>IF(参照_電気!A489="","",参照_電気!A489)</f>
        <v/>
      </c>
      <c r="AV489" s="19" t="str">
        <f>IF(参照_電気!B489="","",参照_電気!B489)</f>
        <v/>
      </c>
      <c r="AW489" s="19" t="str">
        <f>IF(参照_電気!C489="","",参照_電気!C489)</f>
        <v>メニューB</v>
      </c>
      <c r="AX489" s="19">
        <f>IF(参照_電気!D489="","",参照_電気!D489)</f>
        <v>3.4000000000000002E-4</v>
      </c>
      <c r="AY489" s="19">
        <f>IF(参照_電気!E489="","",参照_電気!E489)</f>
        <v>3.4000000000000002E-4</v>
      </c>
      <c r="AZ489" s="19" t="str">
        <f>IF(参照_電気!F489="","",参照_電気!F489)</f>
        <v>ひおき地域エネルギー(株)</v>
      </c>
      <c r="BA489" s="19" t="str">
        <f>IF(参照_電気!G489="","",参照_電気!G489)</f>
        <v>ひおき地域エネルギー(株)_メニューB</v>
      </c>
      <c r="BB489" s="19">
        <f t="shared" si="48"/>
        <v>0.34</v>
      </c>
      <c r="BD489" s="19" t="str">
        <f>IF(参照_電気!L489="","",参照_電気!L489)</f>
        <v>(株)ユーラスグリーンエナジー</v>
      </c>
    </row>
    <row r="490" spans="47:56">
      <c r="AU490" s="19" t="str">
        <f>IF(参照_電気!A490="","",参照_電気!A490)</f>
        <v/>
      </c>
      <c r="AV490" s="19" t="str">
        <f>IF(参照_電気!B490="","",参照_電気!B490)</f>
        <v/>
      </c>
      <c r="AW490" s="19" t="str">
        <f>IF(参照_電気!C490="","",参照_電気!C490)</f>
        <v>メニューC</v>
      </c>
      <c r="AX490" s="19">
        <f>IF(参照_電気!D490="","",参照_電気!D490)</f>
        <v>2.0599999999999999E-4</v>
      </c>
      <c r="AY490" s="19">
        <f>IF(参照_電気!E490="","",参照_電気!E490)</f>
        <v>2.0599999999999999E-4</v>
      </c>
      <c r="AZ490" s="19" t="str">
        <f>IF(参照_電気!F490="","",参照_電気!F490)</f>
        <v>ひおき地域エネルギー(株)</v>
      </c>
      <c r="BA490" s="19" t="str">
        <f>IF(参照_電気!G490="","",参照_電気!G490)</f>
        <v>ひおき地域エネルギー(株)_メニューC</v>
      </c>
      <c r="BB490" s="19">
        <f t="shared" si="48"/>
        <v>0.20599999999999999</v>
      </c>
      <c r="BD490" s="19" t="str">
        <f>IF(参照_電気!L490="","",参照_電気!L490)</f>
        <v>ゆきぐに新電力(株)</v>
      </c>
    </row>
    <row r="491" spans="47:56">
      <c r="AU491" s="19" t="str">
        <f>IF(参照_電気!A491="","",参照_電気!A491)</f>
        <v/>
      </c>
      <c r="AV491" s="19" t="str">
        <f>IF(参照_電気!B491="","",参照_電気!B491)</f>
        <v/>
      </c>
      <c r="AW491" s="19" t="str">
        <f>IF(参照_電気!C491="","",参照_電気!C491)</f>
        <v>メニューD</v>
      </c>
      <c r="AX491" s="19">
        <f>IF(参照_電気!D491="","",参照_電気!D491)</f>
        <v>0</v>
      </c>
      <c r="AY491" s="19">
        <f>IF(参照_電気!E491="","",参照_電気!E491)</f>
        <v>0</v>
      </c>
      <c r="AZ491" s="19" t="str">
        <f>IF(参照_電気!F491="","",参照_電気!F491)</f>
        <v>ひおき地域エネルギー(株)</v>
      </c>
      <c r="BA491" s="19" t="str">
        <f>IF(参照_電気!G491="","",参照_電気!G491)</f>
        <v>ひおき地域エネルギー(株)_メニューD</v>
      </c>
      <c r="BB491" s="19">
        <f t="shared" si="48"/>
        <v>0</v>
      </c>
      <c r="BD491" s="19" t="str">
        <f>IF(参照_電気!L491="","",参照_電気!L491)</f>
        <v>(株)吉田石油店</v>
      </c>
    </row>
    <row r="492" spans="47:56">
      <c r="AU492" s="19" t="str">
        <f>IF(参照_電気!A492="","",参照_電気!A492)</f>
        <v/>
      </c>
      <c r="AV492" s="19" t="str">
        <f>IF(参照_電気!B492="","",参照_電気!B492)</f>
        <v/>
      </c>
      <c r="AW492" s="19" t="str">
        <f>IF(参照_電気!C492="","",参照_電気!C492)</f>
        <v>メニューE(残差)</v>
      </c>
      <c r="AX492" s="19">
        <f>IF(参照_電気!D492="","",参照_電気!D492)</f>
        <v>4.1399999999999998E-4</v>
      </c>
      <c r="AY492" s="19">
        <f>IF(参照_電気!E492="","",参照_電気!E492)</f>
        <v>4.1399999999999998E-4</v>
      </c>
      <c r="AZ492" s="19" t="str">
        <f>IF(参照_電気!F492="","",参照_電気!F492)</f>
        <v>ひおき地域エネルギー(株)</v>
      </c>
      <c r="BA492" s="19" t="str">
        <f>IF(参照_電気!G492="","",参照_電気!G492)</f>
        <v>ひおき地域エネルギー(株)_メニューE(残差)</v>
      </c>
      <c r="BB492" s="19">
        <f t="shared" si="48"/>
        <v>0.41399999999999998</v>
      </c>
      <c r="BD492" s="19" t="str">
        <f>IF(参照_電気!L492="","",参照_電気!L492)</f>
        <v>米子瓦斯(株)</v>
      </c>
    </row>
    <row r="493" spans="47:56">
      <c r="AU493" s="19" t="str">
        <f>IF(参照_電気!A493="","",参照_電気!A493)</f>
        <v/>
      </c>
      <c r="AV493" s="19" t="str">
        <f>IF(参照_電気!B493="","",参照_電気!B493)</f>
        <v/>
      </c>
      <c r="AW493" s="19" t="str">
        <f>IF(参照_電気!C493="","",参照_電気!C493)</f>
        <v>(参考値)事業者全体</v>
      </c>
      <c r="AX493" s="19">
        <f>IF(参照_電気!D493="","",参照_電気!D493)</f>
        <v>3.7300000000000001E-4</v>
      </c>
      <c r="AY493" s="19">
        <f>IF(参照_電気!E493="","",参照_電気!E493)</f>
        <v>3.7300000000000001E-4</v>
      </c>
      <c r="AZ493" s="19" t="str">
        <f>IF(参照_電気!F493="","",参照_電気!F493)</f>
        <v>ひおき地域エネルギー(株)</v>
      </c>
      <c r="BA493" s="19" t="str">
        <f>IF(参照_電気!G493="","",参照_電気!G493)</f>
        <v>ひおき地域エネルギー(株)_(参考値)事業者全体</v>
      </c>
      <c r="BB493" s="19">
        <f t="shared" si="48"/>
        <v>0.373</v>
      </c>
      <c r="BD493" s="19" t="str">
        <f>IF(参照_電気!L493="","",参照_電気!L493)</f>
        <v>楽天モバイル(株)(旧：楽天エナジー(株))</v>
      </c>
    </row>
    <row r="494" spans="47:56">
      <c r="AU494" s="19" t="str">
        <f>IF(参照_電気!A494="","",参照_電気!A494)</f>
        <v>A0189</v>
      </c>
      <c r="AV494" s="19" t="str">
        <f>IF(参照_電気!B494="","",参照_電気!B494)</f>
        <v>和歌山電力(株)</v>
      </c>
      <c r="AW494" s="19" t="str">
        <f>IF(参照_電気!C494="","",参照_電気!C494)</f>
        <v/>
      </c>
      <c r="AX494" s="19">
        <f>IF(参照_電気!D494="","",参照_電気!D494)</f>
        <v>6.2200000000000005E-4</v>
      </c>
      <c r="AY494" s="19">
        <f>IF(参照_電気!E494="","",参照_電気!E494)</f>
        <v>6.2200000000000005E-4</v>
      </c>
      <c r="AZ494" s="19" t="str">
        <f>IF(参照_電気!F494="","",参照_電気!F494)</f>
        <v>和歌山電力(株)</v>
      </c>
      <c r="BA494" s="19" t="str">
        <f>IF(参照_電気!G494="","",参照_電気!G494)</f>
        <v>和歌山電力(株)_</v>
      </c>
      <c r="BB494" s="19">
        <f t="shared" si="48"/>
        <v>0.622</v>
      </c>
      <c r="BD494" s="19" t="str">
        <f>IF(参照_電気!L494="","",参照_電気!L494)</f>
        <v>リエスパワー(株)</v>
      </c>
    </row>
    <row r="495" spans="47:56">
      <c r="AU495" s="19" t="str">
        <f>IF(参照_電気!A495="","",参照_電気!A495)</f>
        <v>A0190</v>
      </c>
      <c r="AV495" s="19" t="str">
        <f>IF(参照_電気!B495="","",参照_電気!B495)</f>
        <v>日本瓦斯(株)(日本ガス(株))</v>
      </c>
      <c r="AW495" s="19" t="str">
        <f>IF(参照_電気!C495="","",参照_電気!C495)</f>
        <v/>
      </c>
      <c r="AX495" s="19">
        <f>IF(参照_電気!D495="","",参照_電気!D495)</f>
        <v>3.7199999999999999E-4</v>
      </c>
      <c r="AY495" s="19">
        <f>IF(参照_電気!E495="","",参照_電気!E495)</f>
        <v>3.7199999999999999E-4</v>
      </c>
      <c r="AZ495" s="19" t="str">
        <f>IF(参照_電気!F495="","",参照_電気!F495)</f>
        <v>日本瓦斯(株)(日本ガス(株))</v>
      </c>
      <c r="BA495" s="19" t="str">
        <f>IF(参照_電気!G495="","",参照_電気!G495)</f>
        <v>日本瓦斯(株)(日本ガス(株))_</v>
      </c>
      <c r="BB495" s="19">
        <f t="shared" si="48"/>
        <v>0.372</v>
      </c>
      <c r="BD495" s="19" t="str">
        <f>IF(参照_電気!L495="","",参照_電気!L495)</f>
        <v>リエスパワーネクスト(株)</v>
      </c>
    </row>
    <row r="496" spans="47:56">
      <c r="AU496" s="19" t="str">
        <f>IF(参照_電気!A496="","",参照_電気!A496)</f>
        <v>A0193</v>
      </c>
      <c r="AV496" s="19" t="str">
        <f>IF(参照_電気!B496="","",参照_電気!B496)</f>
        <v>九電みらいエナジー(株)</v>
      </c>
      <c r="AW496" s="19" t="str">
        <f>IF(参照_電気!C496="","",参照_電気!C496)</f>
        <v>メニューA</v>
      </c>
      <c r="AX496" s="19">
        <f>IF(参照_電気!D496="","",参照_電気!D496)</f>
        <v>0</v>
      </c>
      <c r="AY496" s="19">
        <f>IF(参照_電気!E496="","",参照_電気!E496)</f>
        <v>0</v>
      </c>
      <c r="AZ496" s="19" t="str">
        <f>IF(参照_電気!F496="","",参照_電気!F496)</f>
        <v>九電みらいエナジー(株)</v>
      </c>
      <c r="BA496" s="19" t="str">
        <f>IF(参照_電気!G496="","",参照_電気!G496)</f>
        <v>九電みらいエナジー(株)_メニューA</v>
      </c>
      <c r="BB496" s="19">
        <f t="shared" si="48"/>
        <v>0</v>
      </c>
      <c r="BD496" s="19" t="str">
        <f>IF(参照_電気!L496="","",参照_電気!L496)</f>
        <v>(株)リエネ</v>
      </c>
    </row>
    <row r="497" spans="47:56">
      <c r="AU497" s="19" t="str">
        <f>IF(参照_電気!A497="","",参照_電気!A497)</f>
        <v/>
      </c>
      <c r="AV497" s="19" t="str">
        <f>IF(参照_電気!B497="","",参照_電気!B497)</f>
        <v/>
      </c>
      <c r="AW497" s="19" t="str">
        <f>IF(参照_電気!C497="","",参照_電気!C497)</f>
        <v>メニューB(残差)</v>
      </c>
      <c r="AX497" s="19">
        <f>IF(参照_電気!D497="","",参照_電気!D497)</f>
        <v>4.5100000000000001E-4</v>
      </c>
      <c r="AY497" s="19">
        <f>IF(参照_電気!E497="","",参照_電気!E497)</f>
        <v>4.5100000000000001E-4</v>
      </c>
      <c r="AZ497" s="19" t="str">
        <f>IF(参照_電気!F497="","",参照_電気!F497)</f>
        <v>九電みらいエナジー(株)</v>
      </c>
      <c r="BA497" s="19" t="str">
        <f>IF(参照_電気!G497="","",参照_電気!G497)</f>
        <v>九電みらいエナジー(株)_メニューB(残差)</v>
      </c>
      <c r="BB497" s="19">
        <f t="shared" si="48"/>
        <v>0.45100000000000001</v>
      </c>
      <c r="BD497" s="19" t="str">
        <f>IF(参照_電気!L497="","",参照_電気!L497)</f>
        <v>陸前高田しみんエネルギー(株)</v>
      </c>
    </row>
    <row r="498" spans="47:56">
      <c r="AU498" s="19" t="str">
        <f>IF(参照_電気!A498="","",参照_電気!A498)</f>
        <v/>
      </c>
      <c r="AV498" s="19" t="str">
        <f>IF(参照_電気!B498="","",参照_電気!B498)</f>
        <v/>
      </c>
      <c r="AW498" s="19" t="str">
        <f>IF(参照_電気!C498="","",参照_電気!C498)</f>
        <v>(参考値)事業者全体</v>
      </c>
      <c r="AX498" s="19">
        <f>IF(参照_電気!D498="","",参照_電気!D498)</f>
        <v>4.3600000000000003E-4</v>
      </c>
      <c r="AY498" s="19">
        <f>IF(参照_電気!E498="","",参照_電気!E498)</f>
        <v>4.3600000000000003E-4</v>
      </c>
      <c r="AZ498" s="19" t="str">
        <f>IF(参照_電気!F498="","",参照_電気!F498)</f>
        <v>九電みらいエナジー(株)</v>
      </c>
      <c r="BA498" s="19" t="str">
        <f>IF(参照_電気!G498="","",参照_電気!G498)</f>
        <v>九電みらいエナジー(株)_(参考値)事業者全体</v>
      </c>
      <c r="BB498" s="19">
        <f t="shared" si="48"/>
        <v>0.43600000000000005</v>
      </c>
      <c r="BD498" s="19" t="str">
        <f>IF(参照_電気!L498="","",参照_電気!L498)</f>
        <v>リコージャパン(株)</v>
      </c>
    </row>
    <row r="499" spans="47:56">
      <c r="AU499" s="19" t="str">
        <f>IF(参照_電気!A499="","",参照_電気!A499)</f>
        <v>A0195</v>
      </c>
      <c r="AV499" s="19" t="str">
        <f>IF(参照_電気!B499="","",参照_電気!B499)</f>
        <v>(株)フォレストパワー</v>
      </c>
      <c r="AW499" s="19" t="str">
        <f>IF(参照_電気!C499="","",参照_電気!C499)</f>
        <v/>
      </c>
      <c r="AX499" s="19">
        <f>IF(参照_電気!D499="","",参照_電気!D499)</f>
        <v>4.46E-4</v>
      </c>
      <c r="AY499" s="19">
        <f>IF(参照_電気!E499="","",参照_電気!E499)</f>
        <v>4.46E-4</v>
      </c>
      <c r="AZ499" s="19" t="str">
        <f>IF(参照_電気!F499="","",参照_電気!F499)</f>
        <v>(株)フォレストパワー</v>
      </c>
      <c r="BA499" s="19" t="str">
        <f>IF(参照_電気!G499="","",参照_電気!G499)</f>
        <v>(株)フォレストパワー_</v>
      </c>
      <c r="BB499" s="19">
        <f t="shared" si="48"/>
        <v>0.44600000000000001</v>
      </c>
      <c r="BD499" s="19" t="str">
        <f>IF(参照_電気!L499="","",参照_電気!L499)</f>
        <v>リストプロパティーズ(株)</v>
      </c>
    </row>
    <row r="500" spans="47:56">
      <c r="AU500" s="19" t="str">
        <f>IF(参照_電気!A500="","",参照_電気!A500)</f>
        <v>A0196</v>
      </c>
      <c r="AV500" s="19" t="str">
        <f>IF(参照_電気!B500="","",参照_電気!B500)</f>
        <v>日高都市ガス(株)</v>
      </c>
      <c r="AW500" s="19" t="str">
        <f>IF(参照_電気!C500="","",参照_電気!C500)</f>
        <v/>
      </c>
      <c r="AX500" s="19">
        <f>IF(参照_電気!D500="","",参照_電気!D500)</f>
        <v>4.1899999999999999E-4</v>
      </c>
      <c r="AY500" s="19">
        <f>IF(参照_電気!E500="","",参照_電気!E500)</f>
        <v>4.1899999999999999E-4</v>
      </c>
      <c r="AZ500" s="19" t="str">
        <f>IF(参照_電気!F500="","",参照_電気!F500)</f>
        <v>日高都市ガス(株)</v>
      </c>
      <c r="BA500" s="19" t="str">
        <f>IF(参照_電気!G500="","",参照_電気!G500)</f>
        <v>日高都市ガス(株)_</v>
      </c>
      <c r="BB500" s="19">
        <f t="shared" si="48"/>
        <v>0.41899999999999998</v>
      </c>
      <c r="BD500" s="19" t="str">
        <f>IF(参照_電気!L500="","",参照_電気!L500)</f>
        <v>リニューアブル・ジャパン(株)</v>
      </c>
    </row>
    <row r="501" spans="47:56">
      <c r="AU501" s="19" t="str">
        <f>IF(参照_電気!A501="","",参照_電気!A501)</f>
        <v>A0197</v>
      </c>
      <c r="AV501" s="19" t="str">
        <f>IF(参照_電気!B501="","",参照_電気!B501)</f>
        <v>(株)アドバンテック</v>
      </c>
      <c r="AW501" s="19" t="str">
        <f>IF(参照_電気!C501="","",参照_電気!C501)</f>
        <v>メニューA</v>
      </c>
      <c r="AX501" s="19">
        <f>IF(参照_電気!D501="","",参照_電気!D501)</f>
        <v>1.07E-4</v>
      </c>
      <c r="AY501" s="19">
        <f>IF(参照_電気!E501="","",参照_電気!E501)</f>
        <v>1.07E-4</v>
      </c>
      <c r="AZ501" s="19" t="str">
        <f>IF(参照_電気!F501="","",参照_電気!F501)</f>
        <v>(株)アドバンテック</v>
      </c>
      <c r="BA501" s="19" t="str">
        <f>IF(参照_電気!G501="","",参照_電気!G501)</f>
        <v>(株)アドバンテック_メニューA</v>
      </c>
      <c r="BB501" s="19">
        <f t="shared" si="48"/>
        <v>0.107</v>
      </c>
      <c r="BD501" s="19" t="str">
        <f>IF(参照_電気!L501="","",参照_電気!L501)</f>
        <v>リニューアブルトレード(株)</v>
      </c>
    </row>
    <row r="502" spans="47:56">
      <c r="AU502" s="19" t="str">
        <f>IF(参照_電気!A502="","",参照_電気!A502)</f>
        <v/>
      </c>
      <c r="AV502" s="19" t="str">
        <f>IF(参照_電気!B502="","",参照_電気!B502)</f>
        <v/>
      </c>
      <c r="AW502" s="19" t="str">
        <f>IF(参照_電気!C502="","",参照_電気!C502)</f>
        <v>(参考値)事業者全体</v>
      </c>
      <c r="AX502" s="19">
        <f>IF(参照_電気!D502="","",参照_電気!D502)</f>
        <v>1.07E-4</v>
      </c>
      <c r="AY502" s="19">
        <f>IF(参照_電気!E502="","",参照_電気!E502)</f>
        <v>1.07E-4</v>
      </c>
      <c r="AZ502" s="19" t="str">
        <f>IF(参照_電気!F502="","",参照_電気!F502)</f>
        <v>(株)アドバンテック</v>
      </c>
      <c r="BA502" s="19" t="str">
        <f>IF(参照_電気!G502="","",参照_電気!G502)</f>
        <v>(株)アドバンテック_(参考値)事業者全体</v>
      </c>
      <c r="BB502" s="19">
        <f t="shared" si="48"/>
        <v>0.107</v>
      </c>
      <c r="BD502" s="19" t="str">
        <f>IF(参照_電気!L502="","",参照_電気!L502)</f>
        <v>(株)リボンエナジー</v>
      </c>
    </row>
    <row r="503" spans="47:56">
      <c r="AU503" s="19" t="str">
        <f>IF(参照_電気!A503="","",参照_電気!A503)</f>
        <v>A0199</v>
      </c>
      <c r="AV503" s="19" t="str">
        <f>IF(参照_電気!B503="","",参照_電気!B503)</f>
        <v>ローカルエナジー(株)</v>
      </c>
      <c r="AW503" s="19" t="str">
        <f>IF(参照_電気!C503="","",参照_電気!C503)</f>
        <v>メニューA</v>
      </c>
      <c r="AX503" s="19">
        <f>IF(参照_電気!D503="","",参照_電気!D503)</f>
        <v>0</v>
      </c>
      <c r="AY503" s="19">
        <f>IF(参照_電気!E503="","",参照_電気!E503)</f>
        <v>0</v>
      </c>
      <c r="AZ503" s="19" t="str">
        <f>IF(参照_電気!F503="","",参照_電気!F503)</f>
        <v>ローカルエナジー(株)</v>
      </c>
      <c r="BA503" s="19" t="str">
        <f>IF(参照_電気!G503="","",参照_電気!G503)</f>
        <v>ローカルエナジー(株)_メニューA</v>
      </c>
      <c r="BB503" s="19">
        <f t="shared" si="48"/>
        <v>0</v>
      </c>
      <c r="BD503" s="19" t="str">
        <f>IF(参照_電気!L503="","",参照_電気!L503)</f>
        <v>(株)リミックスポイント</v>
      </c>
    </row>
    <row r="504" spans="47:56">
      <c r="AU504" s="19" t="str">
        <f>IF(参照_電気!A504="","",参照_電気!A504)</f>
        <v/>
      </c>
      <c r="AV504" s="19" t="str">
        <f>IF(参照_電気!B504="","",参照_電気!B504)</f>
        <v/>
      </c>
      <c r="AW504" s="19" t="str">
        <f>IF(参照_電気!C504="","",参照_電気!C504)</f>
        <v>メニューB(残差)</v>
      </c>
      <c r="AX504" s="19">
        <f>IF(参照_電気!D504="","",参照_電気!D504)</f>
        <v>3.9300000000000001E-4</v>
      </c>
      <c r="AY504" s="19">
        <f>IF(参照_電気!E504="","",参照_電気!E504)</f>
        <v>3.9300000000000001E-4</v>
      </c>
      <c r="AZ504" s="19" t="str">
        <f>IF(参照_電気!F504="","",参照_電気!F504)</f>
        <v>ローカルエナジー(株)</v>
      </c>
      <c r="BA504" s="19" t="str">
        <f>IF(参照_電気!G504="","",参照_電気!G504)</f>
        <v>ローカルエナジー(株)_メニューB(残差)</v>
      </c>
      <c r="BB504" s="19">
        <f t="shared" si="48"/>
        <v>0.39300000000000002</v>
      </c>
      <c r="BD504" s="19" t="str">
        <f>IF(参照_電気!L504="","",参照_電気!L504)</f>
        <v>(株)ルーク</v>
      </c>
    </row>
    <row r="505" spans="47:56">
      <c r="AU505" s="19" t="str">
        <f>IF(参照_電気!A505="","",参照_電気!A505)</f>
        <v/>
      </c>
      <c r="AV505" s="19" t="str">
        <f>IF(参照_電気!B505="","",参照_電気!B505)</f>
        <v/>
      </c>
      <c r="AW505" s="19" t="str">
        <f>IF(参照_電気!C505="","",参照_電気!C505)</f>
        <v>(参考値)事業者全体</v>
      </c>
      <c r="AX505" s="19">
        <f>IF(参照_電気!D505="","",参照_電気!D505)</f>
        <v>3.88E-4</v>
      </c>
      <c r="AY505" s="19">
        <f>IF(参照_電気!E505="","",参照_電気!E505)</f>
        <v>3.88E-4</v>
      </c>
      <c r="AZ505" s="19" t="str">
        <f>IF(参照_電気!F505="","",参照_電気!F505)</f>
        <v>ローカルエナジー(株)</v>
      </c>
      <c r="BA505" s="19" t="str">
        <f>IF(参照_電気!G505="","",参照_電気!G505)</f>
        <v>ローカルエナジー(株)_(参考値)事業者全体</v>
      </c>
      <c r="BB505" s="19">
        <f t="shared" si="48"/>
        <v>0.38800000000000001</v>
      </c>
      <c r="BD505" s="19" t="str">
        <f>IF(参照_電気!L505="","",参照_電気!L505)</f>
        <v>(株)レクスポート</v>
      </c>
    </row>
    <row r="506" spans="47:56">
      <c r="AU506" s="19" t="str">
        <f>IF(参照_電気!A506="","",参照_電気!A506)</f>
        <v>A0200</v>
      </c>
      <c r="AV506" s="19" t="str">
        <f>IF(参照_電気!B506="","",参照_電気!B506)</f>
        <v>エネックス(株)</v>
      </c>
      <c r="AW506" s="19" t="str">
        <f>IF(参照_電気!C506="","",参照_電気!C506)</f>
        <v>メニューA</v>
      </c>
      <c r="AX506" s="19">
        <f>IF(参照_電気!D506="","",参照_電気!D506)</f>
        <v>0</v>
      </c>
      <c r="AY506" s="19">
        <f>IF(参照_電気!E506="","",参照_電気!E506)</f>
        <v>0</v>
      </c>
      <c r="AZ506" s="19" t="str">
        <f>IF(参照_電気!F506="","",参照_電気!F506)</f>
        <v>エネックス(株)</v>
      </c>
      <c r="BA506" s="19" t="str">
        <f>IF(参照_電気!G506="","",参照_電気!G506)</f>
        <v>エネックス(株)_メニューA</v>
      </c>
      <c r="BB506" s="19">
        <f t="shared" si="48"/>
        <v>0</v>
      </c>
      <c r="BD506" s="19" t="str">
        <f>IF(参照_電気!L506="","",参照_電気!L506)</f>
        <v>レジル(株)</v>
      </c>
    </row>
    <row r="507" spans="47:56">
      <c r="AU507" s="19" t="str">
        <f>IF(参照_電気!A507="","",参照_電気!A507)</f>
        <v/>
      </c>
      <c r="AV507" s="19" t="str">
        <f>IF(参照_電気!B507="","",参照_電気!B507)</f>
        <v/>
      </c>
      <c r="AW507" s="19" t="str">
        <f>IF(参照_電気!C507="","",参照_電気!C507)</f>
        <v>メニューB</v>
      </c>
      <c r="AX507" s="19">
        <f>IF(参照_電気!D507="","",参照_電気!D507)</f>
        <v>4.3800000000000002E-4</v>
      </c>
      <c r="AY507" s="19">
        <f>IF(参照_電気!E507="","",参照_電気!E507)</f>
        <v>4.3800000000000002E-4</v>
      </c>
      <c r="AZ507" s="19" t="str">
        <f>IF(参照_電気!F507="","",参照_電気!F507)</f>
        <v>エネックス(株)</v>
      </c>
      <c r="BA507" s="19" t="str">
        <f>IF(参照_電気!G507="","",参照_電気!G507)</f>
        <v>エネックス(株)_メニューB</v>
      </c>
      <c r="BB507" s="19">
        <f t="shared" si="48"/>
        <v>0.438</v>
      </c>
      <c r="BD507" s="19" t="str">
        <f>IF(参照_電気!L507="","",参照_電気!L507)</f>
        <v>(株)レックス</v>
      </c>
    </row>
    <row r="508" spans="47:56">
      <c r="AU508" s="19" t="str">
        <f>IF(参照_電気!A508="","",参照_電気!A508)</f>
        <v/>
      </c>
      <c r="AV508" s="19" t="str">
        <f>IF(参照_電気!B508="","",参照_電気!B508)</f>
        <v/>
      </c>
      <c r="AW508" s="19" t="str">
        <f>IF(参照_電気!C508="","",参照_電気!C508)</f>
        <v>(参考値)事業者全体</v>
      </c>
      <c r="AX508" s="19">
        <f>IF(参照_電気!D508="","",参照_電気!D508)</f>
        <v>3.97E-4</v>
      </c>
      <c r="AY508" s="19">
        <f>IF(参照_電気!E508="","",参照_電気!E508)</f>
        <v>3.97E-4</v>
      </c>
      <c r="AZ508" s="19" t="str">
        <f>IF(参照_電気!F508="","",参照_電気!F508)</f>
        <v>エネックス(株)</v>
      </c>
      <c r="BA508" s="19" t="str">
        <f>IF(参照_電気!G508="","",参照_電気!G508)</f>
        <v>エネックス(株)_(参考値)事業者全体</v>
      </c>
      <c r="BB508" s="19">
        <f t="shared" si="48"/>
        <v>0.39700000000000002</v>
      </c>
      <c r="BD508" s="19" t="str">
        <f>IF(参照_電気!L508="","",参照_電気!L508)</f>
        <v>レモンガス(株)</v>
      </c>
    </row>
    <row r="509" spans="47:56">
      <c r="AU509" s="19" t="str">
        <f>IF(参照_電気!A509="","",参照_電気!A509)</f>
        <v>A0203</v>
      </c>
      <c r="AV509" s="19" t="str">
        <f>IF(参照_電気!B509="","",参照_電気!B509)</f>
        <v>(株)レクスポート</v>
      </c>
      <c r="AW509" s="19" t="str">
        <f>IF(参照_電気!C509="","",参照_電気!C509)</f>
        <v/>
      </c>
      <c r="AX509" s="19">
        <f>IF(参照_電気!D509="","",参照_電気!D509)</f>
        <v>4.4900000000000002E-4</v>
      </c>
      <c r="AY509" s="19">
        <f>IF(参照_電気!E509="","",参照_電気!E509)</f>
        <v>4.4900000000000002E-4</v>
      </c>
      <c r="AZ509" s="19" t="str">
        <f>IF(参照_電気!F509="","",参照_電気!F509)</f>
        <v>(株)レクスポート</v>
      </c>
      <c r="BA509" s="19" t="str">
        <f>IF(参照_電気!G509="","",参照_電気!G509)</f>
        <v>(株)レクスポート_</v>
      </c>
      <c r="BB509" s="19">
        <f t="shared" si="48"/>
        <v>0.44900000000000001</v>
      </c>
      <c r="BD509" s="19" t="str">
        <f>IF(参照_電気!L509="","",参照_電気!L509)</f>
        <v>ローカルエナジー(株)</v>
      </c>
    </row>
    <row r="510" spans="47:56">
      <c r="AU510" s="19" t="str">
        <f>IF(参照_電気!A510="","",参照_電気!A510)</f>
        <v>A0204</v>
      </c>
      <c r="AV510" s="19" t="str">
        <f>IF(参照_電気!B510="","",参照_電気!B510)</f>
        <v>なでしこ電力(株)</v>
      </c>
      <c r="AW510" s="19" t="str">
        <f>IF(参照_電気!C510="","",参照_電気!C510)</f>
        <v>メニューA</v>
      </c>
      <c r="AX510" s="19">
        <f>IF(参照_電気!D510="","",参照_電気!D510)</f>
        <v>0</v>
      </c>
      <c r="AY510" s="19">
        <f>IF(参照_電気!E510="","",参照_電気!E510)</f>
        <v>0</v>
      </c>
      <c r="AZ510" s="19" t="str">
        <f>IF(参照_電気!F510="","",参照_電気!F510)</f>
        <v>なでしこ電力(株)</v>
      </c>
      <c r="BA510" s="19" t="str">
        <f>IF(参照_電気!G510="","",参照_電気!G510)</f>
        <v>なでしこ電力(株)_メニューA</v>
      </c>
      <c r="BB510" s="19">
        <f t="shared" si="48"/>
        <v>0</v>
      </c>
      <c r="BD510" s="19" t="str">
        <f>IF(参照_電気!L510="","",参照_電気!L510)</f>
        <v>ローカルでんき(株)</v>
      </c>
    </row>
    <row r="511" spans="47:56">
      <c r="AU511" s="19" t="str">
        <f>IF(参照_電気!A511="","",参照_電気!A511)</f>
        <v/>
      </c>
      <c r="AV511" s="19" t="str">
        <f>IF(参照_電気!B511="","",参照_電気!B511)</f>
        <v/>
      </c>
      <c r="AW511" s="19" t="str">
        <f>IF(参照_電気!C511="","",参照_電気!C511)</f>
        <v>メニューB(残差)</v>
      </c>
      <c r="AX511" s="19">
        <f>IF(参照_電気!D511="","",参照_電気!D511)</f>
        <v>5.0199999999999995E-4</v>
      </c>
      <c r="AY511" s="19">
        <f>IF(参照_電気!E511="","",参照_電気!E511)</f>
        <v>5.0199999999999995E-4</v>
      </c>
      <c r="AZ511" s="19" t="str">
        <f>IF(参照_電気!F511="","",参照_電気!F511)</f>
        <v>なでしこ電力(株)</v>
      </c>
      <c r="BA511" s="19" t="str">
        <f>IF(参照_電気!G511="","",参照_電気!G511)</f>
        <v>なでしこ電力(株)_メニューB(残差)</v>
      </c>
      <c r="BB511" s="19">
        <f t="shared" si="48"/>
        <v>0.502</v>
      </c>
      <c r="BD511" s="19" t="str">
        <f>IF(参照_電気!L511="","",参照_電気!L511)</f>
        <v>和歌山電力(株)</v>
      </c>
    </row>
    <row r="512" spans="47:56">
      <c r="AU512" s="19" t="str">
        <f>IF(参照_電気!A512="","",参照_電気!A512)</f>
        <v/>
      </c>
      <c r="AV512" s="19" t="str">
        <f>IF(参照_電気!B512="","",参照_電気!B512)</f>
        <v/>
      </c>
      <c r="AW512" s="19" t="str">
        <f>IF(参照_電気!C512="","",参照_電気!C512)</f>
        <v>(参考値)事業者全体</v>
      </c>
      <c r="AX512" s="19">
        <f>IF(参照_電気!D512="","",参照_電気!D512)</f>
        <v>1.1E-4</v>
      </c>
      <c r="AY512" s="19">
        <f>IF(参照_電気!E512="","",参照_電気!E512)</f>
        <v>1.1E-4</v>
      </c>
      <c r="AZ512" s="19" t="str">
        <f>IF(参照_電気!F512="","",参照_電気!F512)</f>
        <v>なでしこ電力(株)</v>
      </c>
      <c r="BA512" s="19" t="str">
        <f>IF(参照_電気!G512="","",参照_電気!G512)</f>
        <v>なでしこ電力(株)_(参考値)事業者全体</v>
      </c>
      <c r="BB512" s="19">
        <f t="shared" si="48"/>
        <v>0.11</v>
      </c>
      <c r="BD512" s="19" t="str">
        <f>IF(参照_電気!L512="","",参照_電気!L512)</f>
        <v>綿半パートナーズ(株)</v>
      </c>
    </row>
    <row r="513" spans="47:56">
      <c r="AU513" s="19" t="str">
        <f>IF(参照_電気!A513="","",参照_電気!A513)</f>
        <v>A0206</v>
      </c>
      <c r="AV513" s="19" t="str">
        <f>IF(参照_電気!B513="","",参照_電気!B513)</f>
        <v>日田グリーン電力(株)</v>
      </c>
      <c r="AW513" s="19" t="str">
        <f>IF(参照_電気!C513="","",参照_電気!C513)</f>
        <v>メニューA</v>
      </c>
      <c r="AX513" s="19">
        <f>IF(参照_電気!D513="","",参照_電気!D513)</f>
        <v>0</v>
      </c>
      <c r="AY513" s="19">
        <f>IF(参照_電気!E513="","",参照_電気!E513)</f>
        <v>0</v>
      </c>
      <c r="AZ513" s="19" t="str">
        <f>IF(参照_電気!F513="","",参照_電気!F513)</f>
        <v>日田グリーン電力(株)</v>
      </c>
      <c r="BA513" s="19" t="str">
        <f>IF(参照_電気!G513="","",参照_電気!G513)</f>
        <v>日田グリーン電力(株)_メニューA</v>
      </c>
      <c r="BB513" s="19">
        <f t="shared" si="48"/>
        <v>0</v>
      </c>
      <c r="BD513" s="19" t="str">
        <f>IF(参照_電気!L513="","",参照_電気!L513)</f>
        <v>ワタミエナジー(株)</v>
      </c>
    </row>
    <row r="514" spans="47:56">
      <c r="AU514" s="19" t="str">
        <f>IF(参照_電気!A514="","",参照_電気!A514)</f>
        <v/>
      </c>
      <c r="AV514" s="19" t="str">
        <f>IF(参照_電気!B514="","",参照_電気!B514)</f>
        <v/>
      </c>
      <c r="AW514" s="19" t="str">
        <f>IF(参照_電気!C514="","",参照_電気!C514)</f>
        <v>メニューB(残差)</v>
      </c>
      <c r="AX514" s="19">
        <f>IF(参照_電気!D514="","",参照_電気!D514)</f>
        <v>4.2900000000000002E-4</v>
      </c>
      <c r="AY514" s="19">
        <f>IF(参照_電気!E514="","",参照_電気!E514)</f>
        <v>4.2900000000000002E-4</v>
      </c>
      <c r="AZ514" s="19" t="str">
        <f>IF(参照_電気!F514="","",参照_電気!F514)</f>
        <v>日田グリーン電力(株)</v>
      </c>
      <c r="BA514" s="19" t="str">
        <f>IF(参照_電気!G514="","",参照_電気!G514)</f>
        <v>日田グリーン電力(株)_メニューB(残差)</v>
      </c>
      <c r="BB514" s="19">
        <f t="shared" si="48"/>
        <v>0.42899999999999999</v>
      </c>
      <c r="BD514" s="19" t="str">
        <f>IF(参照_電気!L514="","",参照_電気!L514)</f>
        <v>(株)ワット</v>
      </c>
    </row>
    <row r="515" spans="47:56">
      <c r="AU515" s="19" t="str">
        <f>IF(参照_電気!A515="","",参照_電気!A515)</f>
        <v/>
      </c>
      <c r="AV515" s="19" t="str">
        <f>IF(参照_電気!B515="","",参照_電気!B515)</f>
        <v/>
      </c>
      <c r="AW515" s="19" t="str">
        <f>IF(参照_電気!C515="","",参照_電気!C515)</f>
        <v>(参考値)事業者全体</v>
      </c>
      <c r="AX515" s="19">
        <f>IF(参照_電気!D515="","",参照_電気!D515)</f>
        <v>4.2700000000000002E-4</v>
      </c>
      <c r="AY515" s="19">
        <f>IF(参照_電気!E515="","",参照_電気!E515)</f>
        <v>4.2700000000000002E-4</v>
      </c>
      <c r="AZ515" s="19" t="str">
        <f>IF(参照_電気!F515="","",参照_電気!F515)</f>
        <v>日田グリーン電力(株)</v>
      </c>
      <c r="BA515" s="19" t="str">
        <f>IF(参照_電気!G515="","",参照_電気!G515)</f>
        <v>日田グリーン電力(株)_(参考値)事業者全体</v>
      </c>
      <c r="BB515" s="19">
        <f t="shared" si="48"/>
        <v>0.42700000000000005</v>
      </c>
      <c r="BD515" s="19" t="str">
        <f>IF(参照_電気!L515="","",参照_電気!L515)</f>
        <v/>
      </c>
    </row>
    <row r="516" spans="47:56">
      <c r="AU516" s="19" t="str">
        <f>IF(参照_電気!A516="","",参照_電気!A516)</f>
        <v>A0209</v>
      </c>
      <c r="AV516" s="19" t="str">
        <f>IF(参照_電気!B516="","",参照_電気!B516)</f>
        <v>埼玉ガス(株)</v>
      </c>
      <c r="AW516" s="19" t="str">
        <f>IF(参照_電気!C516="","",参照_電気!C516)</f>
        <v/>
      </c>
      <c r="AX516" s="19">
        <f>IF(参照_電気!D516="","",参照_電気!D516)</f>
        <v>4.1899999999999999E-4</v>
      </c>
      <c r="AY516" s="19">
        <f>IF(参照_電気!E516="","",参照_電気!E516)</f>
        <v>4.1899999999999999E-4</v>
      </c>
      <c r="AZ516" s="19" t="str">
        <f>IF(参照_電気!F516="","",参照_電気!F516)</f>
        <v>埼玉ガス(株)</v>
      </c>
      <c r="BA516" s="19" t="str">
        <f>IF(参照_電気!G516="","",参照_電気!G516)</f>
        <v>埼玉ガス(株)_</v>
      </c>
      <c r="BB516" s="19">
        <f t="shared" si="48"/>
        <v>0.41899999999999998</v>
      </c>
      <c r="BD516" s="19" t="str">
        <f>IF(参照_電気!L516="","",参照_電気!L516)</f>
        <v/>
      </c>
    </row>
    <row r="517" spans="47:56">
      <c r="AU517" s="19" t="str">
        <f>IF(参照_電気!A517="","",参照_電気!A517)</f>
        <v>A0210</v>
      </c>
      <c r="AV517" s="19" t="str">
        <f>IF(参照_電気!B517="","",参照_電気!B517)</f>
        <v>宮崎パワーライン(株)</v>
      </c>
      <c r="AW517" s="19" t="str">
        <f>IF(参照_電気!C517="","",参照_電気!C517)</f>
        <v/>
      </c>
      <c r="AX517" s="19">
        <f>IF(参照_電気!D517="","",参照_電気!D517)</f>
        <v>4.08E-4</v>
      </c>
      <c r="AY517" s="19">
        <f>IF(参照_電気!E517="","",参照_電気!E517)</f>
        <v>4.08E-4</v>
      </c>
      <c r="AZ517" s="19" t="str">
        <f>IF(参照_電気!F517="","",参照_電気!F517)</f>
        <v>宮崎パワーライン(株)</v>
      </c>
      <c r="BA517" s="19" t="str">
        <f>IF(参照_電気!G517="","",参照_電気!G517)</f>
        <v>宮崎パワーライン(株)_</v>
      </c>
      <c r="BB517" s="19">
        <f t="shared" ref="BB517:BB580" si="49">AX517*1000</f>
        <v>0.40799999999999997</v>
      </c>
      <c r="BD517" s="19" t="str">
        <f>IF(参照_電気!L517="","",参照_電気!L517)</f>
        <v/>
      </c>
    </row>
    <row r="518" spans="47:56">
      <c r="AU518" s="19" t="str">
        <f>IF(参照_電気!A518="","",参照_電気!A518)</f>
        <v>A0211</v>
      </c>
      <c r="AV518" s="19" t="str">
        <f>IF(参照_電気!B518="","",参照_電気!B518)</f>
        <v>(株)パワー・オプティマイザー</v>
      </c>
      <c r="AW518" s="19" t="str">
        <f>IF(参照_電気!C518="","",参照_電気!C518)</f>
        <v/>
      </c>
      <c r="AX518" s="19">
        <f>IF(参照_電気!D518="","",参照_電気!D518)</f>
        <v>4.7199999999999998E-4</v>
      </c>
      <c r="AY518" s="19">
        <f>IF(参照_電気!E518="","",参照_電気!E518)</f>
        <v>4.7199999999999998E-4</v>
      </c>
      <c r="AZ518" s="19" t="str">
        <f>IF(参照_電気!F518="","",参照_電気!F518)</f>
        <v>(株)パワー・オプティマイザー</v>
      </c>
      <c r="BA518" s="19" t="str">
        <f>IF(参照_電気!G518="","",参照_電気!G518)</f>
        <v>(株)パワー・オプティマイザー_</v>
      </c>
      <c r="BB518" s="19">
        <f t="shared" si="49"/>
        <v>0.47199999999999998</v>
      </c>
      <c r="BD518" s="19" t="str">
        <f>IF(参照_電気!L518="","",参照_電気!L518)</f>
        <v/>
      </c>
    </row>
    <row r="519" spans="47:56">
      <c r="AU519" s="19" t="str">
        <f>IF(参照_電気!A519="","",参照_電気!A519)</f>
        <v>A0213</v>
      </c>
      <c r="AV519" s="19" t="str">
        <f>IF(参照_電気!B519="","",参照_電気!B519)</f>
        <v>(株)UーPOWER</v>
      </c>
      <c r="AW519" s="19" t="str">
        <f>IF(参照_電気!C519="","",参照_電気!C519)</f>
        <v>メニューA</v>
      </c>
      <c r="AX519" s="19">
        <f>IF(参照_電気!D519="","",参照_電気!D519)</f>
        <v>0</v>
      </c>
      <c r="AY519" s="19">
        <f>IF(参照_電気!E519="","",参照_電気!E519)</f>
        <v>0</v>
      </c>
      <c r="AZ519" s="19" t="str">
        <f>IF(参照_電気!F519="","",参照_電気!F519)</f>
        <v>(株)UーPOWER</v>
      </c>
      <c r="BA519" s="19" t="str">
        <f>IF(参照_電気!G519="","",参照_電気!G519)</f>
        <v>(株)UーPOWER_メニューA</v>
      </c>
      <c r="BB519" s="19">
        <f t="shared" si="49"/>
        <v>0</v>
      </c>
      <c r="BD519" s="19" t="str">
        <f>IF(参照_電気!L519="","",参照_電気!L519)</f>
        <v/>
      </c>
    </row>
    <row r="520" spans="47:56">
      <c r="AU520" s="19" t="str">
        <f>IF(参照_電気!A520="","",参照_電気!A520)</f>
        <v/>
      </c>
      <c r="AV520" s="19" t="str">
        <f>IF(参照_電気!B520="","",参照_電気!B520)</f>
        <v/>
      </c>
      <c r="AW520" s="19" t="str">
        <f>IF(参照_電気!C520="","",参照_電気!C520)</f>
        <v>メニューB</v>
      </c>
      <c r="AX520" s="19">
        <f>IF(参照_電気!D520="","",参照_電気!D520)</f>
        <v>4.9600000000000002E-4</v>
      </c>
      <c r="AY520" s="19">
        <f>IF(参照_電気!E520="","",参照_電気!E520)</f>
        <v>4.9600000000000002E-4</v>
      </c>
      <c r="AZ520" s="19" t="str">
        <f>IF(参照_電気!F520="","",参照_電気!F520)</f>
        <v>(株)UーPOWER</v>
      </c>
      <c r="BA520" s="19" t="str">
        <f>IF(参照_電気!G520="","",参照_電気!G520)</f>
        <v>(株)UーPOWER_メニューB</v>
      </c>
      <c r="BB520" s="19">
        <f t="shared" si="49"/>
        <v>0.496</v>
      </c>
      <c r="BD520" s="19" t="str">
        <f>IF(参照_電気!L520="","",参照_電気!L520)</f>
        <v/>
      </c>
    </row>
    <row r="521" spans="47:56">
      <c r="AU521" s="19" t="str">
        <f>IF(参照_電気!A521="","",参照_電気!A521)</f>
        <v/>
      </c>
      <c r="AV521" s="19" t="str">
        <f>IF(参照_電気!B521="","",参照_電気!B521)</f>
        <v/>
      </c>
      <c r="AW521" s="19" t="str">
        <f>IF(参照_電気!C521="","",参照_電気!C521)</f>
        <v>メニューC</v>
      </c>
      <c r="AX521" s="19">
        <f>IF(参照_電気!D521="","",参照_電気!D521)</f>
        <v>5.4100000000000003E-4</v>
      </c>
      <c r="AY521" s="19">
        <f>IF(参照_電気!E521="","",参照_電気!E521)</f>
        <v>5.4100000000000003E-4</v>
      </c>
      <c r="AZ521" s="19" t="str">
        <f>IF(参照_電気!F521="","",参照_電気!F521)</f>
        <v>(株)UーPOWER</v>
      </c>
      <c r="BA521" s="19" t="str">
        <f>IF(参照_電気!G521="","",参照_電気!G521)</f>
        <v>(株)UーPOWER_メニューC</v>
      </c>
      <c r="BB521" s="19">
        <f t="shared" si="49"/>
        <v>0.54100000000000004</v>
      </c>
      <c r="BD521" s="19" t="str">
        <f>IF(参照_電気!L521="","",参照_電気!L521)</f>
        <v/>
      </c>
    </row>
    <row r="522" spans="47:56">
      <c r="AU522" s="19" t="str">
        <f>IF(参照_電気!A522="","",参照_電気!A522)</f>
        <v/>
      </c>
      <c r="AV522" s="19" t="str">
        <f>IF(参照_電気!B522="","",参照_電気!B522)</f>
        <v/>
      </c>
      <c r="AW522" s="19" t="str">
        <f>IF(参照_電気!C522="","",参照_電気!C522)</f>
        <v>メニューD</v>
      </c>
      <c r="AX522" s="19">
        <f>IF(参照_電気!D522="","",参照_電気!D522)</f>
        <v>0</v>
      </c>
      <c r="AY522" s="19">
        <f>IF(参照_電気!E522="","",参照_電気!E522)</f>
        <v>0</v>
      </c>
      <c r="AZ522" s="19" t="str">
        <f>IF(参照_電気!F522="","",参照_電気!F522)</f>
        <v>(株)UーPOWER</v>
      </c>
      <c r="BA522" s="19" t="str">
        <f>IF(参照_電気!G522="","",参照_電気!G522)</f>
        <v>(株)UーPOWER_メニューD</v>
      </c>
      <c r="BB522" s="19">
        <f t="shared" si="49"/>
        <v>0</v>
      </c>
      <c r="BD522" s="19" t="str">
        <f>IF(参照_電気!L522="","",参照_電気!L522)</f>
        <v/>
      </c>
    </row>
    <row r="523" spans="47:56">
      <c r="AU523" s="19" t="str">
        <f>IF(参照_電気!A523="","",参照_電気!A523)</f>
        <v/>
      </c>
      <c r="AV523" s="19" t="str">
        <f>IF(参照_電気!B523="","",参照_電気!B523)</f>
        <v/>
      </c>
      <c r="AW523" s="19" t="str">
        <f>IF(参照_電気!C523="","",参照_電気!C523)</f>
        <v>メニューE(残差)</v>
      </c>
      <c r="AX523" s="19">
        <f>IF(参照_電気!D523="","",参照_電気!D523)</f>
        <v>4.8299999999999998E-4</v>
      </c>
      <c r="AY523" s="19">
        <f>IF(参照_電気!E523="","",参照_電気!E523)</f>
        <v>4.8299999999999998E-4</v>
      </c>
      <c r="AZ523" s="19" t="str">
        <f>IF(参照_電気!F523="","",参照_電気!F523)</f>
        <v>(株)UーPOWER</v>
      </c>
      <c r="BA523" s="19" t="str">
        <f>IF(参照_電気!G523="","",参照_電気!G523)</f>
        <v>(株)UーPOWER_メニューE(残差)</v>
      </c>
      <c r="BB523" s="19">
        <f t="shared" si="49"/>
        <v>0.48299999999999998</v>
      </c>
      <c r="BD523" s="19" t="str">
        <f>IF(参照_電気!L523="","",参照_電気!L523)</f>
        <v/>
      </c>
    </row>
    <row r="524" spans="47:56">
      <c r="AU524" s="19" t="str">
        <f>IF(参照_電気!A524="","",参照_電気!A524)</f>
        <v/>
      </c>
      <c r="AV524" s="19" t="str">
        <f>IF(参照_電気!B524="","",参照_電気!B524)</f>
        <v/>
      </c>
      <c r="AW524" s="19" t="str">
        <f>IF(参照_電気!C524="","",参照_電気!C524)</f>
        <v>(参考値)事業者全体</v>
      </c>
      <c r="AX524" s="19">
        <f>IF(参照_電気!D524="","",参照_電気!D524)</f>
        <v>4.6799999999999999E-4</v>
      </c>
      <c r="AY524" s="19">
        <f>IF(参照_電気!E524="","",参照_電気!E524)</f>
        <v>4.6799999999999999E-4</v>
      </c>
      <c r="AZ524" s="19" t="str">
        <f>IF(参照_電気!F524="","",参照_電気!F524)</f>
        <v>(株)UーPOWER</v>
      </c>
      <c r="BA524" s="19" t="str">
        <f>IF(参照_電気!G524="","",参照_電気!G524)</f>
        <v>(株)UーPOWER_(参考値)事業者全体</v>
      </c>
      <c r="BB524" s="19">
        <f t="shared" si="49"/>
        <v>0.46799999999999997</v>
      </c>
      <c r="BD524" s="19" t="str">
        <f>IF(参照_電気!L524="","",参照_電気!L524)</f>
        <v/>
      </c>
    </row>
    <row r="525" spans="47:56">
      <c r="AU525" s="19" t="str">
        <f>IF(参照_電気!A525="","",参照_電気!A525)</f>
        <v>A0214</v>
      </c>
      <c r="AV525" s="19" t="str">
        <f>IF(参照_電気!B525="","",参照_電気!B525)</f>
        <v>(株)TTSパワー</v>
      </c>
      <c r="AW525" s="19" t="str">
        <f>IF(参照_電気!C525="","",参照_電気!C525)</f>
        <v/>
      </c>
      <c r="AX525" s="19">
        <f>IF(参照_電気!D525="","",参照_電気!D525)</f>
        <v>4.5100000000000001E-4</v>
      </c>
      <c r="AY525" s="19">
        <f>IF(参照_電気!E525="","",参照_電気!E525)</f>
        <v>4.5100000000000001E-4</v>
      </c>
      <c r="AZ525" s="19" t="str">
        <f>IF(参照_電気!F525="","",参照_電気!F525)</f>
        <v>(株)TTSパワー</v>
      </c>
      <c r="BA525" s="19" t="str">
        <f>IF(参照_電気!G525="","",参照_電気!G525)</f>
        <v>(株)TTSパワー_</v>
      </c>
      <c r="BB525" s="19">
        <f t="shared" si="49"/>
        <v>0.45100000000000001</v>
      </c>
      <c r="BD525" s="19" t="str">
        <f>IF(参照_電気!L525="","",参照_電気!L525)</f>
        <v/>
      </c>
    </row>
    <row r="526" spans="47:56">
      <c r="AU526" s="19" t="str">
        <f>IF(参照_電気!A526="","",参照_電気!A526)</f>
        <v>A0216</v>
      </c>
      <c r="AV526" s="19" t="str">
        <f>IF(参照_電気!B526="","",参照_電気!B526)</f>
        <v>(株)岩手ウッドパワー</v>
      </c>
      <c r="AW526" s="19" t="str">
        <f>IF(参照_電気!C526="","",参照_電気!C526)</f>
        <v>メニューA</v>
      </c>
      <c r="AX526" s="19">
        <f>IF(参照_電気!D526="","",参照_電気!D526)</f>
        <v>0</v>
      </c>
      <c r="AY526" s="19">
        <f>IF(参照_電気!E526="","",参照_電気!E526)</f>
        <v>0</v>
      </c>
      <c r="AZ526" s="19" t="str">
        <f>IF(参照_電気!F526="","",参照_電気!F526)</f>
        <v>(株)岩手ウッドパワー</v>
      </c>
      <c r="BA526" s="19" t="str">
        <f>IF(参照_電気!G526="","",参照_電気!G526)</f>
        <v>(株)岩手ウッドパワー_メニューA</v>
      </c>
      <c r="BB526" s="19">
        <f t="shared" si="49"/>
        <v>0</v>
      </c>
      <c r="BD526" s="19" t="str">
        <f>IF(参照_電気!L526="","",参照_電気!L526)</f>
        <v/>
      </c>
    </row>
    <row r="527" spans="47:56">
      <c r="AU527" s="19" t="str">
        <f>IF(参照_電気!A527="","",参照_電気!A527)</f>
        <v/>
      </c>
      <c r="AV527" s="19" t="str">
        <f>IF(参照_電気!B527="","",参照_電気!B527)</f>
        <v/>
      </c>
      <c r="AW527" s="19" t="str">
        <f>IF(参照_電気!C527="","",参照_電気!C527)</f>
        <v>メニューB(残差)</v>
      </c>
      <c r="AX527" s="19">
        <f>IF(参照_電気!D527="","",参照_電気!D527)</f>
        <v>5.6999999999999998E-4</v>
      </c>
      <c r="AY527" s="19">
        <f>IF(参照_電気!E527="","",参照_電気!E527)</f>
        <v>5.6999999999999998E-4</v>
      </c>
      <c r="AZ527" s="19" t="str">
        <f>IF(参照_電気!F527="","",参照_電気!F527)</f>
        <v>(株)岩手ウッドパワー</v>
      </c>
      <c r="BA527" s="19" t="str">
        <f>IF(参照_電気!G527="","",参照_電気!G527)</f>
        <v>(株)岩手ウッドパワー_メニューB(残差)</v>
      </c>
      <c r="BB527" s="19">
        <f t="shared" si="49"/>
        <v>0.56999999999999995</v>
      </c>
      <c r="BD527" s="19" t="str">
        <f>IF(参照_電気!L527="","",参照_電気!L527)</f>
        <v/>
      </c>
    </row>
    <row r="528" spans="47:56">
      <c r="AU528" s="19" t="str">
        <f>IF(参照_電気!A528="","",参照_電気!A528)</f>
        <v/>
      </c>
      <c r="AV528" s="19" t="str">
        <f>IF(参照_電気!B528="","",参照_電気!B528)</f>
        <v/>
      </c>
      <c r="AW528" s="19" t="str">
        <f>IF(参照_電気!C528="","",参照_電気!C528)</f>
        <v>(参考値)事業者全体</v>
      </c>
      <c r="AX528" s="19">
        <f>IF(参照_電気!D528="","",参照_電気!D528)</f>
        <v>2.43E-4</v>
      </c>
      <c r="AY528" s="19">
        <f>IF(参照_電気!E528="","",参照_電気!E528)</f>
        <v>2.43E-4</v>
      </c>
      <c r="AZ528" s="19" t="str">
        <f>IF(参照_電気!F528="","",参照_電気!F528)</f>
        <v>(株)岩手ウッドパワー</v>
      </c>
      <c r="BA528" s="19" t="str">
        <f>IF(参照_電気!G528="","",参照_電気!G528)</f>
        <v>(株)岩手ウッドパワー_(参考値)事業者全体</v>
      </c>
      <c r="BB528" s="19">
        <f t="shared" si="49"/>
        <v>0.24299999999999999</v>
      </c>
      <c r="BD528" s="19" t="str">
        <f>IF(参照_電気!L528="","",参照_電気!L528)</f>
        <v/>
      </c>
    </row>
    <row r="529" spans="47:56">
      <c r="AU529" s="19" t="str">
        <f>IF(参照_電気!A529="","",参照_電気!A529)</f>
        <v>A0217</v>
      </c>
      <c r="AV529" s="19" t="str">
        <f>IF(参照_電気!B529="","",参照_電気!B529)</f>
        <v>里山パワーワークス(株)</v>
      </c>
      <c r="AW529" s="19" t="str">
        <f>IF(参照_電気!C529="","",参照_電気!C529)</f>
        <v>メニューA</v>
      </c>
      <c r="AX529" s="19">
        <f>IF(参照_電気!D529="","",参照_電気!D529)</f>
        <v>0</v>
      </c>
      <c r="AY529" s="19">
        <f>IF(参照_電気!E529="","",参照_電気!E529)</f>
        <v>0</v>
      </c>
      <c r="AZ529" s="19" t="str">
        <f>IF(参照_電気!F529="","",参照_電気!F529)</f>
        <v>里山パワーワークス(株)</v>
      </c>
      <c r="BA529" s="19" t="str">
        <f>IF(参照_電気!G529="","",参照_電気!G529)</f>
        <v>里山パワーワークス(株)_メニューA</v>
      </c>
      <c r="BB529" s="19">
        <f t="shared" si="49"/>
        <v>0</v>
      </c>
      <c r="BD529" s="19" t="str">
        <f>IF(参照_電気!L529="","",参照_電気!L529)</f>
        <v/>
      </c>
    </row>
    <row r="530" spans="47:56">
      <c r="AU530" s="19" t="str">
        <f>IF(参照_電気!A530="","",参照_電気!A530)</f>
        <v/>
      </c>
      <c r="AV530" s="19" t="str">
        <f>IF(参照_電気!B530="","",参照_電気!B530)</f>
        <v/>
      </c>
      <c r="AW530" s="19" t="str">
        <f>IF(参照_電気!C530="","",参照_電気!C530)</f>
        <v>メニューB(残差)</v>
      </c>
      <c r="AX530" s="19">
        <f>IF(参照_電気!D530="","",参照_電気!D530)</f>
        <v>5.3700000000000004E-4</v>
      </c>
      <c r="AY530" s="19">
        <f>IF(参照_電気!E530="","",参照_電気!E530)</f>
        <v>5.3700000000000004E-4</v>
      </c>
      <c r="AZ530" s="19" t="str">
        <f>IF(参照_電気!F530="","",参照_電気!F530)</f>
        <v>里山パワーワークス(株)</v>
      </c>
      <c r="BA530" s="19" t="str">
        <f>IF(参照_電気!G530="","",参照_電気!G530)</f>
        <v>里山パワーワークス(株)_メニューB(残差)</v>
      </c>
      <c r="BB530" s="19">
        <f t="shared" si="49"/>
        <v>0.53700000000000003</v>
      </c>
      <c r="BD530" s="19" t="str">
        <f>IF(参照_電気!L530="","",参照_電気!L530)</f>
        <v/>
      </c>
    </row>
    <row r="531" spans="47:56">
      <c r="AU531" s="19" t="str">
        <f>IF(参照_電気!A531="","",参照_電気!A531)</f>
        <v/>
      </c>
      <c r="AV531" s="19" t="str">
        <f>IF(参照_電気!B531="","",参照_電気!B531)</f>
        <v/>
      </c>
      <c r="AW531" s="19" t="str">
        <f>IF(参照_電気!C531="","",参照_電気!C531)</f>
        <v>(参考値)事業者全体</v>
      </c>
      <c r="AX531" s="19">
        <f>IF(参照_電気!D531="","",参照_電気!D531)</f>
        <v>4.0400000000000001E-4</v>
      </c>
      <c r="AY531" s="19">
        <f>IF(参照_電気!E531="","",参照_電気!E531)</f>
        <v>4.0400000000000001E-4</v>
      </c>
      <c r="AZ531" s="19" t="str">
        <f>IF(参照_電気!F531="","",参照_電気!F531)</f>
        <v>里山パワーワークス(株)</v>
      </c>
      <c r="BA531" s="19" t="str">
        <f>IF(参照_電気!G531="","",参照_電気!G531)</f>
        <v>里山パワーワークス(株)_(参考値)事業者全体</v>
      </c>
      <c r="BB531" s="19">
        <f t="shared" si="49"/>
        <v>0.40400000000000003</v>
      </c>
      <c r="BD531" s="19" t="str">
        <f>IF(参照_電気!L531="","",参照_電気!L531)</f>
        <v/>
      </c>
    </row>
    <row r="532" spans="47:56">
      <c r="AU532" s="19" t="str">
        <f>IF(参照_電気!A532="","",参照_電気!A532)</f>
        <v>A0218</v>
      </c>
      <c r="AV532" s="19" t="str">
        <f>IF(参照_電気!B532="","",参照_電気!B532)</f>
        <v>(株)中之条パワー</v>
      </c>
      <c r="AW532" s="19" t="str">
        <f>IF(参照_電気!C532="","",参照_電気!C532)</f>
        <v>メニューA</v>
      </c>
      <c r="AX532" s="19">
        <f>IF(参照_電気!D532="","",参照_電気!D532)</f>
        <v>0</v>
      </c>
      <c r="AY532" s="19">
        <f>IF(参照_電気!E532="","",参照_電気!E532)</f>
        <v>0</v>
      </c>
      <c r="AZ532" s="19" t="str">
        <f>IF(参照_電気!F532="","",参照_電気!F532)</f>
        <v>(株)中之条パワー</v>
      </c>
      <c r="BA532" s="19" t="str">
        <f>IF(参照_電気!G532="","",参照_電気!G532)</f>
        <v>(株)中之条パワー_メニューA</v>
      </c>
      <c r="BB532" s="19">
        <f t="shared" si="49"/>
        <v>0</v>
      </c>
      <c r="BD532" s="19" t="str">
        <f>IF(参照_電気!L532="","",参照_電気!L532)</f>
        <v/>
      </c>
    </row>
    <row r="533" spans="47:56">
      <c r="AU533" s="19" t="str">
        <f>IF(参照_電気!A533="","",参照_電気!A533)</f>
        <v/>
      </c>
      <c r="AV533" s="19" t="str">
        <f>IF(参照_電気!B533="","",参照_電気!B533)</f>
        <v/>
      </c>
      <c r="AW533" s="19" t="str">
        <f>IF(参照_電気!C533="","",参照_電気!C533)</f>
        <v>メニューB(残差)</v>
      </c>
      <c r="AX533" s="19">
        <f>IF(参照_電気!D533="","",参照_電気!D533)</f>
        <v>1.6200000000000001E-4</v>
      </c>
      <c r="AY533" s="19">
        <f>IF(参照_電気!E533="","",参照_電気!E533)</f>
        <v>1.6200000000000001E-4</v>
      </c>
      <c r="AZ533" s="19" t="str">
        <f>IF(参照_電気!F533="","",参照_電気!F533)</f>
        <v>(株)中之条パワー</v>
      </c>
      <c r="BA533" s="19" t="str">
        <f>IF(参照_電気!G533="","",参照_電気!G533)</f>
        <v>(株)中之条パワー_メニューB(残差)</v>
      </c>
      <c r="BB533" s="19">
        <f t="shared" si="49"/>
        <v>0.16200000000000001</v>
      </c>
      <c r="BD533" s="19" t="str">
        <f>IF(参照_電気!L533="","",参照_電気!L533)</f>
        <v/>
      </c>
    </row>
    <row r="534" spans="47:56">
      <c r="AU534" s="19" t="str">
        <f>IF(参照_電気!A534="","",参照_電気!A534)</f>
        <v/>
      </c>
      <c r="AV534" s="19" t="str">
        <f>IF(参照_電気!B534="","",参照_電気!B534)</f>
        <v/>
      </c>
      <c r="AW534" s="19" t="str">
        <f>IF(参照_電気!C534="","",参照_電気!C534)</f>
        <v>(参考値)事業者全体</v>
      </c>
      <c r="AX534" s="19">
        <f>IF(参照_電気!D534="","",参照_電気!D534)</f>
        <v>1.4899999999999999E-4</v>
      </c>
      <c r="AY534" s="19">
        <f>IF(参照_電気!E534="","",参照_電気!E534)</f>
        <v>1.4899999999999999E-4</v>
      </c>
      <c r="AZ534" s="19" t="str">
        <f>IF(参照_電気!F534="","",参照_電気!F534)</f>
        <v>(株)中之条パワー</v>
      </c>
      <c r="BA534" s="19" t="str">
        <f>IF(参照_電気!G534="","",参照_電気!G534)</f>
        <v>(株)中之条パワー_(参考値)事業者全体</v>
      </c>
      <c r="BB534" s="19">
        <f t="shared" si="49"/>
        <v>0.14899999999999999</v>
      </c>
      <c r="BD534" s="19" t="str">
        <f>IF(参照_電気!L534="","",参照_電気!L534)</f>
        <v/>
      </c>
    </row>
    <row r="535" spans="47:56">
      <c r="AU535" s="19" t="str">
        <f>IF(参照_電気!A535="","",参照_電気!A535)</f>
        <v>A0220</v>
      </c>
      <c r="AV535" s="19" t="str">
        <f>IF(参照_電気!B535="","",参照_電気!B535)</f>
        <v>日産トレーデイング(株)</v>
      </c>
      <c r="AW535" s="19" t="str">
        <f>IF(参照_電気!C535="","",参照_電気!C535)</f>
        <v>メニューA</v>
      </c>
      <c r="AX535" s="19">
        <f>IF(参照_電気!D535="","",参照_電気!D535)</f>
        <v>0</v>
      </c>
      <c r="AY535" s="19">
        <f>IF(参照_電気!E535="","",参照_電気!E535)</f>
        <v>0</v>
      </c>
      <c r="AZ535" s="19" t="str">
        <f>IF(参照_電気!F535="","",参照_電気!F535)</f>
        <v>日産トレーデイング(株)</v>
      </c>
      <c r="BA535" s="19" t="str">
        <f>IF(参照_電気!G535="","",参照_電気!G535)</f>
        <v>日産トレーデイング(株)_メニューA</v>
      </c>
      <c r="BB535" s="19">
        <f t="shared" si="49"/>
        <v>0</v>
      </c>
      <c r="BD535" s="19" t="str">
        <f>IF(参照_電気!L535="","",参照_電気!L535)</f>
        <v/>
      </c>
    </row>
    <row r="536" spans="47:56">
      <c r="AU536" s="19" t="str">
        <f>IF(参照_電気!A536="","",参照_電気!A536)</f>
        <v/>
      </c>
      <c r="AV536" s="19" t="str">
        <f>IF(参照_電気!B536="","",参照_電気!B536)</f>
        <v/>
      </c>
      <c r="AW536" s="19" t="str">
        <f>IF(参照_電気!C536="","",参照_電気!C536)</f>
        <v>メニューB(残差)</v>
      </c>
      <c r="AX536" s="19">
        <f>IF(参照_電気!D536="","",参照_電気!D536)</f>
        <v>0</v>
      </c>
      <c r="AY536" s="19">
        <f>IF(参照_電気!E536="","",参照_電気!E536)</f>
        <v>0</v>
      </c>
      <c r="AZ536" s="19" t="str">
        <f>IF(参照_電気!F536="","",参照_電気!F536)</f>
        <v>日産トレーデイング(株)</v>
      </c>
      <c r="BA536" s="19" t="str">
        <f>IF(参照_電気!G536="","",参照_電気!G536)</f>
        <v>日産トレーデイング(株)_メニューB(残差)</v>
      </c>
      <c r="BB536" s="19">
        <f t="shared" si="49"/>
        <v>0</v>
      </c>
      <c r="BD536" s="19" t="str">
        <f>IF(参照_電気!L536="","",参照_電気!L536)</f>
        <v/>
      </c>
    </row>
    <row r="537" spans="47:56">
      <c r="AU537" s="19" t="str">
        <f>IF(参照_電気!A537="","",参照_電気!A537)</f>
        <v/>
      </c>
      <c r="AV537" s="19" t="str">
        <f>IF(参照_電気!B537="","",参照_電気!B537)</f>
        <v/>
      </c>
      <c r="AW537" s="19" t="str">
        <f>IF(参照_電気!C537="","",参照_電気!C537)</f>
        <v>(参考値)事業者全体</v>
      </c>
      <c r="AX537" s="19">
        <f>IF(参照_電気!D537="","",参照_電気!D537)</f>
        <v>0</v>
      </c>
      <c r="AY537" s="19">
        <f>IF(参照_電気!E537="","",参照_電気!E537)</f>
        <v>0</v>
      </c>
      <c r="AZ537" s="19" t="str">
        <f>IF(参照_電気!F537="","",参照_電気!F537)</f>
        <v>日産トレーデイング(株)</v>
      </c>
      <c r="BA537" s="19" t="str">
        <f>IF(参照_電気!G537="","",参照_電気!G537)</f>
        <v>日産トレーデイング(株)_(参考値)事業者全体</v>
      </c>
      <c r="BB537" s="19">
        <f t="shared" si="49"/>
        <v>0</v>
      </c>
      <c r="BD537" s="19" t="str">
        <f>IF(参照_電気!L537="","",参照_電気!L537)</f>
        <v/>
      </c>
    </row>
    <row r="538" spans="47:56">
      <c r="AU538" s="19" t="str">
        <f>IF(参照_電気!A538="","",参照_電気!A538)</f>
        <v>A0221</v>
      </c>
      <c r="AV538" s="19" t="str">
        <f>IF(参照_電気!B538="","",参照_電気!B538)</f>
        <v>(株)エネウィル</v>
      </c>
      <c r="AW538" s="19" t="str">
        <f>IF(参照_電気!C538="","",参照_電気!C538)</f>
        <v>メニューA</v>
      </c>
      <c r="AX538" s="19">
        <f>IF(参照_電気!D538="","",参照_電気!D538)</f>
        <v>0</v>
      </c>
      <c r="AY538" s="19">
        <f>IF(参照_電気!E538="","",参照_電気!E538)</f>
        <v>0</v>
      </c>
      <c r="AZ538" s="19" t="str">
        <f>IF(参照_電気!F538="","",参照_電気!F538)</f>
        <v>(株)エネウィル</v>
      </c>
      <c r="BA538" s="19" t="str">
        <f>IF(参照_電気!G538="","",参照_電気!G538)</f>
        <v>(株)エネウィル_メニューA</v>
      </c>
      <c r="BB538" s="19">
        <f t="shared" si="49"/>
        <v>0</v>
      </c>
      <c r="BD538" s="19" t="str">
        <f>IF(参照_電気!L538="","",参照_電気!L538)</f>
        <v/>
      </c>
    </row>
    <row r="539" spans="47:56">
      <c r="AU539" s="19" t="str">
        <f>IF(参照_電気!A539="","",参照_電気!A539)</f>
        <v/>
      </c>
      <c r="AV539" s="19" t="str">
        <f>IF(参照_電気!B539="","",参照_電気!B539)</f>
        <v/>
      </c>
      <c r="AW539" s="19" t="str">
        <f>IF(参照_電気!C539="","",参照_電気!C539)</f>
        <v>メニューB(残差)</v>
      </c>
      <c r="AX539" s="19">
        <f>IF(参照_電気!D539="","",参照_電気!D539)</f>
        <v>4.2200000000000001E-4</v>
      </c>
      <c r="AY539" s="19">
        <f>IF(参照_電気!E539="","",参照_電気!E539)</f>
        <v>4.2200000000000001E-4</v>
      </c>
      <c r="AZ539" s="19" t="str">
        <f>IF(参照_電気!F539="","",参照_電気!F539)</f>
        <v>(株)エネウィル</v>
      </c>
      <c r="BA539" s="19" t="str">
        <f>IF(参照_電気!G539="","",参照_電気!G539)</f>
        <v>(株)エネウィル_メニューB(残差)</v>
      </c>
      <c r="BB539" s="19">
        <f t="shared" si="49"/>
        <v>0.42199999999999999</v>
      </c>
      <c r="BD539" s="19" t="str">
        <f>IF(参照_電気!L539="","",参照_電気!L539)</f>
        <v/>
      </c>
    </row>
    <row r="540" spans="47:56">
      <c r="AU540" s="19" t="str">
        <f>IF(参照_電気!A540="","",参照_電気!A540)</f>
        <v/>
      </c>
      <c r="AV540" s="19" t="str">
        <f>IF(参照_電気!B540="","",参照_電気!B540)</f>
        <v/>
      </c>
      <c r="AW540" s="19" t="str">
        <f>IF(参照_電気!C540="","",参照_電気!C540)</f>
        <v>(参考値)事業者全体</v>
      </c>
      <c r="AX540" s="19">
        <f>IF(参照_電気!D540="","",参照_電気!D540)</f>
        <v>1.3749999999999999E-3</v>
      </c>
      <c r="AY540" s="19">
        <f>IF(参照_電気!E540="","",参照_電気!E540)</f>
        <v>1.3749999999999999E-3</v>
      </c>
      <c r="AZ540" s="19" t="str">
        <f>IF(参照_電気!F540="","",参照_電気!F540)</f>
        <v>(株)エネウィル</v>
      </c>
      <c r="BA540" s="19" t="str">
        <f>IF(参照_電気!G540="","",参照_電気!G540)</f>
        <v>(株)エネウィル_(参考値)事業者全体</v>
      </c>
      <c r="BB540" s="19">
        <f t="shared" si="49"/>
        <v>1.375</v>
      </c>
      <c r="BD540" s="19" t="str">
        <f>IF(参照_電気!L540="","",参照_電気!L540)</f>
        <v/>
      </c>
    </row>
    <row r="541" spans="47:56">
      <c r="AU541" s="19" t="str">
        <f>IF(参照_電気!A541="","",参照_電気!A541)</f>
        <v>A0222</v>
      </c>
      <c r="AV541" s="19" t="str">
        <f>IF(参照_電気!B541="","",参照_電気!B541)</f>
        <v>Next Power(株)</v>
      </c>
      <c r="AW541" s="19" t="str">
        <f>IF(参照_電気!C541="","",参照_電気!C541)</f>
        <v/>
      </c>
      <c r="AX541" s="19">
        <f>IF(参照_電気!D541="","",参照_電気!D541)</f>
        <v>6.0499999999999996E-4</v>
      </c>
      <c r="AY541" s="19">
        <f>IF(参照_電気!E541="","",参照_電気!E541)</f>
        <v>6.0499999999999996E-4</v>
      </c>
      <c r="AZ541" s="19" t="str">
        <f>IF(参照_電気!F541="","",参照_電気!F541)</f>
        <v>Next Power(株)</v>
      </c>
      <c r="BA541" s="19" t="str">
        <f>IF(参照_電気!G541="","",参照_電気!G541)</f>
        <v>Next Power(株)_</v>
      </c>
      <c r="BB541" s="19">
        <f t="shared" si="49"/>
        <v>0.60499999999999998</v>
      </c>
      <c r="BD541" s="19" t="str">
        <f>IF(参照_電気!L541="","",参照_電気!L541)</f>
        <v/>
      </c>
    </row>
    <row r="542" spans="47:56">
      <c r="AU542" s="19" t="str">
        <f>IF(参照_電気!A542="","",参照_電気!A542)</f>
        <v>A0227</v>
      </c>
      <c r="AV542" s="19" t="str">
        <f>IF(参照_電気!B542="","",参照_電気!B542)</f>
        <v>はりま電力(株)</v>
      </c>
      <c r="AW542" s="19" t="str">
        <f>IF(参照_電気!C542="","",参照_電気!C542)</f>
        <v>メニューA</v>
      </c>
      <c r="AX542" s="19">
        <f>IF(参照_電気!D542="","",参照_電気!D542)</f>
        <v>0</v>
      </c>
      <c r="AY542" s="19">
        <f>IF(参照_電気!E542="","",参照_電気!E542)</f>
        <v>0</v>
      </c>
      <c r="AZ542" s="19" t="str">
        <f>IF(参照_電気!F542="","",参照_電気!F542)</f>
        <v>はりま電力(株)</v>
      </c>
      <c r="BA542" s="19" t="str">
        <f>IF(参照_電気!G542="","",参照_電気!G542)</f>
        <v>はりま電力(株)_メニューA</v>
      </c>
      <c r="BB542" s="19">
        <f t="shared" si="49"/>
        <v>0</v>
      </c>
      <c r="BD542" s="19" t="str">
        <f>IF(参照_電気!L542="","",参照_電気!L542)</f>
        <v/>
      </c>
    </row>
    <row r="543" spans="47:56">
      <c r="AU543" s="19" t="str">
        <f>IF(参照_電気!A543="","",参照_電気!A543)</f>
        <v/>
      </c>
      <c r="AV543" s="19" t="str">
        <f>IF(参照_電気!B543="","",参照_電気!B543)</f>
        <v/>
      </c>
      <c r="AW543" s="19" t="str">
        <f>IF(参照_電気!C543="","",参照_電気!C543)</f>
        <v>メニューB(残差)</v>
      </c>
      <c r="AX543" s="19">
        <f>IF(参照_電気!D543="","",参照_電気!D543)</f>
        <v>5.9400000000000002E-4</v>
      </c>
      <c r="AY543" s="19">
        <f>IF(参照_電気!E543="","",参照_電気!E543)</f>
        <v>5.9400000000000002E-4</v>
      </c>
      <c r="AZ543" s="19" t="str">
        <f>IF(参照_電気!F543="","",参照_電気!F543)</f>
        <v>はりま電力(株)</v>
      </c>
      <c r="BA543" s="19" t="str">
        <f>IF(参照_電気!G543="","",参照_電気!G543)</f>
        <v>はりま電力(株)_メニューB(残差)</v>
      </c>
      <c r="BB543" s="19">
        <f t="shared" si="49"/>
        <v>0.59399999999999997</v>
      </c>
      <c r="BD543" s="19" t="str">
        <f>IF(参照_電気!L543="","",参照_電気!L543)</f>
        <v/>
      </c>
    </row>
    <row r="544" spans="47:56">
      <c r="AU544" s="19" t="str">
        <f>IF(参照_電気!A544="","",参照_電気!A544)</f>
        <v/>
      </c>
      <c r="AV544" s="19" t="str">
        <f>IF(参照_電気!B544="","",参照_電気!B544)</f>
        <v/>
      </c>
      <c r="AW544" s="19" t="str">
        <f>IF(参照_電気!C544="","",参照_電気!C544)</f>
        <v>(参考値)事業者全体</v>
      </c>
      <c r="AX544" s="19">
        <f>IF(参照_電気!D544="","",参照_電気!D544)</f>
        <v>5.7899999999999998E-4</v>
      </c>
      <c r="AY544" s="19">
        <f>IF(参照_電気!E544="","",参照_電気!E544)</f>
        <v>5.7899999999999998E-4</v>
      </c>
      <c r="AZ544" s="19" t="str">
        <f>IF(参照_電気!F544="","",参照_電気!F544)</f>
        <v>はりま電力(株)</v>
      </c>
      <c r="BA544" s="19" t="str">
        <f>IF(参照_電気!G544="","",参照_電気!G544)</f>
        <v>はりま電力(株)_(参考値)事業者全体</v>
      </c>
      <c r="BB544" s="19">
        <f t="shared" si="49"/>
        <v>0.57899999999999996</v>
      </c>
      <c r="BD544" s="19" t="str">
        <f>IF(参照_電気!L544="","",参照_電気!L544)</f>
        <v/>
      </c>
    </row>
    <row r="545" spans="47:56">
      <c r="AU545" s="19" t="str">
        <f>IF(参照_電気!A545="","",参照_電気!A545)</f>
        <v>A0228</v>
      </c>
      <c r="AV545" s="19" t="str">
        <f>IF(参照_電気!B545="","",参照_電気!B545)</f>
        <v>(株)浜松新電力</v>
      </c>
      <c r="AW545" s="19" t="str">
        <f>IF(参照_電気!C545="","",参照_電気!C545)</f>
        <v>メニューA</v>
      </c>
      <c r="AX545" s="19">
        <f>IF(参照_電気!D545="","",参照_電気!D545)</f>
        <v>0</v>
      </c>
      <c r="AY545" s="19">
        <f>IF(参照_電気!E545="","",参照_電気!E545)</f>
        <v>0</v>
      </c>
      <c r="AZ545" s="19" t="str">
        <f>IF(参照_電気!F545="","",参照_電気!F545)</f>
        <v>(株)浜松新電力</v>
      </c>
      <c r="BA545" s="19" t="str">
        <f>IF(参照_電気!G545="","",参照_電気!G545)</f>
        <v>(株)浜松新電力_メニューA</v>
      </c>
      <c r="BB545" s="19">
        <f t="shared" si="49"/>
        <v>0</v>
      </c>
      <c r="BD545" s="19" t="str">
        <f>IF(参照_電気!L545="","",参照_電気!L545)</f>
        <v/>
      </c>
    </row>
    <row r="546" spans="47:56">
      <c r="AU546" s="19" t="str">
        <f>IF(参照_電気!A546="","",参照_電気!A546)</f>
        <v/>
      </c>
      <c r="AV546" s="19" t="str">
        <f>IF(参照_電気!B546="","",参照_電気!B546)</f>
        <v/>
      </c>
      <c r="AW546" s="19" t="str">
        <f>IF(参照_電気!C546="","",参照_電気!C546)</f>
        <v>(参考値)事業者全体</v>
      </c>
      <c r="AX546" s="19">
        <f>IF(参照_電気!D546="","",参照_電気!D546)</f>
        <v>1.2400000000000001E-4</v>
      </c>
      <c r="AY546" s="19">
        <f>IF(参照_電気!E546="","",参照_電気!E546)</f>
        <v>1.2400000000000001E-4</v>
      </c>
      <c r="AZ546" s="19" t="str">
        <f>IF(参照_電気!F546="","",参照_電気!F546)</f>
        <v>(株)浜松新電力</v>
      </c>
      <c r="BA546" s="19" t="str">
        <f>IF(参照_電気!G546="","",参照_電気!G546)</f>
        <v>(株)浜松新電力_(参考値)事業者全体</v>
      </c>
      <c r="BB546" s="19">
        <f t="shared" si="49"/>
        <v>0.124</v>
      </c>
      <c r="BD546" s="19" t="str">
        <f>IF(参照_電気!L546="","",参照_電気!L546)</f>
        <v/>
      </c>
    </row>
    <row r="547" spans="47:56">
      <c r="AU547" s="19" t="str">
        <f>IF(参照_電気!A547="","",参照_電気!A547)</f>
        <v>A0229</v>
      </c>
      <c r="AV547" s="19" t="str">
        <f>IF(参照_電気!B547="","",参照_電気!B547)</f>
        <v>ゼロワットパワー(株)</v>
      </c>
      <c r="AW547" s="19" t="str">
        <f>IF(参照_電気!C547="","",参照_電気!C547)</f>
        <v>メニューA</v>
      </c>
      <c r="AX547" s="19">
        <f>IF(参照_電気!D547="","",参照_電気!D547)</f>
        <v>0</v>
      </c>
      <c r="AY547" s="19">
        <f>IF(参照_電気!E547="","",参照_電気!E547)</f>
        <v>0</v>
      </c>
      <c r="AZ547" s="19" t="str">
        <f>IF(参照_電気!F547="","",参照_電気!F547)</f>
        <v>ゼロワットパワー(株)</v>
      </c>
      <c r="BA547" s="19" t="str">
        <f>IF(参照_電気!G547="","",参照_電気!G547)</f>
        <v>ゼロワットパワー(株)_メニューA</v>
      </c>
      <c r="BB547" s="19">
        <f t="shared" si="49"/>
        <v>0</v>
      </c>
      <c r="BD547" s="19" t="str">
        <f>IF(参照_電気!L547="","",参照_電気!L547)</f>
        <v/>
      </c>
    </row>
    <row r="548" spans="47:56">
      <c r="AU548" s="19" t="str">
        <f>IF(参照_電気!A548="","",参照_電気!A548)</f>
        <v/>
      </c>
      <c r="AV548" s="19" t="str">
        <f>IF(参照_電気!B548="","",参照_電気!B548)</f>
        <v/>
      </c>
      <c r="AW548" s="19" t="str">
        <f>IF(参照_電気!C548="","",参照_電気!C548)</f>
        <v>メニューB</v>
      </c>
      <c r="AX548" s="19">
        <f>IF(参照_電気!D548="","",参照_電気!D548)</f>
        <v>0</v>
      </c>
      <c r="AY548" s="19">
        <f>IF(参照_電気!E548="","",参照_電気!E548)</f>
        <v>0</v>
      </c>
      <c r="AZ548" s="19" t="str">
        <f>IF(参照_電気!F548="","",参照_電気!F548)</f>
        <v>ゼロワットパワー(株)</v>
      </c>
      <c r="BA548" s="19" t="str">
        <f>IF(参照_電気!G548="","",参照_電気!G548)</f>
        <v>ゼロワットパワー(株)_メニューB</v>
      </c>
      <c r="BB548" s="19">
        <f t="shared" si="49"/>
        <v>0</v>
      </c>
      <c r="BD548" s="19" t="str">
        <f>IF(参照_電気!L548="","",参照_電気!L548)</f>
        <v/>
      </c>
    </row>
    <row r="549" spans="47:56">
      <c r="AU549" s="19" t="str">
        <f>IF(参照_電気!A549="","",参照_電気!A549)</f>
        <v/>
      </c>
      <c r="AV549" s="19" t="str">
        <f>IF(参照_電気!B549="","",参照_電気!B549)</f>
        <v/>
      </c>
      <c r="AW549" s="19" t="str">
        <f>IF(参照_電気!C549="","",参照_電気!C549)</f>
        <v>メニューC</v>
      </c>
      <c r="AX549" s="19">
        <f>IF(参照_電気!D549="","",参照_電気!D549)</f>
        <v>0</v>
      </c>
      <c r="AY549" s="19">
        <f>IF(参照_電気!E549="","",参照_電気!E549)</f>
        <v>0</v>
      </c>
      <c r="AZ549" s="19" t="str">
        <f>IF(参照_電気!F549="","",参照_電気!F549)</f>
        <v>ゼロワットパワー(株)</v>
      </c>
      <c r="BA549" s="19" t="str">
        <f>IF(参照_電気!G549="","",参照_電気!G549)</f>
        <v>ゼロワットパワー(株)_メニューC</v>
      </c>
      <c r="BB549" s="19">
        <f t="shared" si="49"/>
        <v>0</v>
      </c>
      <c r="BD549" s="19" t="str">
        <f>IF(参照_電気!L549="","",参照_電気!L549)</f>
        <v/>
      </c>
    </row>
    <row r="550" spans="47:56">
      <c r="AU550" s="19" t="str">
        <f>IF(参照_電気!A550="","",参照_電気!A550)</f>
        <v/>
      </c>
      <c r="AV550" s="19" t="str">
        <f>IF(参照_電気!B550="","",参照_電気!B550)</f>
        <v/>
      </c>
      <c r="AW550" s="19" t="str">
        <f>IF(参照_電気!C550="","",参照_電気!C550)</f>
        <v>メニューD</v>
      </c>
      <c r="AX550" s="19">
        <f>IF(参照_電気!D550="","",参照_電気!D550)</f>
        <v>0</v>
      </c>
      <c r="AY550" s="19">
        <f>IF(参照_電気!E550="","",参照_電気!E550)</f>
        <v>0</v>
      </c>
      <c r="AZ550" s="19" t="str">
        <f>IF(参照_電気!F550="","",参照_電気!F550)</f>
        <v>ゼロワットパワー(株)</v>
      </c>
      <c r="BA550" s="19" t="str">
        <f>IF(参照_電気!G550="","",参照_電気!G550)</f>
        <v>ゼロワットパワー(株)_メニューD</v>
      </c>
      <c r="BB550" s="19">
        <f t="shared" si="49"/>
        <v>0</v>
      </c>
      <c r="BD550" s="19" t="str">
        <f>IF(参照_電気!L550="","",参照_電気!L550)</f>
        <v/>
      </c>
    </row>
    <row r="551" spans="47:56">
      <c r="AU551" s="19" t="str">
        <f>IF(参照_電気!A551="","",参照_電気!A551)</f>
        <v/>
      </c>
      <c r="AV551" s="19" t="str">
        <f>IF(参照_電気!B551="","",参照_電気!B551)</f>
        <v/>
      </c>
      <c r="AW551" s="19" t="str">
        <f>IF(参照_電気!C551="","",参照_電気!C551)</f>
        <v>メニューE</v>
      </c>
      <c r="AX551" s="19">
        <f>IF(参照_電気!D551="","",参照_電気!D551)</f>
        <v>0</v>
      </c>
      <c r="AY551" s="19">
        <f>IF(参照_電気!E551="","",参照_電気!E551)</f>
        <v>0</v>
      </c>
      <c r="AZ551" s="19" t="str">
        <f>IF(参照_電気!F551="","",参照_電気!F551)</f>
        <v>ゼロワットパワー(株)</v>
      </c>
      <c r="BA551" s="19" t="str">
        <f>IF(参照_電気!G551="","",参照_電気!G551)</f>
        <v>ゼロワットパワー(株)_メニューE</v>
      </c>
      <c r="BB551" s="19">
        <f t="shared" si="49"/>
        <v>0</v>
      </c>
      <c r="BD551" s="19" t="str">
        <f>IF(参照_電気!L551="","",参照_電気!L551)</f>
        <v/>
      </c>
    </row>
    <row r="552" spans="47:56">
      <c r="AU552" s="19" t="str">
        <f>IF(参照_電気!A552="","",参照_電気!A552)</f>
        <v/>
      </c>
      <c r="AV552" s="19" t="str">
        <f>IF(参照_電気!B552="","",参照_電気!B552)</f>
        <v/>
      </c>
      <c r="AW552" s="19" t="str">
        <f>IF(参照_電気!C552="","",参照_電気!C552)</f>
        <v>メニューF</v>
      </c>
      <c r="AX552" s="19">
        <f>IF(参照_電気!D552="","",参照_電気!D552)</f>
        <v>0</v>
      </c>
      <c r="AY552" s="19">
        <f>IF(参照_電気!E552="","",参照_電気!E552)</f>
        <v>0</v>
      </c>
      <c r="AZ552" s="19" t="str">
        <f>IF(参照_電気!F552="","",参照_電気!F552)</f>
        <v>ゼロワットパワー(株)</v>
      </c>
      <c r="BA552" s="19" t="str">
        <f>IF(参照_電気!G552="","",参照_電気!G552)</f>
        <v>ゼロワットパワー(株)_メニューF</v>
      </c>
      <c r="BB552" s="19">
        <f t="shared" si="49"/>
        <v>0</v>
      </c>
      <c r="BD552" s="19" t="str">
        <f>IF(参照_電気!L552="","",参照_電気!L552)</f>
        <v/>
      </c>
    </row>
    <row r="553" spans="47:56">
      <c r="AU553" s="19" t="str">
        <f>IF(参照_電気!A553="","",参照_電気!A553)</f>
        <v/>
      </c>
      <c r="AV553" s="19" t="str">
        <f>IF(参照_電気!B553="","",参照_電気!B553)</f>
        <v/>
      </c>
      <c r="AW553" s="19" t="str">
        <f>IF(参照_電気!C553="","",参照_電気!C553)</f>
        <v>メニューG</v>
      </c>
      <c r="AX553" s="19">
        <f>IF(参照_電気!D553="","",参照_電気!D553)</f>
        <v>0</v>
      </c>
      <c r="AY553" s="19">
        <f>IF(参照_電気!E553="","",参照_電気!E553)</f>
        <v>0</v>
      </c>
      <c r="AZ553" s="19" t="str">
        <f>IF(参照_電気!F553="","",参照_電気!F553)</f>
        <v>ゼロワットパワー(株)</v>
      </c>
      <c r="BA553" s="19" t="str">
        <f>IF(参照_電気!G553="","",参照_電気!G553)</f>
        <v>ゼロワットパワー(株)_メニューG</v>
      </c>
      <c r="BB553" s="19">
        <f t="shared" si="49"/>
        <v>0</v>
      </c>
      <c r="BD553" s="19" t="str">
        <f>IF(参照_電気!L553="","",参照_電気!L553)</f>
        <v/>
      </c>
    </row>
    <row r="554" spans="47:56">
      <c r="AU554" s="19" t="str">
        <f>IF(参照_電気!A554="","",参照_電気!A554)</f>
        <v/>
      </c>
      <c r="AV554" s="19" t="str">
        <f>IF(参照_電気!B554="","",参照_電気!B554)</f>
        <v/>
      </c>
      <c r="AW554" s="19" t="str">
        <f>IF(参照_電気!C554="","",参照_電気!C554)</f>
        <v>メニューH</v>
      </c>
      <c r="AX554" s="19">
        <f>IF(参照_電気!D554="","",参照_電気!D554)</f>
        <v>0</v>
      </c>
      <c r="AY554" s="19">
        <f>IF(参照_電気!E554="","",参照_電気!E554)</f>
        <v>0</v>
      </c>
      <c r="AZ554" s="19" t="str">
        <f>IF(参照_電気!F554="","",参照_電気!F554)</f>
        <v>ゼロワットパワー(株)</v>
      </c>
      <c r="BA554" s="19" t="str">
        <f>IF(参照_電気!G554="","",参照_電気!G554)</f>
        <v>ゼロワットパワー(株)_メニューH</v>
      </c>
      <c r="BB554" s="19">
        <f t="shared" si="49"/>
        <v>0</v>
      </c>
      <c r="BD554" s="19" t="str">
        <f>IF(参照_電気!L554="","",参照_電気!L554)</f>
        <v/>
      </c>
    </row>
    <row r="555" spans="47:56">
      <c r="AU555" s="19" t="str">
        <f>IF(参照_電気!A555="","",参照_電気!A555)</f>
        <v/>
      </c>
      <c r="AV555" s="19" t="str">
        <f>IF(参照_電気!B555="","",参照_電気!B555)</f>
        <v/>
      </c>
      <c r="AW555" s="19" t="str">
        <f>IF(参照_電気!C555="","",参照_電気!C555)</f>
        <v>メニューI(残差)</v>
      </c>
      <c r="AX555" s="19">
        <f>IF(参照_電気!D555="","",参照_電気!D555)</f>
        <v>6.3E-5</v>
      </c>
      <c r="AY555" s="19">
        <f>IF(参照_電気!E555="","",参照_電気!E555)</f>
        <v>6.3E-5</v>
      </c>
      <c r="AZ555" s="19" t="str">
        <f>IF(参照_電気!F555="","",参照_電気!F555)</f>
        <v>ゼロワットパワー(株)</v>
      </c>
      <c r="BA555" s="19" t="str">
        <f>IF(参照_電気!G555="","",参照_電気!G555)</f>
        <v>ゼロワットパワー(株)_メニューI(残差)</v>
      </c>
      <c r="BB555" s="19">
        <f t="shared" si="49"/>
        <v>6.3E-2</v>
      </c>
      <c r="BD555" s="19" t="str">
        <f>IF(参照_電気!L555="","",参照_電気!L555)</f>
        <v/>
      </c>
    </row>
    <row r="556" spans="47:56">
      <c r="AU556" s="19" t="str">
        <f>IF(参照_電気!A556="","",参照_電気!A556)</f>
        <v/>
      </c>
      <c r="AV556" s="19" t="str">
        <f>IF(参照_電気!B556="","",参照_電気!B556)</f>
        <v/>
      </c>
      <c r="AW556" s="19" t="str">
        <f>IF(参照_電気!C556="","",参照_電気!C556)</f>
        <v>(参考値)事業者全体</v>
      </c>
      <c r="AX556" s="19">
        <f>IF(参照_電気!D556="","",参照_電気!D556)</f>
        <v>7.9999999999999996E-6</v>
      </c>
      <c r="AY556" s="19">
        <f>IF(参照_電気!E556="","",参照_電気!E556)</f>
        <v>7.9999999999999996E-6</v>
      </c>
      <c r="AZ556" s="19" t="str">
        <f>IF(参照_電気!F556="","",参照_電気!F556)</f>
        <v>ゼロワットパワー(株)</v>
      </c>
      <c r="BA556" s="19" t="str">
        <f>IF(参照_電気!G556="","",参照_電気!G556)</f>
        <v>ゼロワットパワー(株)_(参考値)事業者全体</v>
      </c>
      <c r="BB556" s="19">
        <f t="shared" si="49"/>
        <v>8.0000000000000002E-3</v>
      </c>
      <c r="BD556" s="19" t="str">
        <f>IF(参照_電気!L556="","",参照_電気!L556)</f>
        <v/>
      </c>
    </row>
    <row r="557" spans="47:56">
      <c r="AU557" s="19" t="str">
        <f>IF(参照_電気!A557="","",参照_電気!A557)</f>
        <v>A0230</v>
      </c>
      <c r="AV557" s="19" t="str">
        <f>IF(参照_電気!B557="","",参照_電気!B557)</f>
        <v>アストマックス(株)</v>
      </c>
      <c r="AW557" s="19" t="str">
        <f>IF(参照_電気!C557="","",参照_電気!C557)</f>
        <v>メニューA</v>
      </c>
      <c r="AX557" s="19">
        <f>IF(参照_電気!D557="","",参照_電気!D557)</f>
        <v>0</v>
      </c>
      <c r="AY557" s="19">
        <f>IF(参照_電気!E557="","",参照_電気!E557)</f>
        <v>0</v>
      </c>
      <c r="AZ557" s="19" t="str">
        <f>IF(参照_電気!F557="","",参照_電気!F557)</f>
        <v>アストマックス(株)</v>
      </c>
      <c r="BA557" s="19" t="str">
        <f>IF(参照_電気!G557="","",参照_電気!G557)</f>
        <v>アストマックス(株)_メニューA</v>
      </c>
      <c r="BB557" s="19">
        <f t="shared" si="49"/>
        <v>0</v>
      </c>
      <c r="BD557" s="19" t="str">
        <f>IF(参照_電気!L557="","",参照_電気!L557)</f>
        <v/>
      </c>
    </row>
    <row r="558" spans="47:56">
      <c r="AU558" s="19" t="str">
        <f>IF(参照_電気!A558="","",参照_電気!A558)</f>
        <v/>
      </c>
      <c r="AV558" s="19" t="str">
        <f>IF(参照_電気!B558="","",参照_電気!B558)</f>
        <v/>
      </c>
      <c r="AW558" s="19" t="str">
        <f>IF(参照_電気!C558="","",参照_電気!C558)</f>
        <v>メニューB</v>
      </c>
      <c r="AX558" s="19">
        <f>IF(参照_電気!D558="","",参照_電気!D558)</f>
        <v>0</v>
      </c>
      <c r="AY558" s="19">
        <f>IF(参照_電気!E558="","",参照_電気!E558)</f>
        <v>0</v>
      </c>
      <c r="AZ558" s="19" t="str">
        <f>IF(参照_電気!F558="","",参照_電気!F558)</f>
        <v>アストマックス(株)</v>
      </c>
      <c r="BA558" s="19" t="str">
        <f>IF(参照_電気!G558="","",参照_電気!G558)</f>
        <v>アストマックス(株)_メニューB</v>
      </c>
      <c r="BB558" s="19">
        <f t="shared" si="49"/>
        <v>0</v>
      </c>
      <c r="BD558" s="19" t="str">
        <f>IF(参照_電気!L558="","",参照_電気!L558)</f>
        <v/>
      </c>
    </row>
    <row r="559" spans="47:56">
      <c r="AU559" s="19" t="str">
        <f>IF(参照_電気!A559="","",参照_電気!A559)</f>
        <v/>
      </c>
      <c r="AV559" s="19" t="str">
        <f>IF(参照_電気!B559="","",参照_電気!B559)</f>
        <v/>
      </c>
      <c r="AW559" s="19" t="str">
        <f>IF(参照_電気!C559="","",参照_電気!C559)</f>
        <v>メニューC</v>
      </c>
      <c r="AX559" s="19">
        <f>IF(参照_電気!D559="","",参照_電気!D559)</f>
        <v>4.1399999999999998E-4</v>
      </c>
      <c r="AY559" s="19">
        <f>IF(参照_電気!E559="","",参照_電気!E559)</f>
        <v>4.1399999999999998E-4</v>
      </c>
      <c r="AZ559" s="19" t="str">
        <f>IF(参照_電気!F559="","",参照_電気!F559)</f>
        <v>アストマックス(株)</v>
      </c>
      <c r="BA559" s="19" t="str">
        <f>IF(参照_電気!G559="","",参照_電気!G559)</f>
        <v>アストマックス(株)_メニューC</v>
      </c>
      <c r="BB559" s="19">
        <f t="shared" si="49"/>
        <v>0.41399999999999998</v>
      </c>
      <c r="BD559" s="19" t="str">
        <f>IF(参照_電気!L559="","",参照_電気!L559)</f>
        <v/>
      </c>
    </row>
    <row r="560" spans="47:56">
      <c r="AU560" s="19" t="str">
        <f>IF(参照_電気!A560="","",参照_電気!A560)</f>
        <v/>
      </c>
      <c r="AV560" s="19" t="str">
        <f>IF(参照_電気!B560="","",参照_電気!B560)</f>
        <v/>
      </c>
      <c r="AW560" s="19" t="str">
        <f>IF(参照_電気!C560="","",参照_電気!C560)</f>
        <v>メニューD(残差)</v>
      </c>
      <c r="AX560" s="19">
        <f>IF(参照_電気!D560="","",参照_電気!D560)</f>
        <v>7.7700000000000002E-4</v>
      </c>
      <c r="AY560" s="19">
        <f>IF(参照_電気!E560="","",参照_電気!E560)</f>
        <v>7.7700000000000002E-4</v>
      </c>
      <c r="AZ560" s="19" t="str">
        <f>IF(参照_電気!F560="","",参照_電気!F560)</f>
        <v>アストマックス(株)</v>
      </c>
      <c r="BA560" s="19" t="str">
        <f>IF(参照_電気!G560="","",参照_電気!G560)</f>
        <v>アストマックス(株)_メニューD(残差)</v>
      </c>
      <c r="BB560" s="19">
        <f t="shared" si="49"/>
        <v>0.77700000000000002</v>
      </c>
      <c r="BD560" s="19" t="str">
        <f>IF(参照_電気!L560="","",参照_電気!L560)</f>
        <v/>
      </c>
    </row>
    <row r="561" spans="47:56">
      <c r="AU561" s="19" t="str">
        <f>IF(参照_電気!A561="","",参照_電気!A561)</f>
        <v/>
      </c>
      <c r="AV561" s="19" t="str">
        <f>IF(参照_電気!B561="","",参照_電気!B561)</f>
        <v/>
      </c>
      <c r="AW561" s="19" t="str">
        <f>IF(参照_電気!C561="","",参照_電気!C561)</f>
        <v>(参考値)事業者全体</v>
      </c>
      <c r="AX561" s="19">
        <f>IF(参照_電気!D561="","",参照_電気!D561)</f>
        <v>7.5299999999999998E-4</v>
      </c>
      <c r="AY561" s="19">
        <f>IF(参照_電気!E561="","",参照_電気!E561)</f>
        <v>7.5299999999999998E-4</v>
      </c>
      <c r="AZ561" s="19" t="str">
        <f>IF(参照_電気!F561="","",参照_電気!F561)</f>
        <v>アストマックス(株)</v>
      </c>
      <c r="BA561" s="19" t="str">
        <f>IF(参照_電気!G561="","",参照_電気!G561)</f>
        <v>アストマックス(株)_(参考値)事業者全体</v>
      </c>
      <c r="BB561" s="19">
        <f t="shared" si="49"/>
        <v>0.753</v>
      </c>
      <c r="BD561" s="19" t="str">
        <f>IF(参照_電気!L561="","",参照_電気!L561)</f>
        <v/>
      </c>
    </row>
    <row r="562" spans="47:56">
      <c r="AU562" s="19" t="str">
        <f>IF(参照_電気!A562="","",参照_電気!A562)</f>
        <v>A0231</v>
      </c>
      <c r="AV562" s="19" t="str">
        <f>IF(参照_電気!B562="","",参照_電気!B562)</f>
        <v>(株)やまがた新電力</v>
      </c>
      <c r="AW562" s="19" t="str">
        <f>IF(参照_電気!C562="","",参照_電気!C562)</f>
        <v>メニューA</v>
      </c>
      <c r="AX562" s="19">
        <f>IF(参照_電気!D562="","",参照_電気!D562)</f>
        <v>0</v>
      </c>
      <c r="AY562" s="19">
        <f>IF(参照_電気!E562="","",参照_電気!E562)</f>
        <v>0</v>
      </c>
      <c r="AZ562" s="19" t="str">
        <f>IF(参照_電気!F562="","",参照_電気!F562)</f>
        <v>(株)やまがた新電力</v>
      </c>
      <c r="BA562" s="19" t="str">
        <f>IF(参照_電気!G562="","",参照_電気!G562)</f>
        <v>(株)やまがた新電力_メニューA</v>
      </c>
      <c r="BB562" s="19">
        <f t="shared" si="49"/>
        <v>0</v>
      </c>
      <c r="BD562" s="19" t="str">
        <f>IF(参照_電気!L562="","",参照_電気!L562)</f>
        <v/>
      </c>
    </row>
    <row r="563" spans="47:56">
      <c r="AU563" s="19" t="str">
        <f>IF(参照_電気!A563="","",参照_電気!A563)</f>
        <v/>
      </c>
      <c r="AV563" s="19" t="str">
        <f>IF(参照_電気!B563="","",参照_電気!B563)</f>
        <v/>
      </c>
      <c r="AW563" s="19" t="str">
        <f>IF(参照_電気!C563="","",参照_電気!C563)</f>
        <v>メニューB</v>
      </c>
      <c r="AX563" s="19">
        <f>IF(参照_電気!D563="","",参照_電気!D563)</f>
        <v>5.0000000000000004E-6</v>
      </c>
      <c r="AY563" s="19">
        <f>IF(参照_電気!E563="","",参照_電気!E563)</f>
        <v>5.0000000000000004E-6</v>
      </c>
      <c r="AZ563" s="19" t="str">
        <f>IF(参照_電気!F563="","",参照_電気!F563)</f>
        <v>(株)やまがた新電力</v>
      </c>
      <c r="BA563" s="19" t="str">
        <f>IF(参照_電気!G563="","",参照_電気!G563)</f>
        <v>(株)やまがた新電力_メニューB</v>
      </c>
      <c r="BB563" s="19">
        <f t="shared" si="49"/>
        <v>5.0000000000000001E-3</v>
      </c>
      <c r="BD563" s="19" t="str">
        <f>IF(参照_電気!L563="","",参照_電気!L563)</f>
        <v/>
      </c>
    </row>
    <row r="564" spans="47:56">
      <c r="AU564" s="19" t="str">
        <f>IF(参照_電気!A564="","",参照_電気!A564)</f>
        <v/>
      </c>
      <c r="AV564" s="19" t="str">
        <f>IF(参照_電気!B564="","",参照_電気!B564)</f>
        <v/>
      </c>
      <c r="AW564" s="19" t="str">
        <f>IF(参照_電気!C564="","",参照_電気!C564)</f>
        <v>メニューC</v>
      </c>
      <c r="AX564" s="19">
        <f>IF(参照_電気!D564="","",参照_電気!D564)</f>
        <v>1.17E-4</v>
      </c>
      <c r="AY564" s="19">
        <f>IF(参照_電気!E564="","",参照_電気!E564)</f>
        <v>1.17E-4</v>
      </c>
      <c r="AZ564" s="19" t="str">
        <f>IF(参照_電気!F564="","",参照_電気!F564)</f>
        <v>(株)やまがた新電力</v>
      </c>
      <c r="BA564" s="19" t="str">
        <f>IF(参照_電気!G564="","",参照_電気!G564)</f>
        <v>(株)やまがた新電力_メニューC</v>
      </c>
      <c r="BB564" s="19">
        <f t="shared" si="49"/>
        <v>0.11699999999999999</v>
      </c>
      <c r="BD564" s="19" t="str">
        <f>IF(参照_電気!L564="","",参照_電気!L564)</f>
        <v/>
      </c>
    </row>
    <row r="565" spans="47:56">
      <c r="AU565" s="19" t="str">
        <f>IF(参照_電気!A565="","",参照_電気!A565)</f>
        <v/>
      </c>
      <c r="AV565" s="19" t="str">
        <f>IF(参照_電気!B565="","",参照_電気!B565)</f>
        <v/>
      </c>
      <c r="AW565" s="19" t="str">
        <f>IF(参照_電気!C565="","",参照_電気!C565)</f>
        <v>メニューD(残差)</v>
      </c>
      <c r="AX565" s="19">
        <f>IF(参照_電気!D565="","",参照_電気!D565)</f>
        <v>4.2200000000000001E-4</v>
      </c>
      <c r="AY565" s="19">
        <f>IF(参照_電気!E565="","",参照_電気!E565)</f>
        <v>4.2200000000000001E-4</v>
      </c>
      <c r="AZ565" s="19" t="str">
        <f>IF(参照_電気!F565="","",参照_電気!F565)</f>
        <v>(株)やまがた新電力</v>
      </c>
      <c r="BA565" s="19" t="str">
        <f>IF(参照_電気!G565="","",参照_電気!G565)</f>
        <v>(株)やまがた新電力_メニューD(残差)</v>
      </c>
      <c r="BB565" s="19">
        <f t="shared" si="49"/>
        <v>0.42199999999999999</v>
      </c>
      <c r="BD565" s="19" t="str">
        <f>IF(参照_電気!L565="","",参照_電気!L565)</f>
        <v/>
      </c>
    </row>
    <row r="566" spans="47:56">
      <c r="AU566" s="19" t="str">
        <f>IF(参照_電気!A566="","",参照_電気!A566)</f>
        <v/>
      </c>
      <c r="AV566" s="19" t="str">
        <f>IF(参照_電気!B566="","",参照_電気!B566)</f>
        <v/>
      </c>
      <c r="AW566" s="19" t="str">
        <f>IF(参照_電気!C566="","",参照_電気!C566)</f>
        <v>(参考値)事業者全体</v>
      </c>
      <c r="AX566" s="19">
        <f>IF(参照_電気!D566="","",参照_電気!D566)</f>
        <v>1.2999999999999999E-4</v>
      </c>
      <c r="AY566" s="19">
        <f>IF(参照_電気!E566="","",参照_電気!E566)</f>
        <v>1.2999999999999999E-4</v>
      </c>
      <c r="AZ566" s="19" t="str">
        <f>IF(参照_電気!F566="","",参照_電気!F566)</f>
        <v>(株)やまがた新電力</v>
      </c>
      <c r="BA566" s="19" t="str">
        <f>IF(参照_電気!G566="","",参照_電気!G566)</f>
        <v>(株)やまがた新電力_(参考値)事業者全体</v>
      </c>
      <c r="BB566" s="19">
        <f t="shared" si="49"/>
        <v>0.12999999999999998</v>
      </c>
      <c r="BD566" s="19" t="str">
        <f>IF(参照_電気!L566="","",参照_電気!L566)</f>
        <v/>
      </c>
    </row>
    <row r="567" spans="47:56">
      <c r="AU567" s="19" t="str">
        <f>IF(参照_電気!A567="","",参照_電気!A567)</f>
        <v>A0232</v>
      </c>
      <c r="AV567" s="19" t="str">
        <f>IF(参照_電気!B567="","",参照_電気!B567)</f>
        <v>一般社団法人東松島みらいとし機構</v>
      </c>
      <c r="AW567" s="19" t="str">
        <f>IF(参照_電気!C567="","",参照_電気!C567)</f>
        <v>メニューA</v>
      </c>
      <c r="AX567" s="19">
        <f>IF(参照_電気!D567="","",参照_電気!D567)</f>
        <v>9.0000000000000002E-6</v>
      </c>
      <c r="AY567" s="19">
        <f>IF(参照_電気!E567="","",参照_電気!E567)</f>
        <v>9.0000000000000002E-6</v>
      </c>
      <c r="AZ567" s="19" t="str">
        <f>IF(参照_電気!F567="","",参照_電気!F567)</f>
        <v>一般社団法人東松島みらいとし機構</v>
      </c>
      <c r="BA567" s="19" t="str">
        <f>IF(参照_電気!G567="","",参照_電気!G567)</f>
        <v>一般社団法人東松島みらいとし機構_メニューA</v>
      </c>
      <c r="BB567" s="19">
        <f t="shared" si="49"/>
        <v>9.0000000000000011E-3</v>
      </c>
      <c r="BD567" s="19" t="str">
        <f>IF(参照_電気!L567="","",参照_電気!L567)</f>
        <v/>
      </c>
    </row>
    <row r="568" spans="47:56">
      <c r="AU568" s="19" t="str">
        <f>IF(参照_電気!A568="","",参照_電気!A568)</f>
        <v/>
      </c>
      <c r="AV568" s="19" t="str">
        <f>IF(参照_電気!B568="","",参照_電気!B568)</f>
        <v/>
      </c>
      <c r="AW568" s="19" t="str">
        <f>IF(参照_電気!C568="","",参照_電気!C568)</f>
        <v>メニューB(残差)</v>
      </c>
      <c r="AX568" s="19">
        <f>IF(参照_電気!D568="","",参照_電気!D568)</f>
        <v>4.75E-4</v>
      </c>
      <c r="AY568" s="19">
        <f>IF(参照_電気!E568="","",参照_電気!E568)</f>
        <v>4.75E-4</v>
      </c>
      <c r="AZ568" s="19" t="str">
        <f>IF(参照_電気!F568="","",参照_電気!F568)</f>
        <v>一般社団法人東松島みらいとし機構</v>
      </c>
      <c r="BA568" s="19" t="str">
        <f>IF(参照_電気!G568="","",参照_電気!G568)</f>
        <v>一般社団法人東松島みらいとし機構_メニューB(残差)</v>
      </c>
      <c r="BB568" s="19">
        <f t="shared" si="49"/>
        <v>0.47499999999999998</v>
      </c>
      <c r="BD568" s="19" t="str">
        <f>IF(参照_電気!L568="","",参照_電気!L568)</f>
        <v/>
      </c>
    </row>
    <row r="569" spans="47:56">
      <c r="AU569" s="19" t="str">
        <f>IF(参照_電気!A569="","",参照_電気!A569)</f>
        <v/>
      </c>
      <c r="AV569" s="19" t="str">
        <f>IF(参照_電気!B569="","",参照_電気!B569)</f>
        <v/>
      </c>
      <c r="AW569" s="19" t="str">
        <f>IF(参照_電気!C569="","",参照_電気!C569)</f>
        <v>(参考値)事業者全体</v>
      </c>
      <c r="AX569" s="19">
        <f>IF(参照_電気!D569="","",参照_電気!D569)</f>
        <v>4.6500000000000003E-4</v>
      </c>
      <c r="AY569" s="19">
        <f>IF(参照_電気!E569="","",参照_電気!E569)</f>
        <v>4.6500000000000003E-4</v>
      </c>
      <c r="AZ569" s="19" t="str">
        <f>IF(参照_電気!F569="","",参照_電気!F569)</f>
        <v>一般社団法人東松島みらいとし機構</v>
      </c>
      <c r="BA569" s="19" t="str">
        <f>IF(参照_電気!G569="","",参照_電気!G569)</f>
        <v>一般社団法人東松島みらいとし機構_(参考値)事業者全体</v>
      </c>
      <c r="BB569" s="19">
        <f t="shared" si="49"/>
        <v>0.46500000000000002</v>
      </c>
      <c r="BD569" s="19" t="str">
        <f>IF(参照_電気!L569="","",参照_電気!L569)</f>
        <v/>
      </c>
    </row>
    <row r="570" spans="47:56">
      <c r="AU570" s="19" t="str">
        <f>IF(参照_電気!A570="","",参照_電気!A570)</f>
        <v>A0234</v>
      </c>
      <c r="AV570" s="19" t="str">
        <f>IF(参照_電気!B570="","",参照_電気!B570)</f>
        <v>(株)グリーンパワー大東</v>
      </c>
      <c r="AW570" s="19" t="str">
        <f>IF(参照_電気!C570="","",参照_電気!C570)</f>
        <v>メニューA</v>
      </c>
      <c r="AX570" s="19">
        <f>IF(参照_電気!D570="","",参照_電気!D570)</f>
        <v>0</v>
      </c>
      <c r="AY570" s="19">
        <f>IF(参照_電気!E570="","",参照_電気!E570)</f>
        <v>0</v>
      </c>
      <c r="AZ570" s="19" t="str">
        <f>IF(参照_電気!F570="","",参照_電気!F570)</f>
        <v>(株)グリーンパワー大東</v>
      </c>
      <c r="BA570" s="19" t="str">
        <f>IF(参照_電気!G570="","",参照_電気!G570)</f>
        <v>(株)グリーンパワー大東_メニューA</v>
      </c>
      <c r="BB570" s="19">
        <f t="shared" si="49"/>
        <v>0</v>
      </c>
      <c r="BD570" s="19" t="str">
        <f>IF(参照_電気!L570="","",参照_電気!L570)</f>
        <v/>
      </c>
    </row>
    <row r="571" spans="47:56">
      <c r="AU571" s="19" t="str">
        <f>IF(参照_電気!A571="","",参照_電気!A571)</f>
        <v/>
      </c>
      <c r="AV571" s="19" t="str">
        <f>IF(参照_電気!B571="","",参照_電気!B571)</f>
        <v/>
      </c>
      <c r="AW571" s="19" t="str">
        <f>IF(参照_電気!C571="","",参照_電気!C571)</f>
        <v>メニューB</v>
      </c>
      <c r="AX571" s="19">
        <f>IF(参照_電気!D571="","",参照_電気!D571)</f>
        <v>1.2E-4</v>
      </c>
      <c r="AY571" s="19">
        <f>IF(参照_電気!E571="","",参照_電気!E571)</f>
        <v>1.2E-4</v>
      </c>
      <c r="AZ571" s="19" t="str">
        <f>IF(参照_電気!F571="","",参照_電気!F571)</f>
        <v>(株)グリーンパワー大東</v>
      </c>
      <c r="BA571" s="19" t="str">
        <f>IF(参照_電気!G571="","",参照_電気!G571)</f>
        <v>(株)グリーンパワー大東_メニューB</v>
      </c>
      <c r="BB571" s="19">
        <f t="shared" si="49"/>
        <v>0.12000000000000001</v>
      </c>
      <c r="BD571" s="19" t="str">
        <f>IF(参照_電気!L571="","",参照_電気!L571)</f>
        <v/>
      </c>
    </row>
    <row r="572" spans="47:56">
      <c r="AU572" s="19" t="str">
        <f>IF(参照_電気!A572="","",参照_電気!A572)</f>
        <v/>
      </c>
      <c r="AV572" s="19" t="str">
        <f>IF(参照_電気!B572="","",参照_電気!B572)</f>
        <v/>
      </c>
      <c r="AW572" s="19" t="str">
        <f>IF(参照_電気!C572="","",参照_電気!C572)</f>
        <v>メニューC(残差)</v>
      </c>
      <c r="AX572" s="19">
        <f>IF(参照_電気!D572="","",参照_電気!D572)</f>
        <v>2.1800000000000001E-4</v>
      </c>
      <c r="AY572" s="19">
        <f>IF(参照_電気!E572="","",参照_電気!E572)</f>
        <v>2.1800000000000001E-4</v>
      </c>
      <c r="AZ572" s="19" t="str">
        <f>IF(参照_電気!F572="","",参照_電気!F572)</f>
        <v>(株)グリーンパワー大東</v>
      </c>
      <c r="BA572" s="19" t="str">
        <f>IF(参照_電気!G572="","",参照_電気!G572)</f>
        <v>(株)グリーンパワー大東_メニューC(残差)</v>
      </c>
      <c r="BB572" s="19">
        <f t="shared" si="49"/>
        <v>0.21800000000000003</v>
      </c>
      <c r="BD572" s="19" t="str">
        <f>IF(参照_電気!L572="","",参照_電気!L572)</f>
        <v/>
      </c>
    </row>
    <row r="573" spans="47:56">
      <c r="AU573" s="19" t="str">
        <f>IF(参照_電気!A573="","",参照_電気!A573)</f>
        <v/>
      </c>
      <c r="AV573" s="19" t="str">
        <f>IF(参照_電気!B573="","",参照_電気!B573)</f>
        <v/>
      </c>
      <c r="AW573" s="19" t="str">
        <f>IF(参照_電気!C573="","",参照_電気!C573)</f>
        <v>(参考値)事業者全体</v>
      </c>
      <c r="AX573" s="19">
        <f>IF(参照_電気!D573="","",参照_電気!D573)</f>
        <v>1.17E-4</v>
      </c>
      <c r="AY573" s="19">
        <f>IF(参照_電気!E573="","",参照_電気!E573)</f>
        <v>1.17E-4</v>
      </c>
      <c r="AZ573" s="19" t="str">
        <f>IF(参照_電気!F573="","",参照_電気!F573)</f>
        <v>(株)グリーンパワー大東</v>
      </c>
      <c r="BA573" s="19" t="str">
        <f>IF(参照_電気!G573="","",参照_電気!G573)</f>
        <v>(株)グリーンパワー大東_(参考値)事業者全体</v>
      </c>
      <c r="BB573" s="19">
        <f t="shared" si="49"/>
        <v>0.11699999999999999</v>
      </c>
      <c r="BD573" s="19" t="str">
        <f>IF(参照_電気!L573="","",参照_電気!L573)</f>
        <v/>
      </c>
    </row>
    <row r="574" spans="47:56">
      <c r="AU574" s="19" t="str">
        <f>IF(参照_電気!A574="","",参照_電気!A574)</f>
        <v>A0236</v>
      </c>
      <c r="AV574" s="19" t="str">
        <f>IF(参照_電気!B574="","",参照_電気!B574)</f>
        <v>(株)シーラソーラー</v>
      </c>
      <c r="AW574" s="19" t="str">
        <f>IF(参照_電気!C574="","",参照_電気!C574)</f>
        <v/>
      </c>
      <c r="AX574" s="19">
        <f>IF(参照_電気!D574="","",参照_電気!D574)</f>
        <v>5.6800000000000004E-4</v>
      </c>
      <c r="AY574" s="19">
        <f>IF(参照_電気!E574="","",参照_電気!E574)</f>
        <v>5.6800000000000004E-4</v>
      </c>
      <c r="AZ574" s="19" t="str">
        <f>IF(参照_電気!F574="","",参照_電気!F574)</f>
        <v>(株)シーラソーラー</v>
      </c>
      <c r="BA574" s="19" t="str">
        <f>IF(参照_電気!G574="","",参照_電気!G574)</f>
        <v>(株)シーラソーラー_</v>
      </c>
      <c r="BB574" s="19">
        <f t="shared" si="49"/>
        <v>0.56800000000000006</v>
      </c>
      <c r="BD574" s="19" t="str">
        <f>IF(参照_電気!L574="","",参照_電気!L574)</f>
        <v/>
      </c>
    </row>
    <row r="575" spans="47:56">
      <c r="AU575" s="19" t="str">
        <f>IF(参照_電気!A575="","",参照_電気!A575)</f>
        <v>A0237</v>
      </c>
      <c r="AV575" s="19" t="str">
        <f>IF(参照_電気!B575="","",参照_電気!B575)</f>
        <v>御所野縄文電力(株)</v>
      </c>
      <c r="AW575" s="19" t="str">
        <f>IF(参照_電気!C575="","",参照_電気!C575)</f>
        <v/>
      </c>
      <c r="AX575" s="19">
        <f>IF(参照_電気!D575="","",参照_電気!D575)</f>
        <v>4.8000000000000001E-4</v>
      </c>
      <c r="AY575" s="19">
        <f>IF(参照_電気!E575="","",参照_電気!E575)</f>
        <v>4.8000000000000001E-4</v>
      </c>
      <c r="AZ575" s="19" t="str">
        <f>IF(参照_電気!F575="","",参照_電気!F575)</f>
        <v>御所野縄文電力(株)</v>
      </c>
      <c r="BA575" s="19" t="str">
        <f>IF(参照_電気!G575="","",参照_電気!G575)</f>
        <v>御所野縄文電力(株)_</v>
      </c>
      <c r="BB575" s="19">
        <f t="shared" si="49"/>
        <v>0.48000000000000004</v>
      </c>
      <c r="BD575" s="19" t="str">
        <f>IF(参照_電気!L575="","",参照_電気!L575)</f>
        <v/>
      </c>
    </row>
    <row r="576" spans="47:56">
      <c r="AU576" s="19" t="str">
        <f>IF(参照_電気!A576="","",参照_電気!A576)</f>
        <v>A0238</v>
      </c>
      <c r="AV576" s="19" t="str">
        <f>IF(参照_電気!B576="","",参照_電気!B576)</f>
        <v>(株)カーボンニュートラル</v>
      </c>
      <c r="AW576" s="19" t="str">
        <f>IF(参照_電気!C576="","",参照_電気!C576)</f>
        <v>メニューA</v>
      </c>
      <c r="AX576" s="19">
        <f>IF(参照_電気!D576="","",参照_電気!D576)</f>
        <v>0</v>
      </c>
      <c r="AY576" s="19">
        <f>IF(参照_電気!E576="","",参照_電気!E576)</f>
        <v>0</v>
      </c>
      <c r="AZ576" s="19" t="str">
        <f>IF(参照_電気!F576="","",参照_電気!F576)</f>
        <v>(株)カーボンニュートラル</v>
      </c>
      <c r="BA576" s="19" t="str">
        <f>IF(参照_電気!G576="","",参照_電気!G576)</f>
        <v>(株)カーボンニュートラル_メニューA</v>
      </c>
      <c r="BB576" s="19">
        <f t="shared" si="49"/>
        <v>0</v>
      </c>
      <c r="BD576" s="19" t="str">
        <f>IF(参照_電気!L576="","",参照_電気!L576)</f>
        <v/>
      </c>
    </row>
    <row r="577" spans="47:56">
      <c r="AU577" s="19" t="str">
        <f>IF(参照_電気!A577="","",参照_電気!A577)</f>
        <v/>
      </c>
      <c r="AV577" s="19" t="str">
        <f>IF(参照_電気!B577="","",参照_電気!B577)</f>
        <v/>
      </c>
      <c r="AW577" s="19" t="str">
        <f>IF(参照_電気!C577="","",参照_電気!C577)</f>
        <v>メニューB(残差)</v>
      </c>
      <c r="AX577" s="19">
        <f>IF(参照_電気!D577="","",参照_電気!D577)</f>
        <v>3.8299999999999999E-4</v>
      </c>
      <c r="AY577" s="19">
        <f>IF(参照_電気!E577="","",参照_電気!E577)</f>
        <v>3.8299999999999999E-4</v>
      </c>
      <c r="AZ577" s="19" t="str">
        <f>IF(参照_電気!F577="","",参照_電気!F577)</f>
        <v>(株)カーボンニュートラル</v>
      </c>
      <c r="BA577" s="19" t="str">
        <f>IF(参照_電気!G577="","",参照_電気!G577)</f>
        <v>(株)カーボンニュートラル_メニューB(残差)</v>
      </c>
      <c r="BB577" s="19">
        <f t="shared" si="49"/>
        <v>0.38300000000000001</v>
      </c>
      <c r="BD577" s="19" t="str">
        <f>IF(参照_電気!L577="","",参照_電気!L577)</f>
        <v/>
      </c>
    </row>
    <row r="578" spans="47:56">
      <c r="AU578" s="19" t="str">
        <f>IF(参照_電気!A578="","",参照_電気!A578)</f>
        <v/>
      </c>
      <c r="AV578" s="19" t="str">
        <f>IF(参照_電気!B578="","",参照_電気!B578)</f>
        <v/>
      </c>
      <c r="AW578" s="19" t="str">
        <f>IF(参照_電気!C578="","",参照_電気!C578)</f>
        <v>(参考値)事業者全体</v>
      </c>
      <c r="AX578" s="19">
        <f>IF(参照_電気!D578="","",参照_電気!D578)</f>
        <v>2.5799999999999998E-4</v>
      </c>
      <c r="AY578" s="19">
        <f>IF(参照_電気!E578="","",参照_電気!E578)</f>
        <v>2.5799999999999998E-4</v>
      </c>
      <c r="AZ578" s="19" t="str">
        <f>IF(参照_電気!F578="","",参照_電気!F578)</f>
        <v>(株)カーボンニュートラル</v>
      </c>
      <c r="BA578" s="19" t="str">
        <f>IF(参照_電気!G578="","",参照_電気!G578)</f>
        <v>(株)カーボンニュートラル_(参考値)事業者全体</v>
      </c>
      <c r="BB578" s="19">
        <f t="shared" si="49"/>
        <v>0.25800000000000001</v>
      </c>
      <c r="BD578" s="19" t="str">
        <f>IF(参照_電気!L578="","",参照_電気!L578)</f>
        <v/>
      </c>
    </row>
    <row r="579" spans="47:56">
      <c r="AU579" s="19" t="str">
        <f>IF(参照_電気!A579="","",参照_電気!A579)</f>
        <v>A0239</v>
      </c>
      <c r="AV579" s="19" t="str">
        <f>IF(参照_電気!B579="","",参照_電気!B579)</f>
        <v>宮古新電力(株)</v>
      </c>
      <c r="AW579" s="19" t="str">
        <f>IF(参照_電気!C579="","",参照_電気!C579)</f>
        <v>メニューA</v>
      </c>
      <c r="AX579" s="19">
        <f>IF(参照_電気!D579="","",参照_電気!D579)</f>
        <v>0</v>
      </c>
      <c r="AY579" s="19">
        <f>IF(参照_電気!E579="","",参照_電気!E579)</f>
        <v>0</v>
      </c>
      <c r="AZ579" s="19" t="str">
        <f>IF(参照_電気!F579="","",参照_電気!F579)</f>
        <v>宮古新電力(株)</v>
      </c>
      <c r="BA579" s="19" t="str">
        <f>IF(参照_電気!G579="","",参照_電気!G579)</f>
        <v>宮古新電力(株)_メニューA</v>
      </c>
      <c r="BB579" s="19">
        <f t="shared" si="49"/>
        <v>0</v>
      </c>
      <c r="BD579" s="19" t="str">
        <f>IF(参照_電気!L579="","",参照_電気!L579)</f>
        <v/>
      </c>
    </row>
    <row r="580" spans="47:56">
      <c r="AU580" s="19" t="str">
        <f>IF(参照_電気!A580="","",参照_電気!A580)</f>
        <v/>
      </c>
      <c r="AV580" s="19" t="str">
        <f>IF(参照_電気!B580="","",参照_電気!B580)</f>
        <v/>
      </c>
      <c r="AW580" s="19" t="str">
        <f>IF(参照_電気!C580="","",参照_電気!C580)</f>
        <v>メニューB(残差)</v>
      </c>
      <c r="AX580" s="19">
        <f>IF(参照_電気!D580="","",参照_電気!D580)</f>
        <v>4.5899999999999999E-4</v>
      </c>
      <c r="AY580" s="19">
        <f>IF(参照_電気!E580="","",参照_電気!E580)</f>
        <v>4.5899999999999999E-4</v>
      </c>
      <c r="AZ580" s="19" t="str">
        <f>IF(参照_電気!F580="","",参照_電気!F580)</f>
        <v>宮古新電力(株)</v>
      </c>
      <c r="BA580" s="19" t="str">
        <f>IF(参照_電気!G580="","",参照_電気!G580)</f>
        <v>宮古新電力(株)_メニューB(残差)</v>
      </c>
      <c r="BB580" s="19">
        <f t="shared" si="49"/>
        <v>0.45899999999999996</v>
      </c>
      <c r="BD580" s="19" t="str">
        <f>IF(参照_電気!L580="","",参照_電気!L580)</f>
        <v/>
      </c>
    </row>
    <row r="581" spans="47:56">
      <c r="AU581" s="19" t="str">
        <f>IF(参照_電気!A581="","",参照_電気!A581)</f>
        <v/>
      </c>
      <c r="AV581" s="19" t="str">
        <f>IF(参照_電気!B581="","",参照_電気!B581)</f>
        <v/>
      </c>
      <c r="AW581" s="19" t="str">
        <f>IF(参照_電気!C581="","",参照_電気!C581)</f>
        <v>(参考値)事業者全体</v>
      </c>
      <c r="AX581" s="19">
        <f>IF(参照_電気!D581="","",参照_電気!D581)</f>
        <v>4.5899999999999999E-4</v>
      </c>
      <c r="AY581" s="19">
        <f>IF(参照_電気!E581="","",参照_電気!E581)</f>
        <v>4.5899999999999999E-4</v>
      </c>
      <c r="AZ581" s="19" t="str">
        <f>IF(参照_電気!F581="","",参照_電気!F581)</f>
        <v>宮古新電力(株)</v>
      </c>
      <c r="BA581" s="19" t="str">
        <f>IF(参照_電気!G581="","",参照_電気!G581)</f>
        <v>宮古新電力(株)_(参考値)事業者全体</v>
      </c>
      <c r="BB581" s="19">
        <f t="shared" ref="BB581:BB644" si="50">AX581*1000</f>
        <v>0.45899999999999996</v>
      </c>
      <c r="BD581" s="19" t="str">
        <f>IF(参照_電気!L581="","",参照_電気!L581)</f>
        <v/>
      </c>
    </row>
    <row r="582" spans="47:56">
      <c r="AU582" s="19" t="str">
        <f>IF(参照_電気!A582="","",参照_電気!A582)</f>
        <v>A0240</v>
      </c>
      <c r="AV582" s="19" t="str">
        <f>IF(参照_電気!B582="","",参照_電気!B582)</f>
        <v>長崎地域電力(株)</v>
      </c>
      <c r="AW582" s="19" t="str">
        <f>IF(参照_電気!C582="","",参照_電気!C582)</f>
        <v/>
      </c>
      <c r="AX582" s="19">
        <f>IF(参照_電気!D582="","",参照_電気!D582)</f>
        <v>5.8699999999999996E-4</v>
      </c>
      <c r="AY582" s="19">
        <f>IF(参照_電気!E582="","",参照_電気!E582)</f>
        <v>5.8699999999999996E-4</v>
      </c>
      <c r="AZ582" s="19" t="str">
        <f>IF(参照_電気!F582="","",参照_電気!F582)</f>
        <v>長崎地域電力(株)</v>
      </c>
      <c r="BA582" s="19" t="str">
        <f>IF(参照_電気!G582="","",参照_電気!G582)</f>
        <v>長崎地域電力(株)_</v>
      </c>
      <c r="BB582" s="19">
        <f t="shared" si="50"/>
        <v>0.58699999999999997</v>
      </c>
      <c r="BD582" s="19" t="str">
        <f>IF(参照_電気!L582="","",参照_電気!L582)</f>
        <v/>
      </c>
    </row>
    <row r="583" spans="47:56">
      <c r="AU583" s="19" t="str">
        <f>IF(参照_電気!A583="","",参照_電気!A583)</f>
        <v>A0241</v>
      </c>
      <c r="AV583" s="19" t="str">
        <f>IF(参照_電気!B583="","",参照_電気!B583)</f>
        <v>(株)エネアーク関西</v>
      </c>
      <c r="AW583" s="19" t="str">
        <f>IF(参照_電気!C583="","",参照_電気!C583)</f>
        <v/>
      </c>
      <c r="AX583" s="19">
        <f>IF(参照_電気!D583="","",参照_電気!D583)</f>
        <v>3.7800000000000003E-4</v>
      </c>
      <c r="AY583" s="19">
        <f>IF(参照_電気!E583="","",参照_電気!E583)</f>
        <v>3.7800000000000003E-4</v>
      </c>
      <c r="AZ583" s="19" t="str">
        <f>IF(参照_電気!F583="","",参照_電気!F583)</f>
        <v>(株)エネアーク関西</v>
      </c>
      <c r="BA583" s="19" t="str">
        <f>IF(参照_電気!G583="","",参照_電気!G583)</f>
        <v>(株)エネアーク関西_</v>
      </c>
      <c r="BB583" s="19">
        <f t="shared" si="50"/>
        <v>0.378</v>
      </c>
      <c r="BD583" s="19" t="str">
        <f>IF(参照_電気!L583="","",参照_電気!L583)</f>
        <v/>
      </c>
    </row>
    <row r="584" spans="47:56">
      <c r="AU584" s="19" t="str">
        <f>IF(参照_電気!A584="","",参照_電気!A584)</f>
        <v>A0243</v>
      </c>
      <c r="AV584" s="19" t="str">
        <f>IF(参照_電気!B584="","",参照_電気!B584)</f>
        <v>近畿電力(株)</v>
      </c>
      <c r="AW584" s="19" t="str">
        <f>IF(参照_電気!C584="","",参照_電気!C584)</f>
        <v/>
      </c>
      <c r="AX584" s="19">
        <f>IF(参照_電気!D584="","",参照_電気!D584)</f>
        <v>3.8299999999999999E-4</v>
      </c>
      <c r="AY584" s="19">
        <f>IF(参照_電気!E584="","",参照_電気!E584)</f>
        <v>3.8299999999999999E-4</v>
      </c>
      <c r="AZ584" s="19" t="str">
        <f>IF(参照_電気!F584="","",参照_電気!F584)</f>
        <v>近畿電力(株)</v>
      </c>
      <c r="BA584" s="19" t="str">
        <f>IF(参照_電気!G584="","",参照_電気!G584)</f>
        <v>近畿電力(株)_</v>
      </c>
      <c r="BB584" s="19">
        <f t="shared" si="50"/>
        <v>0.38300000000000001</v>
      </c>
      <c r="BD584" s="19" t="str">
        <f>IF(参照_電気!L584="","",参照_電気!L584)</f>
        <v/>
      </c>
    </row>
    <row r="585" spans="47:56">
      <c r="AU585" s="19" t="str">
        <f>IF(参照_電気!A585="","",参照_電気!A585)</f>
        <v>A0245</v>
      </c>
      <c r="AV585" s="19" t="str">
        <f>IF(参照_電気!B585="","",参照_電気!B585)</f>
        <v>新電力おおいた(株)</v>
      </c>
      <c r="AW585" s="19" t="str">
        <f>IF(参照_電気!C585="","",参照_電気!C585)</f>
        <v>メニューA</v>
      </c>
      <c r="AX585" s="19">
        <f>IF(参照_電気!D585="","",参照_電気!D585)</f>
        <v>0</v>
      </c>
      <c r="AY585" s="19">
        <f>IF(参照_電気!E585="","",参照_電気!E585)</f>
        <v>0</v>
      </c>
      <c r="AZ585" s="19" t="str">
        <f>IF(参照_電気!F585="","",参照_電気!F585)</f>
        <v>新電力おおいた(株)</v>
      </c>
      <c r="BA585" s="19" t="str">
        <f>IF(参照_電気!G585="","",参照_電気!G585)</f>
        <v>新電力おおいた(株)_メニューA</v>
      </c>
      <c r="BB585" s="19">
        <f t="shared" si="50"/>
        <v>0</v>
      </c>
      <c r="BD585" s="19" t="str">
        <f>IF(参照_電気!L585="","",参照_電気!L585)</f>
        <v/>
      </c>
    </row>
    <row r="586" spans="47:56">
      <c r="AU586" s="19" t="str">
        <f>IF(参照_電気!A586="","",参照_電気!A586)</f>
        <v/>
      </c>
      <c r="AV586" s="19" t="str">
        <f>IF(参照_電気!B586="","",参照_電気!B586)</f>
        <v/>
      </c>
      <c r="AW586" s="19" t="str">
        <f>IF(参照_電気!C586="","",参照_電気!C586)</f>
        <v>メニューB(残差)</v>
      </c>
      <c r="AX586" s="19">
        <f>IF(参照_電気!D586="","",参照_電気!D586)</f>
        <v>3.7500000000000001E-4</v>
      </c>
      <c r="AY586" s="19">
        <f>IF(参照_電気!E586="","",参照_電気!E586)</f>
        <v>3.7500000000000001E-4</v>
      </c>
      <c r="AZ586" s="19" t="str">
        <f>IF(参照_電気!F586="","",参照_電気!F586)</f>
        <v>新電力おおいた(株)</v>
      </c>
      <c r="BA586" s="19" t="str">
        <f>IF(参照_電気!G586="","",参照_電気!G586)</f>
        <v>新電力おおいた(株)_メニューB(残差)</v>
      </c>
      <c r="BB586" s="19">
        <f t="shared" si="50"/>
        <v>0.375</v>
      </c>
      <c r="BD586" s="19" t="str">
        <f>IF(参照_電気!L586="","",参照_電気!L586)</f>
        <v/>
      </c>
    </row>
    <row r="587" spans="47:56">
      <c r="AU587" s="19" t="str">
        <f>IF(参照_電気!A587="","",参照_電気!A587)</f>
        <v/>
      </c>
      <c r="AV587" s="19" t="str">
        <f>IF(参照_電気!B587="","",参照_電気!B587)</f>
        <v/>
      </c>
      <c r="AW587" s="19" t="str">
        <f>IF(参照_電気!C587="","",参照_電気!C587)</f>
        <v>(参考値)事業者全体</v>
      </c>
      <c r="AX587" s="19">
        <f>IF(参照_電気!D587="","",参照_電気!D587)</f>
        <v>3.5100000000000002E-4</v>
      </c>
      <c r="AY587" s="19">
        <f>IF(参照_電気!E587="","",参照_電気!E587)</f>
        <v>3.5100000000000002E-4</v>
      </c>
      <c r="AZ587" s="19" t="str">
        <f>IF(参照_電気!F587="","",参照_電気!F587)</f>
        <v>新電力おおいた(株)</v>
      </c>
      <c r="BA587" s="19" t="str">
        <f>IF(参照_電気!G587="","",参照_電気!G587)</f>
        <v>新電力おおいた(株)_(参考値)事業者全体</v>
      </c>
      <c r="BB587" s="19">
        <f t="shared" si="50"/>
        <v>0.35100000000000003</v>
      </c>
      <c r="BD587" s="19" t="str">
        <f>IF(参照_電気!L587="","",参照_電気!L587)</f>
        <v/>
      </c>
    </row>
    <row r="588" spans="47:56">
      <c r="AU588" s="19" t="str">
        <f>IF(参照_電気!A588="","",参照_電気!A588)</f>
        <v>A0246</v>
      </c>
      <c r="AV588" s="19" t="str">
        <f>IF(参照_電気!B588="","",参照_電気!B588)</f>
        <v>(株)日本セレモニー</v>
      </c>
      <c r="AW588" s="19" t="str">
        <f>IF(参照_電気!C588="","",参照_電気!C588)</f>
        <v/>
      </c>
      <c r="AX588" s="19">
        <f>IF(参照_電気!D588="","",参照_電気!D588)</f>
        <v>5.6700000000000001E-4</v>
      </c>
      <c r="AY588" s="19">
        <f>IF(参照_電気!E588="","",参照_電気!E588)</f>
        <v>5.6700000000000001E-4</v>
      </c>
      <c r="AZ588" s="19" t="str">
        <f>IF(参照_電気!F588="","",参照_電気!F588)</f>
        <v>(株)日本セレモニー</v>
      </c>
      <c r="BA588" s="19" t="str">
        <f>IF(参照_電気!G588="","",参照_電気!G588)</f>
        <v>(株)日本セレモニー_</v>
      </c>
      <c r="BB588" s="19">
        <f t="shared" si="50"/>
        <v>0.56700000000000006</v>
      </c>
      <c r="BD588" s="19" t="str">
        <f>IF(参照_電気!L588="","",参照_電気!L588)</f>
        <v/>
      </c>
    </row>
    <row r="589" spans="47:56">
      <c r="AU589" s="19" t="str">
        <f>IF(参照_電気!A589="","",参照_電気!A589)</f>
        <v>A0248</v>
      </c>
      <c r="AV589" s="19" t="str">
        <f>IF(参照_電気!B589="","",参照_電気!B589)</f>
        <v>(株)池見石油店</v>
      </c>
      <c r="AW589" s="19" t="str">
        <f>IF(参照_電気!C589="","",参照_電気!C589)</f>
        <v/>
      </c>
      <c r="AX589" s="19">
        <f>IF(参照_電気!D589="","",参照_電気!D589)</f>
        <v>6.4700000000000001E-4</v>
      </c>
      <c r="AY589" s="19">
        <f>IF(参照_電気!E589="","",参照_電気!E589)</f>
        <v>6.4700000000000001E-4</v>
      </c>
      <c r="AZ589" s="19" t="str">
        <f>IF(参照_電気!F589="","",参照_電気!F589)</f>
        <v>(株)池見石油店</v>
      </c>
      <c r="BA589" s="19" t="str">
        <f>IF(参照_電気!G589="","",参照_電気!G589)</f>
        <v>(株)池見石油店_</v>
      </c>
      <c r="BB589" s="19">
        <f t="shared" si="50"/>
        <v>0.64700000000000002</v>
      </c>
      <c r="BD589" s="19" t="str">
        <f>IF(参照_電気!L589="","",参照_電気!L589)</f>
        <v/>
      </c>
    </row>
    <row r="590" spans="47:56">
      <c r="AU590" s="19" t="str">
        <f>IF(参照_電気!A590="","",参照_電気!A590)</f>
        <v>A0250</v>
      </c>
      <c r="AV590" s="19" t="str">
        <f>IF(参照_電気!B590="","",参照_電気!B590)</f>
        <v>芝浦電力(株)</v>
      </c>
      <c r="AW590" s="19" t="str">
        <f>IF(参照_電気!C590="","",参照_電気!C590)</f>
        <v>メニューA</v>
      </c>
      <c r="AX590" s="19">
        <f>IF(参照_電気!D590="","",参照_電気!D590)</f>
        <v>0</v>
      </c>
      <c r="AY590" s="19">
        <f>IF(参照_電気!E590="","",参照_電気!E590)</f>
        <v>0</v>
      </c>
      <c r="AZ590" s="19" t="str">
        <f>IF(参照_電気!F590="","",参照_電気!F590)</f>
        <v>芝浦電力(株)</v>
      </c>
      <c r="BA590" s="19" t="str">
        <f>IF(参照_電気!G590="","",参照_電気!G590)</f>
        <v>芝浦電力(株)_メニューA</v>
      </c>
      <c r="BB590" s="19">
        <f t="shared" si="50"/>
        <v>0</v>
      </c>
      <c r="BD590" s="19" t="str">
        <f>IF(参照_電気!L590="","",参照_電気!L590)</f>
        <v/>
      </c>
    </row>
    <row r="591" spans="47:56">
      <c r="AU591" s="19" t="str">
        <f>IF(参照_電気!A591="","",参照_電気!A591)</f>
        <v/>
      </c>
      <c r="AV591" s="19" t="str">
        <f>IF(参照_電気!B591="","",参照_電気!B591)</f>
        <v/>
      </c>
      <c r="AW591" s="19" t="str">
        <f>IF(参照_電気!C591="","",参照_電気!C591)</f>
        <v>メニューB(残差)</v>
      </c>
      <c r="AX591" s="19">
        <f>IF(参照_電気!D591="","",参照_電気!D591)</f>
        <v>5.4299999999999997E-4</v>
      </c>
      <c r="AY591" s="19">
        <f>IF(参照_電気!E591="","",参照_電気!E591)</f>
        <v>5.4299999999999997E-4</v>
      </c>
      <c r="AZ591" s="19" t="str">
        <f>IF(参照_電気!F591="","",参照_電気!F591)</f>
        <v>芝浦電力(株)</v>
      </c>
      <c r="BA591" s="19" t="str">
        <f>IF(参照_電気!G591="","",参照_電気!G591)</f>
        <v>芝浦電力(株)_メニューB(残差)</v>
      </c>
      <c r="BB591" s="19">
        <f t="shared" si="50"/>
        <v>0.54299999999999993</v>
      </c>
      <c r="BD591" s="19" t="str">
        <f>IF(参照_電気!L591="","",参照_電気!L591)</f>
        <v/>
      </c>
    </row>
    <row r="592" spans="47:56">
      <c r="AU592" s="19" t="str">
        <f>IF(参照_電気!A592="","",参照_電気!A592)</f>
        <v/>
      </c>
      <c r="AV592" s="19" t="str">
        <f>IF(参照_電気!B592="","",参照_電気!B592)</f>
        <v/>
      </c>
      <c r="AW592" s="19" t="str">
        <f>IF(参照_電気!C592="","",参照_電気!C592)</f>
        <v>(参考値)事業者全体</v>
      </c>
      <c r="AX592" s="19">
        <f>IF(参照_電気!D592="","",参照_電気!D592)</f>
        <v>4.9399999999999997E-4</v>
      </c>
      <c r="AY592" s="19">
        <f>IF(参照_電気!E592="","",参照_電気!E592)</f>
        <v>4.9399999999999997E-4</v>
      </c>
      <c r="AZ592" s="19" t="str">
        <f>IF(参照_電気!F592="","",参照_電気!F592)</f>
        <v>芝浦電力(株)</v>
      </c>
      <c r="BA592" s="19" t="str">
        <f>IF(参照_電気!G592="","",参照_電気!G592)</f>
        <v>芝浦電力(株)_(参考値)事業者全体</v>
      </c>
      <c r="BB592" s="19">
        <f t="shared" si="50"/>
        <v>0.49399999999999999</v>
      </c>
      <c r="BD592" s="19" t="str">
        <f>IF(参照_電気!L592="","",参照_電気!L592)</f>
        <v/>
      </c>
    </row>
    <row r="593" spans="47:56">
      <c r="AU593" s="19" t="str">
        <f>IF(参照_電気!A593="","",参照_電気!A593)</f>
        <v>A0253</v>
      </c>
      <c r="AV593" s="19" t="str">
        <f>IF(参照_電気!B593="","",参照_電気!B593)</f>
        <v>(株)地域創生ホールディングス</v>
      </c>
      <c r="AW593" s="19" t="str">
        <f>IF(参照_電気!C593="","",参照_電気!C593)</f>
        <v/>
      </c>
      <c r="AX593" s="19">
        <f>IF(参照_電気!D593="","",参照_電気!D593)</f>
        <v>4.2299999999999998E-4</v>
      </c>
      <c r="AY593" s="19">
        <f>IF(参照_電気!E593="","",参照_電気!E593)</f>
        <v>4.2299999999999998E-4</v>
      </c>
      <c r="AZ593" s="19" t="str">
        <f>IF(参照_電気!F593="","",参照_電気!F593)</f>
        <v>(株)地域創生ホールディングス</v>
      </c>
      <c r="BA593" s="19" t="str">
        <f>IF(参照_電気!G593="","",参照_電気!G593)</f>
        <v>(株)地域創生ホールディングス_</v>
      </c>
      <c r="BB593" s="19">
        <f t="shared" si="50"/>
        <v>0.42299999999999999</v>
      </c>
      <c r="BD593" s="19" t="str">
        <f>IF(参照_電気!L593="","",参照_電気!L593)</f>
        <v/>
      </c>
    </row>
    <row r="594" spans="47:56">
      <c r="AU594" s="19" t="str">
        <f>IF(参照_電気!A594="","",参照_電気!A594)</f>
        <v>A0256</v>
      </c>
      <c r="AV594" s="19" t="str">
        <f>IF(参照_電気!B594="","",参照_電気!B594)</f>
        <v>(株)エーコープサービス</v>
      </c>
      <c r="AW594" s="19" t="str">
        <f>IF(参照_電気!C594="","",参照_電気!C594)</f>
        <v/>
      </c>
      <c r="AX594" s="19">
        <f>IF(参照_電気!D594="","",参照_電気!D594)</f>
        <v>4.06E-4</v>
      </c>
      <c r="AY594" s="19">
        <f>IF(参照_電気!E594="","",参照_電気!E594)</f>
        <v>4.06E-4</v>
      </c>
      <c r="AZ594" s="19" t="str">
        <f>IF(参照_電気!F594="","",参照_電気!F594)</f>
        <v>(株)エーコープサービス</v>
      </c>
      <c r="BA594" s="19" t="str">
        <f>IF(参照_電気!G594="","",参照_電気!G594)</f>
        <v>(株)エーコープサービス_</v>
      </c>
      <c r="BB594" s="19">
        <f t="shared" si="50"/>
        <v>0.40600000000000003</v>
      </c>
      <c r="BD594" s="19" t="str">
        <f>IF(参照_電気!L594="","",参照_電気!L594)</f>
        <v/>
      </c>
    </row>
    <row r="595" spans="47:56">
      <c r="AU595" s="19" t="str">
        <f>IF(参照_電気!A595="","",参照_電気!A595)</f>
        <v>A0258</v>
      </c>
      <c r="AV595" s="19" t="str">
        <f>IF(参照_電気!B595="","",参照_電気!B595)</f>
        <v>宮崎瓦斯(株)(旧：(株)宮崎ガスリビング)</v>
      </c>
      <c r="AW595" s="19" t="str">
        <f>IF(参照_電気!C595="","",参照_電気!C595)</f>
        <v/>
      </c>
      <c r="AX595" s="19">
        <f>IF(参照_電気!D595="","",参照_電気!D595)</f>
        <v>4.5600000000000003E-4</v>
      </c>
      <c r="AY595" s="19">
        <f>IF(参照_電気!E595="","",参照_電気!E595)</f>
        <v>4.5600000000000003E-4</v>
      </c>
      <c r="AZ595" s="19" t="str">
        <f>IF(参照_電気!F595="","",参照_電気!F595)</f>
        <v>宮崎瓦斯(株)(旧：(株)宮崎ガスリビング)</v>
      </c>
      <c r="BA595" s="19" t="str">
        <f>IF(参照_電気!G595="","",参照_電気!G595)</f>
        <v>宮崎瓦斯(株)(旧：(株)宮崎ガスリビング)_</v>
      </c>
      <c r="BB595" s="19">
        <f t="shared" si="50"/>
        <v>0.45600000000000002</v>
      </c>
      <c r="BD595" s="19" t="str">
        <f>IF(参照_電気!L595="","",参照_電気!L595)</f>
        <v/>
      </c>
    </row>
    <row r="596" spans="47:56">
      <c r="AU596" s="19" t="str">
        <f>IF(参照_電気!A596="","",参照_電気!A596)</f>
        <v>A0259</v>
      </c>
      <c r="AV596" s="19" t="str">
        <f>IF(参照_電気!B596="","",参照_電気!B596)</f>
        <v>山陰エレキ・アライアンス(株)</v>
      </c>
      <c r="AW596" s="19" t="str">
        <f>IF(参照_電気!C596="","",参照_電気!C596)</f>
        <v/>
      </c>
      <c r="AX596" s="19">
        <f>IF(参照_電気!D596="","",参照_電気!D596)</f>
        <v>4.3800000000000002E-4</v>
      </c>
      <c r="AY596" s="19">
        <f>IF(参照_電気!E596="","",参照_電気!E596)</f>
        <v>4.3800000000000002E-4</v>
      </c>
      <c r="AZ596" s="19" t="str">
        <f>IF(参照_電気!F596="","",参照_電気!F596)</f>
        <v>山陰エレキ・アライアンス(株)</v>
      </c>
      <c r="BA596" s="19" t="str">
        <f>IF(参照_電気!G596="","",参照_電気!G596)</f>
        <v>山陰エレキ・アライアンス(株)_</v>
      </c>
      <c r="BB596" s="19">
        <f t="shared" si="50"/>
        <v>0.438</v>
      </c>
      <c r="BD596" s="19" t="str">
        <f>IF(参照_電気!L596="","",参照_電気!L596)</f>
        <v/>
      </c>
    </row>
    <row r="597" spans="47:56">
      <c r="AU597" s="19" t="str">
        <f>IF(参照_電気!A597="","",参照_電気!A597)</f>
        <v>A0260</v>
      </c>
      <c r="AV597" s="19" t="str">
        <f>IF(参照_電気!B597="","",参照_電気!B597)</f>
        <v>(株)ジョヴィ</v>
      </c>
      <c r="AW597" s="19" t="str">
        <f>IF(参照_電気!C597="","",参照_電気!C597)</f>
        <v/>
      </c>
      <c r="AX597" s="19">
        <f>IF(参照_電気!D597="","",参照_電気!D597)</f>
        <v>4.5399999999999998E-4</v>
      </c>
      <c r="AY597" s="19">
        <f>IF(参照_電気!E597="","",参照_電気!E597)</f>
        <v>4.5399999999999998E-4</v>
      </c>
      <c r="AZ597" s="19" t="str">
        <f>IF(参照_電気!F597="","",参照_電気!F597)</f>
        <v>(株)ジョヴィ</v>
      </c>
      <c r="BA597" s="19" t="str">
        <f>IF(参照_電気!G597="","",参照_電気!G597)</f>
        <v>(株)ジョヴィ_</v>
      </c>
      <c r="BB597" s="19">
        <f t="shared" si="50"/>
        <v>0.45399999999999996</v>
      </c>
      <c r="BD597" s="19" t="str">
        <f>IF(参照_電気!L597="","",参照_電気!L597)</f>
        <v/>
      </c>
    </row>
    <row r="598" spans="47:56">
      <c r="AU598" s="19" t="str">
        <f>IF(参照_電気!A598="","",参照_電気!A598)</f>
        <v>A0261</v>
      </c>
      <c r="AV598" s="19" t="str">
        <f>IF(参照_電気!B598="","",参照_電気!B598)</f>
        <v xml:space="preserve">ミライフ東日本(株) </v>
      </c>
      <c r="AW598" s="19" t="str">
        <f>IF(参照_電気!C598="","",参照_電気!C598)</f>
        <v>メニューA</v>
      </c>
      <c r="AX598" s="19">
        <f>IF(参照_電気!D598="","",参照_電気!D598)</f>
        <v>0</v>
      </c>
      <c r="AY598" s="19">
        <f>IF(参照_電気!E598="","",参照_電気!E598)</f>
        <v>0</v>
      </c>
      <c r="AZ598" s="19" t="str">
        <f>IF(参照_電気!F598="","",参照_電気!F598)</f>
        <v xml:space="preserve">ミライフ東日本(株) </v>
      </c>
      <c r="BA598" s="19" t="str">
        <f>IF(参照_電気!G598="","",参照_電気!G598)</f>
        <v>ミライフ東日本(株) _メニューA</v>
      </c>
      <c r="BB598" s="19">
        <f t="shared" si="50"/>
        <v>0</v>
      </c>
      <c r="BD598" s="19" t="str">
        <f>IF(参照_電気!L598="","",参照_電気!L598)</f>
        <v/>
      </c>
    </row>
    <row r="599" spans="47:56">
      <c r="AU599" s="19" t="str">
        <f>IF(参照_電気!A599="","",参照_電気!A599)</f>
        <v/>
      </c>
      <c r="AV599" s="19" t="str">
        <f>IF(参照_電気!B599="","",参照_電気!B599)</f>
        <v/>
      </c>
      <c r="AW599" s="19" t="str">
        <f>IF(参照_電気!C599="","",参照_電気!C599)</f>
        <v>メニューB(残差)</v>
      </c>
      <c r="AX599" s="19">
        <f>IF(参照_電気!D599="","",参照_電気!D599)</f>
        <v>4.1899999999999999E-4</v>
      </c>
      <c r="AY599" s="19">
        <f>IF(参照_電気!E599="","",参照_電気!E599)</f>
        <v>4.1899999999999999E-4</v>
      </c>
      <c r="AZ599" s="19" t="str">
        <f>IF(参照_電気!F599="","",参照_電気!F599)</f>
        <v xml:space="preserve">ミライフ東日本(株) </v>
      </c>
      <c r="BA599" s="19" t="str">
        <f>IF(参照_電気!G599="","",参照_電気!G599)</f>
        <v>ミライフ東日本(株) _メニューB(残差)</v>
      </c>
      <c r="BB599" s="19">
        <f t="shared" si="50"/>
        <v>0.41899999999999998</v>
      </c>
      <c r="BD599" s="19" t="str">
        <f>IF(参照_電気!L599="","",参照_電気!L599)</f>
        <v/>
      </c>
    </row>
    <row r="600" spans="47:56">
      <c r="AU600" s="19" t="str">
        <f>IF(参照_電気!A600="","",参照_電気!A600)</f>
        <v/>
      </c>
      <c r="AV600" s="19" t="str">
        <f>IF(参照_電気!B600="","",参照_電気!B600)</f>
        <v/>
      </c>
      <c r="AW600" s="19" t="str">
        <f>IF(参照_電気!C600="","",参照_電気!C600)</f>
        <v>(参考値)事業者全体</v>
      </c>
      <c r="AX600" s="19">
        <f>IF(参照_電気!D600="","",参照_電気!D600)</f>
        <v>4.1899999999999999E-4</v>
      </c>
      <c r="AY600" s="19">
        <f>IF(参照_電気!E600="","",参照_電気!E600)</f>
        <v>4.1899999999999999E-4</v>
      </c>
      <c r="AZ600" s="19" t="str">
        <f>IF(参照_電気!F600="","",参照_電気!F600)</f>
        <v xml:space="preserve">ミライフ東日本(株) </v>
      </c>
      <c r="BA600" s="19" t="str">
        <f>IF(参照_電気!G600="","",参照_電気!G600)</f>
        <v>ミライフ東日本(株) _(参考値)事業者全体</v>
      </c>
      <c r="BB600" s="19">
        <f t="shared" si="50"/>
        <v>0.41899999999999998</v>
      </c>
      <c r="BD600" s="19" t="str">
        <f>IF(参照_電気!L600="","",参照_電気!L600)</f>
        <v/>
      </c>
    </row>
    <row r="601" spans="47:56">
      <c r="AU601" s="19" t="str">
        <f>IF(参照_電気!A601="","",参照_電気!A601)</f>
        <v>A0264</v>
      </c>
      <c r="AV601" s="19" t="str">
        <f>IF(参照_電気!B601="","",参照_電気!B601)</f>
        <v>山陰酸素工業(株)</v>
      </c>
      <c r="AW601" s="19" t="str">
        <f>IF(参照_電気!C601="","",参照_電気!C601)</f>
        <v/>
      </c>
      <c r="AX601" s="19">
        <f>IF(参照_電気!D601="","",参照_電気!D601)</f>
        <v>4.3800000000000002E-4</v>
      </c>
      <c r="AY601" s="19">
        <f>IF(参照_電気!E601="","",参照_電気!E601)</f>
        <v>4.3800000000000002E-4</v>
      </c>
      <c r="AZ601" s="19" t="str">
        <f>IF(参照_電気!F601="","",参照_電気!F601)</f>
        <v>山陰酸素工業(株)</v>
      </c>
      <c r="BA601" s="19" t="str">
        <f>IF(参照_電気!G601="","",参照_電気!G601)</f>
        <v>山陰酸素工業(株)_</v>
      </c>
      <c r="BB601" s="19">
        <f t="shared" si="50"/>
        <v>0.438</v>
      </c>
      <c r="BD601" s="19" t="str">
        <f>IF(参照_電気!L601="","",参照_電気!L601)</f>
        <v/>
      </c>
    </row>
    <row r="602" spans="47:56">
      <c r="AU602" s="19" t="str">
        <f>IF(参照_電気!A602="","",参照_電気!A602)</f>
        <v>A0265</v>
      </c>
      <c r="AV602" s="19" t="str">
        <f>IF(参照_電気!B602="","",参照_電気!B602)</f>
        <v>武陽ガス(株)</v>
      </c>
      <c r="AW602" s="19" t="str">
        <f>IF(参照_電気!C602="","",参照_電気!C602)</f>
        <v>メニューA</v>
      </c>
      <c r="AX602" s="19">
        <f>IF(参照_電気!D602="","",参照_電気!D602)</f>
        <v>0</v>
      </c>
      <c r="AY602" s="19">
        <f>IF(参照_電気!E602="","",参照_電気!E602)</f>
        <v>0</v>
      </c>
      <c r="AZ602" s="19" t="str">
        <f>IF(参照_電気!F602="","",参照_電気!F602)</f>
        <v>武陽ガス(株)</v>
      </c>
      <c r="BA602" s="19" t="str">
        <f>IF(参照_電気!G602="","",参照_電気!G602)</f>
        <v>武陽ガス(株)_メニューA</v>
      </c>
      <c r="BB602" s="19">
        <f t="shared" si="50"/>
        <v>0</v>
      </c>
      <c r="BD602" s="19" t="str">
        <f>IF(参照_電気!L602="","",参照_電気!L602)</f>
        <v/>
      </c>
    </row>
    <row r="603" spans="47:56">
      <c r="AU603" s="19" t="str">
        <f>IF(参照_電気!A603="","",参照_電気!A603)</f>
        <v/>
      </c>
      <c r="AV603" s="19" t="str">
        <f>IF(参照_電気!B603="","",参照_電気!B603)</f>
        <v/>
      </c>
      <c r="AW603" s="19" t="str">
        <f>IF(参照_電気!C603="","",参照_電気!C603)</f>
        <v>メニューB</v>
      </c>
      <c r="AX603" s="19">
        <f>IF(参照_電気!D603="","",参照_電気!D603)</f>
        <v>2.05E-4</v>
      </c>
      <c r="AY603" s="19">
        <f>IF(参照_電気!E603="","",参照_電気!E603)</f>
        <v>2.05E-4</v>
      </c>
      <c r="AZ603" s="19" t="str">
        <f>IF(参照_電気!F603="","",参照_電気!F603)</f>
        <v>武陽ガス(株)</v>
      </c>
      <c r="BA603" s="19" t="str">
        <f>IF(参照_電気!G603="","",参照_電気!G603)</f>
        <v>武陽ガス(株)_メニューB</v>
      </c>
      <c r="BB603" s="19">
        <f t="shared" si="50"/>
        <v>0.20499999999999999</v>
      </c>
      <c r="BD603" s="19" t="str">
        <f>IF(参照_電気!L603="","",参照_電気!L603)</f>
        <v/>
      </c>
    </row>
    <row r="604" spans="47:56">
      <c r="AU604" s="19" t="str">
        <f>IF(参照_電気!A604="","",参照_電気!A604)</f>
        <v/>
      </c>
      <c r="AV604" s="19" t="str">
        <f>IF(参照_電気!B604="","",参照_電気!B604)</f>
        <v/>
      </c>
      <c r="AW604" s="19" t="str">
        <f>IF(参照_電気!C604="","",参照_電気!C604)</f>
        <v>メニューC(残差)</v>
      </c>
      <c r="AX604" s="19">
        <f>IF(参照_電気!D604="","",参照_電気!D604)</f>
        <v>4.2099999999999999E-4</v>
      </c>
      <c r="AY604" s="19">
        <f>IF(参照_電気!E604="","",参照_電気!E604)</f>
        <v>4.2099999999999999E-4</v>
      </c>
      <c r="AZ604" s="19" t="str">
        <f>IF(参照_電気!F604="","",参照_電気!F604)</f>
        <v>武陽ガス(株)</v>
      </c>
      <c r="BA604" s="19" t="str">
        <f>IF(参照_電気!G604="","",参照_電気!G604)</f>
        <v>武陽ガス(株)_メニューC(残差)</v>
      </c>
      <c r="BB604" s="19">
        <f t="shared" si="50"/>
        <v>0.42099999999999999</v>
      </c>
      <c r="BD604" s="19" t="str">
        <f>IF(参照_電気!L604="","",参照_電気!L604)</f>
        <v/>
      </c>
    </row>
    <row r="605" spans="47:56">
      <c r="AU605" s="19" t="str">
        <f>IF(参照_電気!A605="","",参照_電気!A605)</f>
        <v/>
      </c>
      <c r="AV605" s="19" t="str">
        <f>IF(参照_電気!B605="","",参照_電気!B605)</f>
        <v/>
      </c>
      <c r="AW605" s="19" t="str">
        <f>IF(参照_電気!C605="","",参照_電気!C605)</f>
        <v>(参考値)事業者全体</v>
      </c>
      <c r="AX605" s="19">
        <f>IF(参照_電気!D605="","",参照_電気!D605)</f>
        <v>4.1199999999999999E-4</v>
      </c>
      <c r="AY605" s="19">
        <f>IF(参照_電気!E605="","",参照_電気!E605)</f>
        <v>4.1199999999999999E-4</v>
      </c>
      <c r="AZ605" s="19" t="str">
        <f>IF(参照_電気!F605="","",参照_電気!F605)</f>
        <v>武陽ガス(株)</v>
      </c>
      <c r="BA605" s="19" t="str">
        <f>IF(参照_電気!G605="","",参照_電気!G605)</f>
        <v>武陽ガス(株)_(参考値)事業者全体</v>
      </c>
      <c r="BB605" s="19">
        <f t="shared" si="50"/>
        <v>0.41199999999999998</v>
      </c>
      <c r="BD605" s="19" t="str">
        <f>IF(参照_電気!L605="","",参照_電気!L605)</f>
        <v/>
      </c>
    </row>
    <row r="606" spans="47:56">
      <c r="AU606" s="19" t="str">
        <f>IF(参照_電気!A606="","",参照_電気!A606)</f>
        <v>A0266</v>
      </c>
      <c r="AV606" s="19" t="str">
        <f>IF(参照_電気!B606="","",参照_電気!B606)</f>
        <v>常石商事(株)</v>
      </c>
      <c r="AW606" s="19" t="str">
        <f>IF(参照_電気!C606="","",参照_電気!C606)</f>
        <v/>
      </c>
      <c r="AX606" s="19">
        <f>IF(参照_電気!D606="","",参照_電気!D606)</f>
        <v>5.5800000000000001E-4</v>
      </c>
      <c r="AY606" s="19">
        <f>IF(参照_電気!E606="","",参照_電気!E606)</f>
        <v>5.5800000000000001E-4</v>
      </c>
      <c r="AZ606" s="19" t="str">
        <f>IF(参照_電気!F606="","",参照_電気!F606)</f>
        <v>常石商事(株)</v>
      </c>
      <c r="BA606" s="19" t="str">
        <f>IF(参照_電気!G606="","",参照_電気!G606)</f>
        <v>常石商事(株)_</v>
      </c>
      <c r="BB606" s="19">
        <f t="shared" si="50"/>
        <v>0.55800000000000005</v>
      </c>
      <c r="BD606" s="19" t="str">
        <f>IF(参照_電気!L606="","",参照_電気!L606)</f>
        <v/>
      </c>
    </row>
    <row r="607" spans="47:56">
      <c r="AU607" s="19" t="str">
        <f>IF(参照_電気!A607="","",参照_電気!A607)</f>
        <v>A0267</v>
      </c>
      <c r="AV607" s="19" t="str">
        <f>IF(参照_電気!B607="","",参照_電気!B607)</f>
        <v>北海道電力(株)</v>
      </c>
      <c r="AW607" s="19" t="str">
        <f>IF(参照_電気!C607="","",参照_電気!C607)</f>
        <v>メニューA</v>
      </c>
      <c r="AX607" s="19">
        <f>IF(参照_電気!D607="","",参照_電気!D607)</f>
        <v>0</v>
      </c>
      <c r="AY607" s="19">
        <f>IF(参照_電気!E607="","",参照_電気!E607)</f>
        <v>0</v>
      </c>
      <c r="AZ607" s="19" t="str">
        <f>IF(参照_電気!F607="","",参照_電気!F607)</f>
        <v>北海道電力(株)</v>
      </c>
      <c r="BA607" s="19" t="str">
        <f>IF(参照_電気!G607="","",参照_電気!G607)</f>
        <v>北海道電力(株)_メニューA</v>
      </c>
      <c r="BB607" s="19">
        <f t="shared" si="50"/>
        <v>0</v>
      </c>
      <c r="BD607" s="19" t="str">
        <f>IF(参照_電気!L607="","",参照_電気!L607)</f>
        <v/>
      </c>
    </row>
    <row r="608" spans="47:56">
      <c r="AU608" s="19" t="str">
        <f>IF(参照_電気!A608="","",参照_電気!A608)</f>
        <v/>
      </c>
      <c r="AV608" s="19" t="str">
        <f>IF(参照_電気!B608="","",参照_電気!B608)</f>
        <v/>
      </c>
      <c r="AW608" s="19" t="str">
        <f>IF(参照_電気!C608="","",参照_電気!C608)</f>
        <v>メニューB</v>
      </c>
      <c r="AX608" s="19">
        <f>IF(参照_電気!D608="","",参照_電気!D608)</f>
        <v>0</v>
      </c>
      <c r="AY608" s="19">
        <f>IF(参照_電気!E608="","",参照_電気!E608)</f>
        <v>0</v>
      </c>
      <c r="AZ608" s="19" t="str">
        <f>IF(参照_電気!F608="","",参照_電気!F608)</f>
        <v>北海道電力(株)</v>
      </c>
      <c r="BA608" s="19" t="str">
        <f>IF(参照_電気!G608="","",参照_電気!G608)</f>
        <v>北海道電力(株)_メニューB</v>
      </c>
      <c r="BB608" s="19">
        <f t="shared" si="50"/>
        <v>0</v>
      </c>
      <c r="BD608" s="19" t="str">
        <f>IF(参照_電気!L608="","",参照_電気!L608)</f>
        <v/>
      </c>
    </row>
    <row r="609" spans="47:56">
      <c r="AU609" s="19" t="str">
        <f>IF(参照_電気!A609="","",参照_電気!A609)</f>
        <v/>
      </c>
      <c r="AV609" s="19" t="str">
        <f>IF(参照_電気!B609="","",参照_電気!B609)</f>
        <v/>
      </c>
      <c r="AW609" s="19" t="str">
        <f>IF(参照_電気!C609="","",参照_電気!C609)</f>
        <v>メニューC</v>
      </c>
      <c r="AX609" s="19">
        <f>IF(参照_電気!D609="","",参照_電気!D609)</f>
        <v>0</v>
      </c>
      <c r="AY609" s="19">
        <f>IF(参照_電気!E609="","",参照_電気!E609)</f>
        <v>0</v>
      </c>
      <c r="AZ609" s="19" t="str">
        <f>IF(参照_電気!F609="","",参照_電気!F609)</f>
        <v>北海道電力(株)</v>
      </c>
      <c r="BA609" s="19" t="str">
        <f>IF(参照_電気!G609="","",参照_電気!G609)</f>
        <v>北海道電力(株)_メニューC</v>
      </c>
      <c r="BB609" s="19">
        <f t="shared" si="50"/>
        <v>0</v>
      </c>
      <c r="BD609" s="19" t="str">
        <f>IF(参照_電気!L609="","",参照_電気!L609)</f>
        <v/>
      </c>
    </row>
    <row r="610" spans="47:56">
      <c r="AU610" s="19" t="str">
        <f>IF(参照_電気!A610="","",参照_電気!A610)</f>
        <v/>
      </c>
      <c r="AV610" s="19" t="str">
        <f>IF(参照_電気!B610="","",参照_電気!B610)</f>
        <v/>
      </c>
      <c r="AW610" s="19" t="str">
        <f>IF(参照_電気!C610="","",参照_電気!C610)</f>
        <v>メニューD</v>
      </c>
      <c r="AX610" s="19">
        <f>IF(参照_電気!D610="","",参照_電気!D610)</f>
        <v>0</v>
      </c>
      <c r="AY610" s="19">
        <f>IF(参照_電気!E610="","",参照_電気!E610)</f>
        <v>0</v>
      </c>
      <c r="AZ610" s="19" t="str">
        <f>IF(参照_電気!F610="","",参照_電気!F610)</f>
        <v>北海道電力(株)</v>
      </c>
      <c r="BA610" s="19" t="str">
        <f>IF(参照_電気!G610="","",参照_電気!G610)</f>
        <v>北海道電力(株)_メニューD</v>
      </c>
      <c r="BB610" s="19">
        <f t="shared" si="50"/>
        <v>0</v>
      </c>
      <c r="BD610" s="19" t="str">
        <f>IF(参照_電気!L610="","",参照_電気!L610)</f>
        <v/>
      </c>
    </row>
    <row r="611" spans="47:56">
      <c r="AU611" s="19" t="str">
        <f>IF(参照_電気!A611="","",参照_電気!A611)</f>
        <v/>
      </c>
      <c r="AV611" s="19" t="str">
        <f>IF(参照_電気!B611="","",参照_電気!B611)</f>
        <v/>
      </c>
      <c r="AW611" s="19" t="str">
        <f>IF(参照_電気!C611="","",参照_電気!C611)</f>
        <v>メニューE</v>
      </c>
      <c r="AX611" s="19">
        <f>IF(参照_電気!D611="","",参照_電気!D611)</f>
        <v>0</v>
      </c>
      <c r="AY611" s="19">
        <f>IF(参照_電気!E611="","",参照_電気!E611)</f>
        <v>0</v>
      </c>
      <c r="AZ611" s="19" t="str">
        <f>IF(参照_電気!F611="","",参照_電気!F611)</f>
        <v>北海道電力(株)</v>
      </c>
      <c r="BA611" s="19" t="str">
        <f>IF(参照_電気!G611="","",参照_電気!G611)</f>
        <v>北海道電力(株)_メニューE</v>
      </c>
      <c r="BB611" s="19">
        <f t="shared" si="50"/>
        <v>0</v>
      </c>
      <c r="BD611" s="19" t="str">
        <f>IF(参照_電気!L611="","",参照_電気!L611)</f>
        <v/>
      </c>
    </row>
    <row r="612" spans="47:56">
      <c r="AU612" s="19" t="str">
        <f>IF(参照_電気!A612="","",参照_電気!A612)</f>
        <v/>
      </c>
      <c r="AV612" s="19" t="str">
        <f>IF(参照_電気!B612="","",参照_電気!B612)</f>
        <v/>
      </c>
      <c r="AW612" s="19" t="str">
        <f>IF(参照_電気!C612="","",参照_電気!C612)</f>
        <v>メニューF(残差)</v>
      </c>
      <c r="AX612" s="19">
        <f>IF(参照_電気!D612="","",参照_電気!D612)</f>
        <v>5.2599999999999999E-4</v>
      </c>
      <c r="AY612" s="19">
        <f>IF(参照_電気!E612="","",参照_電気!E612)</f>
        <v>5.2599999999999999E-4</v>
      </c>
      <c r="AZ612" s="19" t="str">
        <f>IF(参照_電気!F612="","",参照_電気!F612)</f>
        <v>北海道電力(株)</v>
      </c>
      <c r="BA612" s="19" t="str">
        <f>IF(参照_電気!G612="","",参照_電気!G612)</f>
        <v>北海道電力(株)_メニューF(残差)</v>
      </c>
      <c r="BB612" s="19">
        <f t="shared" si="50"/>
        <v>0.52600000000000002</v>
      </c>
      <c r="BD612" s="19" t="str">
        <f>IF(参照_電気!L612="","",参照_電気!L612)</f>
        <v/>
      </c>
    </row>
    <row r="613" spans="47:56">
      <c r="AU613" s="19" t="str">
        <f>IF(参照_電気!A613="","",参照_電気!A613)</f>
        <v/>
      </c>
      <c r="AV613" s="19" t="str">
        <f>IF(参照_電気!B613="","",参照_電気!B613)</f>
        <v/>
      </c>
      <c r="AW613" s="19" t="str">
        <f>IF(参照_電気!C613="","",参照_電気!C613)</f>
        <v>(参考値)事業者全体</v>
      </c>
      <c r="AX613" s="19">
        <f>IF(参照_電気!D613="","",参照_電気!D613)</f>
        <v>5.1800000000000001E-4</v>
      </c>
      <c r="AY613" s="19">
        <f>IF(参照_電気!E613="","",参照_電気!E613)</f>
        <v>5.1800000000000001E-4</v>
      </c>
      <c r="AZ613" s="19" t="str">
        <f>IF(参照_電気!F613="","",参照_電気!F613)</f>
        <v>北海道電力(株)</v>
      </c>
      <c r="BA613" s="19" t="str">
        <f>IF(参照_電気!G613="","",参照_電気!G613)</f>
        <v>北海道電力(株)_(参考値)事業者全体</v>
      </c>
      <c r="BB613" s="19">
        <f t="shared" si="50"/>
        <v>0.51800000000000002</v>
      </c>
      <c r="BD613" s="19" t="str">
        <f>IF(参照_電気!L613="","",参照_電気!L613)</f>
        <v/>
      </c>
    </row>
    <row r="614" spans="47:56">
      <c r="AU614" s="19" t="str">
        <f>IF(参照_電気!A614="","",参照_電気!A614)</f>
        <v>A0268</v>
      </c>
      <c r="AV614" s="19" t="str">
        <f>IF(参照_電気!B614="","",参照_電気!B614)</f>
        <v>東北電力(株)</v>
      </c>
      <c r="AW614" s="19" t="str">
        <f>IF(参照_電気!C614="","",参照_電気!C614)</f>
        <v>メニューA</v>
      </c>
      <c r="AX614" s="19">
        <f>IF(参照_電気!D614="","",参照_電気!D614)</f>
        <v>0</v>
      </c>
      <c r="AY614" s="19">
        <f>IF(参照_電気!E614="","",参照_電気!E614)</f>
        <v>0</v>
      </c>
      <c r="AZ614" s="19" t="str">
        <f>IF(参照_電気!F614="","",参照_電気!F614)</f>
        <v>東北電力(株)</v>
      </c>
      <c r="BA614" s="19" t="str">
        <f>IF(参照_電気!G614="","",参照_電気!G614)</f>
        <v>東北電力(株)_メニューA</v>
      </c>
      <c r="BB614" s="19">
        <f t="shared" si="50"/>
        <v>0</v>
      </c>
      <c r="BD614" s="19" t="str">
        <f>IF(参照_電気!L614="","",参照_電気!L614)</f>
        <v/>
      </c>
    </row>
    <row r="615" spans="47:56">
      <c r="AU615" s="19" t="str">
        <f>IF(参照_電気!A615="","",参照_電気!A615)</f>
        <v/>
      </c>
      <c r="AV615" s="19" t="str">
        <f>IF(参照_電気!B615="","",参照_電気!B615)</f>
        <v/>
      </c>
      <c r="AW615" s="19" t="str">
        <f>IF(参照_電気!C615="","",参照_電気!C615)</f>
        <v>メニューB</v>
      </c>
      <c r="AX615" s="19">
        <f>IF(参照_電気!D615="","",参照_電気!D615)</f>
        <v>0</v>
      </c>
      <c r="AY615" s="19">
        <f>IF(参照_電気!E615="","",参照_電気!E615)</f>
        <v>0</v>
      </c>
      <c r="AZ615" s="19" t="str">
        <f>IF(参照_電気!F615="","",参照_電気!F615)</f>
        <v>東北電力(株)</v>
      </c>
      <c r="BA615" s="19" t="str">
        <f>IF(参照_電気!G615="","",参照_電気!G615)</f>
        <v>東北電力(株)_メニューB</v>
      </c>
      <c r="BB615" s="19">
        <f t="shared" si="50"/>
        <v>0</v>
      </c>
      <c r="BD615" s="19" t="str">
        <f>IF(参照_電気!L615="","",参照_電気!L615)</f>
        <v/>
      </c>
    </row>
    <row r="616" spans="47:56">
      <c r="AU616" s="19" t="str">
        <f>IF(参照_電気!A616="","",参照_電気!A616)</f>
        <v/>
      </c>
      <c r="AV616" s="19" t="str">
        <f>IF(参照_電気!B616="","",参照_電気!B616)</f>
        <v/>
      </c>
      <c r="AW616" s="19" t="str">
        <f>IF(参照_電気!C616="","",参照_電気!C616)</f>
        <v>メニューC</v>
      </c>
      <c r="AX616" s="19">
        <f>IF(参照_電気!D616="","",参照_電気!D616)</f>
        <v>0</v>
      </c>
      <c r="AY616" s="19">
        <f>IF(参照_電気!E616="","",参照_電気!E616)</f>
        <v>0</v>
      </c>
      <c r="AZ616" s="19" t="str">
        <f>IF(参照_電気!F616="","",参照_電気!F616)</f>
        <v>東北電力(株)</v>
      </c>
      <c r="BA616" s="19" t="str">
        <f>IF(参照_電気!G616="","",参照_電気!G616)</f>
        <v>東北電力(株)_メニューC</v>
      </c>
      <c r="BB616" s="19">
        <f t="shared" si="50"/>
        <v>0</v>
      </c>
      <c r="BD616" s="19" t="str">
        <f>IF(参照_電気!L616="","",参照_電気!L616)</f>
        <v/>
      </c>
    </row>
    <row r="617" spans="47:56">
      <c r="AU617" s="19" t="str">
        <f>IF(参照_電気!A617="","",参照_電気!A617)</f>
        <v/>
      </c>
      <c r="AV617" s="19" t="str">
        <f>IF(参照_電気!B617="","",参照_電気!B617)</f>
        <v/>
      </c>
      <c r="AW617" s="19" t="str">
        <f>IF(参照_電気!C617="","",参照_電気!C617)</f>
        <v>メニューD(残差)</v>
      </c>
      <c r="AX617" s="19">
        <f>IF(参照_電気!D617="","",参照_電気!D617)</f>
        <v>4.2099999999999999E-4</v>
      </c>
      <c r="AY617" s="19">
        <f>IF(参照_電気!E617="","",参照_電気!E617)</f>
        <v>4.2099999999999999E-4</v>
      </c>
      <c r="AZ617" s="19" t="str">
        <f>IF(参照_電気!F617="","",参照_電気!F617)</f>
        <v>東北電力(株)</v>
      </c>
      <c r="BA617" s="19" t="str">
        <f>IF(参照_電気!G617="","",参照_電気!G617)</f>
        <v>東北電力(株)_メニューD(残差)</v>
      </c>
      <c r="BB617" s="19">
        <f t="shared" si="50"/>
        <v>0.42099999999999999</v>
      </c>
      <c r="BD617" s="19" t="str">
        <f>IF(参照_電気!L617="","",参照_電気!L617)</f>
        <v/>
      </c>
    </row>
    <row r="618" spans="47:56">
      <c r="AU618" s="19" t="str">
        <f>IF(参照_電気!A618="","",参照_電気!A618)</f>
        <v/>
      </c>
      <c r="AV618" s="19" t="str">
        <f>IF(参照_電気!B618="","",参照_電気!B618)</f>
        <v/>
      </c>
      <c r="AW618" s="19" t="str">
        <f>IF(参照_電気!C618="","",参照_電気!C618)</f>
        <v>(参考値)事業者全体</v>
      </c>
      <c r="AX618" s="19">
        <f>IF(参照_電気!D618="","",参照_電気!D618)</f>
        <v>4.0000000000000002E-4</v>
      </c>
      <c r="AY618" s="19">
        <f>IF(参照_電気!E618="","",参照_電気!E618)</f>
        <v>4.0000000000000002E-4</v>
      </c>
      <c r="AZ618" s="19" t="str">
        <f>IF(参照_電気!F618="","",参照_電気!F618)</f>
        <v>東北電力(株)</v>
      </c>
      <c r="BA618" s="19" t="str">
        <f>IF(参照_電気!G618="","",参照_電気!G618)</f>
        <v>東北電力(株)_(参考値)事業者全体</v>
      </c>
      <c r="BB618" s="19">
        <f t="shared" si="50"/>
        <v>0.4</v>
      </c>
      <c r="BD618" s="19" t="str">
        <f>IF(参照_電気!L618="","",参照_電気!L618)</f>
        <v/>
      </c>
    </row>
    <row r="619" spans="47:56">
      <c r="AU619" s="19" t="str">
        <f>IF(参照_電気!A619="","",参照_電気!A619)</f>
        <v>A0269</v>
      </c>
      <c r="AV619" s="19" t="str">
        <f>IF(参照_電気!B619="","",参照_電気!B619)</f>
        <v>東京電力エナジーパートナー(株)</v>
      </c>
      <c r="AW619" s="19" t="str">
        <f>IF(参照_電気!C619="","",参照_電気!C619)</f>
        <v>メニューA</v>
      </c>
      <c r="AX619" s="19">
        <f>IF(参照_電気!D619="","",参照_電気!D619)</f>
        <v>0</v>
      </c>
      <c r="AY619" s="19">
        <f>IF(参照_電気!E619="","",参照_電気!E619)</f>
        <v>0</v>
      </c>
      <c r="AZ619" s="19" t="str">
        <f>IF(参照_電気!F619="","",参照_電気!F619)</f>
        <v>東京電力エナジーパートナー(株)</v>
      </c>
      <c r="BA619" s="19" t="str">
        <f>IF(参照_電気!G619="","",参照_電気!G619)</f>
        <v>東京電力エナジーパートナー(株)_メニューA</v>
      </c>
      <c r="BB619" s="19">
        <f t="shared" si="50"/>
        <v>0</v>
      </c>
      <c r="BD619" s="19" t="str">
        <f>IF(参照_電気!L619="","",参照_電気!L619)</f>
        <v/>
      </c>
    </row>
    <row r="620" spans="47:56">
      <c r="AU620" s="19" t="str">
        <f>IF(参照_電気!A620="","",参照_電気!A620)</f>
        <v/>
      </c>
      <c r="AV620" s="19" t="str">
        <f>IF(参照_電気!B620="","",参照_電気!B620)</f>
        <v/>
      </c>
      <c r="AW620" s="19" t="str">
        <f>IF(参照_電気!C620="","",参照_電気!C620)</f>
        <v>メニューB</v>
      </c>
      <c r="AX620" s="19">
        <f>IF(参照_電気!D620="","",参照_電気!D620)</f>
        <v>0</v>
      </c>
      <c r="AY620" s="19">
        <f>IF(参照_電気!E620="","",参照_電気!E620)</f>
        <v>0</v>
      </c>
      <c r="AZ620" s="19" t="str">
        <f>IF(参照_電気!F620="","",参照_電気!F620)</f>
        <v>東京電力エナジーパートナー(株)</v>
      </c>
      <c r="BA620" s="19" t="str">
        <f>IF(参照_電気!G620="","",参照_電気!G620)</f>
        <v>東京電力エナジーパートナー(株)_メニューB</v>
      </c>
      <c r="BB620" s="19">
        <f t="shared" si="50"/>
        <v>0</v>
      </c>
      <c r="BD620" s="19" t="str">
        <f>IF(参照_電気!L620="","",参照_電気!L620)</f>
        <v/>
      </c>
    </row>
    <row r="621" spans="47:56">
      <c r="AU621" s="19" t="str">
        <f>IF(参照_電気!A621="","",参照_電気!A621)</f>
        <v/>
      </c>
      <c r="AV621" s="19" t="str">
        <f>IF(参照_電気!B621="","",参照_電気!B621)</f>
        <v/>
      </c>
      <c r="AW621" s="19" t="str">
        <f>IF(参照_電気!C621="","",参照_電気!C621)</f>
        <v>メニューC</v>
      </c>
      <c r="AX621" s="19">
        <f>IF(参照_電気!D621="","",参照_電気!D621)</f>
        <v>0</v>
      </c>
      <c r="AY621" s="19">
        <f>IF(参照_電気!E621="","",参照_電気!E621)</f>
        <v>0</v>
      </c>
      <c r="AZ621" s="19" t="str">
        <f>IF(参照_電気!F621="","",参照_電気!F621)</f>
        <v>東京電力エナジーパートナー(株)</v>
      </c>
      <c r="BA621" s="19" t="str">
        <f>IF(参照_電気!G621="","",参照_電気!G621)</f>
        <v>東京電力エナジーパートナー(株)_メニューC</v>
      </c>
      <c r="BB621" s="19">
        <f t="shared" si="50"/>
        <v>0</v>
      </c>
      <c r="BD621" s="19" t="str">
        <f>IF(参照_電気!L621="","",参照_電気!L621)</f>
        <v/>
      </c>
    </row>
    <row r="622" spans="47:56">
      <c r="AU622" s="19" t="str">
        <f>IF(参照_電気!A622="","",参照_電気!A622)</f>
        <v/>
      </c>
      <c r="AV622" s="19" t="str">
        <f>IF(参照_電気!B622="","",参照_電気!B622)</f>
        <v/>
      </c>
      <c r="AW622" s="19" t="str">
        <f>IF(参照_電気!C622="","",参照_電気!C622)</f>
        <v>メニューD</v>
      </c>
      <c r="AX622" s="19">
        <f>IF(参照_電気!D622="","",参照_電気!D622)</f>
        <v>0</v>
      </c>
      <c r="AY622" s="19">
        <f>IF(参照_電気!E622="","",参照_電気!E622)</f>
        <v>0</v>
      </c>
      <c r="AZ622" s="19" t="str">
        <f>IF(参照_電気!F622="","",参照_電気!F622)</f>
        <v>東京電力エナジーパートナー(株)</v>
      </c>
      <c r="BA622" s="19" t="str">
        <f>IF(参照_電気!G622="","",参照_電気!G622)</f>
        <v>東京電力エナジーパートナー(株)_メニューD</v>
      </c>
      <c r="BB622" s="19">
        <f t="shared" si="50"/>
        <v>0</v>
      </c>
      <c r="BD622" s="19" t="str">
        <f>IF(参照_電気!L622="","",参照_電気!L622)</f>
        <v/>
      </c>
    </row>
    <row r="623" spans="47:56">
      <c r="AU623" s="19" t="str">
        <f>IF(参照_電気!A623="","",参照_電気!A623)</f>
        <v/>
      </c>
      <c r="AV623" s="19" t="str">
        <f>IF(参照_電気!B623="","",参照_電気!B623)</f>
        <v/>
      </c>
      <c r="AW623" s="19" t="str">
        <f>IF(参照_電気!C623="","",参照_電気!C623)</f>
        <v>メニューE</v>
      </c>
      <c r="AX623" s="19">
        <f>IF(参照_電気!D623="","",参照_電気!D623)</f>
        <v>0</v>
      </c>
      <c r="AY623" s="19">
        <f>IF(参照_電気!E623="","",参照_電気!E623)</f>
        <v>0</v>
      </c>
      <c r="AZ623" s="19" t="str">
        <f>IF(参照_電気!F623="","",参照_電気!F623)</f>
        <v>東京電力エナジーパートナー(株)</v>
      </c>
      <c r="BA623" s="19" t="str">
        <f>IF(参照_電気!G623="","",参照_電気!G623)</f>
        <v>東京電力エナジーパートナー(株)_メニューE</v>
      </c>
      <c r="BB623" s="19">
        <f t="shared" si="50"/>
        <v>0</v>
      </c>
      <c r="BD623" s="19" t="str">
        <f>IF(参照_電気!L623="","",参照_電気!L623)</f>
        <v/>
      </c>
    </row>
    <row r="624" spans="47:56">
      <c r="AU624" s="19" t="str">
        <f>IF(参照_電気!A624="","",参照_電気!A624)</f>
        <v/>
      </c>
      <c r="AV624" s="19" t="str">
        <f>IF(参照_電気!B624="","",参照_電気!B624)</f>
        <v/>
      </c>
      <c r="AW624" s="19" t="str">
        <f>IF(参照_電気!C624="","",参照_電気!C624)</f>
        <v>メニューF</v>
      </c>
      <c r="AX624" s="19">
        <f>IF(参照_電気!D624="","",参照_電気!D624)</f>
        <v>0</v>
      </c>
      <c r="AY624" s="19">
        <f>IF(参照_電気!E624="","",参照_電気!E624)</f>
        <v>0</v>
      </c>
      <c r="AZ624" s="19" t="str">
        <f>IF(参照_電気!F624="","",参照_電気!F624)</f>
        <v>東京電力エナジーパートナー(株)</v>
      </c>
      <c r="BA624" s="19" t="str">
        <f>IF(参照_電気!G624="","",参照_電気!G624)</f>
        <v>東京電力エナジーパートナー(株)_メニューF</v>
      </c>
      <c r="BB624" s="19">
        <f t="shared" si="50"/>
        <v>0</v>
      </c>
      <c r="BD624" s="19" t="str">
        <f>IF(参照_電気!L624="","",参照_電気!L624)</f>
        <v/>
      </c>
    </row>
    <row r="625" spans="47:56">
      <c r="AU625" s="19" t="str">
        <f>IF(参照_電気!A625="","",参照_電気!A625)</f>
        <v/>
      </c>
      <c r="AV625" s="19" t="str">
        <f>IF(参照_電気!B625="","",参照_電気!B625)</f>
        <v/>
      </c>
      <c r="AW625" s="19" t="str">
        <f>IF(参照_電気!C625="","",参照_電気!C625)</f>
        <v>メニューG</v>
      </c>
      <c r="AX625" s="19">
        <f>IF(参照_電気!D625="","",参照_電気!D625)</f>
        <v>0</v>
      </c>
      <c r="AY625" s="19">
        <f>IF(参照_電気!E625="","",参照_電気!E625)</f>
        <v>0</v>
      </c>
      <c r="AZ625" s="19" t="str">
        <f>IF(参照_電気!F625="","",参照_電気!F625)</f>
        <v>東京電力エナジーパートナー(株)</v>
      </c>
      <c r="BA625" s="19" t="str">
        <f>IF(参照_電気!G625="","",参照_電気!G625)</f>
        <v>東京電力エナジーパートナー(株)_メニューG</v>
      </c>
      <c r="BB625" s="19">
        <f t="shared" si="50"/>
        <v>0</v>
      </c>
      <c r="BD625" s="19" t="str">
        <f>IF(参照_電気!L625="","",参照_電気!L625)</f>
        <v/>
      </c>
    </row>
    <row r="626" spans="47:56">
      <c r="AU626" s="19" t="str">
        <f>IF(参照_電気!A626="","",参照_電気!A626)</f>
        <v/>
      </c>
      <c r="AV626" s="19" t="str">
        <f>IF(参照_電気!B626="","",参照_電気!B626)</f>
        <v/>
      </c>
      <c r="AW626" s="19" t="str">
        <f>IF(参照_電気!C626="","",参照_電気!C626)</f>
        <v>メニューH</v>
      </c>
      <c r="AX626" s="19">
        <f>IF(参照_電気!D626="","",参照_電気!D626)</f>
        <v>0</v>
      </c>
      <c r="AY626" s="19">
        <f>IF(参照_電気!E626="","",参照_電気!E626)</f>
        <v>0</v>
      </c>
      <c r="AZ626" s="19" t="str">
        <f>IF(参照_電気!F626="","",参照_電気!F626)</f>
        <v>東京電力エナジーパートナー(株)</v>
      </c>
      <c r="BA626" s="19" t="str">
        <f>IF(参照_電気!G626="","",参照_電気!G626)</f>
        <v>東京電力エナジーパートナー(株)_メニューH</v>
      </c>
      <c r="BB626" s="19">
        <f t="shared" si="50"/>
        <v>0</v>
      </c>
      <c r="BD626" s="19" t="str">
        <f>IF(参照_電気!L626="","",参照_電気!L626)</f>
        <v/>
      </c>
    </row>
    <row r="627" spans="47:56">
      <c r="AU627" s="19" t="str">
        <f>IF(参照_電気!A627="","",参照_電気!A627)</f>
        <v/>
      </c>
      <c r="AV627" s="19" t="str">
        <f>IF(参照_電気!B627="","",参照_電気!B627)</f>
        <v/>
      </c>
      <c r="AW627" s="19" t="str">
        <f>IF(参照_電気!C627="","",参照_電気!C627)</f>
        <v>メニューI</v>
      </c>
      <c r="AX627" s="19">
        <f>IF(参照_電気!D627="","",参照_電気!D627)</f>
        <v>0</v>
      </c>
      <c r="AY627" s="19">
        <f>IF(参照_電気!E627="","",参照_電気!E627)</f>
        <v>0</v>
      </c>
      <c r="AZ627" s="19" t="str">
        <f>IF(参照_電気!F627="","",参照_電気!F627)</f>
        <v>東京電力エナジーパートナー(株)</v>
      </c>
      <c r="BA627" s="19" t="str">
        <f>IF(参照_電気!G627="","",参照_電気!G627)</f>
        <v>東京電力エナジーパートナー(株)_メニューI</v>
      </c>
      <c r="BB627" s="19">
        <f t="shared" si="50"/>
        <v>0</v>
      </c>
      <c r="BD627" s="19" t="str">
        <f>IF(参照_電気!L627="","",参照_電気!L627)</f>
        <v/>
      </c>
    </row>
    <row r="628" spans="47:56">
      <c r="AU628" s="19" t="str">
        <f>IF(参照_電気!A628="","",参照_電気!A628)</f>
        <v/>
      </c>
      <c r="AV628" s="19" t="str">
        <f>IF(参照_電気!B628="","",参照_電気!B628)</f>
        <v/>
      </c>
      <c r="AW628" s="19" t="str">
        <f>IF(参照_電気!C628="","",参照_電気!C628)</f>
        <v>メニューJ</v>
      </c>
      <c r="AX628" s="19">
        <f>IF(参照_電気!D628="","",参照_電気!D628)</f>
        <v>0</v>
      </c>
      <c r="AY628" s="19">
        <f>IF(参照_電気!E628="","",参照_電気!E628)</f>
        <v>0</v>
      </c>
      <c r="AZ628" s="19" t="str">
        <f>IF(参照_電気!F628="","",参照_電気!F628)</f>
        <v>東京電力エナジーパートナー(株)</v>
      </c>
      <c r="BA628" s="19" t="str">
        <f>IF(参照_電気!G628="","",参照_電気!G628)</f>
        <v>東京電力エナジーパートナー(株)_メニューJ</v>
      </c>
      <c r="BB628" s="19">
        <f t="shared" si="50"/>
        <v>0</v>
      </c>
      <c r="BD628" s="19" t="str">
        <f>IF(参照_電気!L628="","",参照_電気!L628)</f>
        <v/>
      </c>
    </row>
    <row r="629" spans="47:56">
      <c r="AU629" s="19" t="str">
        <f>IF(参照_電気!A629="","",参照_電気!A629)</f>
        <v/>
      </c>
      <c r="AV629" s="19" t="str">
        <f>IF(参照_電気!B629="","",参照_電気!B629)</f>
        <v/>
      </c>
      <c r="AW629" s="19" t="str">
        <f>IF(参照_電気!C629="","",参照_電気!C629)</f>
        <v>メニューK</v>
      </c>
      <c r="AX629" s="19">
        <f>IF(参照_電気!D629="","",参照_電気!D629)</f>
        <v>0</v>
      </c>
      <c r="AY629" s="19">
        <f>IF(参照_電気!E629="","",参照_電気!E629)</f>
        <v>0</v>
      </c>
      <c r="AZ629" s="19" t="str">
        <f>IF(参照_電気!F629="","",参照_電気!F629)</f>
        <v>東京電力エナジーパートナー(株)</v>
      </c>
      <c r="BA629" s="19" t="str">
        <f>IF(参照_電気!G629="","",参照_電気!G629)</f>
        <v>東京電力エナジーパートナー(株)_メニューK</v>
      </c>
      <c r="BB629" s="19">
        <f t="shared" si="50"/>
        <v>0</v>
      </c>
      <c r="BD629" s="19" t="str">
        <f>IF(参照_電気!L629="","",参照_電気!L629)</f>
        <v/>
      </c>
    </row>
    <row r="630" spans="47:56">
      <c r="AU630" s="19" t="str">
        <f>IF(参照_電気!A630="","",参照_電気!A630)</f>
        <v/>
      </c>
      <c r="AV630" s="19" t="str">
        <f>IF(参照_電気!B630="","",参照_電気!B630)</f>
        <v/>
      </c>
      <c r="AW630" s="19" t="str">
        <f>IF(参照_電気!C630="","",参照_電気!C630)</f>
        <v>メニューL</v>
      </c>
      <c r="AX630" s="19">
        <f>IF(参照_電気!D630="","",参照_電気!D630)</f>
        <v>0</v>
      </c>
      <c r="AY630" s="19">
        <f>IF(参照_電気!E630="","",参照_電気!E630)</f>
        <v>0</v>
      </c>
      <c r="AZ630" s="19" t="str">
        <f>IF(参照_電気!F630="","",参照_電気!F630)</f>
        <v>東京電力エナジーパートナー(株)</v>
      </c>
      <c r="BA630" s="19" t="str">
        <f>IF(参照_電気!G630="","",参照_電気!G630)</f>
        <v>東京電力エナジーパートナー(株)_メニューL</v>
      </c>
      <c r="BB630" s="19">
        <f t="shared" si="50"/>
        <v>0</v>
      </c>
      <c r="BD630" s="19" t="str">
        <f>IF(参照_電気!L630="","",参照_電気!L630)</f>
        <v/>
      </c>
    </row>
    <row r="631" spans="47:56">
      <c r="AU631" s="19" t="str">
        <f>IF(参照_電気!A631="","",参照_電気!A631)</f>
        <v/>
      </c>
      <c r="AV631" s="19" t="str">
        <f>IF(参照_電気!B631="","",参照_電気!B631)</f>
        <v/>
      </c>
      <c r="AW631" s="19" t="str">
        <f>IF(参照_電気!C631="","",参照_電気!C631)</f>
        <v>メニューM(残差)</v>
      </c>
      <c r="AX631" s="19">
        <f>IF(参照_電気!D631="","",参照_電気!D631)</f>
        <v>4.5199999999999998E-4</v>
      </c>
      <c r="AY631" s="19">
        <f>IF(参照_電気!E631="","",参照_電気!E631)</f>
        <v>4.5199999999999998E-4</v>
      </c>
      <c r="AZ631" s="19" t="str">
        <f>IF(参照_電気!F631="","",参照_電気!F631)</f>
        <v>東京電力エナジーパートナー(株)</v>
      </c>
      <c r="BA631" s="19" t="str">
        <f>IF(参照_電気!G631="","",参照_電気!G631)</f>
        <v>東京電力エナジーパートナー(株)_メニューM(残差)</v>
      </c>
      <c r="BB631" s="19">
        <f t="shared" si="50"/>
        <v>0.45199999999999996</v>
      </c>
      <c r="BD631" s="19" t="str">
        <f>IF(参照_電気!L631="","",参照_電気!L631)</f>
        <v/>
      </c>
    </row>
    <row r="632" spans="47:56">
      <c r="AU632" s="19" t="str">
        <f>IF(参照_電気!A632="","",参照_電気!A632)</f>
        <v/>
      </c>
      <c r="AV632" s="19" t="str">
        <f>IF(参照_電気!B632="","",参照_電気!B632)</f>
        <v/>
      </c>
      <c r="AW632" s="19" t="str">
        <f>IF(参照_電気!C632="","",参照_電気!C632)</f>
        <v>(参考値)事業者全体</v>
      </c>
      <c r="AX632" s="19">
        <f>IF(参照_電気!D632="","",参照_電気!D632)</f>
        <v>4.2099999999999999E-4</v>
      </c>
      <c r="AY632" s="19">
        <f>IF(参照_電気!E632="","",参照_電気!E632)</f>
        <v>4.2099999999999999E-4</v>
      </c>
      <c r="AZ632" s="19" t="str">
        <f>IF(参照_電気!F632="","",参照_電気!F632)</f>
        <v>東京電力エナジーパートナー(株)</v>
      </c>
      <c r="BA632" s="19" t="str">
        <f>IF(参照_電気!G632="","",参照_電気!G632)</f>
        <v>東京電力エナジーパートナー(株)_(参考値)事業者全体</v>
      </c>
      <c r="BB632" s="19">
        <f t="shared" si="50"/>
        <v>0.42099999999999999</v>
      </c>
      <c r="BD632" s="19" t="str">
        <f>IF(参照_電気!L632="","",参照_電気!L632)</f>
        <v/>
      </c>
    </row>
    <row r="633" spans="47:56">
      <c r="AU633" s="19" t="str">
        <f>IF(参照_電気!A633="","",参照_電気!A633)</f>
        <v>A0270</v>
      </c>
      <c r="AV633" s="19" t="str">
        <f>IF(参照_電気!B633="","",参照_電気!B633)</f>
        <v>中部電力ミライズ(株)</v>
      </c>
      <c r="AW633" s="19" t="str">
        <f>IF(参照_電気!C633="","",参照_電気!C633)</f>
        <v>メニューA</v>
      </c>
      <c r="AX633" s="19">
        <f>IF(参照_電気!D633="","",参照_電気!D633)</f>
        <v>0</v>
      </c>
      <c r="AY633" s="19">
        <f>IF(参照_電気!E633="","",参照_電気!E633)</f>
        <v>0</v>
      </c>
      <c r="AZ633" s="19" t="str">
        <f>IF(参照_電気!F633="","",参照_電気!F633)</f>
        <v>中部電力ミライズ(株)</v>
      </c>
      <c r="BA633" s="19" t="str">
        <f>IF(参照_電気!G633="","",参照_電気!G633)</f>
        <v>中部電力ミライズ(株)_メニューA</v>
      </c>
      <c r="BB633" s="19">
        <f t="shared" si="50"/>
        <v>0</v>
      </c>
      <c r="BD633" s="19" t="str">
        <f>IF(参照_電気!L633="","",参照_電気!L633)</f>
        <v/>
      </c>
    </row>
    <row r="634" spans="47:56">
      <c r="AU634" s="19" t="str">
        <f>IF(参照_電気!A634="","",参照_電気!A634)</f>
        <v/>
      </c>
      <c r="AV634" s="19" t="str">
        <f>IF(参照_電気!B634="","",参照_電気!B634)</f>
        <v/>
      </c>
      <c r="AW634" s="19" t="str">
        <f>IF(参照_電気!C634="","",参照_電気!C634)</f>
        <v>メニューB(残差)</v>
      </c>
      <c r="AX634" s="19">
        <f>IF(参照_電気!D634="","",参照_電気!D634)</f>
        <v>4.1100000000000002E-4</v>
      </c>
      <c r="AY634" s="19">
        <f>IF(参照_電気!E634="","",参照_電気!E634)</f>
        <v>4.1100000000000002E-4</v>
      </c>
      <c r="AZ634" s="19" t="str">
        <f>IF(参照_電気!F634="","",参照_電気!F634)</f>
        <v>中部電力ミライズ(株)</v>
      </c>
      <c r="BA634" s="19" t="str">
        <f>IF(参照_電気!G634="","",参照_電気!G634)</f>
        <v>中部電力ミライズ(株)_メニューB(残差)</v>
      </c>
      <c r="BB634" s="19">
        <f t="shared" si="50"/>
        <v>0.41100000000000003</v>
      </c>
      <c r="BD634" s="19" t="str">
        <f>IF(参照_電気!L634="","",参照_電気!L634)</f>
        <v/>
      </c>
    </row>
    <row r="635" spans="47:56">
      <c r="AU635" s="19" t="str">
        <f>IF(参照_電気!A635="","",参照_電気!A635)</f>
        <v/>
      </c>
      <c r="AV635" s="19" t="str">
        <f>IF(参照_電気!B635="","",参照_電気!B635)</f>
        <v/>
      </c>
      <c r="AW635" s="19" t="str">
        <f>IF(参照_電気!C635="","",参照_電気!C635)</f>
        <v>(参考値)事業者全体</v>
      </c>
      <c r="AX635" s="19">
        <f>IF(参照_電気!D635="","",参照_電気!D635)</f>
        <v>3.7599999999999998E-4</v>
      </c>
      <c r="AY635" s="19">
        <f>IF(参照_電気!E635="","",参照_電気!E635)</f>
        <v>3.7599999999999998E-4</v>
      </c>
      <c r="AZ635" s="19" t="str">
        <f>IF(参照_電気!F635="","",参照_電気!F635)</f>
        <v>中部電力ミライズ(株)</v>
      </c>
      <c r="BA635" s="19" t="str">
        <f>IF(参照_電気!G635="","",参照_電気!G635)</f>
        <v>中部電力ミライズ(株)_(参考値)事業者全体</v>
      </c>
      <c r="BB635" s="19">
        <f t="shared" si="50"/>
        <v>0.376</v>
      </c>
      <c r="BD635" s="19" t="str">
        <f>IF(参照_電気!L635="","",参照_電気!L635)</f>
        <v/>
      </c>
    </row>
    <row r="636" spans="47:56">
      <c r="AU636" s="19" t="str">
        <f>IF(参照_電気!A636="","",参照_電気!A636)</f>
        <v>A0271</v>
      </c>
      <c r="AV636" s="19" t="str">
        <f>IF(参照_電気!B636="","",参照_電気!B636)</f>
        <v>北陸電力(株)</v>
      </c>
      <c r="AW636" s="19" t="str">
        <f>IF(参照_電気!C636="","",参照_電気!C636)</f>
        <v>メニューA</v>
      </c>
      <c r="AX636" s="19">
        <f>IF(参照_電気!D636="","",参照_電気!D636)</f>
        <v>0</v>
      </c>
      <c r="AY636" s="19">
        <f>IF(参照_電気!E636="","",参照_電気!E636)</f>
        <v>0</v>
      </c>
      <c r="AZ636" s="19" t="str">
        <f>IF(参照_電気!F636="","",参照_電気!F636)</f>
        <v>北陸電力(株)</v>
      </c>
      <c r="BA636" s="19" t="str">
        <f>IF(参照_電気!G636="","",参照_電気!G636)</f>
        <v>北陸電力(株)_メニューA</v>
      </c>
      <c r="BB636" s="19">
        <f t="shared" si="50"/>
        <v>0</v>
      </c>
      <c r="BD636" s="19" t="str">
        <f>IF(参照_電気!L636="","",参照_電気!L636)</f>
        <v/>
      </c>
    </row>
    <row r="637" spans="47:56">
      <c r="AU637" s="19" t="str">
        <f>IF(参照_電気!A637="","",参照_電気!A637)</f>
        <v/>
      </c>
      <c r="AV637" s="19" t="str">
        <f>IF(参照_電気!B637="","",参照_電気!B637)</f>
        <v/>
      </c>
      <c r="AW637" s="19" t="str">
        <f>IF(参照_電気!C637="","",参照_電気!C637)</f>
        <v>メニューB(残差)</v>
      </c>
      <c r="AX637" s="19">
        <f>IF(参照_電気!D637="","",参照_電気!D637)</f>
        <v>4.55E-4</v>
      </c>
      <c r="AY637" s="19">
        <f>IF(参照_電気!E637="","",参照_電気!E637)</f>
        <v>4.55E-4</v>
      </c>
      <c r="AZ637" s="19" t="str">
        <f>IF(参照_電気!F637="","",参照_電気!F637)</f>
        <v>北陸電力(株)</v>
      </c>
      <c r="BA637" s="19" t="str">
        <f>IF(参照_電気!G637="","",参照_電気!G637)</f>
        <v>北陸電力(株)_メニューB(残差)</v>
      </c>
      <c r="BB637" s="19">
        <f t="shared" si="50"/>
        <v>0.45500000000000002</v>
      </c>
      <c r="BD637" s="19" t="str">
        <f>IF(参照_電気!L637="","",参照_電気!L637)</f>
        <v/>
      </c>
    </row>
    <row r="638" spans="47:56">
      <c r="AU638" s="19" t="str">
        <f>IF(参照_電気!A638="","",参照_電気!A638)</f>
        <v/>
      </c>
      <c r="AV638" s="19" t="str">
        <f>IF(参照_電気!B638="","",参照_電気!B638)</f>
        <v/>
      </c>
      <c r="AW638" s="19" t="str">
        <f>IF(参照_電気!C638="","",参照_電気!C638)</f>
        <v>(参考値)事業者全体</v>
      </c>
      <c r="AX638" s="19">
        <f>IF(参照_電気!D638="","",参照_電気!D638)</f>
        <v>4.3100000000000001E-4</v>
      </c>
      <c r="AY638" s="19">
        <f>IF(参照_電気!E638="","",参照_電気!E638)</f>
        <v>4.3100000000000001E-4</v>
      </c>
      <c r="AZ638" s="19" t="str">
        <f>IF(参照_電気!F638="","",参照_電気!F638)</f>
        <v>北陸電力(株)</v>
      </c>
      <c r="BA638" s="19" t="str">
        <f>IF(参照_電気!G638="","",参照_電気!G638)</f>
        <v>北陸電力(株)_(参考値)事業者全体</v>
      </c>
      <c r="BB638" s="19">
        <f t="shared" si="50"/>
        <v>0.43099999999999999</v>
      </c>
      <c r="BD638" s="19" t="str">
        <f>IF(参照_電気!L638="","",参照_電気!L638)</f>
        <v/>
      </c>
    </row>
    <row r="639" spans="47:56">
      <c r="AU639" s="19" t="str">
        <f>IF(参照_電気!A639="","",参照_電気!A639)</f>
        <v>A0272</v>
      </c>
      <c r="AV639" s="19" t="str">
        <f>IF(参照_電気!B639="","",参照_電気!B639)</f>
        <v>関西電力(株)</v>
      </c>
      <c r="AW639" s="19" t="str">
        <f>IF(参照_電気!C639="","",参照_電気!C639)</f>
        <v>メニューA</v>
      </c>
      <c r="AX639" s="19">
        <f>IF(参照_電気!D639="","",参照_電気!D639)</f>
        <v>0</v>
      </c>
      <c r="AY639" s="19">
        <f>IF(参照_電気!E639="","",参照_電気!E639)</f>
        <v>0</v>
      </c>
      <c r="AZ639" s="19" t="str">
        <f>IF(参照_電気!F639="","",参照_電気!F639)</f>
        <v>関西電力(株)</v>
      </c>
      <c r="BA639" s="19" t="str">
        <f>IF(参照_電気!G639="","",参照_電気!G639)</f>
        <v>関西電力(株)_メニューA</v>
      </c>
      <c r="BB639" s="19">
        <f t="shared" si="50"/>
        <v>0</v>
      </c>
      <c r="BD639" s="19" t="str">
        <f>IF(参照_電気!L639="","",参照_電気!L639)</f>
        <v/>
      </c>
    </row>
    <row r="640" spans="47:56">
      <c r="AU640" s="19" t="str">
        <f>IF(参照_電気!A640="","",参照_電気!A640)</f>
        <v/>
      </c>
      <c r="AV640" s="19" t="str">
        <f>IF(参照_電気!B640="","",参照_電気!B640)</f>
        <v/>
      </c>
      <c r="AW640" s="19" t="str">
        <f>IF(参照_電気!C640="","",参照_電気!C640)</f>
        <v>メニューB</v>
      </c>
      <c r="AX640" s="19">
        <f>IF(参照_電気!D640="","",参照_電気!D640)</f>
        <v>0</v>
      </c>
      <c r="AY640" s="19">
        <f>IF(参照_電気!E640="","",参照_電気!E640)</f>
        <v>0</v>
      </c>
      <c r="AZ640" s="19" t="str">
        <f>IF(参照_電気!F640="","",参照_電気!F640)</f>
        <v>関西電力(株)</v>
      </c>
      <c r="BA640" s="19" t="str">
        <f>IF(参照_電気!G640="","",参照_電気!G640)</f>
        <v>関西電力(株)_メニューB</v>
      </c>
      <c r="BB640" s="19">
        <f t="shared" si="50"/>
        <v>0</v>
      </c>
      <c r="BD640" s="19" t="str">
        <f>IF(参照_電気!L640="","",参照_電気!L640)</f>
        <v/>
      </c>
    </row>
    <row r="641" spans="47:56">
      <c r="AU641" s="19" t="str">
        <f>IF(参照_電気!A641="","",参照_電気!A641)</f>
        <v/>
      </c>
      <c r="AV641" s="19" t="str">
        <f>IF(参照_電気!B641="","",参照_電気!B641)</f>
        <v/>
      </c>
      <c r="AW641" s="19" t="str">
        <f>IF(参照_電気!C641="","",参照_電気!C641)</f>
        <v>メニューC</v>
      </c>
      <c r="AX641" s="19">
        <f>IF(参照_電気!D641="","",参照_電気!D641)</f>
        <v>0</v>
      </c>
      <c r="AY641" s="19">
        <f>IF(参照_電気!E641="","",参照_電気!E641)</f>
        <v>0</v>
      </c>
      <c r="AZ641" s="19" t="str">
        <f>IF(参照_電気!F641="","",参照_電気!F641)</f>
        <v>関西電力(株)</v>
      </c>
      <c r="BA641" s="19" t="str">
        <f>IF(参照_電気!G641="","",参照_電気!G641)</f>
        <v>関西電力(株)_メニューC</v>
      </c>
      <c r="BB641" s="19">
        <f t="shared" si="50"/>
        <v>0</v>
      </c>
      <c r="BD641" s="19" t="str">
        <f>IF(参照_電気!L641="","",参照_電気!L641)</f>
        <v/>
      </c>
    </row>
    <row r="642" spans="47:56">
      <c r="AU642" s="19" t="str">
        <f>IF(参照_電気!A642="","",参照_電気!A642)</f>
        <v/>
      </c>
      <c r="AV642" s="19" t="str">
        <f>IF(参照_電気!B642="","",参照_電気!B642)</f>
        <v/>
      </c>
      <c r="AW642" s="19" t="str">
        <f>IF(参照_電気!C642="","",参照_電気!C642)</f>
        <v>メニューD</v>
      </c>
      <c r="AX642" s="19">
        <f>IF(参照_電気!D642="","",参照_電気!D642)</f>
        <v>0</v>
      </c>
      <c r="AY642" s="19">
        <f>IF(参照_電気!E642="","",参照_電気!E642)</f>
        <v>0</v>
      </c>
      <c r="AZ642" s="19" t="str">
        <f>IF(参照_電気!F642="","",参照_電気!F642)</f>
        <v>関西電力(株)</v>
      </c>
      <c r="BA642" s="19" t="str">
        <f>IF(参照_電気!G642="","",参照_電気!G642)</f>
        <v>関西電力(株)_メニューD</v>
      </c>
      <c r="BB642" s="19">
        <f t="shared" si="50"/>
        <v>0</v>
      </c>
      <c r="BD642" s="19" t="str">
        <f>IF(参照_電気!L642="","",参照_電気!L642)</f>
        <v/>
      </c>
    </row>
    <row r="643" spans="47:56">
      <c r="AU643" s="19" t="str">
        <f>IF(参照_電気!A643="","",参照_電気!A643)</f>
        <v/>
      </c>
      <c r="AV643" s="19" t="str">
        <f>IF(参照_電気!B643="","",参照_電気!B643)</f>
        <v/>
      </c>
      <c r="AW643" s="19" t="str">
        <f>IF(参照_電気!C643="","",参照_電気!C643)</f>
        <v>メニューE</v>
      </c>
      <c r="AX643" s="19">
        <f>IF(参照_電気!D643="","",参照_電気!D643)</f>
        <v>0</v>
      </c>
      <c r="AY643" s="19">
        <f>IF(参照_電気!E643="","",参照_電気!E643)</f>
        <v>0</v>
      </c>
      <c r="AZ643" s="19" t="str">
        <f>IF(参照_電気!F643="","",参照_電気!F643)</f>
        <v>関西電力(株)</v>
      </c>
      <c r="BA643" s="19" t="str">
        <f>IF(参照_電気!G643="","",参照_電気!G643)</f>
        <v>関西電力(株)_メニューE</v>
      </c>
      <c r="BB643" s="19">
        <f t="shared" si="50"/>
        <v>0</v>
      </c>
      <c r="BD643" s="19" t="str">
        <f>IF(参照_電気!L643="","",参照_電気!L643)</f>
        <v/>
      </c>
    </row>
    <row r="644" spans="47:56">
      <c r="AU644" s="19" t="str">
        <f>IF(参照_電気!A644="","",参照_電気!A644)</f>
        <v/>
      </c>
      <c r="AV644" s="19" t="str">
        <f>IF(参照_電気!B644="","",参照_電気!B644)</f>
        <v/>
      </c>
      <c r="AW644" s="19" t="str">
        <f>IF(参照_電気!C644="","",参照_電気!C644)</f>
        <v>メニューF</v>
      </c>
      <c r="AX644" s="19">
        <f>IF(参照_電気!D644="","",参照_電気!D644)</f>
        <v>0</v>
      </c>
      <c r="AY644" s="19">
        <f>IF(参照_電気!E644="","",参照_電気!E644)</f>
        <v>0</v>
      </c>
      <c r="AZ644" s="19" t="str">
        <f>IF(参照_電気!F644="","",参照_電気!F644)</f>
        <v>関西電力(株)</v>
      </c>
      <c r="BA644" s="19" t="str">
        <f>IF(参照_電気!G644="","",参照_電気!G644)</f>
        <v>関西電力(株)_メニューF</v>
      </c>
      <c r="BB644" s="19">
        <f t="shared" si="50"/>
        <v>0</v>
      </c>
      <c r="BD644" s="19" t="str">
        <f>IF(参照_電気!L644="","",参照_電気!L644)</f>
        <v/>
      </c>
    </row>
    <row r="645" spans="47:56">
      <c r="AU645" s="19" t="str">
        <f>IF(参照_電気!A645="","",参照_電気!A645)</f>
        <v/>
      </c>
      <c r="AV645" s="19" t="str">
        <f>IF(参照_電気!B645="","",参照_電気!B645)</f>
        <v/>
      </c>
      <c r="AW645" s="19" t="str">
        <f>IF(参照_電気!C645="","",参照_電気!C645)</f>
        <v>メニューG</v>
      </c>
      <c r="AX645" s="19">
        <f>IF(参照_電気!D645="","",参照_電気!D645)</f>
        <v>0</v>
      </c>
      <c r="AY645" s="19">
        <f>IF(参照_電気!E645="","",参照_電気!E645)</f>
        <v>0</v>
      </c>
      <c r="AZ645" s="19" t="str">
        <f>IF(参照_電気!F645="","",参照_電気!F645)</f>
        <v>関西電力(株)</v>
      </c>
      <c r="BA645" s="19" t="str">
        <f>IF(参照_電気!G645="","",参照_電気!G645)</f>
        <v>関西電力(株)_メニューG</v>
      </c>
      <c r="BB645" s="19">
        <f t="shared" ref="BB645:BB708" si="51">AX645*1000</f>
        <v>0</v>
      </c>
      <c r="BD645" s="19" t="str">
        <f>IF(参照_電気!L645="","",参照_電気!L645)</f>
        <v/>
      </c>
    </row>
    <row r="646" spans="47:56">
      <c r="AU646" s="19" t="str">
        <f>IF(参照_電気!A646="","",参照_電気!A646)</f>
        <v/>
      </c>
      <c r="AV646" s="19" t="str">
        <f>IF(参照_電気!B646="","",参照_電気!B646)</f>
        <v/>
      </c>
      <c r="AW646" s="19" t="str">
        <f>IF(参照_電気!C646="","",参照_電気!C646)</f>
        <v>メニューH</v>
      </c>
      <c r="AX646" s="19">
        <f>IF(参照_電気!D646="","",参照_電気!D646)</f>
        <v>0</v>
      </c>
      <c r="AY646" s="19">
        <f>IF(参照_電気!E646="","",参照_電気!E646)</f>
        <v>0</v>
      </c>
      <c r="AZ646" s="19" t="str">
        <f>IF(参照_電気!F646="","",参照_電気!F646)</f>
        <v>関西電力(株)</v>
      </c>
      <c r="BA646" s="19" t="str">
        <f>IF(参照_電気!G646="","",参照_電気!G646)</f>
        <v>関西電力(株)_メニューH</v>
      </c>
      <c r="BB646" s="19">
        <f t="shared" si="51"/>
        <v>0</v>
      </c>
      <c r="BD646" s="19" t="str">
        <f>IF(参照_電気!L646="","",参照_電気!L646)</f>
        <v/>
      </c>
    </row>
    <row r="647" spans="47:56">
      <c r="AU647" s="19" t="str">
        <f>IF(参照_電気!A647="","",参照_電気!A647)</f>
        <v/>
      </c>
      <c r="AV647" s="19" t="str">
        <f>IF(参照_電気!B647="","",参照_電気!B647)</f>
        <v/>
      </c>
      <c r="AW647" s="19" t="str">
        <f>IF(参照_電気!C647="","",参照_電気!C647)</f>
        <v>メニューI</v>
      </c>
      <c r="AX647" s="19">
        <f>IF(参照_電気!D647="","",参照_電気!D647)</f>
        <v>0</v>
      </c>
      <c r="AY647" s="19">
        <f>IF(参照_電気!E647="","",参照_電気!E647)</f>
        <v>0</v>
      </c>
      <c r="AZ647" s="19" t="str">
        <f>IF(参照_電気!F647="","",参照_電気!F647)</f>
        <v>関西電力(株)</v>
      </c>
      <c r="BA647" s="19" t="str">
        <f>IF(参照_電気!G647="","",参照_電気!G647)</f>
        <v>関西電力(株)_メニューI</v>
      </c>
      <c r="BB647" s="19">
        <f t="shared" si="51"/>
        <v>0</v>
      </c>
      <c r="BD647" s="19" t="str">
        <f>IF(参照_電気!L647="","",参照_電気!L647)</f>
        <v/>
      </c>
    </row>
    <row r="648" spans="47:56">
      <c r="AU648" s="19" t="str">
        <f>IF(参照_電気!A648="","",参照_電気!A648)</f>
        <v/>
      </c>
      <c r="AV648" s="19" t="str">
        <f>IF(参照_電気!B648="","",参照_電気!B648)</f>
        <v/>
      </c>
      <c r="AW648" s="19" t="str">
        <f>IF(参照_電気!C648="","",参照_電気!C648)</f>
        <v>メニューJ(残差)</v>
      </c>
      <c r="AX648" s="19">
        <f>IF(参照_電気!D648="","",参照_電気!D648)</f>
        <v>4.15E-4</v>
      </c>
      <c r="AY648" s="19">
        <f>IF(参照_電気!E648="","",参照_電気!E648)</f>
        <v>4.15E-4</v>
      </c>
      <c r="AZ648" s="19" t="str">
        <f>IF(参照_電気!F648="","",参照_電気!F648)</f>
        <v>関西電力(株)</v>
      </c>
      <c r="BA648" s="19" t="str">
        <f>IF(参照_電気!G648="","",参照_電気!G648)</f>
        <v>関西電力(株)_メニューJ(残差)</v>
      </c>
      <c r="BB648" s="19">
        <f t="shared" si="51"/>
        <v>0.41499999999999998</v>
      </c>
      <c r="BD648" s="19" t="str">
        <f>IF(参照_電気!L648="","",参照_電気!L648)</f>
        <v/>
      </c>
    </row>
    <row r="649" spans="47:56">
      <c r="AU649" s="19" t="str">
        <f>IF(参照_電気!A649="","",参照_電気!A649)</f>
        <v/>
      </c>
      <c r="AV649" s="19" t="str">
        <f>IF(参照_電気!B649="","",参照_電気!B649)</f>
        <v/>
      </c>
      <c r="AW649" s="19" t="str">
        <f>IF(参照_電気!C649="","",参照_電気!C649)</f>
        <v>(参考値)事業者全体</v>
      </c>
      <c r="AX649" s="19">
        <f>IF(参照_電気!D649="","",参照_電気!D649)</f>
        <v>3.9599999999999998E-4</v>
      </c>
      <c r="AY649" s="19">
        <f>IF(参照_電気!E649="","",参照_電気!E649)</f>
        <v>3.9599999999999998E-4</v>
      </c>
      <c r="AZ649" s="19" t="str">
        <f>IF(参照_電気!F649="","",参照_電気!F649)</f>
        <v>関西電力(株)</v>
      </c>
      <c r="BA649" s="19" t="str">
        <f>IF(参照_電気!G649="","",参照_電気!G649)</f>
        <v>関西電力(株)_(参考値)事業者全体</v>
      </c>
      <c r="BB649" s="19">
        <f t="shared" si="51"/>
        <v>0.39599999999999996</v>
      </c>
      <c r="BD649" s="19" t="str">
        <f>IF(参照_電気!L649="","",参照_電気!L649)</f>
        <v/>
      </c>
    </row>
    <row r="650" spans="47:56">
      <c r="AU650" s="19" t="str">
        <f>IF(参照_電気!A650="","",参照_電気!A650)</f>
        <v>A0273</v>
      </c>
      <c r="AV650" s="19" t="str">
        <f>IF(参照_電気!B650="","",参照_電気!B650)</f>
        <v>中国電力(株)</v>
      </c>
      <c r="AW650" s="19" t="str">
        <f>IF(参照_電気!C650="","",参照_電気!C650)</f>
        <v>メニューA</v>
      </c>
      <c r="AX650" s="19">
        <f>IF(参照_電気!D650="","",参照_電気!D650)</f>
        <v>0</v>
      </c>
      <c r="AY650" s="19">
        <f>IF(参照_電気!E650="","",参照_電気!E650)</f>
        <v>0</v>
      </c>
      <c r="AZ650" s="19" t="str">
        <f>IF(参照_電気!F650="","",参照_電気!F650)</f>
        <v>中国電力(株)</v>
      </c>
      <c r="BA650" s="19" t="str">
        <f>IF(参照_電気!G650="","",参照_電気!G650)</f>
        <v>中国電力(株)_メニューA</v>
      </c>
      <c r="BB650" s="19">
        <f t="shared" si="51"/>
        <v>0</v>
      </c>
      <c r="BD650" s="19" t="str">
        <f>IF(参照_電気!L650="","",参照_電気!L650)</f>
        <v/>
      </c>
    </row>
    <row r="651" spans="47:56">
      <c r="AU651" s="19" t="str">
        <f>IF(参照_電気!A651="","",参照_電気!A651)</f>
        <v/>
      </c>
      <c r="AV651" s="19" t="str">
        <f>IF(参照_電気!B651="","",参照_電気!B651)</f>
        <v/>
      </c>
      <c r="AW651" s="19" t="str">
        <f>IF(参照_電気!C651="","",参照_電気!C651)</f>
        <v>メニューB</v>
      </c>
      <c r="AX651" s="19">
        <f>IF(参照_電気!D651="","",参照_電気!D651)</f>
        <v>0</v>
      </c>
      <c r="AY651" s="19">
        <f>IF(参照_電気!E651="","",参照_電気!E651)</f>
        <v>0</v>
      </c>
      <c r="AZ651" s="19" t="str">
        <f>IF(参照_電気!F651="","",参照_電気!F651)</f>
        <v>中国電力(株)</v>
      </c>
      <c r="BA651" s="19" t="str">
        <f>IF(参照_電気!G651="","",参照_電気!G651)</f>
        <v>中国電力(株)_メニューB</v>
      </c>
      <c r="BB651" s="19">
        <f t="shared" si="51"/>
        <v>0</v>
      </c>
      <c r="BD651" s="19" t="str">
        <f>IF(参照_電気!L651="","",参照_電気!L651)</f>
        <v/>
      </c>
    </row>
    <row r="652" spans="47:56">
      <c r="AU652" s="19" t="str">
        <f>IF(参照_電気!A652="","",参照_電気!A652)</f>
        <v/>
      </c>
      <c r="AV652" s="19" t="str">
        <f>IF(参照_電気!B652="","",参照_電気!B652)</f>
        <v/>
      </c>
      <c r="AW652" s="19" t="str">
        <f>IF(参照_電気!C652="","",参照_電気!C652)</f>
        <v>メニューC</v>
      </c>
      <c r="AX652" s="19">
        <f>IF(参照_電気!D652="","",参照_電気!D652)</f>
        <v>0</v>
      </c>
      <c r="AY652" s="19">
        <f>IF(参照_電気!E652="","",参照_電気!E652)</f>
        <v>0</v>
      </c>
      <c r="AZ652" s="19" t="str">
        <f>IF(参照_電気!F652="","",参照_電気!F652)</f>
        <v>中国電力(株)</v>
      </c>
      <c r="BA652" s="19" t="str">
        <f>IF(参照_電気!G652="","",参照_電気!G652)</f>
        <v>中国電力(株)_メニューC</v>
      </c>
      <c r="BB652" s="19">
        <f t="shared" si="51"/>
        <v>0</v>
      </c>
      <c r="BD652" s="19" t="str">
        <f>IF(参照_電気!L652="","",参照_電気!L652)</f>
        <v/>
      </c>
    </row>
    <row r="653" spans="47:56">
      <c r="AU653" s="19" t="str">
        <f>IF(参照_電気!A653="","",参照_電気!A653)</f>
        <v/>
      </c>
      <c r="AV653" s="19" t="str">
        <f>IF(参照_電気!B653="","",参照_電気!B653)</f>
        <v/>
      </c>
      <c r="AW653" s="19" t="str">
        <f>IF(参照_電気!C653="","",参照_電気!C653)</f>
        <v>メニューD</v>
      </c>
      <c r="AX653" s="19">
        <f>IF(参照_電気!D653="","",参照_電気!D653)</f>
        <v>0</v>
      </c>
      <c r="AY653" s="19">
        <f>IF(参照_電気!E653="","",参照_電気!E653)</f>
        <v>0</v>
      </c>
      <c r="AZ653" s="19" t="str">
        <f>IF(参照_電気!F653="","",参照_電気!F653)</f>
        <v>中国電力(株)</v>
      </c>
      <c r="BA653" s="19" t="str">
        <f>IF(参照_電気!G653="","",参照_電気!G653)</f>
        <v>中国電力(株)_メニューD</v>
      </c>
      <c r="BB653" s="19">
        <f t="shared" si="51"/>
        <v>0</v>
      </c>
      <c r="BD653" s="19" t="str">
        <f>IF(参照_電気!L653="","",参照_電気!L653)</f>
        <v/>
      </c>
    </row>
    <row r="654" spans="47:56">
      <c r="AU654" s="19" t="str">
        <f>IF(参照_電気!A654="","",参照_電気!A654)</f>
        <v/>
      </c>
      <c r="AV654" s="19" t="str">
        <f>IF(参照_電気!B654="","",参照_電気!B654)</f>
        <v/>
      </c>
      <c r="AW654" s="19" t="str">
        <f>IF(参照_電気!C654="","",参照_電気!C654)</f>
        <v>メニューE</v>
      </c>
      <c r="AX654" s="19">
        <f>IF(参照_電気!D654="","",参照_電気!D654)</f>
        <v>0</v>
      </c>
      <c r="AY654" s="19">
        <f>IF(参照_電気!E654="","",参照_電気!E654)</f>
        <v>0</v>
      </c>
      <c r="AZ654" s="19" t="str">
        <f>IF(参照_電気!F654="","",参照_電気!F654)</f>
        <v>中国電力(株)</v>
      </c>
      <c r="BA654" s="19" t="str">
        <f>IF(参照_電気!G654="","",参照_電気!G654)</f>
        <v>中国電力(株)_メニューE</v>
      </c>
      <c r="BB654" s="19">
        <f t="shared" si="51"/>
        <v>0</v>
      </c>
      <c r="BD654" s="19" t="str">
        <f>IF(参照_電気!L654="","",参照_電気!L654)</f>
        <v/>
      </c>
    </row>
    <row r="655" spans="47:56">
      <c r="AU655" s="19" t="str">
        <f>IF(参照_電気!A655="","",参照_電気!A655)</f>
        <v/>
      </c>
      <c r="AV655" s="19" t="str">
        <f>IF(参照_電気!B655="","",参照_電気!B655)</f>
        <v/>
      </c>
      <c r="AW655" s="19" t="str">
        <f>IF(参照_電気!C655="","",参照_電気!C655)</f>
        <v>メニューF</v>
      </c>
      <c r="AX655" s="19">
        <f>IF(参照_電気!D655="","",参照_電気!D655)</f>
        <v>0</v>
      </c>
      <c r="AY655" s="19">
        <f>IF(参照_電気!E655="","",参照_電気!E655)</f>
        <v>0</v>
      </c>
      <c r="AZ655" s="19" t="str">
        <f>IF(参照_電気!F655="","",参照_電気!F655)</f>
        <v>中国電力(株)</v>
      </c>
      <c r="BA655" s="19" t="str">
        <f>IF(参照_電気!G655="","",参照_電気!G655)</f>
        <v>中国電力(株)_メニューF</v>
      </c>
      <c r="BB655" s="19">
        <f t="shared" si="51"/>
        <v>0</v>
      </c>
      <c r="BD655" s="19" t="str">
        <f>IF(参照_電気!L655="","",参照_電気!L655)</f>
        <v/>
      </c>
    </row>
    <row r="656" spans="47:56">
      <c r="AU656" s="19" t="str">
        <f>IF(参照_電気!A656="","",参照_電気!A656)</f>
        <v/>
      </c>
      <c r="AV656" s="19" t="str">
        <f>IF(参照_電気!B656="","",参照_電気!B656)</f>
        <v/>
      </c>
      <c r="AW656" s="19" t="str">
        <f>IF(参照_電気!C656="","",参照_電気!C656)</f>
        <v>メニューG</v>
      </c>
      <c r="AX656" s="19">
        <f>IF(参照_電気!D656="","",参照_電気!D656)</f>
        <v>3.8699999999999997E-4</v>
      </c>
      <c r="AY656" s="19">
        <f>IF(参照_電気!E656="","",参照_電気!E656)</f>
        <v>3.8699999999999997E-4</v>
      </c>
      <c r="AZ656" s="19" t="str">
        <f>IF(参照_電気!F656="","",参照_電気!F656)</f>
        <v>中国電力(株)</v>
      </c>
      <c r="BA656" s="19" t="str">
        <f>IF(参照_電気!G656="","",参照_電気!G656)</f>
        <v>中国電力(株)_メニューG</v>
      </c>
      <c r="BB656" s="19">
        <f t="shared" si="51"/>
        <v>0.38699999999999996</v>
      </c>
      <c r="BD656" s="19" t="str">
        <f>IF(参照_電気!L656="","",参照_電気!L656)</f>
        <v/>
      </c>
    </row>
    <row r="657" spans="47:56">
      <c r="AU657" s="19" t="str">
        <f>IF(参照_電気!A657="","",参照_電気!A657)</f>
        <v/>
      </c>
      <c r="AV657" s="19" t="str">
        <f>IF(参照_電気!B657="","",参照_電気!B657)</f>
        <v/>
      </c>
      <c r="AW657" s="19" t="str">
        <f>IF(参照_電気!C657="","",参照_電気!C657)</f>
        <v>メニューH(残差)</v>
      </c>
      <c r="AX657" s="19">
        <f>IF(参照_電気!D657="","",参照_電気!D657)</f>
        <v>4.84E-4</v>
      </c>
      <c r="AY657" s="19">
        <f>IF(参照_電気!E657="","",参照_電気!E657)</f>
        <v>4.84E-4</v>
      </c>
      <c r="AZ657" s="19" t="str">
        <f>IF(参照_電気!F657="","",参照_電気!F657)</f>
        <v>中国電力(株)</v>
      </c>
      <c r="BA657" s="19" t="str">
        <f>IF(参照_電気!G657="","",参照_電気!G657)</f>
        <v>中国電力(株)_メニューH(残差)</v>
      </c>
      <c r="BB657" s="19">
        <f t="shared" si="51"/>
        <v>0.48399999999999999</v>
      </c>
      <c r="BD657" s="19" t="str">
        <f>IF(参照_電気!L657="","",参照_電気!L657)</f>
        <v/>
      </c>
    </row>
    <row r="658" spans="47:56">
      <c r="AU658" s="19" t="str">
        <f>IF(参照_電気!A658="","",参照_電気!A658)</f>
        <v/>
      </c>
      <c r="AV658" s="19" t="str">
        <f>IF(参照_電気!B658="","",参照_電気!B658)</f>
        <v/>
      </c>
      <c r="AW658" s="19" t="str">
        <f>IF(参照_電気!C658="","",参照_電気!C658)</f>
        <v>(参考値)事業者全体</v>
      </c>
      <c r="AX658" s="19">
        <f>IF(参照_電気!D658="","",参照_電気!D658)</f>
        <v>4.7199999999999998E-4</v>
      </c>
      <c r="AY658" s="19">
        <f>IF(参照_電気!E658="","",参照_電気!E658)</f>
        <v>4.7199999999999998E-4</v>
      </c>
      <c r="AZ658" s="19" t="str">
        <f>IF(参照_電気!F658="","",参照_電気!F658)</f>
        <v>中国電力(株)</v>
      </c>
      <c r="BA658" s="19" t="str">
        <f>IF(参照_電気!G658="","",参照_電気!G658)</f>
        <v>中国電力(株)_(参考値)事業者全体</v>
      </c>
      <c r="BB658" s="19">
        <f t="shared" si="51"/>
        <v>0.47199999999999998</v>
      </c>
      <c r="BD658" s="19" t="str">
        <f>IF(参照_電気!L658="","",参照_電気!L658)</f>
        <v/>
      </c>
    </row>
    <row r="659" spans="47:56">
      <c r="AU659" s="19" t="str">
        <f>IF(参照_電気!A659="","",参照_電気!A659)</f>
        <v>A0274</v>
      </c>
      <c r="AV659" s="19" t="str">
        <f>IF(参照_電気!B659="","",参照_電気!B659)</f>
        <v>四国電力(株)</v>
      </c>
      <c r="AW659" s="19" t="str">
        <f>IF(参照_電気!C659="","",参照_電気!C659)</f>
        <v>メニューA</v>
      </c>
      <c r="AX659" s="19">
        <f>IF(参照_電気!D659="","",参照_電気!D659)</f>
        <v>0</v>
      </c>
      <c r="AY659" s="19">
        <f>IF(参照_電気!E659="","",参照_電気!E659)</f>
        <v>0</v>
      </c>
      <c r="AZ659" s="19" t="str">
        <f>IF(参照_電気!F659="","",参照_電気!F659)</f>
        <v>四国電力(株)</v>
      </c>
      <c r="BA659" s="19" t="str">
        <f>IF(参照_電気!G659="","",参照_電気!G659)</f>
        <v>四国電力(株)_メニューA</v>
      </c>
      <c r="BB659" s="19">
        <f t="shared" si="51"/>
        <v>0</v>
      </c>
      <c r="BD659" s="19" t="str">
        <f>IF(参照_電気!L659="","",参照_電気!L659)</f>
        <v/>
      </c>
    </row>
    <row r="660" spans="47:56">
      <c r="AU660" s="19" t="str">
        <f>IF(参照_電気!A660="","",参照_電気!A660)</f>
        <v/>
      </c>
      <c r="AV660" s="19" t="str">
        <f>IF(参照_電気!B660="","",参照_電気!B660)</f>
        <v/>
      </c>
      <c r="AW660" s="19" t="str">
        <f>IF(参照_電気!C660="","",参照_電気!C660)</f>
        <v>メニューB</v>
      </c>
      <c r="AX660" s="19">
        <f>IF(参照_電気!D660="","",参照_電気!D660)</f>
        <v>0</v>
      </c>
      <c r="AY660" s="19">
        <f>IF(参照_電気!E660="","",参照_電気!E660)</f>
        <v>0</v>
      </c>
      <c r="AZ660" s="19" t="str">
        <f>IF(参照_電気!F660="","",参照_電気!F660)</f>
        <v>四国電力(株)</v>
      </c>
      <c r="BA660" s="19" t="str">
        <f>IF(参照_電気!G660="","",参照_電気!G660)</f>
        <v>四国電力(株)_メニューB</v>
      </c>
      <c r="BB660" s="19">
        <f t="shared" si="51"/>
        <v>0</v>
      </c>
      <c r="BD660" s="19" t="str">
        <f>IF(参照_電気!L660="","",参照_電気!L660)</f>
        <v/>
      </c>
    </row>
    <row r="661" spans="47:56">
      <c r="AU661" s="19" t="str">
        <f>IF(参照_電気!A661="","",参照_電気!A661)</f>
        <v/>
      </c>
      <c r="AV661" s="19" t="str">
        <f>IF(参照_電気!B661="","",参照_電気!B661)</f>
        <v/>
      </c>
      <c r="AW661" s="19" t="str">
        <f>IF(参照_電気!C661="","",参照_電気!C661)</f>
        <v>メニューC(残差)</v>
      </c>
      <c r="AX661" s="19">
        <f>IF(参照_電気!D661="","",参照_電気!D661)</f>
        <v>4.57E-4</v>
      </c>
      <c r="AY661" s="19">
        <f>IF(参照_電気!E661="","",参照_電気!E661)</f>
        <v>4.57E-4</v>
      </c>
      <c r="AZ661" s="19" t="str">
        <f>IF(参照_電気!F661="","",参照_電気!F661)</f>
        <v>四国電力(株)</v>
      </c>
      <c r="BA661" s="19" t="str">
        <f>IF(参照_電気!G661="","",参照_電気!G661)</f>
        <v>四国電力(株)_メニューC(残差)</v>
      </c>
      <c r="BB661" s="19">
        <f t="shared" si="51"/>
        <v>0.45700000000000002</v>
      </c>
      <c r="BD661" s="19" t="str">
        <f>IF(参照_電気!L661="","",参照_電気!L661)</f>
        <v/>
      </c>
    </row>
    <row r="662" spans="47:56">
      <c r="AU662" s="19" t="str">
        <f>IF(参照_電気!A662="","",参照_電気!A662)</f>
        <v/>
      </c>
      <c r="AV662" s="19" t="str">
        <f>IF(参照_電気!B662="","",参照_電気!B662)</f>
        <v/>
      </c>
      <c r="AW662" s="19" t="str">
        <f>IF(参照_電気!C662="","",参照_電気!C662)</f>
        <v>(参考値)事業者全体</v>
      </c>
      <c r="AX662" s="19">
        <f>IF(参照_電気!D662="","",参照_電気!D662)</f>
        <v>4.4799999999999999E-4</v>
      </c>
      <c r="AY662" s="19">
        <f>IF(参照_電気!E662="","",参照_電気!E662)</f>
        <v>4.4799999999999999E-4</v>
      </c>
      <c r="AZ662" s="19" t="str">
        <f>IF(参照_電気!F662="","",参照_電気!F662)</f>
        <v>四国電力(株)</v>
      </c>
      <c r="BA662" s="19" t="str">
        <f>IF(参照_電気!G662="","",参照_電気!G662)</f>
        <v>四国電力(株)_(参考値)事業者全体</v>
      </c>
      <c r="BB662" s="19">
        <f t="shared" si="51"/>
        <v>0.44800000000000001</v>
      </c>
      <c r="BD662" s="19" t="str">
        <f>IF(参照_電気!L662="","",参照_電気!L662)</f>
        <v/>
      </c>
    </row>
    <row r="663" spans="47:56">
      <c r="AU663" s="19" t="str">
        <f>IF(参照_電気!A663="","",参照_電気!A663)</f>
        <v>A0275</v>
      </c>
      <c r="AV663" s="19" t="str">
        <f>IF(参照_電気!B663="","",参照_電気!B663)</f>
        <v>九州電力(株)</v>
      </c>
      <c r="AW663" s="19" t="str">
        <f>IF(参照_電気!C663="","",参照_電気!C663)</f>
        <v>メニューA</v>
      </c>
      <c r="AX663" s="19">
        <f>IF(参照_電気!D663="","",参照_電気!D663)</f>
        <v>0</v>
      </c>
      <c r="AY663" s="19">
        <f>IF(参照_電気!E663="","",参照_電気!E663)</f>
        <v>0</v>
      </c>
      <c r="AZ663" s="19" t="str">
        <f>IF(参照_電気!F663="","",参照_電気!F663)</f>
        <v>九州電力(株)</v>
      </c>
      <c r="BA663" s="19" t="str">
        <f>IF(参照_電気!G663="","",参照_電気!G663)</f>
        <v>九州電力(株)_メニューA</v>
      </c>
      <c r="BB663" s="19">
        <f t="shared" si="51"/>
        <v>0</v>
      </c>
      <c r="BD663" s="19" t="str">
        <f>IF(参照_電気!L663="","",参照_電気!L663)</f>
        <v/>
      </c>
    </row>
    <row r="664" spans="47:56">
      <c r="AU664" s="19" t="str">
        <f>IF(参照_電気!A664="","",参照_電気!A664)</f>
        <v/>
      </c>
      <c r="AV664" s="19" t="str">
        <f>IF(参照_電気!B664="","",参照_電気!B664)</f>
        <v/>
      </c>
      <c r="AW664" s="19" t="str">
        <f>IF(参照_電気!C664="","",参照_電気!C664)</f>
        <v>メニューB(残差)</v>
      </c>
      <c r="AX664" s="19">
        <f>IF(参照_電気!D664="","",参照_電気!D664)</f>
        <v>4.7199999999999998E-4</v>
      </c>
      <c r="AY664" s="19">
        <f>IF(参照_電気!E664="","",参照_電気!E664)</f>
        <v>4.7199999999999998E-4</v>
      </c>
      <c r="AZ664" s="19" t="str">
        <f>IF(参照_電気!F664="","",参照_電気!F664)</f>
        <v>九州電力(株)</v>
      </c>
      <c r="BA664" s="19" t="str">
        <f>IF(参照_電気!G664="","",参照_電気!G664)</f>
        <v>九州電力(株)_メニューB(残差)</v>
      </c>
      <c r="BB664" s="19">
        <f t="shared" si="51"/>
        <v>0.47199999999999998</v>
      </c>
      <c r="BD664" s="19" t="str">
        <f>IF(参照_電気!L664="","",参照_電気!L664)</f>
        <v/>
      </c>
    </row>
    <row r="665" spans="47:56">
      <c r="AU665" s="19" t="str">
        <f>IF(参照_電気!A665="","",参照_電気!A665)</f>
        <v/>
      </c>
      <c r="AV665" s="19" t="str">
        <f>IF(参照_電気!B665="","",参照_電気!B665)</f>
        <v/>
      </c>
      <c r="AW665" s="19" t="str">
        <f>IF(参照_電気!C665="","",参照_電気!C665)</f>
        <v>(参考値)事業者全体</v>
      </c>
      <c r="AX665" s="19">
        <f>IF(参照_電気!D665="","",参照_電気!D665)</f>
        <v>4.4900000000000002E-4</v>
      </c>
      <c r="AY665" s="19">
        <f>IF(参照_電気!E665="","",参照_電気!E665)</f>
        <v>4.4900000000000002E-4</v>
      </c>
      <c r="AZ665" s="19" t="str">
        <f>IF(参照_電気!F665="","",参照_電気!F665)</f>
        <v>九州電力(株)</v>
      </c>
      <c r="BA665" s="19" t="str">
        <f>IF(参照_電気!G665="","",参照_電気!G665)</f>
        <v>九州電力(株)_(参考値)事業者全体</v>
      </c>
      <c r="BB665" s="19">
        <f t="shared" si="51"/>
        <v>0.44900000000000001</v>
      </c>
      <c r="BD665" s="19" t="str">
        <f>IF(参照_電気!L665="","",参照_電気!L665)</f>
        <v/>
      </c>
    </row>
    <row r="666" spans="47:56">
      <c r="AU666" s="19" t="str">
        <f>IF(参照_電気!A666="","",参照_電気!A666)</f>
        <v>A0276</v>
      </c>
      <c r="AV666" s="19" t="str">
        <f>IF(参照_電気!B666="","",参照_電気!B666)</f>
        <v>沖縄電力(株)</v>
      </c>
      <c r="AW666" s="19" t="str">
        <f>IF(参照_電気!C666="","",参照_電気!C666)</f>
        <v>メニューA</v>
      </c>
      <c r="AX666" s="19">
        <f>IF(参照_電気!D666="","",参照_電気!D666)</f>
        <v>0</v>
      </c>
      <c r="AY666" s="19">
        <f>IF(参照_電気!E666="","",参照_電気!E666)</f>
        <v>0</v>
      </c>
      <c r="AZ666" s="19" t="str">
        <f>IF(参照_電気!F666="","",参照_電気!F666)</f>
        <v>沖縄電力(株)</v>
      </c>
      <c r="BA666" s="19" t="str">
        <f>IF(参照_電気!G666="","",参照_電気!G666)</f>
        <v>沖縄電力(株)_メニューA</v>
      </c>
      <c r="BB666" s="19">
        <f t="shared" si="51"/>
        <v>0</v>
      </c>
      <c r="BD666" s="19" t="str">
        <f>IF(参照_電気!L666="","",参照_電気!L666)</f>
        <v/>
      </c>
    </row>
    <row r="667" spans="47:56">
      <c r="AU667" s="19" t="str">
        <f>IF(参照_電気!A667="","",参照_電気!A667)</f>
        <v/>
      </c>
      <c r="AV667" s="19" t="str">
        <f>IF(参照_電気!B667="","",参照_電気!B667)</f>
        <v/>
      </c>
      <c r="AW667" s="19" t="str">
        <f>IF(参照_電気!C667="","",参照_電気!C667)</f>
        <v>メニューB(残差)</v>
      </c>
      <c r="AX667" s="19">
        <f>IF(参照_電気!D667="","",参照_電気!D667)</f>
        <v>6.8499999999999995E-4</v>
      </c>
      <c r="AY667" s="19">
        <f>IF(参照_電気!E667="","",参照_電気!E667)</f>
        <v>6.8499999999999995E-4</v>
      </c>
      <c r="AZ667" s="19" t="str">
        <f>IF(参照_電気!F667="","",参照_電気!F667)</f>
        <v>沖縄電力(株)</v>
      </c>
      <c r="BA667" s="19" t="str">
        <f>IF(参照_電気!G667="","",参照_電気!G667)</f>
        <v>沖縄電力(株)_メニューB(残差)</v>
      </c>
      <c r="BB667" s="19">
        <f t="shared" si="51"/>
        <v>0.68499999999999994</v>
      </c>
      <c r="BD667" s="19" t="str">
        <f>IF(参照_電気!L667="","",参照_電気!L667)</f>
        <v/>
      </c>
    </row>
    <row r="668" spans="47:56">
      <c r="AU668" s="19" t="str">
        <f>IF(参照_電気!A668="","",参照_電気!A668)</f>
        <v/>
      </c>
      <c r="AV668" s="19" t="str">
        <f>IF(参照_電気!B668="","",参照_電気!B668)</f>
        <v/>
      </c>
      <c r="AW668" s="19" t="str">
        <f>IF(参照_電気!C668="","",参照_電気!C668)</f>
        <v>(参考値)事業者全体</v>
      </c>
      <c r="AX668" s="19">
        <f>IF(参照_電気!D668="","",参照_電気!D668)</f>
        <v>6.7699999999999998E-4</v>
      </c>
      <c r="AY668" s="19">
        <f>IF(参照_電気!E668="","",参照_電気!E668)</f>
        <v>6.7699999999999998E-4</v>
      </c>
      <c r="AZ668" s="19" t="str">
        <f>IF(参照_電気!F668="","",参照_電気!F668)</f>
        <v>沖縄電力(株)</v>
      </c>
      <c r="BA668" s="19" t="str">
        <f>IF(参照_電気!G668="","",参照_電気!G668)</f>
        <v>沖縄電力(株)_(参考値)事業者全体</v>
      </c>
      <c r="BB668" s="19">
        <f t="shared" si="51"/>
        <v>0.67699999999999994</v>
      </c>
      <c r="BD668" s="19" t="str">
        <f>IF(参照_電気!L668="","",参照_電気!L668)</f>
        <v/>
      </c>
    </row>
    <row r="669" spans="47:56">
      <c r="AU669" s="19" t="str">
        <f>IF(参照_電気!A669="","",参照_電気!A669)</f>
        <v>A0277</v>
      </c>
      <c r="AV669" s="19" t="str">
        <f>IF(参照_電気!B669="","",参照_電気!B669)</f>
        <v>北日本石油(株)</v>
      </c>
      <c r="AW669" s="19" t="str">
        <f>IF(参照_電気!C669="","",参照_電気!C669)</f>
        <v/>
      </c>
      <c r="AX669" s="19">
        <f>IF(参照_電気!D669="","",参照_電気!D669)</f>
        <v>4.8999999999999998E-4</v>
      </c>
      <c r="AY669" s="19">
        <f>IF(参照_電気!E669="","",参照_電気!E669)</f>
        <v>4.8999999999999998E-4</v>
      </c>
      <c r="AZ669" s="19" t="str">
        <f>IF(参照_電気!F669="","",参照_電気!F669)</f>
        <v>北日本石油(株)</v>
      </c>
      <c r="BA669" s="19" t="str">
        <f>IF(参照_電気!G669="","",参照_電気!G669)</f>
        <v>北日本石油(株)_</v>
      </c>
      <c r="BB669" s="19">
        <f t="shared" si="51"/>
        <v>0.49</v>
      </c>
      <c r="BD669" s="19" t="str">
        <f>IF(参照_電気!L669="","",参照_電気!L669)</f>
        <v/>
      </c>
    </row>
    <row r="670" spans="47:56">
      <c r="AU670" s="19" t="str">
        <f>IF(参照_電気!A670="","",参照_電気!A670)</f>
        <v>A0278</v>
      </c>
      <c r="AV670" s="19" t="str">
        <f>IF(参照_電気!B670="","",参照_電気!B670)</f>
        <v>千葉電力(株)</v>
      </c>
      <c r="AW670" s="19" t="str">
        <f>IF(参照_電気!C670="","",参照_電気!C670)</f>
        <v/>
      </c>
      <c r="AX670" s="19">
        <f>IF(参照_電気!D670="","",参照_電気!D670)</f>
        <v>4.64E-4</v>
      </c>
      <c r="AY670" s="19">
        <f>IF(参照_電気!E670="","",参照_電気!E670)</f>
        <v>4.64E-4</v>
      </c>
      <c r="AZ670" s="19" t="str">
        <f>IF(参照_電気!F670="","",参照_電気!F670)</f>
        <v>千葉電力(株)</v>
      </c>
      <c r="BA670" s="19" t="str">
        <f>IF(参照_電気!G670="","",参照_電気!G670)</f>
        <v>千葉電力(株)_</v>
      </c>
      <c r="BB670" s="19">
        <f t="shared" si="51"/>
        <v>0.46400000000000002</v>
      </c>
      <c r="BD670" s="19" t="str">
        <f>IF(参照_電気!L670="","",参照_電気!L670)</f>
        <v/>
      </c>
    </row>
    <row r="671" spans="47:56">
      <c r="AU671" s="19" t="str">
        <f>IF(参照_電気!A671="","",参照_電気!A671)</f>
        <v>A0280</v>
      </c>
      <c r="AV671" s="19" t="str">
        <f>IF(参照_電気!B671="","",参照_電気!B671)</f>
        <v>やめエネルギー(株)</v>
      </c>
      <c r="AW671" s="19" t="str">
        <f>IF(参照_電気!C671="","",参照_電気!C671)</f>
        <v/>
      </c>
      <c r="AX671" s="19">
        <f>IF(参照_電気!D671="","",参照_電気!D671)</f>
        <v>4.26E-4</v>
      </c>
      <c r="AY671" s="19">
        <f>IF(参照_電気!E671="","",参照_電気!E671)</f>
        <v>4.26E-4</v>
      </c>
      <c r="AZ671" s="19" t="str">
        <f>IF(参照_電気!F671="","",参照_電気!F671)</f>
        <v>やめエネルギー(株)</v>
      </c>
      <c r="BA671" s="19" t="str">
        <f>IF(参照_電気!G671="","",参照_電気!G671)</f>
        <v>やめエネルギー(株)_</v>
      </c>
      <c r="BB671" s="19">
        <f t="shared" si="51"/>
        <v>0.42599999999999999</v>
      </c>
      <c r="BD671" s="19" t="str">
        <f>IF(参照_電気!L671="","",参照_電気!L671)</f>
        <v/>
      </c>
    </row>
    <row r="672" spans="47:56">
      <c r="AU672" s="19" t="str">
        <f>IF(参照_電気!A672="","",参照_電気!A672)</f>
        <v>A0281</v>
      </c>
      <c r="AV672" s="19" t="str">
        <f>IF(参照_電気!B672="","",参照_電気!B672)</f>
        <v>(株)アースインフィニティ</v>
      </c>
      <c r="AW672" s="19" t="str">
        <f>IF(参照_電気!C672="","",参照_電気!C672)</f>
        <v/>
      </c>
      <c r="AX672" s="19">
        <f>IF(参照_電気!D672="","",参照_電気!D672)</f>
        <v>6.78E-4</v>
      </c>
      <c r="AY672" s="19">
        <f>IF(参照_電気!E672="","",参照_電気!E672)</f>
        <v>6.78E-4</v>
      </c>
      <c r="AZ672" s="19" t="str">
        <f>IF(参照_電気!F672="","",参照_電気!F672)</f>
        <v>(株)アースインフィニティ</v>
      </c>
      <c r="BA672" s="19" t="str">
        <f>IF(参照_電気!G672="","",参照_電気!G672)</f>
        <v>(株)アースインフィニティ_</v>
      </c>
      <c r="BB672" s="19">
        <f t="shared" si="51"/>
        <v>0.67800000000000005</v>
      </c>
      <c r="BD672" s="19" t="str">
        <f>IF(参照_電気!L672="","",参照_電気!L672)</f>
        <v/>
      </c>
    </row>
    <row r="673" spans="47:56">
      <c r="AU673" s="19" t="str">
        <f>IF(参照_電気!A673="","",参照_電気!A673)</f>
        <v>A0283</v>
      </c>
      <c r="AV673" s="19" t="str">
        <f>IF(参照_電気!B673="","",参照_電気!B673)</f>
        <v>足利ガス(株)</v>
      </c>
      <c r="AW673" s="19" t="str">
        <f>IF(参照_電気!C673="","",参照_電気!C673)</f>
        <v/>
      </c>
      <c r="AX673" s="19">
        <f>IF(参照_電気!D673="","",参照_電気!D673)</f>
        <v>4.1899999999999999E-4</v>
      </c>
      <c r="AY673" s="19">
        <f>IF(参照_電気!E673="","",参照_電気!E673)</f>
        <v>4.1899999999999999E-4</v>
      </c>
      <c r="AZ673" s="19" t="str">
        <f>IF(参照_電気!F673="","",参照_電気!F673)</f>
        <v>足利ガス(株)</v>
      </c>
      <c r="BA673" s="19" t="str">
        <f>IF(参照_電気!G673="","",参照_電気!G673)</f>
        <v>足利ガス(株)_</v>
      </c>
      <c r="BB673" s="19">
        <f t="shared" si="51"/>
        <v>0.41899999999999998</v>
      </c>
      <c r="BD673" s="19" t="str">
        <f>IF(参照_電気!L673="","",参照_電気!L673)</f>
        <v/>
      </c>
    </row>
    <row r="674" spans="47:56">
      <c r="AU674" s="19" t="str">
        <f>IF(参照_電気!A674="","",参照_電気!A674)</f>
        <v>A0284</v>
      </c>
      <c r="AV674" s="19" t="str">
        <f>IF(参照_電気!B674="","",参照_電気!B674)</f>
        <v>(株)Misumi</v>
      </c>
      <c r="AW674" s="19" t="str">
        <f>IF(参照_電気!C674="","",参照_電気!C674)</f>
        <v/>
      </c>
      <c r="AX674" s="19">
        <f>IF(参照_電気!D674="","",参照_電気!D674)</f>
        <v>3.2400000000000001E-4</v>
      </c>
      <c r="AY674" s="19">
        <f>IF(参照_電気!E674="","",参照_電気!E674)</f>
        <v>3.2400000000000001E-4</v>
      </c>
      <c r="AZ674" s="19" t="str">
        <f>IF(参照_電気!F674="","",参照_電気!F674)</f>
        <v>(株)Misumi</v>
      </c>
      <c r="BA674" s="19" t="str">
        <f>IF(参照_電気!G674="","",参照_電気!G674)</f>
        <v>(株)Misumi_</v>
      </c>
      <c r="BB674" s="19">
        <f t="shared" si="51"/>
        <v>0.32400000000000001</v>
      </c>
      <c r="BD674" s="19" t="str">
        <f>IF(参照_電気!L674="","",参照_電気!L674)</f>
        <v/>
      </c>
    </row>
    <row r="675" spans="47:56">
      <c r="AU675" s="19" t="str">
        <f>IF(参照_電気!A675="","",参照_電気!A675)</f>
        <v>A0285</v>
      </c>
      <c r="AV675" s="19" t="str">
        <f>IF(参照_電気!B675="","",参照_電気!B675)</f>
        <v>米子瓦斯(株)</v>
      </c>
      <c r="AW675" s="19" t="str">
        <f>IF(参照_電気!C675="","",参照_電気!C675)</f>
        <v/>
      </c>
      <c r="AX675" s="19">
        <f>IF(参照_電気!D675="","",参照_電気!D675)</f>
        <v>4.3899999999999999E-4</v>
      </c>
      <c r="AY675" s="19">
        <f>IF(参照_電気!E675="","",参照_電気!E675)</f>
        <v>4.3899999999999999E-4</v>
      </c>
      <c r="AZ675" s="19" t="str">
        <f>IF(参照_電気!F675="","",参照_電気!F675)</f>
        <v>米子瓦斯(株)</v>
      </c>
      <c r="BA675" s="19" t="str">
        <f>IF(参照_電気!G675="","",参照_電気!G675)</f>
        <v>米子瓦斯(株)_</v>
      </c>
      <c r="BB675" s="19">
        <f t="shared" si="51"/>
        <v>0.439</v>
      </c>
      <c r="BD675" s="19" t="str">
        <f>IF(参照_電気!L675="","",参照_電気!L675)</f>
        <v/>
      </c>
    </row>
    <row r="676" spans="47:56">
      <c r="AU676" s="19" t="str">
        <f>IF(参照_電気!A676="","",参照_電気!A676)</f>
        <v>A0286</v>
      </c>
      <c r="AV676" s="19" t="str">
        <f>IF(参照_電気!B676="","",参照_電気!B676)</f>
        <v>(株)エルピオ</v>
      </c>
      <c r="AW676" s="19" t="str">
        <f>IF(参照_電気!C676="","",参照_電気!C676)</f>
        <v>メニューA</v>
      </c>
      <c r="AX676" s="19">
        <f>IF(参照_電気!D676="","",参照_電気!D676)</f>
        <v>0</v>
      </c>
      <c r="AY676" s="19">
        <f>IF(参照_電気!E676="","",参照_電気!E676)</f>
        <v>0</v>
      </c>
      <c r="AZ676" s="19" t="str">
        <f>IF(参照_電気!F676="","",参照_電気!F676)</f>
        <v>(株)エルピオ</v>
      </c>
      <c r="BA676" s="19" t="str">
        <f>IF(参照_電気!G676="","",参照_電気!G676)</f>
        <v>(株)エルピオ_メニューA</v>
      </c>
      <c r="BB676" s="19">
        <f t="shared" si="51"/>
        <v>0</v>
      </c>
      <c r="BD676" s="19" t="str">
        <f>IF(参照_電気!L676="","",参照_電気!L676)</f>
        <v/>
      </c>
    </row>
    <row r="677" spans="47:56">
      <c r="AU677" s="19" t="str">
        <f>IF(参照_電気!A677="","",参照_電気!A677)</f>
        <v/>
      </c>
      <c r="AV677" s="19" t="str">
        <f>IF(参照_電気!B677="","",参照_電気!B677)</f>
        <v/>
      </c>
      <c r="AW677" s="19" t="str">
        <f>IF(参照_電気!C677="","",参照_電気!C677)</f>
        <v>メニューB(残差)</v>
      </c>
      <c r="AX677" s="19">
        <f>IF(参照_電気!D677="","",参照_電気!D677)</f>
        <v>0</v>
      </c>
      <c r="AY677" s="19">
        <f>IF(参照_電気!E677="","",参照_電気!E677)</f>
        <v>0</v>
      </c>
      <c r="AZ677" s="19" t="str">
        <f>IF(参照_電気!F677="","",参照_電気!F677)</f>
        <v>(株)エルピオ</v>
      </c>
      <c r="BA677" s="19" t="str">
        <f>IF(参照_電気!G677="","",参照_電気!G677)</f>
        <v>(株)エルピオ_メニューB(残差)</v>
      </c>
      <c r="BB677" s="19">
        <f t="shared" si="51"/>
        <v>0</v>
      </c>
      <c r="BD677" s="19" t="str">
        <f>IF(参照_電気!L677="","",参照_電気!L677)</f>
        <v/>
      </c>
    </row>
    <row r="678" spans="47:56">
      <c r="AU678" s="19" t="str">
        <f>IF(参照_電気!A678="","",参照_電気!A678)</f>
        <v/>
      </c>
      <c r="AV678" s="19" t="str">
        <f>IF(参照_電気!B678="","",参照_電気!B678)</f>
        <v/>
      </c>
      <c r="AW678" s="19" t="str">
        <f>IF(参照_電気!C678="","",参照_電気!C678)</f>
        <v>(参考値)事業者全体</v>
      </c>
      <c r="AX678" s="19">
        <f>IF(参照_電気!D678="","",参照_電気!D678)</f>
        <v>0</v>
      </c>
      <c r="AY678" s="19">
        <f>IF(参照_電気!E678="","",参照_電気!E678)</f>
        <v>0</v>
      </c>
      <c r="AZ678" s="19" t="str">
        <f>IF(参照_電気!F678="","",参照_電気!F678)</f>
        <v>(株)エルピオ</v>
      </c>
      <c r="BA678" s="19" t="str">
        <f>IF(参照_電気!G678="","",参照_電気!G678)</f>
        <v>(株)エルピオ_(参考値)事業者全体</v>
      </c>
      <c r="BB678" s="19">
        <f t="shared" si="51"/>
        <v>0</v>
      </c>
      <c r="BD678" s="19" t="str">
        <f>IF(参照_電気!L678="","",参照_電気!L678)</f>
        <v/>
      </c>
    </row>
    <row r="679" spans="47:56">
      <c r="AU679" s="19" t="str">
        <f>IF(参照_電気!A679="","",参照_電気!A679)</f>
        <v>A0287</v>
      </c>
      <c r="AV679" s="19" t="str">
        <f>IF(参照_電気!B679="","",参照_電気!B679)</f>
        <v>浜田ガス(株)</v>
      </c>
      <c r="AW679" s="19" t="str">
        <f>IF(参照_電気!C679="","",参照_電気!C679)</f>
        <v/>
      </c>
      <c r="AX679" s="19">
        <f>IF(参照_電気!D679="","",参照_電気!D679)</f>
        <v>4.3800000000000002E-4</v>
      </c>
      <c r="AY679" s="19">
        <f>IF(参照_電気!E679="","",参照_電気!E679)</f>
        <v>4.3800000000000002E-4</v>
      </c>
      <c r="AZ679" s="19" t="str">
        <f>IF(参照_電気!F679="","",参照_電気!F679)</f>
        <v>浜田ガス(株)</v>
      </c>
      <c r="BA679" s="19" t="str">
        <f>IF(参照_電気!G679="","",参照_電気!G679)</f>
        <v>浜田ガス(株)_</v>
      </c>
      <c r="BB679" s="19">
        <f t="shared" si="51"/>
        <v>0.438</v>
      </c>
      <c r="BD679" s="19" t="str">
        <f>IF(参照_電気!L679="","",参照_電気!L679)</f>
        <v/>
      </c>
    </row>
    <row r="680" spans="47:56">
      <c r="AU680" s="19" t="str">
        <f>IF(参照_電気!A680="","",参照_電気!A680)</f>
        <v>A0288</v>
      </c>
      <c r="AV680" s="19" t="str">
        <f>IF(参照_電気!B680="","",参照_電気!B680)</f>
        <v>(株)アメニティ電力</v>
      </c>
      <c r="AW680" s="19" t="str">
        <f>IF(参照_電気!C680="","",参照_電気!C680)</f>
        <v/>
      </c>
      <c r="AX680" s="19">
        <f>IF(参照_電気!D680="","",参照_電気!D680)</f>
        <v>6.1300000000000005E-4</v>
      </c>
      <c r="AY680" s="19">
        <f>IF(参照_電気!E680="","",参照_電気!E680)</f>
        <v>6.1300000000000005E-4</v>
      </c>
      <c r="AZ680" s="19" t="str">
        <f>IF(参照_電気!F680="","",参照_電気!F680)</f>
        <v>(株)アメニティ電力</v>
      </c>
      <c r="BA680" s="19" t="str">
        <f>IF(参照_電気!G680="","",参照_電気!G680)</f>
        <v>(株)アメニティ電力_</v>
      </c>
      <c r="BB680" s="19">
        <f t="shared" si="51"/>
        <v>0.6130000000000001</v>
      </c>
      <c r="BD680" s="19" t="str">
        <f>IF(参照_電気!L680="","",参照_電気!L680)</f>
        <v/>
      </c>
    </row>
    <row r="681" spans="47:56">
      <c r="AU681" s="19" t="str">
        <f>IF(参照_電気!A681="","",参照_電気!A681)</f>
        <v>A0292</v>
      </c>
      <c r="AV681" s="19" t="str">
        <f>IF(参照_電気!B681="","",参照_電気!B681)</f>
        <v>岡田建設(株)</v>
      </c>
      <c r="AW681" s="19" t="str">
        <f>IF(参照_電気!C681="","",参照_電気!C681)</f>
        <v/>
      </c>
      <c r="AX681" s="19">
        <f>IF(参照_電気!D681="","",参照_電気!D681)</f>
        <v>6.1200000000000002E-4</v>
      </c>
      <c r="AY681" s="19">
        <f>IF(参照_電気!E681="","",参照_電気!E681)</f>
        <v>6.1200000000000002E-4</v>
      </c>
      <c r="AZ681" s="19" t="str">
        <f>IF(参照_電気!F681="","",参照_電気!F681)</f>
        <v>岡田建設(株)</v>
      </c>
      <c r="BA681" s="19" t="str">
        <f>IF(参照_電気!G681="","",参照_電気!G681)</f>
        <v>岡田建設(株)_</v>
      </c>
      <c r="BB681" s="19">
        <f t="shared" si="51"/>
        <v>0.61199999999999999</v>
      </c>
      <c r="BD681" s="19" t="str">
        <f>IF(参照_電気!L681="","",参照_電気!L681)</f>
        <v/>
      </c>
    </row>
    <row r="682" spans="47:56">
      <c r="AU682" s="19" t="str">
        <f>IF(参照_電気!A682="","",参照_電気!A682)</f>
        <v>A0293</v>
      </c>
      <c r="AV682" s="19" t="str">
        <f>IF(参照_電気!B682="","",参照_電気!B682)</f>
        <v>出雲ガス(株)</v>
      </c>
      <c r="AW682" s="19" t="str">
        <f>IF(参照_電気!C682="","",参照_電気!C682)</f>
        <v/>
      </c>
      <c r="AX682" s="19">
        <f>IF(参照_電気!D682="","",参照_電気!D682)</f>
        <v>4.08E-4</v>
      </c>
      <c r="AY682" s="19">
        <f>IF(参照_電気!E682="","",参照_電気!E682)</f>
        <v>4.08E-4</v>
      </c>
      <c r="AZ682" s="19" t="str">
        <f>IF(参照_電気!F682="","",参照_電気!F682)</f>
        <v>出雲ガス(株)</v>
      </c>
      <c r="BA682" s="19" t="str">
        <f>IF(参照_電気!G682="","",参照_電気!G682)</f>
        <v>出雲ガス(株)_</v>
      </c>
      <c r="BB682" s="19">
        <f t="shared" si="51"/>
        <v>0.40799999999999997</v>
      </c>
      <c r="BD682" s="19" t="str">
        <f>IF(参照_電気!L682="","",参照_電気!L682)</f>
        <v/>
      </c>
    </row>
    <row r="683" spans="47:56">
      <c r="AU683" s="19" t="str">
        <f>IF(参照_電気!A683="","",参照_電気!A683)</f>
        <v>A0295</v>
      </c>
      <c r="AV683" s="19" t="str">
        <f>IF(参照_電気!B683="","",参照_電気!B683)</f>
        <v>一般社団法人グリーンコープでんき</v>
      </c>
      <c r="AW683" s="19" t="str">
        <f>IF(参照_電気!C683="","",参照_電気!C683)</f>
        <v>メニューA</v>
      </c>
      <c r="AX683" s="19">
        <f>IF(参照_電気!D683="","",参照_電気!D683)</f>
        <v>0</v>
      </c>
      <c r="AY683" s="19">
        <f>IF(参照_電気!E683="","",参照_電気!E683)</f>
        <v>0</v>
      </c>
      <c r="AZ683" s="19" t="str">
        <f>IF(参照_電気!F683="","",参照_電気!F683)</f>
        <v>一般社団法人グリーンコープでんき</v>
      </c>
      <c r="BA683" s="19" t="str">
        <f>IF(参照_電気!G683="","",参照_電気!G683)</f>
        <v>一般社団法人グリーンコープでんき_メニューA</v>
      </c>
      <c r="BB683" s="19">
        <f t="shared" si="51"/>
        <v>0</v>
      </c>
      <c r="BD683" s="19" t="str">
        <f>IF(参照_電気!L683="","",参照_電気!L683)</f>
        <v/>
      </c>
    </row>
    <row r="684" spans="47:56">
      <c r="AU684" s="19" t="str">
        <f>IF(参照_電気!A684="","",参照_電気!A684)</f>
        <v/>
      </c>
      <c r="AV684" s="19" t="str">
        <f>IF(参照_電気!B684="","",参照_電気!B684)</f>
        <v/>
      </c>
      <c r="AW684" s="19" t="str">
        <f>IF(参照_電気!C684="","",参照_電気!C684)</f>
        <v>メニューB</v>
      </c>
      <c r="AX684" s="19">
        <f>IF(参照_電気!D684="","",参照_電気!D684)</f>
        <v>0</v>
      </c>
      <c r="AY684" s="19">
        <f>IF(参照_電気!E684="","",参照_電気!E684)</f>
        <v>0</v>
      </c>
      <c r="AZ684" s="19" t="str">
        <f>IF(参照_電気!F684="","",参照_電気!F684)</f>
        <v>一般社団法人グリーンコープでんき</v>
      </c>
      <c r="BA684" s="19" t="str">
        <f>IF(参照_電気!G684="","",参照_電気!G684)</f>
        <v>一般社団法人グリーンコープでんき_メニューB</v>
      </c>
      <c r="BB684" s="19">
        <f t="shared" si="51"/>
        <v>0</v>
      </c>
      <c r="BD684" s="19" t="str">
        <f>IF(参照_電気!L684="","",参照_電気!L684)</f>
        <v/>
      </c>
    </row>
    <row r="685" spans="47:56">
      <c r="AU685" s="19" t="str">
        <f>IF(参照_電気!A685="","",参照_電気!A685)</f>
        <v/>
      </c>
      <c r="AV685" s="19" t="str">
        <f>IF(参照_電気!B685="","",参照_電気!B685)</f>
        <v/>
      </c>
      <c r="AW685" s="19" t="str">
        <f>IF(参照_電気!C685="","",参照_電気!C685)</f>
        <v>メニューC(残差)</v>
      </c>
      <c r="AX685" s="19">
        <f>IF(参照_電気!D685="","",参照_電気!D685)</f>
        <v>5.9400000000000002E-4</v>
      </c>
      <c r="AY685" s="19">
        <f>IF(参照_電気!E685="","",参照_電気!E685)</f>
        <v>5.9400000000000002E-4</v>
      </c>
      <c r="AZ685" s="19" t="str">
        <f>IF(参照_電気!F685="","",参照_電気!F685)</f>
        <v>一般社団法人グリーンコープでんき</v>
      </c>
      <c r="BA685" s="19" t="str">
        <f>IF(参照_電気!G685="","",参照_電気!G685)</f>
        <v>一般社団法人グリーンコープでんき_メニューC(残差)</v>
      </c>
      <c r="BB685" s="19">
        <f t="shared" si="51"/>
        <v>0.59399999999999997</v>
      </c>
      <c r="BD685" s="19" t="str">
        <f>IF(参照_電気!L685="","",参照_電気!L685)</f>
        <v/>
      </c>
    </row>
    <row r="686" spans="47:56">
      <c r="AU686" s="19" t="str">
        <f>IF(参照_電気!A686="","",参照_電気!A686)</f>
        <v/>
      </c>
      <c r="AV686" s="19" t="str">
        <f>IF(参照_電気!B686="","",参照_電気!B686)</f>
        <v/>
      </c>
      <c r="AW686" s="19" t="str">
        <f>IF(参照_電気!C686="","",参照_電気!C686)</f>
        <v>(参考値)事業者全体</v>
      </c>
      <c r="AX686" s="19">
        <f>IF(参照_電気!D686="","",参照_電気!D686)</f>
        <v>2.02E-4</v>
      </c>
      <c r="AY686" s="19">
        <f>IF(参照_電気!E686="","",参照_電気!E686)</f>
        <v>2.02E-4</v>
      </c>
      <c r="AZ686" s="19" t="str">
        <f>IF(参照_電気!F686="","",参照_電気!F686)</f>
        <v>一般社団法人グリーンコープでんき</v>
      </c>
      <c r="BA686" s="19" t="str">
        <f>IF(参照_電気!G686="","",参照_電気!G686)</f>
        <v>一般社団法人グリーンコープでんき_(参考値)事業者全体</v>
      </c>
      <c r="BB686" s="19">
        <f t="shared" si="51"/>
        <v>0.20200000000000001</v>
      </c>
      <c r="BD686" s="19" t="str">
        <f>IF(参照_電気!L686="","",参照_電気!L686)</f>
        <v/>
      </c>
    </row>
    <row r="687" spans="47:56">
      <c r="AU687" s="19" t="str">
        <f>IF(参照_電気!A687="","",参照_電気!A687)</f>
        <v>A0296</v>
      </c>
      <c r="AV687" s="19" t="str">
        <f>IF(参照_電気!B687="","",参照_電気!B687)</f>
        <v>公益財団法人東京都環境公社</v>
      </c>
      <c r="AW687" s="19" t="str">
        <f>IF(参照_電気!C687="","",参照_電気!C687)</f>
        <v>メニューA</v>
      </c>
      <c r="AX687" s="19">
        <f>IF(参照_電気!D687="","",参照_電気!D687)</f>
        <v>4.4799999999999999E-4</v>
      </c>
      <c r="AY687" s="19">
        <f>IF(参照_電気!E687="","",参照_電気!E687)</f>
        <v>4.4799999999999999E-4</v>
      </c>
      <c r="AZ687" s="19" t="str">
        <f>IF(参照_電気!F687="","",参照_電気!F687)</f>
        <v>公益財団法人東京都環境公社</v>
      </c>
      <c r="BA687" s="19" t="str">
        <f>IF(参照_電気!G687="","",参照_電気!G687)</f>
        <v>公益財団法人東京都環境公社_メニューA</v>
      </c>
      <c r="BB687" s="19">
        <f t="shared" si="51"/>
        <v>0.44800000000000001</v>
      </c>
      <c r="BD687" s="19" t="str">
        <f>IF(参照_電気!L687="","",参照_電気!L687)</f>
        <v/>
      </c>
    </row>
    <row r="688" spans="47:56">
      <c r="AU688" s="19" t="str">
        <f>IF(参照_電気!A688="","",参照_電気!A688)</f>
        <v/>
      </c>
      <c r="AV688" s="19" t="str">
        <f>IF(参照_電気!B688="","",参照_電気!B688)</f>
        <v/>
      </c>
      <c r="AW688" s="19" t="str">
        <f>IF(参照_電気!C688="","",参照_電気!C688)</f>
        <v>メニューB</v>
      </c>
      <c r="AX688" s="19">
        <f>IF(参照_電気!D688="","",参照_電気!D688)</f>
        <v>4.4799999999999999E-4</v>
      </c>
      <c r="AY688" s="19">
        <f>IF(参照_電気!E688="","",参照_電気!E688)</f>
        <v>4.4799999999999999E-4</v>
      </c>
      <c r="AZ688" s="19" t="str">
        <f>IF(参照_電気!F688="","",参照_電気!F688)</f>
        <v>公益財団法人東京都環境公社</v>
      </c>
      <c r="BA688" s="19" t="str">
        <f>IF(参照_電気!G688="","",参照_電気!G688)</f>
        <v>公益財団法人東京都環境公社_メニューB</v>
      </c>
      <c r="BB688" s="19">
        <f t="shared" si="51"/>
        <v>0.44800000000000001</v>
      </c>
      <c r="BD688" s="19" t="str">
        <f>IF(参照_電気!L688="","",参照_電気!L688)</f>
        <v/>
      </c>
    </row>
    <row r="689" spans="47:56">
      <c r="AU689" s="19" t="str">
        <f>IF(参照_電気!A689="","",参照_電気!A689)</f>
        <v/>
      </c>
      <c r="AV689" s="19" t="str">
        <f>IF(参照_電気!B689="","",参照_電気!B689)</f>
        <v/>
      </c>
      <c r="AW689" s="19" t="str">
        <f>IF(参照_電気!C689="","",参照_電気!C689)</f>
        <v>メニューC</v>
      </c>
      <c r="AX689" s="19">
        <f>IF(参照_電気!D689="","",参照_電気!D689)</f>
        <v>4.0700000000000003E-4</v>
      </c>
      <c r="AY689" s="19">
        <f>IF(参照_電気!E689="","",参照_電気!E689)</f>
        <v>4.0700000000000003E-4</v>
      </c>
      <c r="AZ689" s="19" t="str">
        <f>IF(参照_電気!F689="","",参照_電気!F689)</f>
        <v>公益財団法人東京都環境公社</v>
      </c>
      <c r="BA689" s="19" t="str">
        <f>IF(参照_電気!G689="","",参照_電気!G689)</f>
        <v>公益財団法人東京都環境公社_メニューC</v>
      </c>
      <c r="BB689" s="19">
        <f t="shared" si="51"/>
        <v>0.40700000000000003</v>
      </c>
      <c r="BD689" s="19" t="str">
        <f>IF(参照_電気!L689="","",参照_電気!L689)</f>
        <v/>
      </c>
    </row>
    <row r="690" spans="47:56">
      <c r="AU690" s="19" t="str">
        <f>IF(参照_電気!A690="","",参照_電気!A690)</f>
        <v/>
      </c>
      <c r="AV690" s="19" t="str">
        <f>IF(参照_電気!B690="","",参照_電気!B690)</f>
        <v/>
      </c>
      <c r="AW690" s="19" t="str">
        <f>IF(参照_電気!C690="","",参照_電気!C690)</f>
        <v>(参考値)事業者全体</v>
      </c>
      <c r="AX690" s="19">
        <f>IF(参照_電気!D690="","",参照_電気!D690)</f>
        <v>4.2400000000000001E-4</v>
      </c>
      <c r="AY690" s="19">
        <f>IF(参照_電気!E690="","",参照_電気!E690)</f>
        <v>4.2400000000000001E-4</v>
      </c>
      <c r="AZ690" s="19" t="str">
        <f>IF(参照_電気!F690="","",参照_電気!F690)</f>
        <v>公益財団法人東京都環境公社</v>
      </c>
      <c r="BA690" s="19" t="str">
        <f>IF(参照_電気!G690="","",参照_電気!G690)</f>
        <v>公益財団法人東京都環境公社_(参考値)事業者全体</v>
      </c>
      <c r="BB690" s="19">
        <f t="shared" si="51"/>
        <v>0.42399999999999999</v>
      </c>
      <c r="BD690" s="19" t="str">
        <f>IF(参照_電気!L690="","",参照_電気!L690)</f>
        <v/>
      </c>
    </row>
    <row r="691" spans="47:56">
      <c r="AU691" s="19" t="str">
        <f>IF(参照_電気!A691="","",参照_電気!A691)</f>
        <v>A0300</v>
      </c>
      <c r="AV691" s="19" t="str">
        <f>IF(参照_電気!B691="","",参照_電気!B691)</f>
        <v>(株)ファミリーネット・ジャパン</v>
      </c>
      <c r="AW691" s="19" t="str">
        <f>IF(参照_電気!C691="","",参照_電気!C691)</f>
        <v>メニューA</v>
      </c>
      <c r="AX691" s="19">
        <f>IF(参照_電気!D691="","",参照_電気!D691)</f>
        <v>0</v>
      </c>
      <c r="AY691" s="19">
        <f>IF(参照_電気!E691="","",参照_電気!E691)</f>
        <v>0</v>
      </c>
      <c r="AZ691" s="19" t="str">
        <f>IF(参照_電気!F691="","",参照_電気!F691)</f>
        <v>(株)ファミリーネット・ジャパン</v>
      </c>
      <c r="BA691" s="19" t="str">
        <f>IF(参照_電気!G691="","",参照_電気!G691)</f>
        <v>(株)ファミリーネット・ジャパン_メニューA</v>
      </c>
      <c r="BB691" s="19">
        <f t="shared" si="51"/>
        <v>0</v>
      </c>
      <c r="BD691" s="19" t="str">
        <f>IF(参照_電気!L691="","",参照_電気!L691)</f>
        <v/>
      </c>
    </row>
    <row r="692" spans="47:56">
      <c r="AU692" s="19" t="str">
        <f>IF(参照_電気!A692="","",参照_電気!A692)</f>
        <v/>
      </c>
      <c r="AV692" s="19" t="str">
        <f>IF(参照_電気!B692="","",参照_電気!B692)</f>
        <v/>
      </c>
      <c r="AW692" s="19" t="str">
        <f>IF(参照_電気!C692="","",参照_電気!C692)</f>
        <v>メニューB</v>
      </c>
      <c r="AX692" s="19">
        <f>IF(参照_電気!D692="","",参照_電気!D692)</f>
        <v>0</v>
      </c>
      <c r="AY692" s="19">
        <f>IF(参照_電気!E692="","",参照_電気!E692)</f>
        <v>0</v>
      </c>
      <c r="AZ692" s="19" t="str">
        <f>IF(参照_電気!F692="","",参照_電気!F692)</f>
        <v>(株)ファミリーネット・ジャパン</v>
      </c>
      <c r="BA692" s="19" t="str">
        <f>IF(参照_電気!G692="","",参照_電気!G692)</f>
        <v>(株)ファミリーネット・ジャパン_メニューB</v>
      </c>
      <c r="BB692" s="19">
        <f t="shared" si="51"/>
        <v>0</v>
      </c>
      <c r="BD692" s="19" t="str">
        <f>IF(参照_電気!L692="","",参照_電気!L692)</f>
        <v/>
      </c>
    </row>
    <row r="693" spans="47:56">
      <c r="AU693" s="19" t="str">
        <f>IF(参照_電気!A693="","",参照_電気!A693)</f>
        <v/>
      </c>
      <c r="AV693" s="19" t="str">
        <f>IF(参照_電気!B693="","",参照_電気!B693)</f>
        <v/>
      </c>
      <c r="AW693" s="19" t="str">
        <f>IF(参照_電気!C693="","",参照_電気!C693)</f>
        <v>メニューC</v>
      </c>
      <c r="AX693" s="19">
        <f>IF(参照_電気!D693="","",参照_電気!D693)</f>
        <v>0</v>
      </c>
      <c r="AY693" s="19">
        <f>IF(参照_電気!E693="","",参照_電気!E693)</f>
        <v>0</v>
      </c>
      <c r="AZ693" s="19" t="str">
        <f>IF(参照_電気!F693="","",参照_電気!F693)</f>
        <v>(株)ファミリーネット・ジャパン</v>
      </c>
      <c r="BA693" s="19" t="str">
        <f>IF(参照_電気!G693="","",参照_電気!G693)</f>
        <v>(株)ファミリーネット・ジャパン_メニューC</v>
      </c>
      <c r="BB693" s="19">
        <f t="shared" si="51"/>
        <v>0</v>
      </c>
      <c r="BD693" s="19" t="str">
        <f>IF(参照_電気!L693="","",参照_電気!L693)</f>
        <v/>
      </c>
    </row>
    <row r="694" spans="47:56">
      <c r="AU694" s="19" t="str">
        <f>IF(参照_電気!A694="","",参照_電気!A694)</f>
        <v/>
      </c>
      <c r="AV694" s="19" t="str">
        <f>IF(参照_電気!B694="","",参照_電気!B694)</f>
        <v/>
      </c>
      <c r="AW694" s="19" t="str">
        <f>IF(参照_電気!C694="","",参照_電気!C694)</f>
        <v>メニューD</v>
      </c>
      <c r="AX694" s="19">
        <f>IF(参照_電気!D694="","",参照_電気!D694)</f>
        <v>0</v>
      </c>
      <c r="AY694" s="19">
        <f>IF(参照_電気!E694="","",参照_電気!E694)</f>
        <v>0</v>
      </c>
      <c r="AZ694" s="19" t="str">
        <f>IF(参照_電気!F694="","",参照_電気!F694)</f>
        <v>(株)ファミリーネット・ジャパン</v>
      </c>
      <c r="BA694" s="19" t="str">
        <f>IF(参照_電気!G694="","",参照_電気!G694)</f>
        <v>(株)ファミリーネット・ジャパン_メニューD</v>
      </c>
      <c r="BB694" s="19">
        <f t="shared" si="51"/>
        <v>0</v>
      </c>
      <c r="BD694" s="19" t="str">
        <f>IF(参照_電気!L694="","",参照_電気!L694)</f>
        <v/>
      </c>
    </row>
    <row r="695" spans="47:56">
      <c r="AU695" s="19" t="str">
        <f>IF(参照_電気!A695="","",参照_電気!A695)</f>
        <v/>
      </c>
      <c r="AV695" s="19" t="str">
        <f>IF(参照_電気!B695="","",参照_電気!B695)</f>
        <v/>
      </c>
      <c r="AW695" s="19" t="str">
        <f>IF(参照_電気!C695="","",参照_電気!C695)</f>
        <v>メニューE(残差)</v>
      </c>
      <c r="AX695" s="19">
        <f>IF(参照_電気!D695="","",参照_電気!D695)</f>
        <v>3.3799999999999998E-4</v>
      </c>
      <c r="AY695" s="19">
        <f>IF(参照_電気!E695="","",参照_電気!E695)</f>
        <v>3.3799999999999998E-4</v>
      </c>
      <c r="AZ695" s="19" t="str">
        <f>IF(参照_電気!F695="","",参照_電気!F695)</f>
        <v>(株)ファミリーネット・ジャパン</v>
      </c>
      <c r="BA695" s="19" t="str">
        <f>IF(参照_電気!G695="","",参照_電気!G695)</f>
        <v>(株)ファミリーネット・ジャパン_メニューE(残差)</v>
      </c>
      <c r="BB695" s="19">
        <f t="shared" si="51"/>
        <v>0.33799999999999997</v>
      </c>
      <c r="BD695" s="19" t="str">
        <f>IF(参照_電気!L695="","",参照_電気!L695)</f>
        <v/>
      </c>
    </row>
    <row r="696" spans="47:56">
      <c r="AU696" s="19" t="str">
        <f>IF(参照_電気!A696="","",参照_電気!A696)</f>
        <v/>
      </c>
      <c r="AV696" s="19" t="str">
        <f>IF(参照_電気!B696="","",参照_電気!B696)</f>
        <v/>
      </c>
      <c r="AW696" s="19" t="str">
        <f>IF(参照_電気!C696="","",参照_電気!C696)</f>
        <v>(参考値)事業者全体</v>
      </c>
      <c r="AX696" s="19">
        <f>IF(参照_電気!D696="","",参照_電気!D696)</f>
        <v>2.9999999999999997E-4</v>
      </c>
      <c r="AY696" s="19">
        <f>IF(参照_電気!E696="","",参照_電気!E696)</f>
        <v>2.9999999999999997E-4</v>
      </c>
      <c r="AZ696" s="19" t="str">
        <f>IF(参照_電気!F696="","",参照_電気!F696)</f>
        <v>(株)ファミリーネット・ジャパン</v>
      </c>
      <c r="BA696" s="19" t="str">
        <f>IF(参照_電気!G696="","",参照_電気!G696)</f>
        <v>(株)ファミリーネット・ジャパン_(参考値)事業者全体</v>
      </c>
      <c r="BB696" s="19">
        <f t="shared" si="51"/>
        <v>0.3</v>
      </c>
      <c r="BD696" s="19" t="str">
        <f>IF(参照_電気!L696="","",参照_電気!L696)</f>
        <v/>
      </c>
    </row>
    <row r="697" spans="47:56">
      <c r="AU697" s="19" t="str">
        <f>IF(参照_電気!A697="","",参照_電気!A697)</f>
        <v>A0303</v>
      </c>
      <c r="AV697" s="19" t="str">
        <f>IF(参照_電気!B697="","",参照_電気!B697)</f>
        <v>MKステーションズ(株)</v>
      </c>
      <c r="AW697" s="19" t="str">
        <f>IF(参照_電気!C697="","",参照_電気!C697)</f>
        <v/>
      </c>
      <c r="AX697" s="19">
        <f>IF(参照_電気!D697="","",参照_電気!D697)</f>
        <v>6.1799999999999995E-4</v>
      </c>
      <c r="AY697" s="19">
        <f>IF(参照_電気!E697="","",参照_電気!E697)</f>
        <v>6.1799999999999995E-4</v>
      </c>
      <c r="AZ697" s="19" t="str">
        <f>IF(参照_電気!F697="","",参照_電気!F697)</f>
        <v>MKステーションズ(株)</v>
      </c>
      <c r="BA697" s="19" t="str">
        <f>IF(参照_電気!G697="","",参照_電気!G697)</f>
        <v>MKステーションズ(株)_</v>
      </c>
      <c r="BB697" s="19">
        <f t="shared" si="51"/>
        <v>0.61799999999999999</v>
      </c>
      <c r="BD697" s="19" t="str">
        <f>IF(参照_電気!L697="","",参照_電気!L697)</f>
        <v/>
      </c>
    </row>
    <row r="698" spans="47:56">
      <c r="AU698" s="19" t="str">
        <f>IF(参照_電気!A698="","",参照_電気!A698)</f>
        <v>A0305</v>
      </c>
      <c r="AV698" s="19" t="str">
        <f>IF(参照_電気!B698="","",参照_電気!B698)</f>
        <v>フラワーペイメント(株)</v>
      </c>
      <c r="AW698" s="19" t="str">
        <f>IF(参照_電気!C698="","",参照_電気!C698)</f>
        <v/>
      </c>
      <c r="AX698" s="19">
        <f>IF(参照_電気!D698="","",参照_電気!D698)</f>
        <v>6.5099999999999999E-4</v>
      </c>
      <c r="AY698" s="19">
        <f>IF(参照_電気!E698="","",参照_電気!E698)</f>
        <v>6.5099999999999999E-4</v>
      </c>
      <c r="AZ698" s="19" t="str">
        <f>IF(参照_電気!F698="","",参照_電気!F698)</f>
        <v>フラワーペイメント(株)</v>
      </c>
      <c r="BA698" s="19" t="str">
        <f>IF(参照_電気!G698="","",参照_電気!G698)</f>
        <v>フラワーペイメント(株)_</v>
      </c>
      <c r="BB698" s="19">
        <f t="shared" si="51"/>
        <v>0.65100000000000002</v>
      </c>
      <c r="BD698" s="19" t="str">
        <f>IF(参照_電気!L698="","",参照_電気!L698)</f>
        <v/>
      </c>
    </row>
    <row r="699" spans="47:56">
      <c r="AU699" s="19" t="str">
        <f>IF(参照_電気!A699="","",参照_電気!A699)</f>
        <v>A0306</v>
      </c>
      <c r="AV699" s="19" t="str">
        <f>IF(参照_電気!B699="","",参照_電気!B699)</f>
        <v>(株)JTBコミュニケーションデザイン</v>
      </c>
      <c r="AW699" s="19" t="str">
        <f>IF(参照_電気!C699="","",参照_電気!C699)</f>
        <v/>
      </c>
      <c r="AX699" s="19">
        <f>IF(参照_電気!D699="","",参照_電気!D699)</f>
        <v>4.9799999999999996E-4</v>
      </c>
      <c r="AY699" s="19">
        <f>IF(参照_電気!E699="","",参照_電気!E699)</f>
        <v>4.9799999999999996E-4</v>
      </c>
      <c r="AZ699" s="19" t="str">
        <f>IF(参照_電気!F699="","",参照_電気!F699)</f>
        <v>(株)JTBコミュニケーションデザイン</v>
      </c>
      <c r="BA699" s="19" t="str">
        <f>IF(参照_電気!G699="","",参照_電気!G699)</f>
        <v>(株)JTBコミュニケーションデザイン_</v>
      </c>
      <c r="BB699" s="19">
        <f t="shared" si="51"/>
        <v>0.49799999999999994</v>
      </c>
      <c r="BD699" s="19" t="str">
        <f>IF(参照_電気!L699="","",参照_電気!L699)</f>
        <v/>
      </c>
    </row>
    <row r="700" spans="47:56">
      <c r="AU700" s="19" t="str">
        <f>IF(参照_電気!A700="","",参照_電気!A700)</f>
        <v>A0310</v>
      </c>
      <c r="AV700" s="19" t="str">
        <f>IF(参照_電気!B700="","",参照_電気!B700)</f>
        <v>全農エネルギー(株)</v>
      </c>
      <c r="AW700" s="19" t="str">
        <f>IF(参照_電気!C700="","",参照_電気!C700)</f>
        <v>メニューA</v>
      </c>
      <c r="AX700" s="19">
        <f>IF(参照_電気!D700="","",参照_電気!D700)</f>
        <v>0</v>
      </c>
      <c r="AY700" s="19">
        <f>IF(参照_電気!E700="","",参照_電気!E700)</f>
        <v>0</v>
      </c>
      <c r="AZ700" s="19" t="str">
        <f>IF(参照_電気!F700="","",参照_電気!F700)</f>
        <v>全農エネルギー(株)</v>
      </c>
      <c r="BA700" s="19" t="str">
        <f>IF(参照_電気!G700="","",参照_電気!G700)</f>
        <v>全農エネルギー(株)_メニューA</v>
      </c>
      <c r="BB700" s="19">
        <f t="shared" si="51"/>
        <v>0</v>
      </c>
      <c r="BD700" s="19" t="str">
        <f>IF(参照_電気!L700="","",参照_電気!L700)</f>
        <v/>
      </c>
    </row>
    <row r="701" spans="47:56">
      <c r="AU701" s="19" t="str">
        <f>IF(参照_電気!A701="","",参照_電気!A701)</f>
        <v/>
      </c>
      <c r="AV701" s="19" t="str">
        <f>IF(参照_電気!B701="","",参照_電気!B701)</f>
        <v/>
      </c>
      <c r="AW701" s="19" t="str">
        <f>IF(参照_電気!C701="","",参照_電気!C701)</f>
        <v>メニューB(残差)</v>
      </c>
      <c r="AX701" s="19">
        <f>IF(参照_電気!D701="","",参照_電気!D701)</f>
        <v>6.0300000000000002E-4</v>
      </c>
      <c r="AY701" s="19">
        <f>IF(参照_電気!E701="","",参照_電気!E701)</f>
        <v>6.0300000000000002E-4</v>
      </c>
      <c r="AZ701" s="19" t="str">
        <f>IF(参照_電気!F701="","",参照_電気!F701)</f>
        <v>全農エネルギー(株)</v>
      </c>
      <c r="BA701" s="19" t="str">
        <f>IF(参照_電気!G701="","",参照_電気!G701)</f>
        <v>全農エネルギー(株)_メニューB(残差)</v>
      </c>
      <c r="BB701" s="19">
        <f t="shared" si="51"/>
        <v>0.60299999999999998</v>
      </c>
      <c r="BD701" s="19" t="str">
        <f>IF(参照_電気!L701="","",参照_電気!L701)</f>
        <v/>
      </c>
    </row>
    <row r="702" spans="47:56">
      <c r="AU702" s="19" t="str">
        <f>IF(参照_電気!A702="","",参照_電気!A702)</f>
        <v/>
      </c>
      <c r="AV702" s="19" t="str">
        <f>IF(参照_電気!B702="","",参照_電気!B702)</f>
        <v/>
      </c>
      <c r="AW702" s="19" t="str">
        <f>IF(参照_電気!C702="","",参照_電気!C702)</f>
        <v>(参考値)事業者全体</v>
      </c>
      <c r="AX702" s="19">
        <f>IF(参照_電気!D702="","",参照_電気!D702)</f>
        <v>5.9999999999999995E-4</v>
      </c>
      <c r="AY702" s="19">
        <f>IF(参照_電気!E702="","",参照_電気!E702)</f>
        <v>5.9999999999999995E-4</v>
      </c>
      <c r="AZ702" s="19" t="str">
        <f>IF(参照_電気!F702="","",参照_電気!F702)</f>
        <v>全農エネルギー(株)</v>
      </c>
      <c r="BA702" s="19" t="str">
        <f>IF(参照_電気!G702="","",参照_電気!G702)</f>
        <v>全農エネルギー(株)_(参考値)事業者全体</v>
      </c>
      <c r="BB702" s="19">
        <f t="shared" si="51"/>
        <v>0.6</v>
      </c>
      <c r="BD702" s="19" t="str">
        <f>IF(参照_電気!L702="","",参照_電気!L702)</f>
        <v/>
      </c>
    </row>
    <row r="703" spans="47:56">
      <c r="AU703" s="19" t="str">
        <f>IF(参照_電気!A703="","",参照_電気!A703)</f>
        <v>A0311</v>
      </c>
      <c r="AV703" s="19" t="str">
        <f>IF(参照_電気!B703="","",参照_電気!B703)</f>
        <v>(株)ハルエネ</v>
      </c>
      <c r="AW703" s="19" t="str">
        <f>IF(参照_電気!C703="","",参照_電気!C703)</f>
        <v>メニューA</v>
      </c>
      <c r="AX703" s="19">
        <f>IF(参照_電気!D703="","",参照_電気!D703)</f>
        <v>0</v>
      </c>
      <c r="AY703" s="19">
        <f>IF(参照_電気!E703="","",参照_電気!E703)</f>
        <v>0</v>
      </c>
      <c r="AZ703" s="19" t="str">
        <f>IF(参照_電気!F703="","",参照_電気!F703)</f>
        <v>(株)ハルエネ</v>
      </c>
      <c r="BA703" s="19" t="str">
        <f>IF(参照_電気!G703="","",参照_電気!G703)</f>
        <v>(株)ハルエネ_メニューA</v>
      </c>
      <c r="BB703" s="19">
        <f t="shared" si="51"/>
        <v>0</v>
      </c>
      <c r="BD703" s="19" t="str">
        <f>IF(参照_電気!L703="","",参照_電気!L703)</f>
        <v/>
      </c>
    </row>
    <row r="704" spans="47:56">
      <c r="AU704" s="19" t="str">
        <f>IF(参照_電気!A704="","",参照_電気!A704)</f>
        <v/>
      </c>
      <c r="AV704" s="19" t="str">
        <f>IF(参照_電気!B704="","",参照_電気!B704)</f>
        <v/>
      </c>
      <c r="AW704" s="19" t="str">
        <f>IF(参照_電気!C704="","",参照_電気!C704)</f>
        <v>メニューB</v>
      </c>
      <c r="AX704" s="19">
        <f>IF(参照_電気!D704="","",参照_電気!D704)</f>
        <v>0</v>
      </c>
      <c r="AY704" s="19">
        <f>IF(参照_電気!E704="","",参照_電気!E704)</f>
        <v>0</v>
      </c>
      <c r="AZ704" s="19" t="str">
        <f>IF(参照_電気!F704="","",参照_電気!F704)</f>
        <v>(株)ハルエネ</v>
      </c>
      <c r="BA704" s="19" t="str">
        <f>IF(参照_電気!G704="","",参照_電気!G704)</f>
        <v>(株)ハルエネ_メニューB</v>
      </c>
      <c r="BB704" s="19">
        <f t="shared" si="51"/>
        <v>0</v>
      </c>
      <c r="BD704" s="19" t="str">
        <f>IF(参照_電気!L704="","",参照_電気!L704)</f>
        <v/>
      </c>
    </row>
    <row r="705" spans="47:56">
      <c r="AU705" s="19" t="str">
        <f>IF(参照_電気!A705="","",参照_電気!A705)</f>
        <v/>
      </c>
      <c r="AV705" s="19" t="str">
        <f>IF(参照_電気!B705="","",参照_電気!B705)</f>
        <v/>
      </c>
      <c r="AW705" s="19" t="str">
        <f>IF(参照_電気!C705="","",参照_電気!C705)</f>
        <v>メニューC(残差)</v>
      </c>
      <c r="AX705" s="19">
        <f>IF(参照_電気!D705="","",参照_電気!D705)</f>
        <v>3.5300000000000002E-4</v>
      </c>
      <c r="AY705" s="19">
        <f>IF(参照_電気!E705="","",参照_電気!E705)</f>
        <v>3.5300000000000002E-4</v>
      </c>
      <c r="AZ705" s="19" t="str">
        <f>IF(参照_電気!F705="","",参照_電気!F705)</f>
        <v>(株)ハルエネ</v>
      </c>
      <c r="BA705" s="19" t="str">
        <f>IF(参照_電気!G705="","",参照_電気!G705)</f>
        <v>(株)ハルエネ_メニューC(残差)</v>
      </c>
      <c r="BB705" s="19">
        <f t="shared" si="51"/>
        <v>0.35300000000000004</v>
      </c>
      <c r="BD705" s="19" t="str">
        <f>IF(参照_電気!L705="","",参照_電気!L705)</f>
        <v/>
      </c>
    </row>
    <row r="706" spans="47:56">
      <c r="AU706" s="19" t="str">
        <f>IF(参照_電気!A706="","",参照_電気!A706)</f>
        <v/>
      </c>
      <c r="AV706" s="19" t="str">
        <f>IF(参照_電気!B706="","",参照_電気!B706)</f>
        <v/>
      </c>
      <c r="AW706" s="19" t="str">
        <f>IF(参照_電気!C706="","",参照_電気!C706)</f>
        <v>(参考値)事業者全体</v>
      </c>
      <c r="AX706" s="19">
        <f>IF(参照_電気!D706="","",参照_電気!D706)</f>
        <v>3.5300000000000002E-4</v>
      </c>
      <c r="AY706" s="19">
        <f>IF(参照_電気!E706="","",参照_電気!E706)</f>
        <v>3.5300000000000002E-4</v>
      </c>
      <c r="AZ706" s="19" t="str">
        <f>IF(参照_電気!F706="","",参照_電気!F706)</f>
        <v>(株)ハルエネ</v>
      </c>
      <c r="BA706" s="19" t="str">
        <f>IF(参照_電気!G706="","",参照_電気!G706)</f>
        <v>(株)ハルエネ_(参考値)事業者全体</v>
      </c>
      <c r="BB706" s="19">
        <f t="shared" si="51"/>
        <v>0.35300000000000004</v>
      </c>
      <c r="BD706" s="19" t="str">
        <f>IF(参照_電気!L706="","",参照_電気!L706)</f>
        <v/>
      </c>
    </row>
    <row r="707" spans="47:56">
      <c r="AU707" s="19" t="str">
        <f>IF(参照_電気!A707="","",参照_電気!A707)</f>
        <v>A0314</v>
      </c>
      <c r="AV707" s="19" t="str">
        <f>IF(参照_電気!B707="","",参照_電気!B707)</f>
        <v>(株)ビビット</v>
      </c>
      <c r="AW707" s="19" t="str">
        <f>IF(参照_電気!C707="","",参照_電気!C707)</f>
        <v/>
      </c>
      <c r="AX707" s="19">
        <f>IF(参照_電気!D707="","",参照_電気!D707)</f>
        <v>4.3300000000000001E-4</v>
      </c>
      <c r="AY707" s="19">
        <f>IF(参照_電気!E707="","",参照_電気!E707)</f>
        <v>4.3300000000000001E-4</v>
      </c>
      <c r="AZ707" s="19" t="str">
        <f>IF(参照_電気!F707="","",参照_電気!F707)</f>
        <v>(株)ビビット</v>
      </c>
      <c r="BA707" s="19" t="str">
        <f>IF(参照_電気!G707="","",参照_電気!G707)</f>
        <v>(株)ビビット_</v>
      </c>
      <c r="BB707" s="19">
        <f t="shared" si="51"/>
        <v>0.433</v>
      </c>
      <c r="BD707" s="19" t="str">
        <f>IF(参照_電気!L707="","",参照_電気!L707)</f>
        <v/>
      </c>
    </row>
    <row r="708" spans="47:56">
      <c r="AU708" s="19" t="str">
        <f>IF(参照_電気!A708="","",参照_電気!A708)</f>
        <v>A0315</v>
      </c>
      <c r="AV708" s="19" t="str">
        <f>IF(参照_電気!B708="","",参照_電気!B708)</f>
        <v>(株)おおた電力</v>
      </c>
      <c r="AW708" s="19" t="str">
        <f>IF(参照_電気!C708="","",参照_電気!C708)</f>
        <v/>
      </c>
      <c r="AX708" s="19">
        <f>IF(参照_電気!D708="","",参照_電気!D708)</f>
        <v>4.1899999999999999E-4</v>
      </c>
      <c r="AY708" s="19">
        <f>IF(参照_電気!E708="","",参照_電気!E708)</f>
        <v>4.1899999999999999E-4</v>
      </c>
      <c r="AZ708" s="19" t="str">
        <f>IF(参照_電気!F708="","",参照_電気!F708)</f>
        <v>(株)おおた電力</v>
      </c>
      <c r="BA708" s="19" t="str">
        <f>IF(参照_電気!G708="","",参照_電気!G708)</f>
        <v>(株)おおた電力_</v>
      </c>
      <c r="BB708" s="19">
        <f t="shared" si="51"/>
        <v>0.41899999999999998</v>
      </c>
      <c r="BD708" s="19" t="str">
        <f>IF(参照_電気!L708="","",参照_電気!L708)</f>
        <v/>
      </c>
    </row>
    <row r="709" spans="47:56">
      <c r="AU709" s="19" t="str">
        <f>IF(参照_電気!A709="","",参照_電気!A709)</f>
        <v>A0317</v>
      </c>
      <c r="AV709" s="19" t="str">
        <f>IF(参照_電気!B709="","",参照_電気!B709)</f>
        <v>伊藤忠プランテック(株)</v>
      </c>
      <c r="AW709" s="19" t="str">
        <f>IF(参照_電気!C709="","",参照_電気!C709)</f>
        <v/>
      </c>
      <c r="AX709" s="19">
        <f>IF(参照_電気!D709="","",参照_電気!D709)</f>
        <v>6.2299999999999996E-4</v>
      </c>
      <c r="AY709" s="19">
        <f>IF(参照_電気!E709="","",参照_電気!E709)</f>
        <v>6.2299999999999996E-4</v>
      </c>
      <c r="AZ709" s="19" t="str">
        <f>IF(参照_電気!F709="","",参照_電気!F709)</f>
        <v>伊藤忠プランテック(株)</v>
      </c>
      <c r="BA709" s="19" t="str">
        <f>IF(参照_電気!G709="","",参照_電気!G709)</f>
        <v>伊藤忠プランテック(株)_</v>
      </c>
      <c r="BB709" s="19">
        <f t="shared" ref="BB709:BB772" si="52">AX709*1000</f>
        <v>0.623</v>
      </c>
      <c r="BD709" s="19" t="str">
        <f>IF(参照_電気!L709="","",参照_電気!L709)</f>
        <v/>
      </c>
    </row>
    <row r="710" spans="47:56">
      <c r="AU710" s="19" t="str">
        <f>IF(参照_電気!A710="","",参照_電気!A710)</f>
        <v>A0318</v>
      </c>
      <c r="AV710" s="19" t="str">
        <f>IF(参照_電気!B710="","",参照_電気!B710)</f>
        <v>(株)オカモト</v>
      </c>
      <c r="AW710" s="19" t="str">
        <f>IF(参照_電気!C710="","",参照_電気!C710)</f>
        <v/>
      </c>
      <c r="AX710" s="19">
        <f>IF(参照_電気!D710="","",参照_電気!D710)</f>
        <v>6.4599999999999998E-4</v>
      </c>
      <c r="AY710" s="19">
        <f>IF(参照_電気!E710="","",参照_電気!E710)</f>
        <v>6.4599999999999998E-4</v>
      </c>
      <c r="AZ710" s="19" t="str">
        <f>IF(参照_電気!F710="","",参照_電気!F710)</f>
        <v>(株)オカモト</v>
      </c>
      <c r="BA710" s="19" t="str">
        <f>IF(参照_電気!G710="","",参照_電気!G710)</f>
        <v>(株)オカモト_</v>
      </c>
      <c r="BB710" s="19">
        <f t="shared" si="52"/>
        <v>0.64600000000000002</v>
      </c>
      <c r="BD710" s="19" t="str">
        <f>IF(参照_電気!L710="","",参照_電気!L710)</f>
        <v/>
      </c>
    </row>
    <row r="711" spans="47:56">
      <c r="AU711" s="19" t="str">
        <f>IF(参照_電気!A711="","",参照_電気!A711)</f>
        <v>A0323</v>
      </c>
      <c r="AV711" s="19" t="str">
        <f>IF(参照_電気!B711="","",参照_電気!B711)</f>
        <v>キタコー(株)</v>
      </c>
      <c r="AW711" s="19" t="str">
        <f>IF(参照_電気!C711="","",参照_電気!C711)</f>
        <v/>
      </c>
      <c r="AX711" s="19">
        <f>IF(参照_電気!D711="","",参照_電気!D711)</f>
        <v>4.0200000000000001E-4</v>
      </c>
      <c r="AY711" s="19">
        <f>IF(参照_電気!E711="","",参照_電気!E711)</f>
        <v>4.0200000000000001E-4</v>
      </c>
      <c r="AZ711" s="19" t="str">
        <f>IF(参照_電気!F711="","",参照_電気!F711)</f>
        <v>キタコー(株)</v>
      </c>
      <c r="BA711" s="19" t="str">
        <f>IF(参照_電気!G711="","",参照_電気!G711)</f>
        <v>キタコー(株)_</v>
      </c>
      <c r="BB711" s="19">
        <f t="shared" si="52"/>
        <v>0.40200000000000002</v>
      </c>
      <c r="BD711" s="19" t="str">
        <f>IF(参照_電気!L711="","",参照_電気!L711)</f>
        <v/>
      </c>
    </row>
    <row r="712" spans="47:56">
      <c r="AU712" s="19" t="str">
        <f>IF(参照_電気!A712="","",参照_電気!A712)</f>
        <v>A0330</v>
      </c>
      <c r="AV712" s="19" t="str">
        <f>IF(参照_電気!B712="","",参照_電気!B712)</f>
        <v>香川電力(株)　</v>
      </c>
      <c r="AW712" s="19" t="str">
        <f>IF(参照_電気!C712="","",参照_電気!C712)</f>
        <v>メニューA</v>
      </c>
      <c r="AX712" s="19">
        <f>IF(参照_電気!D712="","",参照_電気!D712)</f>
        <v>0</v>
      </c>
      <c r="AY712" s="19">
        <f>IF(参照_電気!E712="","",参照_電気!E712)</f>
        <v>0</v>
      </c>
      <c r="AZ712" s="19" t="str">
        <f>IF(参照_電気!F712="","",参照_電気!F712)</f>
        <v>香川電力(株)　</v>
      </c>
      <c r="BA712" s="19" t="str">
        <f>IF(参照_電気!G712="","",参照_電気!G712)</f>
        <v>香川電力(株)　_メニューA</v>
      </c>
      <c r="BB712" s="19">
        <f t="shared" si="52"/>
        <v>0</v>
      </c>
      <c r="BD712" s="19" t="str">
        <f>IF(参照_電気!L712="","",参照_電気!L712)</f>
        <v/>
      </c>
    </row>
    <row r="713" spans="47:56">
      <c r="AU713" s="19" t="str">
        <f>IF(参照_電気!A713="","",参照_電気!A713)</f>
        <v/>
      </c>
      <c r="AV713" s="19" t="str">
        <f>IF(参照_電気!B713="","",参照_電気!B713)</f>
        <v/>
      </c>
      <c r="AW713" s="19" t="str">
        <f>IF(参照_電気!C713="","",参照_電気!C713)</f>
        <v>メニューB</v>
      </c>
      <c r="AX713" s="19">
        <f>IF(参照_電気!D713="","",参照_電気!D713)</f>
        <v>1.84E-4</v>
      </c>
      <c r="AY713" s="19">
        <f>IF(参照_電気!E713="","",参照_電気!E713)</f>
        <v>1.84E-4</v>
      </c>
      <c r="AZ713" s="19" t="str">
        <f>IF(参照_電気!F713="","",参照_電気!F713)</f>
        <v>香川電力(株)　</v>
      </c>
      <c r="BA713" s="19" t="str">
        <f>IF(参照_電気!G713="","",参照_電気!G713)</f>
        <v>香川電力(株)　_メニューB</v>
      </c>
      <c r="BB713" s="19">
        <f t="shared" si="52"/>
        <v>0.184</v>
      </c>
      <c r="BD713" s="19" t="str">
        <f>IF(参照_電気!L713="","",参照_電気!L713)</f>
        <v/>
      </c>
    </row>
    <row r="714" spans="47:56">
      <c r="AU714" s="19" t="str">
        <f>IF(参照_電気!A714="","",参照_電気!A714)</f>
        <v/>
      </c>
      <c r="AV714" s="19" t="str">
        <f>IF(参照_電気!B714="","",参照_電気!B714)</f>
        <v/>
      </c>
      <c r="AW714" s="19" t="str">
        <f>IF(参照_電気!C714="","",参照_電気!C714)</f>
        <v>メニューC</v>
      </c>
      <c r="AX714" s="19">
        <f>IF(参照_電気!D714="","",参照_電気!D714)</f>
        <v>3.1199999999999999E-4</v>
      </c>
      <c r="AY714" s="19">
        <f>IF(参照_電気!E714="","",参照_電気!E714)</f>
        <v>3.1199999999999999E-4</v>
      </c>
      <c r="AZ714" s="19" t="str">
        <f>IF(参照_電気!F714="","",参照_電気!F714)</f>
        <v>香川電力(株)　</v>
      </c>
      <c r="BA714" s="19" t="str">
        <f>IF(参照_電気!G714="","",参照_電気!G714)</f>
        <v>香川電力(株)　_メニューC</v>
      </c>
      <c r="BB714" s="19">
        <f t="shared" si="52"/>
        <v>0.312</v>
      </c>
      <c r="BD714" s="19" t="str">
        <f>IF(参照_電気!L714="","",参照_電気!L714)</f>
        <v/>
      </c>
    </row>
    <row r="715" spans="47:56">
      <c r="AU715" s="19" t="str">
        <f>IF(参照_電気!A715="","",参照_電気!A715)</f>
        <v/>
      </c>
      <c r="AV715" s="19" t="str">
        <f>IF(参照_電気!B715="","",参照_電気!B715)</f>
        <v/>
      </c>
      <c r="AW715" s="19" t="str">
        <f>IF(参照_電気!C715="","",参照_電気!C715)</f>
        <v>メニューD(残差)</v>
      </c>
      <c r="AX715" s="19">
        <f>IF(参照_電気!D715="","",参照_電気!D715)</f>
        <v>6.0599999999999998E-4</v>
      </c>
      <c r="AY715" s="19">
        <f>IF(参照_電気!E715="","",参照_電気!E715)</f>
        <v>6.0599999999999998E-4</v>
      </c>
      <c r="AZ715" s="19" t="str">
        <f>IF(参照_電気!F715="","",参照_電気!F715)</f>
        <v>香川電力(株)　</v>
      </c>
      <c r="BA715" s="19" t="str">
        <f>IF(参照_電気!G715="","",参照_電気!G715)</f>
        <v>香川電力(株)　_メニューD(残差)</v>
      </c>
      <c r="BB715" s="19">
        <f t="shared" si="52"/>
        <v>0.60599999999999998</v>
      </c>
      <c r="BD715" s="19" t="str">
        <f>IF(参照_電気!L715="","",参照_電気!L715)</f>
        <v/>
      </c>
    </row>
    <row r="716" spans="47:56">
      <c r="AU716" s="19" t="str">
        <f>IF(参照_電気!A716="","",参照_電気!A716)</f>
        <v/>
      </c>
      <c r="AV716" s="19" t="str">
        <f>IF(参照_電気!B716="","",参照_電気!B716)</f>
        <v/>
      </c>
      <c r="AW716" s="19" t="str">
        <f>IF(参照_電気!C716="","",参照_電気!C716)</f>
        <v>(参考値)事業者全体</v>
      </c>
      <c r="AX716" s="19">
        <f>IF(参照_電気!D716="","",参照_電気!D716)</f>
        <v>5.9400000000000002E-4</v>
      </c>
      <c r="AY716" s="19">
        <f>IF(参照_電気!E716="","",参照_電気!E716)</f>
        <v>5.9400000000000002E-4</v>
      </c>
      <c r="AZ716" s="19" t="str">
        <f>IF(参照_電気!F716="","",参照_電気!F716)</f>
        <v>香川電力(株)　</v>
      </c>
      <c r="BA716" s="19" t="str">
        <f>IF(参照_電気!G716="","",参照_電気!G716)</f>
        <v>香川電力(株)　_(参考値)事業者全体</v>
      </c>
      <c r="BB716" s="19">
        <f t="shared" si="52"/>
        <v>0.59399999999999997</v>
      </c>
      <c r="BD716" s="19" t="str">
        <f>IF(参照_電気!L716="","",参照_電気!L716)</f>
        <v/>
      </c>
    </row>
    <row r="717" spans="47:56">
      <c r="AU717" s="19" t="str">
        <f>IF(参照_電気!A717="","",参照_電気!A717)</f>
        <v>A0332</v>
      </c>
      <c r="AV717" s="19" t="str">
        <f>IF(参照_電気!B717="","",参照_電気!B717)</f>
        <v>(株)PinT</v>
      </c>
      <c r="AW717" s="19" t="str">
        <f>IF(参照_電気!C717="","",参照_電気!C717)</f>
        <v>メニューA</v>
      </c>
      <c r="AX717" s="19">
        <f>IF(参照_電気!D717="","",参照_電気!D717)</f>
        <v>0</v>
      </c>
      <c r="AY717" s="19">
        <f>IF(参照_電気!E717="","",参照_電気!E717)</f>
        <v>0</v>
      </c>
      <c r="AZ717" s="19" t="str">
        <f>IF(参照_電気!F717="","",参照_電気!F717)</f>
        <v>(株)PinT</v>
      </c>
      <c r="BA717" s="19" t="str">
        <f>IF(参照_電気!G717="","",参照_電気!G717)</f>
        <v>(株)PinT_メニューA</v>
      </c>
      <c r="BB717" s="19">
        <f t="shared" si="52"/>
        <v>0</v>
      </c>
      <c r="BD717" s="19" t="str">
        <f>IF(参照_電気!L717="","",参照_電気!L717)</f>
        <v/>
      </c>
    </row>
    <row r="718" spans="47:56">
      <c r="AU718" s="19" t="str">
        <f>IF(参照_電気!A718="","",参照_電気!A718)</f>
        <v/>
      </c>
      <c r="AV718" s="19" t="str">
        <f>IF(参照_電気!B718="","",参照_電気!B718)</f>
        <v/>
      </c>
      <c r="AW718" s="19" t="str">
        <f>IF(参照_電気!C718="","",参照_電気!C718)</f>
        <v>メニューB</v>
      </c>
      <c r="AX718" s="19">
        <f>IF(参照_電気!D718="","",参照_電気!D718)</f>
        <v>0</v>
      </c>
      <c r="AY718" s="19">
        <f>IF(参照_電気!E718="","",参照_電気!E718)</f>
        <v>0</v>
      </c>
      <c r="AZ718" s="19" t="str">
        <f>IF(参照_電気!F718="","",参照_電気!F718)</f>
        <v>(株)PinT</v>
      </c>
      <c r="BA718" s="19" t="str">
        <f>IF(参照_電気!G718="","",参照_電気!G718)</f>
        <v>(株)PinT_メニューB</v>
      </c>
      <c r="BB718" s="19">
        <f t="shared" si="52"/>
        <v>0</v>
      </c>
      <c r="BD718" s="19" t="str">
        <f>IF(参照_電気!L718="","",参照_電気!L718)</f>
        <v/>
      </c>
    </row>
    <row r="719" spans="47:56">
      <c r="AU719" s="19" t="str">
        <f>IF(参照_電気!A719="","",参照_電気!A719)</f>
        <v/>
      </c>
      <c r="AV719" s="19" t="str">
        <f>IF(参照_電気!B719="","",参照_電気!B719)</f>
        <v/>
      </c>
      <c r="AW719" s="19" t="str">
        <f>IF(参照_電気!C719="","",参照_電気!C719)</f>
        <v>メニューC(残差)</v>
      </c>
      <c r="AX719" s="19">
        <f>IF(参照_電気!D719="","",参照_電気!D719)</f>
        <v>4.0499999999999998E-4</v>
      </c>
      <c r="AY719" s="19">
        <f>IF(参照_電気!E719="","",参照_電気!E719)</f>
        <v>4.0499999999999998E-4</v>
      </c>
      <c r="AZ719" s="19" t="str">
        <f>IF(参照_電気!F719="","",参照_電気!F719)</f>
        <v>(株)PinT</v>
      </c>
      <c r="BA719" s="19" t="str">
        <f>IF(参照_電気!G719="","",参照_電気!G719)</f>
        <v>(株)PinT_メニューC(残差)</v>
      </c>
      <c r="BB719" s="19">
        <f t="shared" si="52"/>
        <v>0.40499999999999997</v>
      </c>
      <c r="BD719" s="19" t="str">
        <f>IF(参照_電気!L719="","",参照_電気!L719)</f>
        <v/>
      </c>
    </row>
    <row r="720" spans="47:56">
      <c r="AU720" s="19" t="str">
        <f>IF(参照_電気!A720="","",参照_電気!A720)</f>
        <v/>
      </c>
      <c r="AV720" s="19" t="str">
        <f>IF(参照_電気!B720="","",参照_電気!B720)</f>
        <v/>
      </c>
      <c r="AW720" s="19" t="str">
        <f>IF(参照_電気!C720="","",参照_電気!C720)</f>
        <v>(参考値)事業者全体</v>
      </c>
      <c r="AX720" s="19">
        <f>IF(参照_電気!D720="","",参照_電気!D720)</f>
        <v>4.0000000000000002E-4</v>
      </c>
      <c r="AY720" s="19">
        <f>IF(参照_電気!E720="","",参照_電気!E720)</f>
        <v>4.0000000000000002E-4</v>
      </c>
      <c r="AZ720" s="19" t="str">
        <f>IF(参照_電気!F720="","",参照_電気!F720)</f>
        <v>(株)PinT</v>
      </c>
      <c r="BA720" s="19" t="str">
        <f>IF(参照_電気!G720="","",参照_電気!G720)</f>
        <v>(株)PinT_(参考値)事業者全体</v>
      </c>
      <c r="BB720" s="19">
        <f t="shared" si="52"/>
        <v>0.4</v>
      </c>
      <c r="BD720" s="19" t="str">
        <f>IF(参照_電気!L720="","",参照_電気!L720)</f>
        <v/>
      </c>
    </row>
    <row r="721" spans="47:56">
      <c r="AU721" s="19" t="str">
        <f>IF(参照_電気!A721="","",参照_電気!A721)</f>
        <v>A0336</v>
      </c>
      <c r="AV721" s="19" t="str">
        <f>IF(参照_電気!B721="","",参照_電気!B721)</f>
        <v>(株)沖縄ガスニューパワー</v>
      </c>
      <c r="AW721" s="19" t="str">
        <f>IF(参照_電気!C721="","",参照_電気!C721)</f>
        <v>メニューA</v>
      </c>
      <c r="AX721" s="19">
        <f>IF(参照_電気!D721="","",参照_電気!D721)</f>
        <v>0</v>
      </c>
      <c r="AY721" s="19">
        <f>IF(参照_電気!E721="","",参照_電気!E721)</f>
        <v>0</v>
      </c>
      <c r="AZ721" s="19" t="str">
        <f>IF(参照_電気!F721="","",参照_電気!F721)</f>
        <v>(株)沖縄ガスニューパワー</v>
      </c>
      <c r="BA721" s="19" t="str">
        <f>IF(参照_電気!G721="","",参照_電気!G721)</f>
        <v>(株)沖縄ガスニューパワー_メニューA</v>
      </c>
      <c r="BB721" s="19">
        <f t="shared" si="52"/>
        <v>0</v>
      </c>
      <c r="BD721" s="19" t="str">
        <f>IF(参照_電気!L721="","",参照_電気!L721)</f>
        <v/>
      </c>
    </row>
    <row r="722" spans="47:56">
      <c r="AU722" s="19" t="str">
        <f>IF(参照_電気!A722="","",参照_電気!A722)</f>
        <v/>
      </c>
      <c r="AV722" s="19" t="str">
        <f>IF(参照_電気!B722="","",参照_電気!B722)</f>
        <v/>
      </c>
      <c r="AW722" s="19" t="str">
        <f>IF(参照_電気!C722="","",参照_電気!C722)</f>
        <v>メニューB(残差)</v>
      </c>
      <c r="AX722" s="19">
        <f>IF(参照_電気!D722="","",参照_電気!D722)</f>
        <v>5.4799999999999998E-4</v>
      </c>
      <c r="AY722" s="19">
        <f>IF(参照_電気!E722="","",参照_電気!E722)</f>
        <v>5.4799999999999998E-4</v>
      </c>
      <c r="AZ722" s="19" t="str">
        <f>IF(参照_電気!F722="","",参照_電気!F722)</f>
        <v>(株)沖縄ガスニューパワー</v>
      </c>
      <c r="BA722" s="19" t="str">
        <f>IF(参照_電気!G722="","",参照_電気!G722)</f>
        <v>(株)沖縄ガスニューパワー_メニューB(残差)</v>
      </c>
      <c r="BB722" s="19">
        <f t="shared" si="52"/>
        <v>0.54799999999999993</v>
      </c>
      <c r="BD722" s="19" t="str">
        <f>IF(参照_電気!L722="","",参照_電気!L722)</f>
        <v/>
      </c>
    </row>
    <row r="723" spans="47:56">
      <c r="AU723" s="19" t="str">
        <f>IF(参照_電気!A723="","",参照_電気!A723)</f>
        <v/>
      </c>
      <c r="AV723" s="19" t="str">
        <f>IF(参照_電気!B723="","",参照_電気!B723)</f>
        <v/>
      </c>
      <c r="AW723" s="19" t="str">
        <f>IF(参照_電気!C723="","",参照_電気!C723)</f>
        <v>(参考値)事業者全体</v>
      </c>
      <c r="AX723" s="19">
        <f>IF(参照_電気!D723="","",参照_電気!D723)</f>
        <v>4.7800000000000002E-4</v>
      </c>
      <c r="AY723" s="19">
        <f>IF(参照_電気!E723="","",参照_電気!E723)</f>
        <v>4.7800000000000002E-4</v>
      </c>
      <c r="AZ723" s="19" t="str">
        <f>IF(参照_電気!F723="","",参照_電気!F723)</f>
        <v>(株)沖縄ガスニューパワー</v>
      </c>
      <c r="BA723" s="19" t="str">
        <f>IF(参照_電気!G723="","",参照_電気!G723)</f>
        <v>(株)沖縄ガスニューパワー_(参考値)事業者全体</v>
      </c>
      <c r="BB723" s="19">
        <f t="shared" si="52"/>
        <v>0.47800000000000004</v>
      </c>
      <c r="BD723" s="19" t="str">
        <f>IF(参照_電気!L723="","",参照_電気!L723)</f>
        <v/>
      </c>
    </row>
    <row r="724" spans="47:56">
      <c r="AU724" s="19" t="str">
        <f>IF(参照_電気!A724="","",参照_電気!A724)</f>
        <v>A0337</v>
      </c>
      <c r="AV724" s="19" t="str">
        <f>IF(参照_電気!B724="","",参照_電気!B724)</f>
        <v>諏訪瓦斯(株)</v>
      </c>
      <c r="AW724" s="19" t="str">
        <f>IF(参照_電気!C724="","",参照_電気!C724)</f>
        <v/>
      </c>
      <c r="AX724" s="19">
        <f>IF(参照_電気!D724="","",参照_電気!D724)</f>
        <v>4.1899999999999999E-4</v>
      </c>
      <c r="AY724" s="19">
        <f>IF(参照_電気!E724="","",参照_電気!E724)</f>
        <v>4.1899999999999999E-4</v>
      </c>
      <c r="AZ724" s="19" t="str">
        <f>IF(参照_電気!F724="","",参照_電気!F724)</f>
        <v>諏訪瓦斯(株)</v>
      </c>
      <c r="BA724" s="19" t="str">
        <f>IF(参照_電気!G724="","",参照_電気!G724)</f>
        <v>諏訪瓦斯(株)_</v>
      </c>
      <c r="BB724" s="19">
        <f t="shared" si="52"/>
        <v>0.41899999999999998</v>
      </c>
      <c r="BD724" s="19" t="str">
        <f>IF(参照_電気!L724="","",参照_電気!L724)</f>
        <v/>
      </c>
    </row>
    <row r="725" spans="47:56">
      <c r="AU725" s="19" t="str">
        <f>IF(参照_電気!A725="","",参照_電気!A725)</f>
        <v>A0338</v>
      </c>
      <c r="AV725" s="19" t="str">
        <f>IF(参照_電気!B725="","",参照_電気!B725)</f>
        <v>エッセンシャルエナジー(株)</v>
      </c>
      <c r="AW725" s="19" t="str">
        <f>IF(参照_電気!C725="","",参照_電気!C725)</f>
        <v/>
      </c>
      <c r="AX725" s="19">
        <f>IF(参照_電気!D725="","",参照_電気!D725)</f>
        <v>5.9400000000000002E-4</v>
      </c>
      <c r="AY725" s="19">
        <f>IF(参照_電気!E725="","",参照_電気!E725)</f>
        <v>5.9400000000000002E-4</v>
      </c>
      <c r="AZ725" s="19" t="str">
        <f>IF(参照_電気!F725="","",参照_電気!F725)</f>
        <v>エッセンシャルエナジー(株)</v>
      </c>
      <c r="BA725" s="19" t="str">
        <f>IF(参照_電気!G725="","",参照_電気!G725)</f>
        <v>エッセンシャルエナジー(株)_</v>
      </c>
      <c r="BB725" s="19">
        <f t="shared" si="52"/>
        <v>0.59399999999999997</v>
      </c>
      <c r="BD725" s="19" t="str">
        <f>IF(参照_電気!L725="","",参照_電気!L725)</f>
        <v/>
      </c>
    </row>
    <row r="726" spans="47:56">
      <c r="AU726" s="19" t="str">
        <f>IF(参照_電気!A726="","",参照_電気!A726)</f>
        <v>A0342</v>
      </c>
      <c r="AV726" s="19" t="str">
        <f>IF(参照_電気!B726="","",参照_電気!B726)</f>
        <v>(株)いちき串木野電力</v>
      </c>
      <c r="AW726" s="19" t="str">
        <f>IF(参照_電気!C726="","",参照_電気!C726)</f>
        <v/>
      </c>
      <c r="AX726" s="19">
        <f>IF(参照_電気!D726="","",参照_電気!D726)</f>
        <v>2.99E-4</v>
      </c>
      <c r="AY726" s="19">
        <f>IF(参照_電気!E726="","",参照_電気!E726)</f>
        <v>2.99E-4</v>
      </c>
      <c r="AZ726" s="19" t="str">
        <f>IF(参照_電気!F726="","",参照_電気!F726)</f>
        <v>(株)いちき串木野電力</v>
      </c>
      <c r="BA726" s="19" t="str">
        <f>IF(参照_電気!G726="","",参照_電気!G726)</f>
        <v>(株)いちき串木野電力_</v>
      </c>
      <c r="BB726" s="19">
        <f t="shared" si="52"/>
        <v>0.29899999999999999</v>
      </c>
      <c r="BD726" s="19" t="str">
        <f>IF(参照_電気!L726="","",参照_電気!L726)</f>
        <v/>
      </c>
    </row>
    <row r="727" spans="47:56">
      <c r="AU727" s="19" t="str">
        <f>IF(参照_電気!A727="","",参照_電気!A727)</f>
        <v>A0343</v>
      </c>
      <c r="AV727" s="19" t="str">
        <f>IF(参照_電気!B727="","",参照_電気!B727)</f>
        <v>(株)クローバー・テクノロジーズ</v>
      </c>
      <c r="AW727" s="19" t="str">
        <f>IF(参照_電気!C727="","",参照_電気!C727)</f>
        <v/>
      </c>
      <c r="AX727" s="19">
        <f>IF(参照_電気!D727="","",参照_電気!D727)</f>
        <v>5.7399999999999997E-4</v>
      </c>
      <c r="AY727" s="19">
        <f>IF(参照_電気!E727="","",参照_電気!E727)</f>
        <v>5.7399999999999997E-4</v>
      </c>
      <c r="AZ727" s="19" t="str">
        <f>IF(参照_電気!F727="","",参照_電気!F727)</f>
        <v>(株)クローバー・テクノロジーズ</v>
      </c>
      <c r="BA727" s="19" t="str">
        <f>IF(参照_電気!G727="","",参照_電気!G727)</f>
        <v>(株)クローバー・テクノロジーズ_</v>
      </c>
      <c r="BB727" s="19">
        <f t="shared" si="52"/>
        <v>0.57399999999999995</v>
      </c>
      <c r="BD727" s="19" t="str">
        <f>IF(参照_電気!L727="","",参照_電気!L727)</f>
        <v/>
      </c>
    </row>
    <row r="728" spans="47:56">
      <c r="AU728" s="19" t="str">
        <f>IF(参照_電気!A728="","",参照_電気!A728)</f>
        <v>A0344</v>
      </c>
      <c r="AV728" s="19" t="str">
        <f>IF(参照_電気!B728="","",参照_電気!B728)</f>
        <v>西武ガス(株)</v>
      </c>
      <c r="AW728" s="19" t="str">
        <f>IF(参照_電気!C728="","",参照_電気!C728)</f>
        <v/>
      </c>
      <c r="AX728" s="19">
        <f>IF(参照_電気!D728="","",参照_電気!D728)</f>
        <v>4.1899999999999999E-4</v>
      </c>
      <c r="AY728" s="19">
        <f>IF(参照_電気!E728="","",参照_電気!E728)</f>
        <v>4.1899999999999999E-4</v>
      </c>
      <c r="AZ728" s="19" t="str">
        <f>IF(参照_電気!F728="","",参照_電気!F728)</f>
        <v>西武ガス(株)</v>
      </c>
      <c r="BA728" s="19" t="str">
        <f>IF(参照_電気!G728="","",参照_電気!G728)</f>
        <v>西武ガス(株)_</v>
      </c>
      <c r="BB728" s="19">
        <f t="shared" si="52"/>
        <v>0.41899999999999998</v>
      </c>
      <c r="BD728" s="19" t="str">
        <f>IF(参照_電気!L728="","",参照_電気!L728)</f>
        <v/>
      </c>
    </row>
    <row r="729" spans="47:56">
      <c r="AU729" s="19" t="str">
        <f>IF(参照_電気!A729="","",参照_電気!A729)</f>
        <v>A0345</v>
      </c>
      <c r="AV729" s="19" t="str">
        <f>IF(参照_電気!B729="","",参照_電気!B729)</f>
        <v>松本ガス(株)</v>
      </c>
      <c r="AW729" s="19" t="str">
        <f>IF(参照_電気!C729="","",参照_電気!C729)</f>
        <v>メニューA</v>
      </c>
      <c r="AX729" s="19">
        <f>IF(参照_電気!D729="","",参照_電気!D729)</f>
        <v>0</v>
      </c>
      <c r="AY729" s="19">
        <f>IF(参照_電気!E729="","",参照_電気!E729)</f>
        <v>0</v>
      </c>
      <c r="AZ729" s="19" t="str">
        <f>IF(参照_電気!F729="","",参照_電気!F729)</f>
        <v>松本ガス(株)</v>
      </c>
      <c r="BA729" s="19" t="str">
        <f>IF(参照_電気!G729="","",参照_電気!G729)</f>
        <v>松本ガス(株)_メニューA</v>
      </c>
      <c r="BB729" s="19">
        <f t="shared" si="52"/>
        <v>0</v>
      </c>
      <c r="BD729" s="19" t="str">
        <f>IF(参照_電気!L729="","",参照_電気!L729)</f>
        <v/>
      </c>
    </row>
    <row r="730" spans="47:56">
      <c r="AU730" s="19" t="str">
        <f>IF(参照_電気!A730="","",参照_電気!A730)</f>
        <v/>
      </c>
      <c r="AV730" s="19" t="str">
        <f>IF(参照_電気!B730="","",参照_電気!B730)</f>
        <v/>
      </c>
      <c r="AW730" s="19" t="str">
        <f>IF(参照_電気!C730="","",参照_電気!C730)</f>
        <v>メニューB(残差)</v>
      </c>
      <c r="AX730" s="19">
        <f>IF(参照_電気!D730="","",参照_電気!D730)</f>
        <v>4.3399999999999998E-4</v>
      </c>
      <c r="AY730" s="19">
        <f>IF(参照_電気!E730="","",参照_電気!E730)</f>
        <v>4.3399999999999998E-4</v>
      </c>
      <c r="AZ730" s="19" t="str">
        <f>IF(参照_電気!F730="","",参照_電気!F730)</f>
        <v>松本ガス(株)</v>
      </c>
      <c r="BA730" s="19" t="str">
        <f>IF(参照_電気!G730="","",参照_電気!G730)</f>
        <v>松本ガス(株)_メニューB(残差)</v>
      </c>
      <c r="BB730" s="19">
        <f t="shared" si="52"/>
        <v>0.434</v>
      </c>
      <c r="BD730" s="19" t="str">
        <f>IF(参照_電気!L730="","",参照_電気!L730)</f>
        <v/>
      </c>
    </row>
    <row r="731" spans="47:56">
      <c r="AU731" s="19" t="str">
        <f>IF(参照_電気!A731="","",参照_電気!A731)</f>
        <v/>
      </c>
      <c r="AV731" s="19" t="str">
        <f>IF(参照_電気!B731="","",参照_電気!B731)</f>
        <v/>
      </c>
      <c r="AW731" s="19" t="str">
        <f>IF(参照_電気!C731="","",参照_電気!C731)</f>
        <v>(参考値)事業者全体</v>
      </c>
      <c r="AX731" s="19">
        <f>IF(参照_電気!D731="","",参照_電気!D731)</f>
        <v>3.4000000000000002E-4</v>
      </c>
      <c r="AY731" s="19">
        <f>IF(参照_電気!E731="","",参照_電気!E731)</f>
        <v>3.4000000000000002E-4</v>
      </c>
      <c r="AZ731" s="19" t="str">
        <f>IF(参照_電気!F731="","",参照_電気!F731)</f>
        <v>松本ガス(株)</v>
      </c>
      <c r="BA731" s="19" t="str">
        <f>IF(参照_電気!G731="","",参照_電気!G731)</f>
        <v>松本ガス(株)_(参考値)事業者全体</v>
      </c>
      <c r="BB731" s="19">
        <f t="shared" si="52"/>
        <v>0.34</v>
      </c>
      <c r="BD731" s="19" t="str">
        <f>IF(参照_電気!L731="","",参照_電気!L731)</f>
        <v/>
      </c>
    </row>
    <row r="732" spans="47:56">
      <c r="AU732" s="19" t="str">
        <f>IF(参照_電気!A732="","",参照_電気!A732)</f>
        <v>A0348</v>
      </c>
      <c r="AV732" s="19" t="str">
        <f>IF(参照_電気!B732="","",参照_電気!B732)</f>
        <v>南部だんだんエナジー(株)</v>
      </c>
      <c r="AW732" s="19" t="str">
        <f>IF(参照_電気!C732="","",参照_電気!C732)</f>
        <v/>
      </c>
      <c r="AX732" s="19">
        <f>IF(参照_電気!D732="","",参照_電気!D732)</f>
        <v>4.7800000000000002E-4</v>
      </c>
      <c r="AY732" s="19">
        <f>IF(参照_電気!E732="","",参照_電気!E732)</f>
        <v>4.7800000000000002E-4</v>
      </c>
      <c r="AZ732" s="19" t="str">
        <f>IF(参照_電気!F732="","",参照_電気!F732)</f>
        <v>南部だんだんエナジー(株)</v>
      </c>
      <c r="BA732" s="19" t="str">
        <f>IF(参照_電気!G732="","",参照_電気!G732)</f>
        <v>南部だんだんエナジー(株)_</v>
      </c>
      <c r="BB732" s="19">
        <f t="shared" si="52"/>
        <v>0.47800000000000004</v>
      </c>
      <c r="BD732" s="19" t="str">
        <f>IF(参照_電気!L732="","",参照_電気!L732)</f>
        <v/>
      </c>
    </row>
    <row r="733" spans="47:56">
      <c r="AU733" s="19" t="str">
        <f>IF(参照_電気!A733="","",参照_電気!A733)</f>
        <v>A0349</v>
      </c>
      <c r="AV733" s="19" t="str">
        <f>IF(参照_電気!B733="","",参照_電気!B733)</f>
        <v>(株)エフエネ</v>
      </c>
      <c r="AW733" s="19" t="str">
        <f>IF(参照_電気!C733="","",参照_電気!C733)</f>
        <v/>
      </c>
      <c r="AX733" s="19">
        <f>IF(参照_電気!D733="","",参照_電気!D733)</f>
        <v>5.6499999999999996E-4</v>
      </c>
      <c r="AY733" s="19">
        <f>IF(参照_電気!E733="","",参照_電気!E733)</f>
        <v>5.6499999999999996E-4</v>
      </c>
      <c r="AZ733" s="19" t="str">
        <f>IF(参照_電気!F733="","",参照_電気!F733)</f>
        <v>(株)エフエネ</v>
      </c>
      <c r="BA733" s="19" t="str">
        <f>IF(参照_電気!G733="","",参照_電気!G733)</f>
        <v>(株)エフエネ_</v>
      </c>
      <c r="BB733" s="19">
        <f t="shared" si="52"/>
        <v>0.56499999999999995</v>
      </c>
      <c r="BD733" s="19" t="str">
        <f>IF(参照_電気!L733="","",参照_電気!L733)</f>
        <v/>
      </c>
    </row>
    <row r="734" spans="47:56">
      <c r="AU734" s="19" t="str">
        <f>IF(参照_電気!A734="","",参照_電気!A734)</f>
        <v>A0350</v>
      </c>
      <c r="AV734" s="19" t="str">
        <f>IF(参照_電気!B734="","",参照_電気!B734)</f>
        <v>こなんウルトラパワー(株)</v>
      </c>
      <c r="AW734" s="19" t="str">
        <f>IF(参照_電気!C734="","",参照_電気!C734)</f>
        <v/>
      </c>
      <c r="AX734" s="19">
        <f>IF(参照_電気!D734="","",参照_電気!D734)</f>
        <v>5.1800000000000001E-4</v>
      </c>
      <c r="AY734" s="19">
        <f>IF(参照_電気!E734="","",参照_電気!E734)</f>
        <v>5.1800000000000001E-4</v>
      </c>
      <c r="AZ734" s="19" t="str">
        <f>IF(参照_電気!F734="","",参照_電気!F734)</f>
        <v>こなんウルトラパワー(株)</v>
      </c>
      <c r="BA734" s="19" t="str">
        <f>IF(参照_電気!G734="","",参照_電気!G734)</f>
        <v>こなんウルトラパワー(株)_</v>
      </c>
      <c r="BB734" s="19">
        <f t="shared" si="52"/>
        <v>0.51800000000000002</v>
      </c>
      <c r="BD734" s="19" t="str">
        <f>IF(参照_電気!L734="","",参照_電気!L734)</f>
        <v/>
      </c>
    </row>
    <row r="735" spans="47:56">
      <c r="AU735" s="19" t="str">
        <f>IF(参照_電気!A735="","",参照_電気!A735)</f>
        <v>A0351</v>
      </c>
      <c r="AV735" s="19" t="str">
        <f>IF(参照_電気!B735="","",参照_電気!B735)</f>
        <v>(株)CHIBAむつざわエナジー</v>
      </c>
      <c r="AW735" s="19" t="str">
        <f>IF(参照_電気!C735="","",参照_電気!C735)</f>
        <v/>
      </c>
      <c r="AX735" s="19">
        <f>IF(参照_電気!D735="","",参照_電気!D735)</f>
        <v>3.9199999999999999E-4</v>
      </c>
      <c r="AY735" s="19">
        <f>IF(参照_電気!E735="","",参照_電気!E735)</f>
        <v>3.9199999999999999E-4</v>
      </c>
      <c r="AZ735" s="19" t="str">
        <f>IF(参照_電気!F735="","",参照_電気!F735)</f>
        <v>(株)CHIBAむつざわエナジー</v>
      </c>
      <c r="BA735" s="19" t="str">
        <f>IF(参照_電気!G735="","",参照_電気!G735)</f>
        <v>(株)CHIBAむつざわエナジー_</v>
      </c>
      <c r="BB735" s="19">
        <f t="shared" si="52"/>
        <v>0.39200000000000002</v>
      </c>
      <c r="BD735" s="19" t="str">
        <f>IF(参照_電気!L735="","",参照_電気!L735)</f>
        <v/>
      </c>
    </row>
    <row r="736" spans="47:56">
      <c r="AU736" s="19" t="str">
        <f>IF(参照_電気!A736="","",参照_電気!A736)</f>
        <v>A0352</v>
      </c>
      <c r="AV736" s="19" t="str">
        <f>IF(参照_電気!B736="","",参照_電気!B736)</f>
        <v>(株)関西空調</v>
      </c>
      <c r="AW736" s="19" t="str">
        <f>IF(参照_電気!C736="","",参照_電気!C736)</f>
        <v/>
      </c>
      <c r="AX736" s="19">
        <f>IF(参照_電気!D736="","",参照_電気!D736)</f>
        <v>5.6400000000000005E-4</v>
      </c>
      <c r="AY736" s="19">
        <f>IF(参照_電気!E736="","",参照_電気!E736)</f>
        <v>5.6400000000000005E-4</v>
      </c>
      <c r="AZ736" s="19" t="str">
        <f>IF(参照_電気!F736="","",参照_電気!F736)</f>
        <v>(株)関西空調</v>
      </c>
      <c r="BA736" s="19" t="str">
        <f>IF(参照_電気!G736="","",参照_電気!G736)</f>
        <v>(株)関西空調_</v>
      </c>
      <c r="BB736" s="19">
        <f t="shared" si="52"/>
        <v>0.56400000000000006</v>
      </c>
      <c r="BD736" s="19" t="str">
        <f>IF(参照_電気!L736="","",参照_電気!L736)</f>
        <v/>
      </c>
    </row>
    <row r="737" spans="47:56">
      <c r="AU737" s="19" t="str">
        <f>IF(参照_電気!A737="","",参照_電気!A737)</f>
        <v>A0353</v>
      </c>
      <c r="AV737" s="19" t="str">
        <f>IF(参照_電気!B737="","",参照_電気!B737)</f>
        <v>奥出雲電力(株)</v>
      </c>
      <c r="AW737" s="19" t="str">
        <f>IF(参照_電気!C737="","",参照_電気!C737)</f>
        <v/>
      </c>
      <c r="AX737" s="19">
        <f>IF(参照_電気!D737="","",参照_電気!D737)</f>
        <v>4.7800000000000002E-4</v>
      </c>
      <c r="AY737" s="19">
        <f>IF(参照_電気!E737="","",参照_電気!E737)</f>
        <v>4.7800000000000002E-4</v>
      </c>
      <c r="AZ737" s="19" t="str">
        <f>IF(参照_電気!F737="","",参照_電気!F737)</f>
        <v>奥出雲電力(株)</v>
      </c>
      <c r="BA737" s="19" t="str">
        <f>IF(参照_電気!G737="","",参照_電気!G737)</f>
        <v>奥出雲電力(株)_</v>
      </c>
      <c r="BB737" s="19">
        <f t="shared" si="52"/>
        <v>0.47800000000000004</v>
      </c>
      <c r="BD737" s="19" t="str">
        <f>IF(参照_電気!L737="","",参照_電気!L737)</f>
        <v/>
      </c>
    </row>
    <row r="738" spans="47:56">
      <c r="AU738" s="19" t="str">
        <f>IF(参照_電気!A738="","",参照_電気!A738)</f>
        <v>A0355</v>
      </c>
      <c r="AV738" s="19" t="str">
        <f>IF(参照_電気!B738="","",参照_電気!B738)</f>
        <v>レジル(株)</v>
      </c>
      <c r="AW738" s="19" t="str">
        <f>IF(参照_電気!C738="","",参照_電気!C738)</f>
        <v>メニューA</v>
      </c>
      <c r="AX738" s="19">
        <f>IF(参照_電気!D738="","",参照_電気!D738)</f>
        <v>0</v>
      </c>
      <c r="AY738" s="19">
        <f>IF(参照_電気!E738="","",参照_電気!E738)</f>
        <v>0</v>
      </c>
      <c r="AZ738" s="19" t="str">
        <f>IF(参照_電気!F738="","",参照_電気!F738)</f>
        <v>レジル(株)</v>
      </c>
      <c r="BA738" s="19" t="str">
        <f>IF(参照_電気!G738="","",参照_電気!G738)</f>
        <v>レジル(株)_メニューA</v>
      </c>
      <c r="BB738" s="19">
        <f t="shared" si="52"/>
        <v>0</v>
      </c>
      <c r="BD738" s="19" t="str">
        <f>IF(参照_電気!L738="","",参照_電気!L738)</f>
        <v/>
      </c>
    </row>
    <row r="739" spans="47:56">
      <c r="AU739" s="19" t="str">
        <f>IF(参照_電気!A739="","",参照_電気!A739)</f>
        <v/>
      </c>
      <c r="AV739" s="19" t="str">
        <f>IF(参照_電気!B739="","",参照_電気!B739)</f>
        <v/>
      </c>
      <c r="AW739" s="19" t="str">
        <f>IF(参照_電気!C739="","",参照_電気!C739)</f>
        <v>メニューB</v>
      </c>
      <c r="AX739" s="19">
        <f>IF(参照_電気!D739="","",参照_電気!D739)</f>
        <v>0</v>
      </c>
      <c r="AY739" s="19">
        <f>IF(参照_電気!E739="","",参照_電気!E739)</f>
        <v>0</v>
      </c>
      <c r="AZ739" s="19" t="str">
        <f>IF(参照_電気!F739="","",参照_電気!F739)</f>
        <v>レジル(株)</v>
      </c>
      <c r="BA739" s="19" t="str">
        <f>IF(参照_電気!G739="","",参照_電気!G739)</f>
        <v>レジル(株)_メニューB</v>
      </c>
      <c r="BB739" s="19">
        <f t="shared" si="52"/>
        <v>0</v>
      </c>
      <c r="BD739" s="19" t="str">
        <f>IF(参照_電気!L739="","",参照_電気!L739)</f>
        <v/>
      </c>
    </row>
    <row r="740" spans="47:56">
      <c r="AU740" s="19" t="str">
        <f>IF(参照_電気!A740="","",参照_電気!A740)</f>
        <v/>
      </c>
      <c r="AV740" s="19" t="str">
        <f>IF(参照_電気!B740="","",参照_電気!B740)</f>
        <v/>
      </c>
      <c r="AW740" s="19" t="str">
        <f>IF(参照_電気!C740="","",参照_電気!C740)</f>
        <v>メニューC</v>
      </c>
      <c r="AX740" s="19">
        <f>IF(参照_電気!D740="","",参照_電気!D740)</f>
        <v>0</v>
      </c>
      <c r="AY740" s="19">
        <f>IF(参照_電気!E740="","",参照_電気!E740)</f>
        <v>0</v>
      </c>
      <c r="AZ740" s="19" t="str">
        <f>IF(参照_電気!F740="","",参照_電気!F740)</f>
        <v>レジル(株)</v>
      </c>
      <c r="BA740" s="19" t="str">
        <f>IF(参照_電気!G740="","",参照_電気!G740)</f>
        <v>レジル(株)_メニューC</v>
      </c>
      <c r="BB740" s="19">
        <f t="shared" si="52"/>
        <v>0</v>
      </c>
      <c r="BD740" s="19" t="str">
        <f>IF(参照_電気!L740="","",参照_電気!L740)</f>
        <v/>
      </c>
    </row>
    <row r="741" spans="47:56">
      <c r="AU741" s="19" t="str">
        <f>IF(参照_電気!A741="","",参照_電気!A741)</f>
        <v/>
      </c>
      <c r="AV741" s="19" t="str">
        <f>IF(参照_電気!B741="","",参照_電気!B741)</f>
        <v/>
      </c>
      <c r="AW741" s="19" t="str">
        <f>IF(参照_電気!C741="","",参照_電気!C741)</f>
        <v>メニューD(残差)</v>
      </c>
      <c r="AX741" s="19">
        <f>IF(参照_電気!D741="","",参照_電気!D741)</f>
        <v>4.2200000000000001E-4</v>
      </c>
      <c r="AY741" s="19">
        <f>IF(参照_電気!E741="","",参照_電気!E741)</f>
        <v>4.2200000000000001E-4</v>
      </c>
      <c r="AZ741" s="19" t="str">
        <f>IF(参照_電気!F741="","",参照_電気!F741)</f>
        <v>レジル(株)</v>
      </c>
      <c r="BA741" s="19" t="str">
        <f>IF(参照_電気!G741="","",参照_電気!G741)</f>
        <v>レジル(株)_メニューD(残差)</v>
      </c>
      <c r="BB741" s="19">
        <f t="shared" si="52"/>
        <v>0.42199999999999999</v>
      </c>
      <c r="BD741" s="19" t="str">
        <f>IF(参照_電気!L741="","",参照_電気!L741)</f>
        <v/>
      </c>
    </row>
    <row r="742" spans="47:56">
      <c r="AU742" s="19" t="str">
        <f>IF(参照_電気!A742="","",参照_電気!A742)</f>
        <v/>
      </c>
      <c r="AV742" s="19" t="str">
        <f>IF(参照_電気!B742="","",参照_電気!B742)</f>
        <v/>
      </c>
      <c r="AW742" s="19" t="str">
        <f>IF(参照_電気!C742="","",参照_電気!C742)</f>
        <v>(参考値)事業者全体</v>
      </c>
      <c r="AX742" s="19">
        <f>IF(参照_電気!D742="","",参照_電気!D742)</f>
        <v>1.6200000000000001E-4</v>
      </c>
      <c r="AY742" s="19">
        <f>IF(参照_電気!E742="","",参照_電気!E742)</f>
        <v>1.6200000000000001E-4</v>
      </c>
      <c r="AZ742" s="19" t="str">
        <f>IF(参照_電気!F742="","",参照_電気!F742)</f>
        <v>レジル(株)</v>
      </c>
      <c r="BA742" s="19" t="str">
        <f>IF(参照_電気!G742="","",参照_電気!G742)</f>
        <v>レジル(株)_(参考値)事業者全体</v>
      </c>
      <c r="BB742" s="19">
        <f t="shared" si="52"/>
        <v>0.16200000000000001</v>
      </c>
      <c r="BD742" s="19" t="str">
        <f>IF(参照_電気!L742="","",参照_電気!L742)</f>
        <v/>
      </c>
    </row>
    <row r="743" spans="47:56">
      <c r="AU743" s="19" t="str">
        <f>IF(参照_電気!A743="","",参照_電気!A743)</f>
        <v>A0356</v>
      </c>
      <c r="AV743" s="19" t="str">
        <f>IF(参照_電気!B743="","",参照_電気!B743)</f>
        <v>(株)成田香取エネルギー</v>
      </c>
      <c r="AW743" s="19" t="str">
        <f>IF(参照_電気!C743="","",参照_電気!C743)</f>
        <v/>
      </c>
      <c r="AX743" s="19">
        <f>IF(参照_電気!D743="","",参照_電気!D743)</f>
        <v>4.15E-4</v>
      </c>
      <c r="AY743" s="19">
        <f>IF(参照_電気!E743="","",参照_電気!E743)</f>
        <v>4.15E-4</v>
      </c>
      <c r="AZ743" s="19" t="str">
        <f>IF(参照_電気!F743="","",参照_電気!F743)</f>
        <v>(株)成田香取エネルギー</v>
      </c>
      <c r="BA743" s="19" t="str">
        <f>IF(参照_電気!G743="","",参照_電気!G743)</f>
        <v>(株)成田香取エネルギー_</v>
      </c>
      <c r="BB743" s="19">
        <f t="shared" si="52"/>
        <v>0.41499999999999998</v>
      </c>
      <c r="BD743" s="19" t="str">
        <f>IF(参照_電気!L743="","",参照_電気!L743)</f>
        <v/>
      </c>
    </row>
    <row r="744" spans="47:56">
      <c r="AU744" s="19" t="str">
        <f>IF(参照_電気!A744="","",参照_電気!A744)</f>
        <v>A0362</v>
      </c>
      <c r="AV744" s="19" t="str">
        <f>IF(参照_電気!B744="","",参照_電気!B744)</f>
        <v>(株)CWS</v>
      </c>
      <c r="AW744" s="19" t="str">
        <f>IF(参照_電気!C744="","",参照_電気!C744)</f>
        <v/>
      </c>
      <c r="AX744" s="19">
        <f>IF(参照_電気!D744="","",参照_電気!D744)</f>
        <v>3.4099999999999999E-4</v>
      </c>
      <c r="AY744" s="19">
        <f>IF(参照_電気!E744="","",参照_電気!E744)</f>
        <v>3.4099999999999999E-4</v>
      </c>
      <c r="AZ744" s="19" t="str">
        <f>IF(参照_電気!F744="","",参照_電気!F744)</f>
        <v>(株)CWS</v>
      </c>
      <c r="BA744" s="19" t="str">
        <f>IF(参照_電気!G744="","",参照_電気!G744)</f>
        <v>(株)CWS_</v>
      </c>
      <c r="BB744" s="19">
        <f t="shared" si="52"/>
        <v>0.34099999999999997</v>
      </c>
      <c r="BD744" s="19" t="str">
        <f>IF(参照_電気!L744="","",参照_電気!L744)</f>
        <v/>
      </c>
    </row>
    <row r="745" spans="47:56">
      <c r="AU745" s="19" t="str">
        <f>IF(参照_電気!A745="","",参照_電気!A745)</f>
        <v>A0364</v>
      </c>
      <c r="AV745" s="19" t="str">
        <f>IF(参照_電気!B745="","",参照_電気!B745)</f>
        <v>ふくしま新電力(株)</v>
      </c>
      <c r="AW745" s="19" t="str">
        <f>IF(参照_電気!C745="","",参照_電気!C745)</f>
        <v/>
      </c>
      <c r="AX745" s="19">
        <f>IF(参照_電気!D745="","",参照_電気!D745)</f>
        <v>3.9800000000000002E-4</v>
      </c>
      <c r="AY745" s="19">
        <f>IF(参照_電気!E745="","",参照_電気!E745)</f>
        <v>3.9800000000000002E-4</v>
      </c>
      <c r="AZ745" s="19" t="str">
        <f>IF(参照_電気!F745="","",参照_電気!F745)</f>
        <v>ふくしま新電力(株)</v>
      </c>
      <c r="BA745" s="19" t="str">
        <f>IF(参照_電気!G745="","",参照_電気!G745)</f>
        <v>ふくしま新電力(株)_</v>
      </c>
      <c r="BB745" s="19">
        <f t="shared" si="52"/>
        <v>0.39800000000000002</v>
      </c>
      <c r="BD745" s="19" t="str">
        <f>IF(参照_電気!L745="","",参照_電気!L745)</f>
        <v/>
      </c>
    </row>
    <row r="746" spans="47:56">
      <c r="AU746" s="19" t="str">
        <f>IF(参照_電気!A746="","",参照_電気!A746)</f>
        <v>A0365</v>
      </c>
      <c r="AV746" s="19" t="str">
        <f>IF(参照_電気!B746="","",参照_電気!B746)</f>
        <v>ティーダッシュ合同会社</v>
      </c>
      <c r="AW746" s="19" t="str">
        <f>IF(参照_電気!C746="","",参照_電気!C746)</f>
        <v>メニューA</v>
      </c>
      <c r="AX746" s="19">
        <f>IF(参照_電気!D746="","",参照_電気!D746)</f>
        <v>0</v>
      </c>
      <c r="AY746" s="19">
        <f>IF(参照_電気!E746="","",参照_電気!E746)</f>
        <v>0</v>
      </c>
      <c r="AZ746" s="19" t="str">
        <f>IF(参照_電気!F746="","",参照_電気!F746)</f>
        <v>ティーダッシュ合同会社</v>
      </c>
      <c r="BA746" s="19" t="str">
        <f>IF(参照_電気!G746="","",参照_電気!G746)</f>
        <v>ティーダッシュ合同会社_メニューA</v>
      </c>
      <c r="BB746" s="19">
        <f t="shared" si="52"/>
        <v>0</v>
      </c>
      <c r="BD746" s="19" t="str">
        <f>IF(参照_電気!L746="","",参照_電気!L746)</f>
        <v/>
      </c>
    </row>
    <row r="747" spans="47:56">
      <c r="AU747" s="19" t="str">
        <f>IF(参照_電気!A747="","",参照_電気!A747)</f>
        <v/>
      </c>
      <c r="AV747" s="19" t="str">
        <f>IF(参照_電気!B747="","",参照_電気!B747)</f>
        <v/>
      </c>
      <c r="AW747" s="19" t="str">
        <f>IF(参照_電気!C747="","",参照_電気!C747)</f>
        <v>メニューB(残差)</v>
      </c>
      <c r="AX747" s="19">
        <f>IF(参照_電気!D747="","",参照_電気!D747)</f>
        <v>4.0099999999999999E-4</v>
      </c>
      <c r="AY747" s="19">
        <f>IF(参照_電気!E747="","",参照_電気!E747)</f>
        <v>4.0099999999999999E-4</v>
      </c>
      <c r="AZ747" s="19" t="str">
        <f>IF(参照_電気!F747="","",参照_電気!F747)</f>
        <v>ティーダッシュ合同会社</v>
      </c>
      <c r="BA747" s="19" t="str">
        <f>IF(参照_電気!G747="","",参照_電気!G747)</f>
        <v>ティーダッシュ合同会社_メニューB(残差)</v>
      </c>
      <c r="BB747" s="19">
        <f t="shared" si="52"/>
        <v>0.40099999999999997</v>
      </c>
      <c r="BD747" s="19" t="str">
        <f>IF(参照_電気!L747="","",参照_電気!L747)</f>
        <v/>
      </c>
    </row>
    <row r="748" spans="47:56">
      <c r="AU748" s="19" t="str">
        <f>IF(参照_電気!A748="","",参照_電気!A748)</f>
        <v/>
      </c>
      <c r="AV748" s="19" t="str">
        <f>IF(参照_電気!B748="","",参照_電気!B748)</f>
        <v/>
      </c>
      <c r="AW748" s="19" t="str">
        <f>IF(参照_電気!C748="","",参照_電気!C748)</f>
        <v>(参考値)事業者全体</v>
      </c>
      <c r="AX748" s="19">
        <f>IF(参照_電気!D748="","",参照_電気!D748)</f>
        <v>3.9399999999999998E-4</v>
      </c>
      <c r="AY748" s="19">
        <f>IF(参照_電気!E748="","",参照_電気!E748)</f>
        <v>3.9399999999999998E-4</v>
      </c>
      <c r="AZ748" s="19" t="str">
        <f>IF(参照_電気!F748="","",参照_電気!F748)</f>
        <v>ティーダッシュ合同会社</v>
      </c>
      <c r="BA748" s="19" t="str">
        <f>IF(参照_電気!G748="","",参照_電気!G748)</f>
        <v>ティーダッシュ合同会社_(参考値)事業者全体</v>
      </c>
      <c r="BB748" s="19">
        <f t="shared" si="52"/>
        <v>0.39399999999999996</v>
      </c>
      <c r="BD748" s="19" t="str">
        <f>IF(参照_電気!L748="","",参照_電気!L748)</f>
        <v/>
      </c>
    </row>
    <row r="749" spans="47:56">
      <c r="AU749" s="19" t="str">
        <f>IF(参照_電気!A749="","",参照_電気!A749)</f>
        <v>A0366</v>
      </c>
      <c r="AV749" s="19" t="str">
        <f>IF(参照_電気!B749="","",参照_電気!B749)</f>
        <v>(株)エネクスライフサービス</v>
      </c>
      <c r="AW749" s="19" t="str">
        <f>IF(参照_電気!C749="","",参照_電気!C749)</f>
        <v/>
      </c>
      <c r="AX749" s="19">
        <f>IF(参照_電気!D749="","",参照_電気!D749)</f>
        <v>3.3300000000000002E-4</v>
      </c>
      <c r="AY749" s="19">
        <f>IF(参照_電気!E749="","",参照_電気!E749)</f>
        <v>3.3300000000000002E-4</v>
      </c>
      <c r="AZ749" s="19" t="str">
        <f>IF(参照_電気!F749="","",参照_電気!F749)</f>
        <v>(株)エネクスライフサービス</v>
      </c>
      <c r="BA749" s="19" t="str">
        <f>IF(参照_電気!G749="","",参照_電気!G749)</f>
        <v>(株)エネクスライフサービス_</v>
      </c>
      <c r="BB749" s="19">
        <f t="shared" si="52"/>
        <v>0.33300000000000002</v>
      </c>
      <c r="BD749" s="19" t="str">
        <f>IF(参照_電気!L749="","",参照_電気!L749)</f>
        <v/>
      </c>
    </row>
    <row r="750" spans="47:56">
      <c r="AU750" s="19" t="str">
        <f>IF(参照_電気!A750="","",参照_電気!A750)</f>
        <v>A0367</v>
      </c>
      <c r="AV750" s="19" t="str">
        <f>IF(参照_電気!B750="","",参照_電気!B750)</f>
        <v>ネイチャーエナジー小国(株)</v>
      </c>
      <c r="AW750" s="19" t="str">
        <f>IF(参照_電気!C750="","",参照_電気!C750)</f>
        <v/>
      </c>
      <c r="AX750" s="19">
        <f>IF(参照_電気!D750="","",参照_電気!D750)</f>
        <v>4.8200000000000001E-4</v>
      </c>
      <c r="AY750" s="19">
        <f>IF(参照_電気!E750="","",参照_電気!E750)</f>
        <v>4.8200000000000001E-4</v>
      </c>
      <c r="AZ750" s="19" t="str">
        <f>IF(参照_電気!F750="","",参照_電気!F750)</f>
        <v>ネイチャーエナジー小国(株)</v>
      </c>
      <c r="BA750" s="19" t="str">
        <f>IF(参照_電気!G750="","",参照_電気!G750)</f>
        <v>ネイチャーエナジー小国(株)_</v>
      </c>
      <c r="BB750" s="19">
        <f t="shared" si="52"/>
        <v>0.48199999999999998</v>
      </c>
      <c r="BD750" s="19" t="str">
        <f>IF(参照_電気!L750="","",参照_電気!L750)</f>
        <v/>
      </c>
    </row>
    <row r="751" spans="47:56">
      <c r="AU751" s="19" t="str">
        <f>IF(参照_電気!A751="","",参照_電気!A751)</f>
        <v>A0368</v>
      </c>
      <c r="AV751" s="19" t="str">
        <f>IF(参照_電気!B751="","",参照_電気!B751)</f>
        <v>リエスパワーネクスト(株)</v>
      </c>
      <c r="AW751" s="19" t="str">
        <f>IF(参照_電気!C751="","",参照_電気!C751)</f>
        <v/>
      </c>
      <c r="AX751" s="19">
        <f>IF(参照_電気!D751="","",参照_電気!D751)</f>
        <v>3.8200000000000002E-4</v>
      </c>
      <c r="AY751" s="19">
        <f>IF(参照_電気!E751="","",参照_電気!E751)</f>
        <v>3.7399999999999998E-4</v>
      </c>
      <c r="AZ751" s="19" t="str">
        <f>IF(参照_電気!F751="","",参照_電気!F751)</f>
        <v>リエスパワーネクスト(株)</v>
      </c>
      <c r="BA751" s="19" t="str">
        <f>IF(参照_電気!G751="","",参照_電気!G751)</f>
        <v>リエスパワーネクスト(株)_</v>
      </c>
      <c r="BB751" s="19">
        <f t="shared" si="52"/>
        <v>0.38200000000000001</v>
      </c>
      <c r="BD751" s="19" t="str">
        <f>IF(参照_電気!L751="","",参照_電気!L751)</f>
        <v/>
      </c>
    </row>
    <row r="752" spans="47:56">
      <c r="AU752" s="19" t="str">
        <f>IF(参照_電気!A752="","",参照_電気!A752)</f>
        <v>A0371</v>
      </c>
      <c r="AV752" s="19" t="str">
        <f>IF(参照_電気!B752="","",参照_電気!B752)</f>
        <v>エネルギーパワー(株)</v>
      </c>
      <c r="AW752" s="19" t="str">
        <f>IF(参照_電気!C752="","",参照_電気!C752)</f>
        <v/>
      </c>
      <c r="AX752" s="19">
        <f>IF(参照_電気!D752="","",参照_電気!D752)</f>
        <v>5.6999999999999998E-4</v>
      </c>
      <c r="AY752" s="19">
        <f>IF(参照_電気!E752="","",参照_電気!E752)</f>
        <v>5.6999999999999998E-4</v>
      </c>
      <c r="AZ752" s="19" t="str">
        <f>IF(参照_電気!F752="","",参照_電気!F752)</f>
        <v>エネルギーパワー(株)</v>
      </c>
      <c r="BA752" s="19" t="str">
        <f>IF(参照_電気!G752="","",参照_電気!G752)</f>
        <v>エネルギーパワー(株)_</v>
      </c>
      <c r="BB752" s="19">
        <f t="shared" si="52"/>
        <v>0.56999999999999995</v>
      </c>
      <c r="BD752" s="19" t="str">
        <f>IF(参照_電気!L752="","",参照_電気!L752)</f>
        <v/>
      </c>
    </row>
    <row r="753" spans="47:56">
      <c r="AU753" s="19" t="str">
        <f>IF(参照_電気!A753="","",参照_電気!A753)</f>
        <v>A0372</v>
      </c>
      <c r="AV753" s="19" t="str">
        <f>IF(参照_電気!B753="","",参照_電気!B753)</f>
        <v>(株)グリムスパワー</v>
      </c>
      <c r="AW753" s="19" t="str">
        <f>IF(参照_電気!C753="","",参照_電気!C753)</f>
        <v>メニューA</v>
      </c>
      <c r="AX753" s="19">
        <f>IF(参照_電気!D753="","",参照_電気!D753)</f>
        <v>0</v>
      </c>
      <c r="AY753" s="19">
        <f>IF(参照_電気!E753="","",参照_電気!E753)</f>
        <v>0</v>
      </c>
      <c r="AZ753" s="19" t="str">
        <f>IF(参照_電気!F753="","",参照_電気!F753)</f>
        <v>(株)グリムスパワー</v>
      </c>
      <c r="BA753" s="19" t="str">
        <f>IF(参照_電気!G753="","",参照_電気!G753)</f>
        <v>(株)グリムスパワー_メニューA</v>
      </c>
      <c r="BB753" s="19">
        <f t="shared" si="52"/>
        <v>0</v>
      </c>
      <c r="BD753" s="19" t="str">
        <f>IF(参照_電気!L753="","",参照_電気!L753)</f>
        <v/>
      </c>
    </row>
    <row r="754" spans="47:56">
      <c r="AU754" s="19" t="str">
        <f>IF(参照_電気!A754="","",参照_電気!A754)</f>
        <v/>
      </c>
      <c r="AV754" s="19" t="str">
        <f>IF(参照_電気!B754="","",参照_電気!B754)</f>
        <v/>
      </c>
      <c r="AW754" s="19" t="str">
        <f>IF(参照_電気!C754="","",参照_電気!C754)</f>
        <v>メニューB(残差)</v>
      </c>
      <c r="AX754" s="19">
        <f>IF(参照_電気!D754="","",参照_電気!D754)</f>
        <v>5.5199999999999997E-4</v>
      </c>
      <c r="AY754" s="19">
        <f>IF(参照_電気!E754="","",参照_電気!E754)</f>
        <v>5.5199999999999997E-4</v>
      </c>
      <c r="AZ754" s="19" t="str">
        <f>IF(参照_電気!F754="","",参照_電気!F754)</f>
        <v>(株)グリムスパワー</v>
      </c>
      <c r="BA754" s="19" t="str">
        <f>IF(参照_電気!G754="","",参照_電気!G754)</f>
        <v>(株)グリムスパワー_メニューB(残差)</v>
      </c>
      <c r="BB754" s="19">
        <f t="shared" si="52"/>
        <v>0.55199999999999994</v>
      </c>
      <c r="BD754" s="19" t="str">
        <f>IF(参照_電気!L754="","",参照_電気!L754)</f>
        <v/>
      </c>
    </row>
    <row r="755" spans="47:56">
      <c r="AU755" s="19" t="str">
        <f>IF(参照_電気!A755="","",参照_電気!A755)</f>
        <v/>
      </c>
      <c r="AV755" s="19" t="str">
        <f>IF(参照_電気!B755="","",参照_電気!B755)</f>
        <v/>
      </c>
      <c r="AW755" s="19" t="str">
        <f>IF(参照_電気!C755="","",参照_電気!C755)</f>
        <v>(参考値)事業者全体</v>
      </c>
      <c r="AX755" s="19">
        <f>IF(参照_電気!D755="","",参照_電気!D755)</f>
        <v>5.4699999999999996E-4</v>
      </c>
      <c r="AY755" s="19">
        <f>IF(参照_電気!E755="","",参照_電気!E755)</f>
        <v>5.4699999999999996E-4</v>
      </c>
      <c r="AZ755" s="19" t="str">
        <f>IF(参照_電気!F755="","",参照_電気!F755)</f>
        <v>(株)グリムスパワー</v>
      </c>
      <c r="BA755" s="19" t="str">
        <f>IF(参照_電気!G755="","",参照_電気!G755)</f>
        <v>(株)グリムスパワー_(参考値)事業者全体</v>
      </c>
      <c r="BB755" s="19">
        <f t="shared" si="52"/>
        <v>0.54699999999999993</v>
      </c>
      <c r="BD755" s="19" t="str">
        <f>IF(参照_電気!L755="","",参照_電気!L755)</f>
        <v/>
      </c>
    </row>
    <row r="756" spans="47:56">
      <c r="AU756" s="19" t="str">
        <f>IF(参照_電気!A756="","",参照_電気!A756)</f>
        <v>A0376</v>
      </c>
      <c r="AV756" s="19" t="str">
        <f>IF(参照_電気!B756="","",参照_電気!B756)</f>
        <v>自然電力(株)</v>
      </c>
      <c r="AW756" s="19" t="str">
        <f>IF(参照_電気!C756="","",参照_電気!C756)</f>
        <v/>
      </c>
      <c r="AX756" s="19">
        <f>IF(参照_電気!D756="","",参照_電気!D756)</f>
        <v>5.71E-4</v>
      </c>
      <c r="AY756" s="19">
        <f>IF(参照_電気!E756="","",参照_電気!E756)</f>
        <v>5.71E-4</v>
      </c>
      <c r="AZ756" s="19" t="str">
        <f>IF(参照_電気!F756="","",参照_電気!F756)</f>
        <v>自然電力(株)</v>
      </c>
      <c r="BA756" s="19" t="str">
        <f>IF(参照_電気!G756="","",参照_電気!G756)</f>
        <v>自然電力(株)_</v>
      </c>
      <c r="BB756" s="19">
        <f t="shared" si="52"/>
        <v>0.57099999999999995</v>
      </c>
      <c r="BD756" s="19" t="str">
        <f>IF(参照_電気!L756="","",参照_電気!L756)</f>
        <v/>
      </c>
    </row>
    <row r="757" spans="47:56">
      <c r="AU757" s="19" t="str">
        <f>IF(参照_電気!A757="","",参照_電気!A757)</f>
        <v>A0378</v>
      </c>
      <c r="AV757" s="19" t="str">
        <f>IF(参照_電気!B757="","",参照_電気!B757)</f>
        <v>本庄ガス(株)</v>
      </c>
      <c r="AW757" s="19" t="str">
        <f>IF(参照_電気!C757="","",参照_電気!C757)</f>
        <v/>
      </c>
      <c r="AX757" s="19">
        <f>IF(参照_電気!D757="","",参照_電気!D757)</f>
        <v>4.1899999999999999E-4</v>
      </c>
      <c r="AY757" s="19">
        <f>IF(参照_電気!E757="","",参照_電気!E757)</f>
        <v>4.1899999999999999E-4</v>
      </c>
      <c r="AZ757" s="19" t="str">
        <f>IF(参照_電気!F757="","",参照_電気!F757)</f>
        <v>本庄ガス(株)</v>
      </c>
      <c r="BA757" s="19" t="str">
        <f>IF(参照_電気!G757="","",参照_電気!G757)</f>
        <v>本庄ガス(株)_</v>
      </c>
      <c r="BB757" s="19">
        <f t="shared" si="52"/>
        <v>0.41899999999999998</v>
      </c>
      <c r="BD757" s="19" t="str">
        <f>IF(参照_電気!L757="","",参照_電気!L757)</f>
        <v/>
      </c>
    </row>
    <row r="758" spans="47:56">
      <c r="AU758" s="19" t="str">
        <f>IF(参照_電気!A758="","",参照_電気!A758)</f>
        <v>A0380</v>
      </c>
      <c r="AV758" s="19" t="str">
        <f>IF(参照_電気!B758="","",参照_電気!B758)</f>
        <v>青森県民エナジー(株)</v>
      </c>
      <c r="AW758" s="19" t="str">
        <f>IF(参照_電気!C758="","",参照_電気!C758)</f>
        <v/>
      </c>
      <c r="AX758" s="19">
        <f>IF(参照_電気!D758="","",参照_電気!D758)</f>
        <v>4.84E-4</v>
      </c>
      <c r="AY758" s="19">
        <f>IF(参照_電気!E758="","",参照_電気!E758)</f>
        <v>4.84E-4</v>
      </c>
      <c r="AZ758" s="19" t="str">
        <f>IF(参照_電気!F758="","",参照_電気!F758)</f>
        <v>青森県民エナジー(株)</v>
      </c>
      <c r="BA758" s="19" t="str">
        <f>IF(参照_電気!G758="","",参照_電気!G758)</f>
        <v>青森県民エナジー(株)_</v>
      </c>
      <c r="BB758" s="19">
        <f t="shared" si="52"/>
        <v>0.48399999999999999</v>
      </c>
      <c r="BD758" s="19" t="str">
        <f>IF(参照_電気!L758="","",参照_電気!L758)</f>
        <v/>
      </c>
    </row>
    <row r="759" spans="47:56">
      <c r="AU759" s="19" t="str">
        <f>IF(参照_電気!A759="","",参照_電気!A759)</f>
        <v>A0381</v>
      </c>
      <c r="AV759" s="19" t="str">
        <f>IF(参照_電気!B759="","",参照_電気!B759)</f>
        <v>国際航業(株)</v>
      </c>
      <c r="AW759" s="19" t="str">
        <f>IF(参照_電気!C759="","",参照_電気!C759)</f>
        <v>メニューA</v>
      </c>
      <c r="AX759" s="19">
        <f>IF(参照_電気!D759="","",参照_電気!D759)</f>
        <v>0</v>
      </c>
      <c r="AY759" s="19">
        <f>IF(参照_電気!E759="","",参照_電気!E759)</f>
        <v>0</v>
      </c>
      <c r="AZ759" s="19" t="str">
        <f>IF(参照_電気!F759="","",参照_電気!F759)</f>
        <v>国際航業(株)</v>
      </c>
      <c r="BA759" s="19" t="str">
        <f>IF(参照_電気!G759="","",参照_電気!G759)</f>
        <v>国際航業(株)_メニューA</v>
      </c>
      <c r="BB759" s="19">
        <f t="shared" si="52"/>
        <v>0</v>
      </c>
      <c r="BD759" s="19" t="str">
        <f>IF(参照_電気!L759="","",参照_電気!L759)</f>
        <v/>
      </c>
    </row>
    <row r="760" spans="47:56">
      <c r="AU760" s="19" t="str">
        <f>IF(参照_電気!A760="","",参照_電気!A760)</f>
        <v/>
      </c>
      <c r="AV760" s="19" t="str">
        <f>IF(参照_電気!B760="","",参照_電気!B760)</f>
        <v/>
      </c>
      <c r="AW760" s="19" t="str">
        <f>IF(参照_電気!C760="","",参照_電気!C760)</f>
        <v>メニューB(残差)</v>
      </c>
      <c r="AX760" s="19">
        <f>IF(参照_電気!D760="","",参照_電気!D760)</f>
        <v>6.4400000000000004E-4</v>
      </c>
      <c r="AY760" s="19">
        <f>IF(参照_電気!E760="","",参照_電気!E760)</f>
        <v>6.4400000000000004E-4</v>
      </c>
      <c r="AZ760" s="19" t="str">
        <f>IF(参照_電気!F760="","",参照_電気!F760)</f>
        <v>国際航業(株)</v>
      </c>
      <c r="BA760" s="19" t="str">
        <f>IF(参照_電気!G760="","",参照_電気!G760)</f>
        <v>国際航業(株)_メニューB(残差)</v>
      </c>
      <c r="BB760" s="19">
        <f t="shared" si="52"/>
        <v>0.64400000000000002</v>
      </c>
      <c r="BD760" s="19" t="str">
        <f>IF(参照_電気!L760="","",参照_電気!L760)</f>
        <v/>
      </c>
    </row>
    <row r="761" spans="47:56">
      <c r="AU761" s="19" t="str">
        <f>IF(参照_電気!A761="","",参照_電気!A761)</f>
        <v/>
      </c>
      <c r="AV761" s="19" t="str">
        <f>IF(参照_電気!B761="","",参照_電気!B761)</f>
        <v/>
      </c>
      <c r="AW761" s="19" t="str">
        <f>IF(参照_電気!C761="","",参照_電気!C761)</f>
        <v>(参考値)事業者全体</v>
      </c>
      <c r="AX761" s="19">
        <f>IF(参照_電気!D761="","",参照_電気!D761)</f>
        <v>2.6800000000000001E-4</v>
      </c>
      <c r="AY761" s="19">
        <f>IF(参照_電気!E761="","",参照_電気!E761)</f>
        <v>2.6800000000000001E-4</v>
      </c>
      <c r="AZ761" s="19" t="str">
        <f>IF(参照_電気!F761="","",参照_電気!F761)</f>
        <v>国際航業(株)</v>
      </c>
      <c r="BA761" s="19" t="str">
        <f>IF(参照_電気!G761="","",参照_電気!G761)</f>
        <v>国際航業(株)_(参考値)事業者全体</v>
      </c>
      <c r="BB761" s="19">
        <f t="shared" si="52"/>
        <v>0.26800000000000002</v>
      </c>
      <c r="BD761" s="19" t="str">
        <f>IF(参照_電気!L761="","",参照_電気!L761)</f>
        <v/>
      </c>
    </row>
    <row r="762" spans="47:56">
      <c r="AU762" s="19" t="str">
        <f>IF(参照_電気!A762="","",参照_電気!A762)</f>
        <v>A0382</v>
      </c>
      <c r="AV762" s="19" t="str">
        <f>IF(参照_電気!B762="","",参照_電気!B762)</f>
        <v>ローカルでんき(株)</v>
      </c>
      <c r="AW762" s="19" t="str">
        <f>IF(参照_電気!C762="","",参照_電気!C762)</f>
        <v>メニューA</v>
      </c>
      <c r="AX762" s="19">
        <f>IF(参照_電気!D762="","",参照_電気!D762)</f>
        <v>0</v>
      </c>
      <c r="AY762" s="19">
        <f>IF(参照_電気!E762="","",参照_電気!E762)</f>
        <v>0</v>
      </c>
      <c r="AZ762" s="19" t="str">
        <f>IF(参照_電気!F762="","",参照_電気!F762)</f>
        <v>ローカルでんき(株)</v>
      </c>
      <c r="BA762" s="19" t="str">
        <f>IF(参照_電気!G762="","",参照_電気!G762)</f>
        <v>ローカルでんき(株)_メニューA</v>
      </c>
      <c r="BB762" s="19">
        <f t="shared" si="52"/>
        <v>0</v>
      </c>
      <c r="BD762" s="19" t="str">
        <f>IF(参照_電気!L762="","",参照_電気!L762)</f>
        <v/>
      </c>
    </row>
    <row r="763" spans="47:56">
      <c r="AU763" s="19" t="str">
        <f>IF(参照_電気!A763="","",参照_電気!A763)</f>
        <v/>
      </c>
      <c r="AV763" s="19" t="str">
        <f>IF(参照_電気!B763="","",参照_電気!B763)</f>
        <v/>
      </c>
      <c r="AW763" s="19" t="str">
        <f>IF(参照_電気!C763="","",参照_電気!C763)</f>
        <v>メニューB(残差)</v>
      </c>
      <c r="AX763" s="19">
        <f>IF(参照_電気!D763="","",参照_電気!D763)</f>
        <v>5.4100000000000003E-4</v>
      </c>
      <c r="AY763" s="19">
        <f>IF(参照_電気!E763="","",参照_電気!E763)</f>
        <v>5.4100000000000003E-4</v>
      </c>
      <c r="AZ763" s="19" t="str">
        <f>IF(参照_電気!F763="","",参照_電気!F763)</f>
        <v>ローカルでんき(株)</v>
      </c>
      <c r="BA763" s="19" t="str">
        <f>IF(参照_電気!G763="","",参照_電気!G763)</f>
        <v>ローカルでんき(株)_メニューB(残差)</v>
      </c>
      <c r="BB763" s="19">
        <f t="shared" si="52"/>
        <v>0.54100000000000004</v>
      </c>
      <c r="BD763" s="19" t="str">
        <f>IF(参照_電気!L763="","",参照_電気!L763)</f>
        <v/>
      </c>
    </row>
    <row r="764" spans="47:56">
      <c r="AU764" s="19" t="str">
        <f>IF(参照_電気!A764="","",参照_電気!A764)</f>
        <v/>
      </c>
      <c r="AV764" s="19" t="str">
        <f>IF(参照_電気!B764="","",参照_電気!B764)</f>
        <v/>
      </c>
      <c r="AW764" s="19" t="str">
        <f>IF(参照_電気!C764="","",参照_電気!C764)</f>
        <v>(参考値)事業者全体</v>
      </c>
      <c r="AX764" s="19">
        <f>IF(参照_電気!D764="","",参照_電気!D764)</f>
        <v>4.7699999999999999E-4</v>
      </c>
      <c r="AY764" s="19">
        <f>IF(参照_電気!E764="","",参照_電気!E764)</f>
        <v>4.7699999999999999E-4</v>
      </c>
      <c r="AZ764" s="19" t="str">
        <f>IF(参照_電気!F764="","",参照_電気!F764)</f>
        <v>ローカルでんき(株)</v>
      </c>
      <c r="BA764" s="19" t="str">
        <f>IF(参照_電気!G764="","",参照_電気!G764)</f>
        <v>ローカルでんき(株)_(参考値)事業者全体</v>
      </c>
      <c r="BB764" s="19">
        <f t="shared" si="52"/>
        <v>0.47699999999999998</v>
      </c>
      <c r="BD764" s="19" t="str">
        <f>IF(参照_電気!L764="","",参照_電気!L764)</f>
        <v/>
      </c>
    </row>
    <row r="765" spans="47:56">
      <c r="AU765" s="19" t="str">
        <f>IF(参照_電気!A765="","",参照_電気!A765)</f>
        <v>A0383</v>
      </c>
      <c r="AV765" s="19" t="str">
        <f>IF(参照_電気!B765="","",参照_電気!B765)</f>
        <v>(株)明治産業</v>
      </c>
      <c r="AW765" s="19" t="str">
        <f>IF(参照_電気!C765="","",参照_電気!C765)</f>
        <v/>
      </c>
      <c r="AX765" s="19">
        <f>IF(参照_電気!D765="","",参照_電気!D765)</f>
        <v>4.4099999999999999E-4</v>
      </c>
      <c r="AY765" s="19">
        <f>IF(参照_電気!E765="","",参照_電気!E765)</f>
        <v>4.4099999999999999E-4</v>
      </c>
      <c r="AZ765" s="19" t="str">
        <f>IF(参照_電気!F765="","",参照_電気!F765)</f>
        <v>(株)明治産業</v>
      </c>
      <c r="BA765" s="19" t="str">
        <f>IF(参照_電気!G765="","",参照_電気!G765)</f>
        <v>(株)明治産業_</v>
      </c>
      <c r="BB765" s="19">
        <f t="shared" si="52"/>
        <v>0.441</v>
      </c>
      <c r="BD765" s="19" t="str">
        <f>IF(参照_電気!L765="","",参照_電気!L765)</f>
        <v/>
      </c>
    </row>
    <row r="766" spans="47:56">
      <c r="AU766" s="19" t="str">
        <f>IF(参照_電気!A766="","",参照_電気!A766)</f>
        <v>A0385</v>
      </c>
      <c r="AV766" s="19" t="str">
        <f>IF(参照_電気!B766="","",参照_電気!B766)</f>
        <v>岡山電力(株)</v>
      </c>
      <c r="AW766" s="19" t="str">
        <f>IF(参照_電気!C766="","",参照_電気!C766)</f>
        <v>メニューA</v>
      </c>
      <c r="AX766" s="19">
        <f>IF(参照_電気!D766="","",参照_電気!D766)</f>
        <v>0</v>
      </c>
      <c r="AY766" s="19">
        <f>IF(参照_電気!E766="","",参照_電気!E766)</f>
        <v>0</v>
      </c>
      <c r="AZ766" s="19" t="str">
        <f>IF(参照_電気!F766="","",参照_電気!F766)</f>
        <v>岡山電力(株)</v>
      </c>
      <c r="BA766" s="19" t="str">
        <f>IF(参照_電気!G766="","",参照_電気!G766)</f>
        <v>岡山電力(株)_メニューA</v>
      </c>
      <c r="BB766" s="19">
        <f t="shared" si="52"/>
        <v>0</v>
      </c>
      <c r="BD766" s="19" t="str">
        <f>IF(参照_電気!L766="","",参照_電気!L766)</f>
        <v/>
      </c>
    </row>
    <row r="767" spans="47:56">
      <c r="AU767" s="19" t="str">
        <f>IF(参照_電気!A767="","",参照_電気!A767)</f>
        <v/>
      </c>
      <c r="AV767" s="19" t="str">
        <f>IF(参照_電気!B767="","",参照_電気!B767)</f>
        <v/>
      </c>
      <c r="AW767" s="19" t="str">
        <f>IF(参照_電気!C767="","",参照_電気!C767)</f>
        <v>メニューB(残差)</v>
      </c>
      <c r="AX767" s="19">
        <f>IF(参照_電気!D767="","",参照_電気!D767)</f>
        <v>4.55E-4</v>
      </c>
      <c r="AY767" s="19">
        <f>IF(参照_電気!E767="","",参照_電気!E767)</f>
        <v>4.55E-4</v>
      </c>
      <c r="AZ767" s="19" t="str">
        <f>IF(参照_電気!F767="","",参照_電気!F767)</f>
        <v>岡山電力(株)</v>
      </c>
      <c r="BA767" s="19" t="str">
        <f>IF(参照_電気!G767="","",参照_電気!G767)</f>
        <v>岡山電力(株)_メニューB(残差)</v>
      </c>
      <c r="BB767" s="19">
        <f t="shared" si="52"/>
        <v>0.45500000000000002</v>
      </c>
      <c r="BD767" s="19" t="str">
        <f>IF(参照_電気!L767="","",参照_電気!L767)</f>
        <v/>
      </c>
    </row>
    <row r="768" spans="47:56">
      <c r="AU768" s="19" t="str">
        <f>IF(参照_電気!A768="","",参照_電気!A768)</f>
        <v/>
      </c>
      <c r="AV768" s="19" t="str">
        <f>IF(参照_電気!B768="","",参照_電気!B768)</f>
        <v/>
      </c>
      <c r="AW768" s="19" t="str">
        <f>IF(参照_電気!C768="","",参照_電気!C768)</f>
        <v>(参考値)事業者全体</v>
      </c>
      <c r="AX768" s="19">
        <f>IF(参照_電気!D768="","",参照_電気!D768)</f>
        <v>4.35E-4</v>
      </c>
      <c r="AY768" s="19">
        <f>IF(参照_電気!E768="","",参照_電気!E768)</f>
        <v>4.35E-4</v>
      </c>
      <c r="AZ768" s="19" t="str">
        <f>IF(参照_電気!F768="","",参照_電気!F768)</f>
        <v>岡山電力(株)</v>
      </c>
      <c r="BA768" s="19" t="str">
        <f>IF(参照_電気!G768="","",参照_電気!G768)</f>
        <v>岡山電力(株)_(参考値)事業者全体</v>
      </c>
      <c r="BB768" s="19">
        <f t="shared" si="52"/>
        <v>0.435</v>
      </c>
      <c r="BD768" s="19" t="str">
        <f>IF(参照_電気!L768="","",参照_電気!L768)</f>
        <v/>
      </c>
    </row>
    <row r="769" spans="47:56">
      <c r="AU769" s="19" t="str">
        <f>IF(参照_電気!A769="","",参照_電気!A769)</f>
        <v>A0386</v>
      </c>
      <c r="AV769" s="19" t="str">
        <f>IF(参照_電気!B769="","",参照_電気!B769)</f>
        <v>ミライフ(株)</v>
      </c>
      <c r="AW769" s="19" t="str">
        <f>IF(参照_電気!C769="","",参照_電気!C769)</f>
        <v>メニューA</v>
      </c>
      <c r="AX769" s="19">
        <f>IF(参照_電気!D769="","",参照_電気!D769)</f>
        <v>0</v>
      </c>
      <c r="AY769" s="19">
        <f>IF(参照_電気!E769="","",参照_電気!E769)</f>
        <v>0</v>
      </c>
      <c r="AZ769" s="19" t="str">
        <f>IF(参照_電気!F769="","",参照_電気!F769)</f>
        <v>ミライフ(株)</v>
      </c>
      <c r="BA769" s="19" t="str">
        <f>IF(参照_電気!G769="","",参照_電気!G769)</f>
        <v>ミライフ(株)_メニューA</v>
      </c>
      <c r="BB769" s="19">
        <f t="shared" si="52"/>
        <v>0</v>
      </c>
      <c r="BD769" s="19" t="str">
        <f>IF(参照_電気!L769="","",参照_電気!L769)</f>
        <v/>
      </c>
    </row>
    <row r="770" spans="47:56">
      <c r="AU770" s="19" t="str">
        <f>IF(参照_電気!A770="","",参照_電気!A770)</f>
        <v/>
      </c>
      <c r="AV770" s="19" t="str">
        <f>IF(参照_電気!B770="","",参照_電気!B770)</f>
        <v/>
      </c>
      <c r="AW770" s="19" t="str">
        <f>IF(参照_電気!C770="","",参照_電気!C770)</f>
        <v>メニューB(残差)</v>
      </c>
      <c r="AX770" s="19">
        <f>IF(参照_電気!D770="","",参照_電気!D770)</f>
        <v>4.2000000000000002E-4</v>
      </c>
      <c r="AY770" s="19">
        <f>IF(参照_電気!E770="","",参照_電気!E770)</f>
        <v>4.2000000000000002E-4</v>
      </c>
      <c r="AZ770" s="19" t="str">
        <f>IF(参照_電気!F770="","",参照_電気!F770)</f>
        <v>ミライフ(株)</v>
      </c>
      <c r="BA770" s="19" t="str">
        <f>IF(参照_電気!G770="","",参照_電気!G770)</f>
        <v>ミライフ(株)_メニューB(残差)</v>
      </c>
      <c r="BB770" s="19">
        <f t="shared" si="52"/>
        <v>0.42000000000000004</v>
      </c>
      <c r="BD770" s="19" t="str">
        <f>IF(参照_電気!L770="","",参照_電気!L770)</f>
        <v/>
      </c>
    </row>
    <row r="771" spans="47:56">
      <c r="AU771" s="19" t="str">
        <f>IF(参照_電気!A771="","",参照_電気!A771)</f>
        <v/>
      </c>
      <c r="AV771" s="19" t="str">
        <f>IF(参照_電気!B771="","",参照_電気!B771)</f>
        <v/>
      </c>
      <c r="AW771" s="19" t="str">
        <f>IF(参照_電気!C771="","",参照_電気!C771)</f>
        <v>(参考値)事業者全体</v>
      </c>
      <c r="AX771" s="19">
        <f>IF(参照_電気!D771="","",参照_電気!D771)</f>
        <v>4.1599999999999997E-4</v>
      </c>
      <c r="AY771" s="19">
        <f>IF(参照_電気!E771="","",参照_電気!E771)</f>
        <v>4.1599999999999997E-4</v>
      </c>
      <c r="AZ771" s="19" t="str">
        <f>IF(参照_電気!F771="","",参照_電気!F771)</f>
        <v>ミライフ(株)</v>
      </c>
      <c r="BA771" s="19" t="str">
        <f>IF(参照_電気!G771="","",参照_電気!G771)</f>
        <v>ミライフ(株)_(参考値)事業者全体</v>
      </c>
      <c r="BB771" s="19">
        <f t="shared" si="52"/>
        <v>0.41599999999999998</v>
      </c>
      <c r="BD771" s="19" t="str">
        <f>IF(参照_電気!L771="","",参照_電気!L771)</f>
        <v/>
      </c>
    </row>
    <row r="772" spans="47:56">
      <c r="AU772" s="19" t="str">
        <f>IF(参照_電気!A772="","",参照_電気!A772)</f>
        <v>A0388</v>
      </c>
      <c r="AV772" s="19" t="str">
        <f>IF(参照_電気!B772="","",参照_電気!B772)</f>
        <v>楽天モバイル(株)(旧：楽天エナジー(株))</v>
      </c>
      <c r="AW772" s="19" t="str">
        <f>IF(参照_電気!C772="","",参照_電気!C772)</f>
        <v>メニューA</v>
      </c>
      <c r="AX772" s="19">
        <f>IF(参照_電気!D772="","",参照_電気!D772)</f>
        <v>0</v>
      </c>
      <c r="AY772" s="19">
        <f>IF(参照_電気!E772="","",参照_電気!E772)</f>
        <v>0</v>
      </c>
      <c r="AZ772" s="19" t="str">
        <f>IF(参照_電気!F772="","",参照_電気!F772)</f>
        <v>楽天モバイル(株)(旧：楽天エナジー(株))</v>
      </c>
      <c r="BA772" s="19" t="str">
        <f>IF(参照_電気!G772="","",参照_電気!G772)</f>
        <v>楽天モバイル(株)(旧：楽天エナジー(株))_メニューA</v>
      </c>
      <c r="BB772" s="19">
        <f t="shared" si="52"/>
        <v>0</v>
      </c>
      <c r="BD772" s="19" t="str">
        <f>IF(参照_電気!L772="","",参照_電気!L772)</f>
        <v/>
      </c>
    </row>
    <row r="773" spans="47:56">
      <c r="AU773" s="19" t="str">
        <f>IF(参照_電気!A773="","",参照_電気!A773)</f>
        <v/>
      </c>
      <c r="AV773" s="19" t="str">
        <f>IF(参照_電気!B773="","",参照_電気!B773)</f>
        <v/>
      </c>
      <c r="AW773" s="19" t="str">
        <f>IF(参照_電気!C773="","",参照_電気!C773)</f>
        <v>メニューB</v>
      </c>
      <c r="AX773" s="19">
        <f>IF(参照_電気!D773="","",参照_電気!D773)</f>
        <v>0</v>
      </c>
      <c r="AY773" s="19">
        <f>IF(参照_電気!E773="","",参照_電気!E773)</f>
        <v>0</v>
      </c>
      <c r="AZ773" s="19" t="str">
        <f>IF(参照_電気!F773="","",参照_電気!F773)</f>
        <v>楽天モバイル(株)(旧：楽天エナジー(株))</v>
      </c>
      <c r="BA773" s="19" t="str">
        <f>IF(参照_電気!G773="","",参照_電気!G773)</f>
        <v>楽天モバイル(株)(旧：楽天エナジー(株))_メニューB</v>
      </c>
      <c r="BB773" s="19">
        <f t="shared" ref="BB773:BB836" si="53">AX773*1000</f>
        <v>0</v>
      </c>
      <c r="BD773" s="19" t="str">
        <f>IF(参照_電気!L773="","",参照_電気!L773)</f>
        <v/>
      </c>
    </row>
    <row r="774" spans="47:56">
      <c r="AU774" s="19" t="str">
        <f>IF(参照_電気!A774="","",参照_電気!A774)</f>
        <v/>
      </c>
      <c r="AV774" s="19" t="str">
        <f>IF(参照_電気!B774="","",参照_電気!B774)</f>
        <v/>
      </c>
      <c r="AW774" s="19" t="str">
        <f>IF(参照_電気!C774="","",参照_電気!C774)</f>
        <v>メニューC(残差)</v>
      </c>
      <c r="AX774" s="19">
        <f>IF(参照_電気!D774="","",参照_電気!D774)</f>
        <v>5.7799999999999995E-4</v>
      </c>
      <c r="AY774" s="19">
        <f>IF(参照_電気!E774="","",参照_電気!E774)</f>
        <v>5.7799999999999995E-4</v>
      </c>
      <c r="AZ774" s="19" t="str">
        <f>IF(参照_電気!F774="","",参照_電気!F774)</f>
        <v>楽天モバイル(株)(旧：楽天エナジー(株))</v>
      </c>
      <c r="BA774" s="19" t="str">
        <f>IF(参照_電気!G774="","",参照_電気!G774)</f>
        <v>楽天モバイル(株)(旧：楽天エナジー(株))_メニューC(残差)</v>
      </c>
      <c r="BB774" s="19">
        <f t="shared" si="53"/>
        <v>0.57799999999999996</v>
      </c>
      <c r="BD774" s="19" t="str">
        <f>IF(参照_電気!L774="","",参照_電気!L774)</f>
        <v/>
      </c>
    </row>
    <row r="775" spans="47:56">
      <c r="AU775" s="19" t="str">
        <f>IF(参照_電気!A775="","",参照_電気!A775)</f>
        <v/>
      </c>
      <c r="AV775" s="19" t="str">
        <f>IF(参照_電気!B775="","",参照_電気!B775)</f>
        <v/>
      </c>
      <c r="AW775" s="19" t="str">
        <f>IF(参照_電気!C775="","",参照_電気!C775)</f>
        <v>(参考値)事業者全体</v>
      </c>
      <c r="AX775" s="19">
        <f>IF(参照_電気!D775="","",参照_電気!D775)</f>
        <v>5.71E-4</v>
      </c>
      <c r="AY775" s="19">
        <f>IF(参照_電気!E775="","",参照_電気!E775)</f>
        <v>5.71E-4</v>
      </c>
      <c r="AZ775" s="19" t="str">
        <f>IF(参照_電気!F775="","",参照_電気!F775)</f>
        <v>楽天モバイル(株)(旧：楽天エナジー(株))</v>
      </c>
      <c r="BA775" s="19" t="str">
        <f>IF(参照_電気!G775="","",参照_電気!G775)</f>
        <v>楽天モバイル(株)(旧：楽天エナジー(株))_(参考値)事業者全体</v>
      </c>
      <c r="BB775" s="19">
        <f t="shared" si="53"/>
        <v>0.57099999999999995</v>
      </c>
      <c r="BD775" s="19" t="str">
        <f>IF(参照_電気!L775="","",参照_電気!L775)</f>
        <v/>
      </c>
    </row>
    <row r="776" spans="47:56">
      <c r="AU776" s="19" t="str">
        <f>IF(参照_電気!A776="","",参照_電気!A776)</f>
        <v>A0389</v>
      </c>
      <c r="AV776" s="19" t="str">
        <f>IF(参照_電気!B776="","",参照_電気!B776)</f>
        <v>うすきエネルギー(株)</v>
      </c>
      <c r="AW776" s="19" t="str">
        <f>IF(参照_電気!C776="","",参照_電気!C776)</f>
        <v/>
      </c>
      <c r="AX776" s="19">
        <f>IF(参照_電気!D776="","",参照_電気!D776)</f>
        <v>5.5500000000000005E-4</v>
      </c>
      <c r="AY776" s="19">
        <f>IF(参照_電気!E776="","",参照_電気!E776)</f>
        <v>5.5500000000000005E-4</v>
      </c>
      <c r="AZ776" s="19" t="str">
        <f>IF(参照_電気!F776="","",参照_電気!F776)</f>
        <v>うすきエネルギー(株)</v>
      </c>
      <c r="BA776" s="19" t="str">
        <f>IF(参照_電気!G776="","",参照_電気!G776)</f>
        <v>うすきエネルギー(株)_</v>
      </c>
      <c r="BB776" s="19">
        <f t="shared" si="53"/>
        <v>0.55500000000000005</v>
      </c>
      <c r="BD776" s="19" t="str">
        <f>IF(参照_電気!L776="","",参照_電気!L776)</f>
        <v/>
      </c>
    </row>
    <row r="777" spans="47:56">
      <c r="AU777" s="19" t="str">
        <f>IF(参照_電気!A777="","",参照_電気!A777)</f>
        <v>A0391</v>
      </c>
      <c r="AV777" s="19" t="str">
        <f>IF(参照_電気!B777="","",参照_電気!B777)</f>
        <v>森のエネルギー(株)</v>
      </c>
      <c r="AW777" s="19" t="str">
        <f>IF(参照_電気!C777="","",参照_電気!C777)</f>
        <v/>
      </c>
      <c r="AX777" s="19">
        <f>IF(参照_電気!D777="","",参照_電気!D777)</f>
        <v>5.6300000000000002E-4</v>
      </c>
      <c r="AY777" s="19">
        <f>IF(参照_電気!E777="","",参照_電気!E777)</f>
        <v>5.6300000000000002E-4</v>
      </c>
      <c r="AZ777" s="19" t="str">
        <f>IF(参照_電気!F777="","",参照_電気!F777)</f>
        <v>森のエネルギー(株)</v>
      </c>
      <c r="BA777" s="19" t="str">
        <f>IF(参照_電気!G777="","",参照_電気!G777)</f>
        <v>森のエネルギー(株)_</v>
      </c>
      <c r="BB777" s="19">
        <f t="shared" si="53"/>
        <v>0.56300000000000006</v>
      </c>
      <c r="BD777" s="19" t="str">
        <f>IF(参照_電気!L777="","",参照_電気!L777)</f>
        <v/>
      </c>
    </row>
    <row r="778" spans="47:56">
      <c r="AU778" s="19" t="str">
        <f>IF(参照_電気!A778="","",参照_電気!A778)</f>
        <v>A0392</v>
      </c>
      <c r="AV778" s="19" t="str">
        <f>IF(参照_電気!B778="","",参照_電気!B778)</f>
        <v>岐阜電力(株)</v>
      </c>
      <c r="AW778" s="19" t="str">
        <f>IF(参照_電気!C778="","",参照_電気!C778)</f>
        <v>メニューA</v>
      </c>
      <c r="AX778" s="19">
        <f>IF(参照_電気!D778="","",参照_電気!D778)</f>
        <v>1.5999999999999999E-5</v>
      </c>
      <c r="AY778" s="19">
        <f>IF(参照_電気!E778="","",参照_電気!E778)</f>
        <v>0</v>
      </c>
      <c r="AZ778" s="19" t="str">
        <f>IF(参照_電気!F778="","",参照_電気!F778)</f>
        <v>岐阜電力(株)</v>
      </c>
      <c r="BA778" s="19" t="str">
        <f>IF(参照_電気!G778="","",参照_電気!G778)</f>
        <v>岐阜電力(株)_メニューA</v>
      </c>
      <c r="BB778" s="19">
        <f t="shared" si="53"/>
        <v>1.6E-2</v>
      </c>
      <c r="BD778" s="19" t="str">
        <f>IF(参照_電気!L778="","",参照_電気!L778)</f>
        <v/>
      </c>
    </row>
    <row r="779" spans="47:56">
      <c r="AU779" s="19" t="str">
        <f>IF(参照_電気!A779="","",参照_電気!A779)</f>
        <v/>
      </c>
      <c r="AV779" s="19" t="str">
        <f>IF(参照_電気!B779="","",参照_電気!B779)</f>
        <v/>
      </c>
      <c r="AW779" s="19" t="str">
        <f>IF(参照_電気!C779="","",参照_電気!C779)</f>
        <v>(参考値)事業者全体</v>
      </c>
      <c r="AX779" s="19">
        <f>IF(参照_電気!D779="","",参照_電気!D779)</f>
        <v>1.5999999999999999E-5</v>
      </c>
      <c r="AY779" s="19">
        <f>IF(参照_電気!E779="","",参照_電気!E779)</f>
        <v>0</v>
      </c>
      <c r="AZ779" s="19" t="str">
        <f>IF(参照_電気!F779="","",参照_電気!F779)</f>
        <v>岐阜電力(株)</v>
      </c>
      <c r="BA779" s="19" t="str">
        <f>IF(参照_電気!G779="","",参照_電気!G779)</f>
        <v>岐阜電力(株)_(参考値)事業者全体</v>
      </c>
      <c r="BB779" s="19">
        <f t="shared" si="53"/>
        <v>1.6E-2</v>
      </c>
      <c r="BD779" s="19" t="str">
        <f>IF(参照_電気!L779="","",参照_電気!L779)</f>
        <v/>
      </c>
    </row>
    <row r="780" spans="47:56">
      <c r="AU780" s="19" t="str">
        <f>IF(参照_電気!A780="","",参照_電気!A780)</f>
        <v>A0397</v>
      </c>
      <c r="AV780" s="19" t="str">
        <f>IF(参照_電気!B780="","",参照_電気!B780)</f>
        <v>名南共同エネルギー(株)</v>
      </c>
      <c r="AW780" s="19" t="str">
        <f>IF(参照_電気!C780="","",参照_電気!C780)</f>
        <v/>
      </c>
      <c r="AX780" s="19">
        <f>IF(参照_電気!D780="","",参照_電気!D780)</f>
        <v>4.1899999999999999E-4</v>
      </c>
      <c r="AY780" s="19">
        <f>IF(参照_電気!E780="","",参照_電気!E780)</f>
        <v>4.1899999999999999E-4</v>
      </c>
      <c r="AZ780" s="19" t="str">
        <f>IF(参照_電気!F780="","",参照_電気!F780)</f>
        <v>名南共同エネルギー(株)</v>
      </c>
      <c r="BA780" s="19" t="str">
        <f>IF(参照_電気!G780="","",参照_電気!G780)</f>
        <v>名南共同エネルギー(株)_</v>
      </c>
      <c r="BB780" s="19">
        <f t="shared" si="53"/>
        <v>0.41899999999999998</v>
      </c>
      <c r="BD780" s="19" t="str">
        <f>IF(参照_電気!L780="","",参照_電気!L780)</f>
        <v/>
      </c>
    </row>
    <row r="781" spans="47:56">
      <c r="AU781" s="19" t="str">
        <f>IF(参照_電気!A781="","",参照_電気!A781)</f>
        <v>A0398</v>
      </c>
      <c r="AV781" s="19" t="str">
        <f>IF(参照_電気!B781="","",参照_電気!B781)</f>
        <v>Apaman Energy(株)</v>
      </c>
      <c r="AW781" s="19" t="str">
        <f>IF(参照_電気!C781="","",参照_電気!C781)</f>
        <v/>
      </c>
      <c r="AX781" s="19">
        <f>IF(参照_電気!D781="","",参照_電気!D781)</f>
        <v>6.3699999999999998E-4</v>
      </c>
      <c r="AY781" s="19">
        <f>IF(参照_電気!E781="","",参照_電気!E781)</f>
        <v>6.3699999999999998E-4</v>
      </c>
      <c r="AZ781" s="19" t="str">
        <f>IF(参照_電気!F781="","",参照_電気!F781)</f>
        <v>Apaman Energy(株)</v>
      </c>
      <c r="BA781" s="19" t="str">
        <f>IF(参照_電気!G781="","",参照_電気!G781)</f>
        <v>Apaman Energy(株)_</v>
      </c>
      <c r="BB781" s="19">
        <f t="shared" si="53"/>
        <v>0.63700000000000001</v>
      </c>
      <c r="BD781" s="19" t="str">
        <f>IF(参照_電気!L781="","",参照_電気!L781)</f>
        <v/>
      </c>
    </row>
    <row r="782" spans="47:56">
      <c r="AU782" s="19" t="str">
        <f>IF(参照_電気!A782="","",参照_電気!A782)</f>
        <v>A0405</v>
      </c>
      <c r="AV782" s="19" t="str">
        <f>IF(参照_電気!B782="","",参照_電気!B782)</f>
        <v>アストマックス・エネルギー(株)</v>
      </c>
      <c r="AW782" s="19" t="str">
        <f>IF(参照_電気!C782="","",参照_電気!C782)</f>
        <v>メニューA</v>
      </c>
      <c r="AX782" s="19">
        <f>IF(参照_電気!D782="","",参照_電気!D782)</f>
        <v>0</v>
      </c>
      <c r="AY782" s="19">
        <f>IF(参照_電気!E782="","",参照_電気!E782)</f>
        <v>0</v>
      </c>
      <c r="AZ782" s="19" t="str">
        <f>IF(参照_電気!F782="","",参照_電気!F782)</f>
        <v>アストマックス・エネルギー(株)</v>
      </c>
      <c r="BA782" s="19" t="str">
        <f>IF(参照_電気!G782="","",参照_電気!G782)</f>
        <v>アストマックス・エネルギー(株)_メニューA</v>
      </c>
      <c r="BB782" s="19">
        <f t="shared" si="53"/>
        <v>0</v>
      </c>
      <c r="BD782" s="19" t="str">
        <f>IF(参照_電気!L782="","",参照_電気!L782)</f>
        <v/>
      </c>
    </row>
    <row r="783" spans="47:56">
      <c r="AU783" s="19" t="str">
        <f>IF(参照_電気!A783="","",参照_電気!A783)</f>
        <v/>
      </c>
      <c r="AV783" s="19" t="str">
        <f>IF(参照_電気!B783="","",参照_電気!B783)</f>
        <v/>
      </c>
      <c r="AW783" s="19" t="str">
        <f>IF(参照_電気!C783="","",参照_電気!C783)</f>
        <v>メニューB</v>
      </c>
      <c r="AX783" s="19">
        <f>IF(参照_電気!D783="","",参照_電気!D783)</f>
        <v>0</v>
      </c>
      <c r="AY783" s="19">
        <f>IF(参照_電気!E783="","",参照_電気!E783)</f>
        <v>0</v>
      </c>
      <c r="AZ783" s="19" t="str">
        <f>IF(参照_電気!F783="","",参照_電気!F783)</f>
        <v>アストマックス・エネルギー(株)</v>
      </c>
      <c r="BA783" s="19" t="str">
        <f>IF(参照_電気!G783="","",参照_電気!G783)</f>
        <v>アストマックス・エネルギー(株)_メニューB</v>
      </c>
      <c r="BB783" s="19">
        <f t="shared" si="53"/>
        <v>0</v>
      </c>
      <c r="BD783" s="19" t="str">
        <f>IF(参照_電気!L783="","",参照_電気!L783)</f>
        <v/>
      </c>
    </row>
    <row r="784" spans="47:56">
      <c r="AU784" s="19" t="str">
        <f>IF(参照_電気!A784="","",参照_電気!A784)</f>
        <v/>
      </c>
      <c r="AV784" s="19" t="str">
        <f>IF(参照_電気!B784="","",参照_電気!B784)</f>
        <v/>
      </c>
      <c r="AW784" s="19" t="str">
        <f>IF(参照_電気!C784="","",参照_電気!C784)</f>
        <v>メニューC</v>
      </c>
      <c r="AX784" s="19">
        <f>IF(参照_電気!D784="","",参照_電気!D784)</f>
        <v>0</v>
      </c>
      <c r="AY784" s="19">
        <f>IF(参照_電気!E784="","",参照_電気!E784)</f>
        <v>0</v>
      </c>
      <c r="AZ784" s="19" t="str">
        <f>IF(参照_電気!F784="","",参照_電気!F784)</f>
        <v>アストマックス・エネルギー(株)</v>
      </c>
      <c r="BA784" s="19" t="str">
        <f>IF(参照_電気!G784="","",参照_電気!G784)</f>
        <v>アストマックス・エネルギー(株)_メニューC</v>
      </c>
      <c r="BB784" s="19">
        <f t="shared" si="53"/>
        <v>0</v>
      </c>
      <c r="BD784" s="19" t="str">
        <f>IF(参照_電気!L784="","",参照_電気!L784)</f>
        <v/>
      </c>
    </row>
    <row r="785" spans="47:56">
      <c r="AU785" s="19" t="str">
        <f>IF(参照_電気!A785="","",参照_電気!A785)</f>
        <v/>
      </c>
      <c r="AV785" s="19" t="str">
        <f>IF(参照_電気!B785="","",参照_電気!B785)</f>
        <v/>
      </c>
      <c r="AW785" s="19" t="str">
        <f>IF(参照_電気!C785="","",参照_電気!C785)</f>
        <v>メニューD(残差)</v>
      </c>
      <c r="AX785" s="19">
        <f>IF(参照_電気!D785="","",参照_電気!D785)</f>
        <v>6.4199999999999999E-4</v>
      </c>
      <c r="AY785" s="19">
        <f>IF(参照_電気!E785="","",参照_電気!E785)</f>
        <v>6.4199999999999999E-4</v>
      </c>
      <c r="AZ785" s="19" t="str">
        <f>IF(参照_電気!F785="","",参照_電気!F785)</f>
        <v>アストマックス・エネルギー(株)</v>
      </c>
      <c r="BA785" s="19" t="str">
        <f>IF(参照_電気!G785="","",参照_電気!G785)</f>
        <v>アストマックス・エネルギー(株)_メニューD(残差)</v>
      </c>
      <c r="BB785" s="19">
        <f t="shared" si="53"/>
        <v>0.64200000000000002</v>
      </c>
      <c r="BD785" s="19" t="str">
        <f>IF(参照_電気!L785="","",参照_電気!L785)</f>
        <v/>
      </c>
    </row>
    <row r="786" spans="47:56">
      <c r="AU786" s="19" t="str">
        <f>IF(参照_電気!A786="","",参照_電気!A786)</f>
        <v/>
      </c>
      <c r="AV786" s="19" t="str">
        <f>IF(参照_電気!B786="","",参照_電気!B786)</f>
        <v/>
      </c>
      <c r="AW786" s="19" t="str">
        <f>IF(参照_電気!C786="","",参照_電気!C786)</f>
        <v>(参考値)事業者全体</v>
      </c>
      <c r="AX786" s="19">
        <f>IF(参照_電気!D786="","",参照_電気!D786)</f>
        <v>6.2299999999999996E-4</v>
      </c>
      <c r="AY786" s="19">
        <f>IF(参照_電気!E786="","",参照_電気!E786)</f>
        <v>6.2299999999999996E-4</v>
      </c>
      <c r="AZ786" s="19" t="str">
        <f>IF(参照_電気!F786="","",参照_電気!F786)</f>
        <v>アストマックス・エネルギー(株)</v>
      </c>
      <c r="BA786" s="19" t="str">
        <f>IF(参照_電気!G786="","",参照_電気!G786)</f>
        <v>アストマックス・エネルギー(株)_(参考値)事業者全体</v>
      </c>
      <c r="BB786" s="19">
        <f t="shared" si="53"/>
        <v>0.623</v>
      </c>
      <c r="BD786" s="19" t="str">
        <f>IF(参照_電気!L786="","",参照_電気!L786)</f>
        <v/>
      </c>
    </row>
    <row r="787" spans="47:56">
      <c r="AU787" s="19" t="str">
        <f>IF(参照_電気!A787="","",参照_電気!A787)</f>
        <v>A0407</v>
      </c>
      <c r="AV787" s="19" t="str">
        <f>IF(参照_電気!B787="","",参照_電気!B787)</f>
        <v>ALL GREEN POWER(株)</v>
      </c>
      <c r="AW787" s="19" t="str">
        <f>IF(参照_電気!C787="","",参照_電気!C787)</f>
        <v/>
      </c>
      <c r="AX787" s="19">
        <f>IF(参照_電気!D787="","",参照_電気!D787)</f>
        <v>4.2200000000000001E-4</v>
      </c>
      <c r="AY787" s="19">
        <f>IF(参照_電気!E787="","",参照_電気!E787)</f>
        <v>4.2200000000000001E-4</v>
      </c>
      <c r="AZ787" s="19" t="str">
        <f>IF(参照_電気!F787="","",参照_電気!F787)</f>
        <v>ALL GREEN POWER(株)</v>
      </c>
      <c r="BA787" s="19" t="str">
        <f>IF(参照_電気!G787="","",参照_電気!G787)</f>
        <v>ALL GREEN POWER(株)_</v>
      </c>
      <c r="BB787" s="19">
        <f t="shared" si="53"/>
        <v>0.42199999999999999</v>
      </c>
      <c r="BD787" s="19" t="str">
        <f>IF(参照_電気!L787="","",参照_電気!L787)</f>
        <v/>
      </c>
    </row>
    <row r="788" spans="47:56">
      <c r="AU788" s="19" t="str">
        <f>IF(参照_電気!A788="","",参照_電気!A788)</f>
        <v>A0411</v>
      </c>
      <c r="AV788" s="19" t="str">
        <f>IF(参照_電気!B788="","",参照_電気!B788)</f>
        <v>福井電力(株)</v>
      </c>
      <c r="AW788" s="19" t="str">
        <f>IF(参照_電気!C788="","",参照_電気!C788)</f>
        <v/>
      </c>
      <c r="AX788" s="19">
        <f>IF(参照_電気!D788="","",参照_電気!D788)</f>
        <v>6.11E-4</v>
      </c>
      <c r="AY788" s="19">
        <f>IF(参照_電気!E788="","",参照_電気!E788)</f>
        <v>6.11E-4</v>
      </c>
      <c r="AZ788" s="19" t="str">
        <f>IF(参照_電気!F788="","",参照_電気!F788)</f>
        <v>福井電力(株)</v>
      </c>
      <c r="BA788" s="19" t="str">
        <f>IF(参照_電気!G788="","",参照_電気!G788)</f>
        <v>福井電力(株)_</v>
      </c>
      <c r="BB788" s="19">
        <f t="shared" si="53"/>
        <v>0.61099999999999999</v>
      </c>
      <c r="BD788" s="19" t="str">
        <f>IF(参照_電気!L788="","",参照_電気!L788)</f>
        <v/>
      </c>
    </row>
    <row r="789" spans="47:56">
      <c r="AU789" s="19" t="str">
        <f>IF(参照_電気!A789="","",参照_電気!A789)</f>
        <v>A0413</v>
      </c>
      <c r="AV789" s="19" t="str">
        <f>IF(参照_電気!B789="","",参照_電気!B789)</f>
        <v>(株)MKエネルギー</v>
      </c>
      <c r="AW789" s="19" t="str">
        <f>IF(参照_電気!C789="","",参照_電気!C789)</f>
        <v/>
      </c>
      <c r="AX789" s="19">
        <f>IF(参照_電気!D789="","",参照_電気!D789)</f>
        <v>6.2600000000000004E-4</v>
      </c>
      <c r="AY789" s="19">
        <f>IF(参照_電気!E789="","",参照_電気!E789)</f>
        <v>6.2600000000000004E-4</v>
      </c>
      <c r="AZ789" s="19" t="str">
        <f>IF(参照_電気!F789="","",参照_電気!F789)</f>
        <v>(株)MKエネルギー</v>
      </c>
      <c r="BA789" s="19" t="str">
        <f>IF(参照_電気!G789="","",参照_電気!G789)</f>
        <v>(株)MKエネルギー_</v>
      </c>
      <c r="BB789" s="19">
        <f t="shared" si="53"/>
        <v>0.626</v>
      </c>
      <c r="BD789" s="19" t="str">
        <f>IF(参照_電気!L789="","",参照_電気!L789)</f>
        <v/>
      </c>
    </row>
    <row r="790" spans="47:56">
      <c r="AU790" s="19" t="str">
        <f>IF(参照_電気!A790="","",参照_電気!A790)</f>
        <v>A0415</v>
      </c>
      <c r="AV790" s="19" t="str">
        <f>IF(参照_電気!B790="","",参照_電気!B790)</f>
        <v>エネラボ(株)</v>
      </c>
      <c r="AW790" s="19" t="str">
        <f>IF(参照_電気!C790="","",参照_電気!C790)</f>
        <v>メニューA</v>
      </c>
      <c r="AX790" s="19">
        <f>IF(参照_電気!D790="","",参照_電気!D790)</f>
        <v>4.3199999999999998E-4</v>
      </c>
      <c r="AY790" s="19">
        <f>IF(参照_電気!E790="","",参照_電気!E790)</f>
        <v>0</v>
      </c>
      <c r="AZ790" s="19" t="str">
        <f>IF(参照_電気!F790="","",参照_電気!F790)</f>
        <v>エネラボ(株)</v>
      </c>
      <c r="BA790" s="19" t="str">
        <f>IF(参照_電気!G790="","",参照_電気!G790)</f>
        <v>エネラボ(株)_メニューA</v>
      </c>
      <c r="BB790" s="19">
        <f t="shared" si="53"/>
        <v>0.432</v>
      </c>
      <c r="BD790" s="19" t="str">
        <f>IF(参照_電気!L790="","",参照_電気!L790)</f>
        <v/>
      </c>
    </row>
    <row r="791" spans="47:56">
      <c r="AU791" s="19" t="str">
        <f>IF(参照_電気!A791="","",参照_電気!A791)</f>
        <v/>
      </c>
      <c r="AV791" s="19" t="str">
        <f>IF(参照_電気!B791="","",参照_電気!B791)</f>
        <v/>
      </c>
      <c r="AW791" s="19" t="str">
        <f>IF(参照_電気!C791="","",参照_電気!C791)</f>
        <v>メニューB(残差)</v>
      </c>
      <c r="AX791" s="19">
        <f>IF(参照_電気!D791="","",参照_電気!D791)</f>
        <v>4.5800000000000002E-4</v>
      </c>
      <c r="AY791" s="19">
        <f>IF(参照_電気!E791="","",参照_電気!E791)</f>
        <v>4.5800000000000002E-4</v>
      </c>
      <c r="AZ791" s="19" t="str">
        <f>IF(参照_電気!F791="","",参照_電気!F791)</f>
        <v>エネラボ(株)</v>
      </c>
      <c r="BA791" s="19" t="str">
        <f>IF(参照_電気!G791="","",参照_電気!G791)</f>
        <v>エネラボ(株)_メニューB(残差)</v>
      </c>
      <c r="BB791" s="19">
        <f t="shared" si="53"/>
        <v>0.45800000000000002</v>
      </c>
      <c r="BD791" s="19" t="str">
        <f>IF(参照_電気!L791="","",参照_電気!L791)</f>
        <v/>
      </c>
    </row>
    <row r="792" spans="47:56">
      <c r="AU792" s="19" t="str">
        <f>IF(参照_電気!A792="","",参照_電気!A792)</f>
        <v/>
      </c>
      <c r="AV792" s="19" t="str">
        <f>IF(参照_電気!B792="","",参照_電気!B792)</f>
        <v/>
      </c>
      <c r="AW792" s="19" t="str">
        <f>IF(参照_電気!C792="","",参照_電気!C792)</f>
        <v>(参考値)事業者全体</v>
      </c>
      <c r="AX792" s="19">
        <f>IF(参照_電気!D792="","",参照_電気!D792)</f>
        <v>4.5800000000000002E-4</v>
      </c>
      <c r="AY792" s="19">
        <f>IF(参照_電気!E792="","",参照_電気!E792)</f>
        <v>4.5800000000000002E-4</v>
      </c>
      <c r="AZ792" s="19" t="str">
        <f>IF(参照_電気!F792="","",参照_電気!F792)</f>
        <v>エネラボ(株)</v>
      </c>
      <c r="BA792" s="19" t="str">
        <f>IF(参照_電気!G792="","",参照_電気!G792)</f>
        <v>エネラボ(株)_(参考値)事業者全体</v>
      </c>
      <c r="BB792" s="19">
        <f t="shared" si="53"/>
        <v>0.45800000000000002</v>
      </c>
      <c r="BD792" s="19" t="str">
        <f>IF(参照_電気!L792="","",参照_電気!L792)</f>
        <v/>
      </c>
    </row>
    <row r="793" spans="47:56">
      <c r="AU793" s="19" t="str">
        <f>IF(参照_電気!A793="","",参照_電気!A793)</f>
        <v>A0419</v>
      </c>
      <c r="AV793" s="19" t="str">
        <f>IF(参照_電気!B793="","",参照_電気!B793)</f>
        <v>スマートエナジー磐田(株)</v>
      </c>
      <c r="AW793" s="19" t="str">
        <f>IF(参照_電気!C793="","",参照_電気!C793)</f>
        <v>メニューA</v>
      </c>
      <c r="AX793" s="19">
        <f>IF(参照_電気!D793="","",参照_電気!D793)</f>
        <v>0</v>
      </c>
      <c r="AY793" s="19">
        <f>IF(参照_電気!E793="","",参照_電気!E793)</f>
        <v>0</v>
      </c>
      <c r="AZ793" s="19" t="str">
        <f>IF(参照_電気!F793="","",参照_電気!F793)</f>
        <v>スマートエナジー磐田(株)</v>
      </c>
      <c r="BA793" s="19" t="str">
        <f>IF(参照_電気!G793="","",参照_電気!G793)</f>
        <v>スマートエナジー磐田(株)_メニューA</v>
      </c>
      <c r="BB793" s="19">
        <f t="shared" si="53"/>
        <v>0</v>
      </c>
      <c r="BD793" s="19" t="str">
        <f>IF(参照_電気!L793="","",参照_電気!L793)</f>
        <v/>
      </c>
    </row>
    <row r="794" spans="47:56">
      <c r="AU794" s="19" t="str">
        <f>IF(参照_電気!A794="","",参照_電気!A794)</f>
        <v/>
      </c>
      <c r="AV794" s="19" t="str">
        <f>IF(参照_電気!B794="","",参照_電気!B794)</f>
        <v/>
      </c>
      <c r="AW794" s="19" t="str">
        <f>IF(参照_電気!C794="","",参照_電気!C794)</f>
        <v>メニューB</v>
      </c>
      <c r="AX794" s="19">
        <f>IF(参照_電気!D794="","",参照_電気!D794)</f>
        <v>3.0600000000000001E-4</v>
      </c>
      <c r="AY794" s="19">
        <f>IF(参照_電気!E794="","",参照_電気!E794)</f>
        <v>3.0600000000000001E-4</v>
      </c>
      <c r="AZ794" s="19" t="str">
        <f>IF(参照_電気!F794="","",参照_電気!F794)</f>
        <v>スマートエナジー磐田(株)</v>
      </c>
      <c r="BA794" s="19" t="str">
        <f>IF(参照_電気!G794="","",参照_電気!G794)</f>
        <v>スマートエナジー磐田(株)_メニューB</v>
      </c>
      <c r="BB794" s="19">
        <f t="shared" si="53"/>
        <v>0.30599999999999999</v>
      </c>
      <c r="BD794" s="19" t="str">
        <f>IF(参照_電気!L794="","",参照_電気!L794)</f>
        <v/>
      </c>
    </row>
    <row r="795" spans="47:56">
      <c r="AU795" s="19" t="str">
        <f>IF(参照_電気!A795="","",参照_電気!A795)</f>
        <v/>
      </c>
      <c r="AV795" s="19" t="str">
        <f>IF(参照_電気!B795="","",参照_電気!B795)</f>
        <v/>
      </c>
      <c r="AW795" s="19" t="str">
        <f>IF(参照_電気!C795="","",参照_電気!C795)</f>
        <v>メニューC(残差)</v>
      </c>
      <c r="AX795" s="19">
        <f>IF(参照_電気!D795="","",参照_電気!D795)</f>
        <v>3.6900000000000002E-4</v>
      </c>
      <c r="AY795" s="19">
        <f>IF(参照_電気!E795="","",参照_電気!E795)</f>
        <v>3.6900000000000002E-4</v>
      </c>
      <c r="AZ795" s="19" t="str">
        <f>IF(参照_電気!F795="","",参照_電気!F795)</f>
        <v>スマートエナジー磐田(株)</v>
      </c>
      <c r="BA795" s="19" t="str">
        <f>IF(参照_電気!G795="","",参照_電気!G795)</f>
        <v>スマートエナジー磐田(株)_メニューC(残差)</v>
      </c>
      <c r="BB795" s="19">
        <f t="shared" si="53"/>
        <v>0.36900000000000005</v>
      </c>
      <c r="BD795" s="19" t="str">
        <f>IF(参照_電気!L795="","",参照_電気!L795)</f>
        <v/>
      </c>
    </row>
    <row r="796" spans="47:56">
      <c r="AU796" s="19" t="str">
        <f>IF(参照_電気!A796="","",参照_電気!A796)</f>
        <v/>
      </c>
      <c r="AV796" s="19" t="str">
        <f>IF(参照_電気!B796="","",参照_電気!B796)</f>
        <v/>
      </c>
      <c r="AW796" s="19" t="str">
        <f>IF(参照_電気!C796="","",参照_電気!C796)</f>
        <v>(参考値)事業者全体</v>
      </c>
      <c r="AX796" s="19">
        <f>IF(参照_電気!D796="","",参照_電気!D796)</f>
        <v>3.59E-4</v>
      </c>
      <c r="AY796" s="19">
        <f>IF(参照_電気!E796="","",参照_電気!E796)</f>
        <v>3.59E-4</v>
      </c>
      <c r="AZ796" s="19" t="str">
        <f>IF(参照_電気!F796="","",参照_電気!F796)</f>
        <v>スマートエナジー磐田(株)</v>
      </c>
      <c r="BA796" s="19" t="str">
        <f>IF(参照_電気!G796="","",参照_電気!G796)</f>
        <v>スマートエナジー磐田(株)_(参考値)事業者全体</v>
      </c>
      <c r="BB796" s="19">
        <f t="shared" si="53"/>
        <v>0.35899999999999999</v>
      </c>
      <c r="BD796" s="19" t="str">
        <f>IF(参照_電気!L796="","",参照_電気!L796)</f>
        <v/>
      </c>
    </row>
    <row r="797" spans="47:56">
      <c r="AU797" s="19" t="str">
        <f>IF(参照_電気!A797="","",参照_電気!A797)</f>
        <v>A0420</v>
      </c>
      <c r="AV797" s="19" t="str">
        <f>IF(参照_電気!B797="","",参照_電気!B797)</f>
        <v>そうまIグリッド合同会社</v>
      </c>
      <c r="AW797" s="19" t="str">
        <f>IF(参照_電気!C797="","",参照_電気!C797)</f>
        <v/>
      </c>
      <c r="AX797" s="19">
        <f>IF(参照_電気!D797="","",参照_電気!D797)</f>
        <v>4.8799999999999999E-4</v>
      </c>
      <c r="AY797" s="19">
        <f>IF(参照_電気!E797="","",参照_電気!E797)</f>
        <v>4.8799999999999999E-4</v>
      </c>
      <c r="AZ797" s="19" t="str">
        <f>IF(参照_電気!F797="","",参照_電気!F797)</f>
        <v>そうまIグリッド合同会社</v>
      </c>
      <c r="BA797" s="19" t="str">
        <f>IF(参照_電気!G797="","",参照_電気!G797)</f>
        <v>そうまIグリッド合同会社_</v>
      </c>
      <c r="BB797" s="19">
        <f t="shared" si="53"/>
        <v>0.48799999999999999</v>
      </c>
      <c r="BD797" s="19" t="str">
        <f>IF(参照_電気!L797="","",参照_電気!L797)</f>
        <v/>
      </c>
    </row>
    <row r="798" spans="47:56">
      <c r="AU798" s="19" t="str">
        <f>IF(参照_電気!A798="","",参照_電気!A798)</f>
        <v>A0425</v>
      </c>
      <c r="AV798" s="19" t="str">
        <f>IF(参照_電気!B798="","",参照_電気!B798)</f>
        <v>エネトレード(株)</v>
      </c>
      <c r="AW798" s="19" t="str">
        <f>IF(参照_電気!C798="","",参照_電気!C798)</f>
        <v/>
      </c>
      <c r="AX798" s="19">
        <f>IF(参照_電気!D798="","",参照_電気!D798)</f>
        <v>4.2200000000000001E-4</v>
      </c>
      <c r="AY798" s="19">
        <f>IF(参照_電気!E798="","",参照_電気!E798)</f>
        <v>4.2200000000000001E-4</v>
      </c>
      <c r="AZ798" s="19" t="str">
        <f>IF(参照_電気!F798="","",参照_電気!F798)</f>
        <v>エネトレード(株)</v>
      </c>
      <c r="BA798" s="19" t="str">
        <f>IF(参照_電気!G798="","",参照_電気!G798)</f>
        <v>エネトレード(株)_</v>
      </c>
      <c r="BB798" s="19">
        <f t="shared" si="53"/>
        <v>0.42199999999999999</v>
      </c>
      <c r="BD798" s="19" t="str">
        <f>IF(参照_電気!L798="","",参照_電気!L798)</f>
        <v/>
      </c>
    </row>
    <row r="799" spans="47:56">
      <c r="AU799" s="19" t="str">
        <f>IF(参照_電気!A799="","",参照_電気!A799)</f>
        <v>A0429</v>
      </c>
      <c r="AV799" s="19" t="str">
        <f>IF(参照_電気!B799="","",参照_電気!B799)</f>
        <v>ニシムラ(株)</v>
      </c>
      <c r="AW799" s="19" t="str">
        <f>IF(参照_電気!C799="","",参照_電気!C799)</f>
        <v/>
      </c>
      <c r="AX799" s="19">
        <f>IF(参照_電気!D799="","",参照_電気!D799)</f>
        <v>6.1899999999999998E-4</v>
      </c>
      <c r="AY799" s="19">
        <f>IF(参照_電気!E799="","",参照_電気!E799)</f>
        <v>6.1899999999999998E-4</v>
      </c>
      <c r="AZ799" s="19" t="str">
        <f>IF(参照_電気!F799="","",参照_電気!F799)</f>
        <v>ニシムラ(株)</v>
      </c>
      <c r="BA799" s="19" t="str">
        <f>IF(参照_電気!G799="","",参照_電気!G799)</f>
        <v>ニシムラ(株)_</v>
      </c>
      <c r="BB799" s="19">
        <f t="shared" si="53"/>
        <v>0.61899999999999999</v>
      </c>
      <c r="BD799" s="19" t="str">
        <f>IF(参照_電気!L799="","",参照_電気!L799)</f>
        <v/>
      </c>
    </row>
    <row r="800" spans="47:56">
      <c r="AU800" s="19" t="str">
        <f>IF(参照_電気!A800="","",参照_電気!A800)</f>
        <v>A0430</v>
      </c>
      <c r="AV800" s="19" t="str">
        <f>IF(参照_電気!B800="","",参照_電気!B800)</f>
        <v>(株)さくら新電力</v>
      </c>
      <c r="AW800" s="19" t="str">
        <f>IF(参照_電気!C800="","",参照_電気!C800)</f>
        <v>メニューA</v>
      </c>
      <c r="AX800" s="19">
        <f>IF(参照_電気!D800="","",参照_電気!D800)</f>
        <v>0</v>
      </c>
      <c r="AY800" s="19">
        <f>IF(参照_電気!E800="","",参照_電気!E800)</f>
        <v>0</v>
      </c>
      <c r="AZ800" s="19" t="str">
        <f>IF(参照_電気!F800="","",参照_電気!F800)</f>
        <v>(株)さくら新電力</v>
      </c>
      <c r="BA800" s="19" t="str">
        <f>IF(参照_電気!G800="","",参照_電気!G800)</f>
        <v>(株)さくら新電力_メニューA</v>
      </c>
      <c r="BB800" s="19">
        <f t="shared" si="53"/>
        <v>0</v>
      </c>
      <c r="BD800" s="19" t="str">
        <f>IF(参照_電気!L800="","",参照_電気!L800)</f>
        <v/>
      </c>
    </row>
    <row r="801" spans="47:56">
      <c r="AU801" s="19" t="str">
        <f>IF(参照_電気!A801="","",参照_電気!A801)</f>
        <v/>
      </c>
      <c r="AV801" s="19" t="str">
        <f>IF(参照_電気!B801="","",参照_電気!B801)</f>
        <v/>
      </c>
      <c r="AW801" s="19" t="str">
        <f>IF(参照_電気!C801="","",参照_電気!C801)</f>
        <v>メニューB(残差)</v>
      </c>
      <c r="AX801" s="19">
        <f>IF(参照_電気!D801="","",参照_電気!D801)</f>
        <v>4.8299999999999998E-4</v>
      </c>
      <c r="AY801" s="19">
        <f>IF(参照_電気!E801="","",参照_電気!E801)</f>
        <v>4.8299999999999998E-4</v>
      </c>
      <c r="AZ801" s="19" t="str">
        <f>IF(参照_電気!F801="","",参照_電気!F801)</f>
        <v>(株)さくら新電力</v>
      </c>
      <c r="BA801" s="19" t="str">
        <f>IF(参照_電気!G801="","",参照_電気!G801)</f>
        <v>(株)さくら新電力_メニューB(残差)</v>
      </c>
      <c r="BB801" s="19">
        <f t="shared" si="53"/>
        <v>0.48299999999999998</v>
      </c>
      <c r="BD801" s="19" t="str">
        <f>IF(参照_電気!L801="","",参照_電気!L801)</f>
        <v/>
      </c>
    </row>
    <row r="802" spans="47:56">
      <c r="AU802" s="19" t="str">
        <f>IF(参照_電気!A802="","",参照_電気!A802)</f>
        <v/>
      </c>
      <c r="AV802" s="19" t="str">
        <f>IF(参照_電気!B802="","",参照_電気!B802)</f>
        <v/>
      </c>
      <c r="AW802" s="19" t="str">
        <f>IF(参照_電気!C802="","",参照_電気!C802)</f>
        <v>(参考値)事業者全体</v>
      </c>
      <c r="AX802" s="19">
        <f>IF(参照_電気!D802="","",参照_電気!D802)</f>
        <v>4.44E-4</v>
      </c>
      <c r="AY802" s="19">
        <f>IF(参照_電気!E802="","",参照_電気!E802)</f>
        <v>4.44E-4</v>
      </c>
      <c r="AZ802" s="19" t="str">
        <f>IF(参照_電気!F802="","",参照_電気!F802)</f>
        <v>(株)さくら新電力</v>
      </c>
      <c r="BA802" s="19" t="str">
        <f>IF(参照_電気!G802="","",参照_電気!G802)</f>
        <v>(株)さくら新電力_(参考値)事業者全体</v>
      </c>
      <c r="BB802" s="19">
        <f t="shared" si="53"/>
        <v>0.44400000000000001</v>
      </c>
      <c r="BD802" s="19" t="str">
        <f>IF(参照_電気!L802="","",参照_電気!L802)</f>
        <v/>
      </c>
    </row>
    <row r="803" spans="47:56">
      <c r="AU803" s="19" t="str">
        <f>IF(参照_電気!A803="","",参照_電気!A803)</f>
        <v>A0431</v>
      </c>
      <c r="AV803" s="19" t="str">
        <f>IF(参照_電気!B803="","",参照_電気!B803)</f>
        <v>(株)グローアップ</v>
      </c>
      <c r="AW803" s="19" t="str">
        <f>IF(参照_電気!C803="","",参照_電気!C803)</f>
        <v/>
      </c>
      <c r="AX803" s="19">
        <f>IF(参照_電気!D803="","",参照_電気!D803)</f>
        <v>3.1399999999999999E-4</v>
      </c>
      <c r="AY803" s="19">
        <f>IF(参照_電気!E803="","",参照_電気!E803)</f>
        <v>3.1399999999999999E-4</v>
      </c>
      <c r="AZ803" s="19" t="str">
        <f>IF(参照_電気!F803="","",参照_電気!F803)</f>
        <v>(株)グローアップ</v>
      </c>
      <c r="BA803" s="19" t="str">
        <f>IF(参照_電気!G803="","",参照_電気!G803)</f>
        <v>(株)グローアップ_</v>
      </c>
      <c r="BB803" s="19">
        <f t="shared" si="53"/>
        <v>0.314</v>
      </c>
      <c r="BD803" s="19" t="str">
        <f>IF(参照_電気!L803="","",参照_電気!L803)</f>
        <v/>
      </c>
    </row>
    <row r="804" spans="47:56">
      <c r="AU804" s="19" t="str">
        <f>IF(参照_電気!A804="","",参照_電気!A804)</f>
        <v>A0435</v>
      </c>
      <c r="AV804" s="19" t="str">
        <f>IF(参照_電気!B804="","",参照_電気!B804)</f>
        <v>いこま市民パワー(株)</v>
      </c>
      <c r="AW804" s="19" t="str">
        <f>IF(参照_電気!C804="","",参照_電気!C804)</f>
        <v/>
      </c>
      <c r="AX804" s="19">
        <f>IF(参照_電気!D804="","",参照_電気!D804)</f>
        <v>4.0499999999999998E-4</v>
      </c>
      <c r="AY804" s="19">
        <f>IF(参照_電気!E804="","",参照_電気!E804)</f>
        <v>4.0499999999999998E-4</v>
      </c>
      <c r="AZ804" s="19" t="str">
        <f>IF(参照_電気!F804="","",参照_電気!F804)</f>
        <v>いこま市民パワー(株)</v>
      </c>
      <c r="BA804" s="19" t="str">
        <f>IF(参照_電気!G804="","",参照_電気!G804)</f>
        <v>いこま市民パワー(株)_</v>
      </c>
      <c r="BB804" s="19">
        <f t="shared" si="53"/>
        <v>0.40499999999999997</v>
      </c>
      <c r="BD804" s="19" t="str">
        <f>IF(参照_電気!L804="","",参照_電気!L804)</f>
        <v/>
      </c>
    </row>
    <row r="805" spans="47:56">
      <c r="AU805" s="19" t="str">
        <f>IF(参照_電気!A805="","",参照_電気!A805)</f>
        <v>A0437</v>
      </c>
      <c r="AV805" s="19" t="str">
        <f>IF(参照_電気!B805="","",参照_電気!B805)</f>
        <v>おもてなし山形(株)</v>
      </c>
      <c r="AW805" s="19" t="str">
        <f>IF(参照_電気!C805="","",参照_電気!C805)</f>
        <v>メニューA</v>
      </c>
      <c r="AX805" s="19">
        <f>IF(参照_電気!D805="","",参照_電気!D805)</f>
        <v>0</v>
      </c>
      <c r="AY805" s="19">
        <f>IF(参照_電気!E805="","",参照_電気!E805)</f>
        <v>0</v>
      </c>
      <c r="AZ805" s="19" t="str">
        <f>IF(参照_電気!F805="","",参照_電気!F805)</f>
        <v>おもてなし山形(株)</v>
      </c>
      <c r="BA805" s="19" t="str">
        <f>IF(参照_電気!G805="","",参照_電気!G805)</f>
        <v>おもてなし山形(株)_メニューA</v>
      </c>
      <c r="BB805" s="19">
        <f t="shared" si="53"/>
        <v>0</v>
      </c>
      <c r="BD805" s="19" t="str">
        <f>IF(参照_電気!L805="","",参照_電気!L805)</f>
        <v/>
      </c>
    </row>
    <row r="806" spans="47:56">
      <c r="AU806" s="19" t="str">
        <f>IF(参照_電気!A806="","",参照_電気!A806)</f>
        <v/>
      </c>
      <c r="AV806" s="19" t="str">
        <f>IF(参照_電気!B806="","",参照_電気!B806)</f>
        <v/>
      </c>
      <c r="AW806" s="19" t="str">
        <f>IF(参照_電気!C806="","",参照_電気!C806)</f>
        <v>メニューB(残差)</v>
      </c>
      <c r="AX806" s="19">
        <f>IF(参照_電気!D806="","",参照_電気!D806)</f>
        <v>4.3100000000000001E-4</v>
      </c>
      <c r="AY806" s="19">
        <f>IF(参照_電気!E806="","",参照_電気!E806)</f>
        <v>4.3100000000000001E-4</v>
      </c>
      <c r="AZ806" s="19" t="str">
        <f>IF(参照_電気!F806="","",参照_電気!F806)</f>
        <v>おもてなし山形(株)</v>
      </c>
      <c r="BA806" s="19" t="str">
        <f>IF(参照_電気!G806="","",参照_電気!G806)</f>
        <v>おもてなし山形(株)_メニューB(残差)</v>
      </c>
      <c r="BB806" s="19">
        <f t="shared" si="53"/>
        <v>0.43099999999999999</v>
      </c>
      <c r="BD806" s="19" t="str">
        <f>IF(参照_電気!L806="","",参照_電気!L806)</f>
        <v/>
      </c>
    </row>
    <row r="807" spans="47:56">
      <c r="AU807" s="19" t="str">
        <f>IF(参照_電気!A807="","",参照_電気!A807)</f>
        <v/>
      </c>
      <c r="AV807" s="19" t="str">
        <f>IF(参照_電気!B807="","",参照_電気!B807)</f>
        <v/>
      </c>
      <c r="AW807" s="19" t="str">
        <f>IF(参照_電気!C807="","",参照_電気!C807)</f>
        <v>(参考値)事業者全体</v>
      </c>
      <c r="AX807" s="19">
        <f>IF(参照_電気!D807="","",参照_電気!D807)</f>
        <v>6.7000000000000002E-5</v>
      </c>
      <c r="AY807" s="19">
        <f>IF(参照_電気!E807="","",参照_電気!E807)</f>
        <v>6.7000000000000002E-5</v>
      </c>
      <c r="AZ807" s="19" t="str">
        <f>IF(参照_電気!F807="","",参照_電気!F807)</f>
        <v>おもてなし山形(株)</v>
      </c>
      <c r="BA807" s="19" t="str">
        <f>IF(参照_電気!G807="","",参照_電気!G807)</f>
        <v>おもてなし山形(株)_(参考値)事業者全体</v>
      </c>
      <c r="BB807" s="19">
        <f t="shared" si="53"/>
        <v>6.7000000000000004E-2</v>
      </c>
      <c r="BD807" s="19" t="str">
        <f>IF(参照_電気!L807="","",参照_電気!L807)</f>
        <v/>
      </c>
    </row>
    <row r="808" spans="47:56">
      <c r="AU808" s="19" t="str">
        <f>IF(参照_電気!A808="","",参照_電気!A808)</f>
        <v>A0438</v>
      </c>
      <c r="AV808" s="19" t="str">
        <f>IF(参照_電気!B808="","",参照_電気!B808)</f>
        <v>長野都市ガス(株)</v>
      </c>
      <c r="AW808" s="19" t="str">
        <f>IF(参照_電気!C808="","",参照_電気!C808)</f>
        <v/>
      </c>
      <c r="AX808" s="19">
        <f>IF(参照_電気!D808="","",参照_電気!D808)</f>
        <v>4.06E-4</v>
      </c>
      <c r="AY808" s="19">
        <f>IF(参照_電気!E808="","",参照_電気!E808)</f>
        <v>4.06E-4</v>
      </c>
      <c r="AZ808" s="19" t="str">
        <f>IF(参照_電気!F808="","",参照_電気!F808)</f>
        <v>長野都市ガス(株)</v>
      </c>
      <c r="BA808" s="19" t="str">
        <f>IF(参照_電気!G808="","",参照_電気!G808)</f>
        <v>長野都市ガス(株)_</v>
      </c>
      <c r="BB808" s="19">
        <f t="shared" si="53"/>
        <v>0.40600000000000003</v>
      </c>
      <c r="BD808" s="19" t="str">
        <f>IF(参照_電気!L808="","",参照_電気!L808)</f>
        <v/>
      </c>
    </row>
    <row r="809" spans="47:56">
      <c r="AU809" s="19" t="str">
        <f>IF(参照_電気!A809="","",参照_電気!A809)</f>
        <v>A0439</v>
      </c>
      <c r="AV809" s="19" t="str">
        <f>IF(参照_電気!B809="","",参照_電気!B809)</f>
        <v>上田ガス(株)</v>
      </c>
      <c r="AW809" s="19" t="str">
        <f>IF(参照_電気!C809="","",参照_電気!C809)</f>
        <v/>
      </c>
      <c r="AX809" s="19">
        <f>IF(参照_電気!D809="","",参照_電気!D809)</f>
        <v>4.1899999999999999E-4</v>
      </c>
      <c r="AY809" s="19">
        <f>IF(参照_電気!E809="","",参照_電気!E809)</f>
        <v>4.1899999999999999E-4</v>
      </c>
      <c r="AZ809" s="19" t="str">
        <f>IF(参照_電気!F809="","",参照_電気!F809)</f>
        <v>上田ガス(株)</v>
      </c>
      <c r="BA809" s="19" t="str">
        <f>IF(参照_電気!G809="","",参照_電気!G809)</f>
        <v>上田ガス(株)_</v>
      </c>
      <c r="BB809" s="19">
        <f t="shared" si="53"/>
        <v>0.41899999999999998</v>
      </c>
      <c r="BD809" s="19" t="str">
        <f>IF(参照_電気!L809="","",参照_電気!L809)</f>
        <v/>
      </c>
    </row>
    <row r="810" spans="47:56">
      <c r="AU810" s="19" t="str">
        <f>IF(参照_電気!A810="","",参照_電気!A810)</f>
        <v>A0440</v>
      </c>
      <c r="AV810" s="19" t="str">
        <f>IF(参照_電気!B810="","",参照_電気!B810)</f>
        <v>日本瓦斯(株)</v>
      </c>
      <c r="AW810" s="19" t="str">
        <f>IF(参照_電気!C810="","",参照_電気!C810)</f>
        <v>メニューA</v>
      </c>
      <c r="AX810" s="19">
        <f>IF(参照_電気!D810="","",参照_電気!D810)</f>
        <v>0</v>
      </c>
      <c r="AY810" s="19">
        <f>IF(参照_電気!E810="","",参照_電気!E810)</f>
        <v>0</v>
      </c>
      <c r="AZ810" s="19" t="str">
        <f>IF(参照_電気!F810="","",参照_電気!F810)</f>
        <v>日本瓦斯(株)</v>
      </c>
      <c r="BA810" s="19" t="str">
        <f>IF(参照_電気!G810="","",参照_電気!G810)</f>
        <v>日本瓦斯(株)_メニューA</v>
      </c>
      <c r="BB810" s="19">
        <f t="shared" si="53"/>
        <v>0</v>
      </c>
      <c r="BD810" s="19" t="str">
        <f>IF(参照_電気!L810="","",参照_電気!L810)</f>
        <v/>
      </c>
    </row>
    <row r="811" spans="47:56">
      <c r="AU811" s="19" t="str">
        <f>IF(参照_電気!A811="","",参照_電気!A811)</f>
        <v/>
      </c>
      <c r="AV811" s="19" t="str">
        <f>IF(参照_電気!B811="","",参照_電気!B811)</f>
        <v/>
      </c>
      <c r="AW811" s="19" t="str">
        <f>IF(参照_電気!C811="","",参照_電気!C811)</f>
        <v>メニューB(残差)</v>
      </c>
      <c r="AX811" s="19">
        <f>IF(参照_電気!D811="","",参照_電気!D811)</f>
        <v>3.9100000000000002E-4</v>
      </c>
      <c r="AY811" s="19">
        <f>IF(参照_電気!E811="","",参照_電気!E811)</f>
        <v>3.9100000000000002E-4</v>
      </c>
      <c r="AZ811" s="19" t="str">
        <f>IF(参照_電気!F811="","",参照_電気!F811)</f>
        <v>日本瓦斯(株)</v>
      </c>
      <c r="BA811" s="19" t="str">
        <f>IF(参照_電気!G811="","",参照_電気!G811)</f>
        <v>日本瓦斯(株)_メニューB(残差)</v>
      </c>
      <c r="BB811" s="19">
        <f t="shared" si="53"/>
        <v>0.39100000000000001</v>
      </c>
      <c r="BD811" s="19" t="str">
        <f>IF(参照_電気!L811="","",参照_電気!L811)</f>
        <v/>
      </c>
    </row>
    <row r="812" spans="47:56">
      <c r="AU812" s="19" t="str">
        <f>IF(参照_電気!A812="","",参照_電気!A812)</f>
        <v/>
      </c>
      <c r="AV812" s="19" t="str">
        <f>IF(参照_電気!B812="","",参照_電気!B812)</f>
        <v/>
      </c>
      <c r="AW812" s="19" t="str">
        <f>IF(参照_電気!C812="","",参照_電気!C812)</f>
        <v>(参考値)事業者全体</v>
      </c>
      <c r="AX812" s="19">
        <f>IF(参照_電気!D812="","",参照_電気!D812)</f>
        <v>3.8400000000000001E-4</v>
      </c>
      <c r="AY812" s="19">
        <f>IF(参照_電気!E812="","",参照_電気!E812)</f>
        <v>3.8400000000000001E-4</v>
      </c>
      <c r="AZ812" s="19" t="str">
        <f>IF(参照_電気!F812="","",参照_電気!F812)</f>
        <v>日本瓦斯(株)</v>
      </c>
      <c r="BA812" s="19" t="str">
        <f>IF(参照_電気!G812="","",参照_電気!G812)</f>
        <v>日本瓦斯(株)_(参考値)事業者全体</v>
      </c>
      <c r="BB812" s="19">
        <f t="shared" si="53"/>
        <v>0.38400000000000001</v>
      </c>
      <c r="BD812" s="19" t="str">
        <f>IF(参照_電気!L812="","",参照_電気!L812)</f>
        <v/>
      </c>
    </row>
    <row r="813" spans="47:56">
      <c r="AU813" s="19" t="str">
        <f>IF(参照_電気!A813="","",参照_電気!A813)</f>
        <v>A0442</v>
      </c>
      <c r="AV813" s="19" t="str">
        <f>IF(参照_電気!B813="","",参照_電気!B813)</f>
        <v>(株)シグナストラスト</v>
      </c>
      <c r="AW813" s="19" t="str">
        <f>IF(参照_電気!C813="","",参照_電気!C813)</f>
        <v/>
      </c>
      <c r="AX813" s="19">
        <f>IF(参照_電気!D813="","",参照_電気!D813)</f>
        <v>4.6299999999999998E-4</v>
      </c>
      <c r="AY813" s="19">
        <f>IF(参照_電気!E813="","",参照_電気!E813)</f>
        <v>4.6299999999999998E-4</v>
      </c>
      <c r="AZ813" s="19" t="str">
        <f>IF(参照_電気!F813="","",参照_電気!F813)</f>
        <v>(株)シグナストラスト</v>
      </c>
      <c r="BA813" s="19" t="str">
        <f>IF(参照_電気!G813="","",参照_電気!G813)</f>
        <v>(株)シグナストラスト_</v>
      </c>
      <c r="BB813" s="19">
        <f t="shared" si="53"/>
        <v>0.46299999999999997</v>
      </c>
      <c r="BD813" s="19" t="str">
        <f>IF(参照_電気!L813="","",参照_電気!L813)</f>
        <v/>
      </c>
    </row>
    <row r="814" spans="47:56">
      <c r="AU814" s="19" t="str">
        <f>IF(参照_電気!A814="","",参照_電気!A814)</f>
        <v>A0443</v>
      </c>
      <c r="AV814" s="19" t="str">
        <f>IF(参照_電気!B814="","",参照_電気!B814)</f>
        <v>ゲーテハウス(株)</v>
      </c>
      <c r="AW814" s="19" t="str">
        <f>IF(参照_電気!C814="","",参照_電気!C814)</f>
        <v/>
      </c>
      <c r="AX814" s="19">
        <f>IF(参照_電気!D814="","",参照_電気!D814)</f>
        <v>5.0600000000000005E-4</v>
      </c>
      <c r="AY814" s="19">
        <f>IF(参照_電気!E814="","",参照_電気!E814)</f>
        <v>5.0600000000000005E-4</v>
      </c>
      <c r="AZ814" s="19" t="str">
        <f>IF(参照_電気!F814="","",参照_電気!F814)</f>
        <v>ゲーテハウス(株)</v>
      </c>
      <c r="BA814" s="19" t="str">
        <f>IF(参照_電気!G814="","",参照_電気!G814)</f>
        <v>ゲーテハウス(株)_</v>
      </c>
      <c r="BB814" s="19">
        <f t="shared" si="53"/>
        <v>0.50600000000000001</v>
      </c>
      <c r="BD814" s="19" t="str">
        <f>IF(参照_電気!L814="","",参照_電気!L814)</f>
        <v/>
      </c>
    </row>
    <row r="815" spans="47:56">
      <c r="AU815" s="19" t="str">
        <f>IF(参照_電気!A815="","",参照_電気!A815)</f>
        <v>A0446</v>
      </c>
      <c r="AV815" s="19" t="str">
        <f>IF(参照_電気!B815="","",参照_電気!B815)</f>
        <v>JPエネルギー(株)</v>
      </c>
      <c r="AW815" s="19" t="str">
        <f>IF(参照_電気!C815="","",参照_電気!C815)</f>
        <v/>
      </c>
      <c r="AX815" s="19">
        <f>IF(参照_電気!D815="","",参照_電気!D815)</f>
        <v>6.1700000000000004E-4</v>
      </c>
      <c r="AY815" s="19">
        <f>IF(参照_電気!E815="","",参照_電気!E815)</f>
        <v>6.1700000000000004E-4</v>
      </c>
      <c r="AZ815" s="19" t="str">
        <f>IF(参照_電気!F815="","",参照_電気!F815)</f>
        <v>JPエネルギー(株)</v>
      </c>
      <c r="BA815" s="19" t="str">
        <f>IF(参照_電気!G815="","",参照_電気!G815)</f>
        <v>JPエネルギー(株)_</v>
      </c>
      <c r="BB815" s="19">
        <f t="shared" si="53"/>
        <v>0.61699999999999999</v>
      </c>
      <c r="BD815" s="19" t="str">
        <f>IF(参照_電気!L815="","",参照_電気!L815)</f>
        <v/>
      </c>
    </row>
    <row r="816" spans="47:56">
      <c r="AU816" s="19" t="str">
        <f>IF(参照_電気!A816="","",参照_電気!A816)</f>
        <v>A0447</v>
      </c>
      <c r="AV816" s="19" t="str">
        <f>IF(参照_電気!B816="","",参照_電気!B816)</f>
        <v>兵庫電力(株)</v>
      </c>
      <c r="AW816" s="19" t="str">
        <f>IF(参照_電気!C816="","",参照_電気!C816)</f>
        <v/>
      </c>
      <c r="AX816" s="19">
        <f>IF(参照_電気!D816="","",参照_電気!D816)</f>
        <v>6.2299999999999996E-4</v>
      </c>
      <c r="AY816" s="19">
        <f>IF(参照_電気!E816="","",参照_電気!E816)</f>
        <v>6.2299999999999996E-4</v>
      </c>
      <c r="AZ816" s="19" t="str">
        <f>IF(参照_電気!F816="","",参照_電気!F816)</f>
        <v>兵庫電力(株)</v>
      </c>
      <c r="BA816" s="19" t="str">
        <f>IF(参照_電気!G816="","",参照_電気!G816)</f>
        <v>兵庫電力(株)_</v>
      </c>
      <c r="BB816" s="19">
        <f t="shared" si="53"/>
        <v>0.623</v>
      </c>
      <c r="BD816" s="19" t="str">
        <f>IF(参照_電気!L816="","",参照_電気!L816)</f>
        <v/>
      </c>
    </row>
    <row r="817" spans="47:56">
      <c r="AU817" s="19" t="str">
        <f>IF(参照_電気!A817="","",参照_電気!A817)</f>
        <v>A0451</v>
      </c>
      <c r="AV817" s="19" t="str">
        <f>IF(参照_電気!B817="","",参照_電気!B817)</f>
        <v>Cocoテラスたがわ(株)</v>
      </c>
      <c r="AW817" s="19" t="str">
        <f>IF(参照_電気!C817="","",参照_電気!C817)</f>
        <v/>
      </c>
      <c r="AX817" s="19">
        <f>IF(参照_電気!D817="","",参照_電気!D817)</f>
        <v>5.1900000000000004E-4</v>
      </c>
      <c r="AY817" s="19">
        <f>IF(参照_電気!E817="","",参照_電気!E817)</f>
        <v>5.1900000000000004E-4</v>
      </c>
      <c r="AZ817" s="19" t="str">
        <f>IF(参照_電気!F817="","",参照_電気!F817)</f>
        <v>Cocoテラスたがわ(株)</v>
      </c>
      <c r="BA817" s="19" t="str">
        <f>IF(参照_電気!G817="","",参照_電気!G817)</f>
        <v>Cocoテラスたがわ(株)_</v>
      </c>
      <c r="BB817" s="19">
        <f t="shared" si="53"/>
        <v>0.51900000000000002</v>
      </c>
      <c r="BD817" s="19" t="str">
        <f>IF(参照_電気!L817="","",参照_電気!L817)</f>
        <v/>
      </c>
    </row>
    <row r="818" spans="47:56">
      <c r="AU818" s="19" t="str">
        <f>IF(参照_電気!A818="","",参照_電気!A818)</f>
        <v>A0452</v>
      </c>
      <c r="AV818" s="19" t="str">
        <f>IF(参照_電気!B818="","",参照_電気!B818)</f>
        <v>東北電力エナジートレーディング(株)</v>
      </c>
      <c r="AW818" s="19" t="str">
        <f>IF(参照_電気!C818="","",参照_電気!C818)</f>
        <v/>
      </c>
      <c r="AX818" s="19">
        <f>IF(参照_電気!D818="","",参照_電気!D818)</f>
        <v>4.2200000000000001E-4</v>
      </c>
      <c r="AY818" s="19">
        <f>IF(参照_電気!E818="","",参照_電気!E818)</f>
        <v>4.2200000000000001E-4</v>
      </c>
      <c r="AZ818" s="19" t="str">
        <f>IF(参照_電気!F818="","",参照_電気!F818)</f>
        <v>東北電力エナジートレーディング(株)</v>
      </c>
      <c r="BA818" s="19" t="str">
        <f>IF(参照_電気!G818="","",参照_電気!G818)</f>
        <v>東北電力エナジートレーディング(株)_</v>
      </c>
      <c r="BB818" s="19">
        <f t="shared" si="53"/>
        <v>0.42199999999999999</v>
      </c>
      <c r="BD818" s="19" t="str">
        <f>IF(参照_電気!L818="","",参照_電気!L818)</f>
        <v/>
      </c>
    </row>
    <row r="819" spans="47:56">
      <c r="AU819" s="19" t="str">
        <f>IF(参照_電気!A819="","",参照_電気!A819)</f>
        <v>A0454</v>
      </c>
      <c r="AV819" s="19" t="str">
        <f>IF(参照_電気!B819="","",参照_電気!B819)</f>
        <v>(株)まち未来製作所</v>
      </c>
      <c r="AW819" s="19" t="str">
        <f>IF(参照_電気!C819="","",参照_電気!C819)</f>
        <v>メニューA</v>
      </c>
      <c r="AX819" s="19">
        <f>IF(参照_電気!D819="","",参照_電気!D819)</f>
        <v>0</v>
      </c>
      <c r="AY819" s="19">
        <f>IF(参照_電気!E819="","",参照_電気!E819)</f>
        <v>0</v>
      </c>
      <c r="AZ819" s="19" t="str">
        <f>IF(参照_電気!F819="","",参照_電気!F819)</f>
        <v>(株)まち未来製作所</v>
      </c>
      <c r="BA819" s="19" t="str">
        <f>IF(参照_電気!G819="","",参照_電気!G819)</f>
        <v>(株)まち未来製作所_メニューA</v>
      </c>
      <c r="BB819" s="19">
        <f t="shared" si="53"/>
        <v>0</v>
      </c>
      <c r="BD819" s="19" t="str">
        <f>IF(参照_電気!L819="","",参照_電気!L819)</f>
        <v/>
      </c>
    </row>
    <row r="820" spans="47:56">
      <c r="AU820" s="19" t="str">
        <f>IF(参照_電気!A820="","",参照_電気!A820)</f>
        <v/>
      </c>
      <c r="AV820" s="19" t="str">
        <f>IF(参照_電気!B820="","",参照_電気!B820)</f>
        <v/>
      </c>
      <c r="AW820" s="19" t="str">
        <f>IF(参照_電気!C820="","",参照_電気!C820)</f>
        <v>メニューB(残差)</v>
      </c>
      <c r="AX820" s="19">
        <f>IF(参照_電気!D820="","",参照_電気!D820)</f>
        <v>5.4699999999999996E-4</v>
      </c>
      <c r="AY820" s="19">
        <f>IF(参照_電気!E820="","",参照_電気!E820)</f>
        <v>5.4699999999999996E-4</v>
      </c>
      <c r="AZ820" s="19" t="str">
        <f>IF(参照_電気!F820="","",参照_電気!F820)</f>
        <v>(株)まち未来製作所</v>
      </c>
      <c r="BA820" s="19" t="str">
        <f>IF(参照_電気!G820="","",参照_電気!G820)</f>
        <v>(株)まち未来製作所_メニューB(残差)</v>
      </c>
      <c r="BB820" s="19">
        <f t="shared" si="53"/>
        <v>0.54699999999999993</v>
      </c>
      <c r="BD820" s="19" t="str">
        <f>IF(参照_電気!L820="","",参照_電気!L820)</f>
        <v/>
      </c>
    </row>
    <row r="821" spans="47:56">
      <c r="AU821" s="19" t="str">
        <f>IF(参照_電気!A821="","",参照_電気!A821)</f>
        <v/>
      </c>
      <c r="AV821" s="19" t="str">
        <f>IF(参照_電気!B821="","",参照_電気!B821)</f>
        <v/>
      </c>
      <c r="AW821" s="19" t="str">
        <f>IF(参照_電気!C821="","",参照_電気!C821)</f>
        <v>(参考値)事業者全体</v>
      </c>
      <c r="AX821" s="19">
        <f>IF(参照_電気!D821="","",参照_電気!D821)</f>
        <v>4.2499999999999998E-4</v>
      </c>
      <c r="AY821" s="19">
        <f>IF(参照_電気!E821="","",参照_電気!E821)</f>
        <v>4.2499999999999998E-4</v>
      </c>
      <c r="AZ821" s="19" t="str">
        <f>IF(参照_電気!F821="","",参照_電気!F821)</f>
        <v>(株)まち未来製作所</v>
      </c>
      <c r="BA821" s="19" t="str">
        <f>IF(参照_電気!G821="","",参照_電気!G821)</f>
        <v>(株)まち未来製作所_(参考値)事業者全体</v>
      </c>
      <c r="BB821" s="19">
        <f t="shared" si="53"/>
        <v>0.42499999999999999</v>
      </c>
      <c r="BD821" s="19" t="str">
        <f>IF(参照_電気!L821="","",参照_電気!L821)</f>
        <v/>
      </c>
    </row>
    <row r="822" spans="47:56">
      <c r="AU822" s="19" t="str">
        <f>IF(参照_電気!A822="","",参照_電気!A822)</f>
        <v>A0456</v>
      </c>
      <c r="AV822" s="19" t="str">
        <f>IF(参照_電気!B822="","",参照_電気!B822)</f>
        <v>(株)どさんこパワー</v>
      </c>
      <c r="AW822" s="19" t="str">
        <f>IF(参照_電気!C822="","",参照_電気!C822)</f>
        <v/>
      </c>
      <c r="AX822" s="19">
        <f>IF(参照_電気!D822="","",参照_電気!D822)</f>
        <v>6.3599999999999996E-4</v>
      </c>
      <c r="AY822" s="19">
        <f>IF(参照_電気!E822="","",参照_電気!E822)</f>
        <v>6.3599999999999996E-4</v>
      </c>
      <c r="AZ822" s="19" t="str">
        <f>IF(参照_電気!F822="","",参照_電気!F822)</f>
        <v>(株)どさんこパワー</v>
      </c>
      <c r="BA822" s="19" t="str">
        <f>IF(参照_電気!G822="","",参照_電気!G822)</f>
        <v>(株)どさんこパワー_</v>
      </c>
      <c r="BB822" s="19">
        <f t="shared" si="53"/>
        <v>0.63600000000000001</v>
      </c>
      <c r="BD822" s="19" t="str">
        <f>IF(参照_電気!L822="","",参照_電気!L822)</f>
        <v/>
      </c>
    </row>
    <row r="823" spans="47:56">
      <c r="AU823" s="19" t="str">
        <f>IF(参照_電気!A823="","",参照_電気!A823)</f>
        <v>A0457</v>
      </c>
      <c r="AV823" s="19" t="str">
        <f>IF(参照_電気!B823="","",参照_電気!B823)</f>
        <v>トリニティエナジー(株)</v>
      </c>
      <c r="AW823" s="19" t="str">
        <f>IF(参照_電気!C823="","",参照_電気!C823)</f>
        <v/>
      </c>
      <c r="AX823" s="19">
        <f>IF(参照_電気!D823="","",参照_電気!D823)</f>
        <v>5.8100000000000003E-4</v>
      </c>
      <c r="AY823" s="19">
        <f>IF(参照_電気!E823="","",参照_電気!E823)</f>
        <v>5.8100000000000003E-4</v>
      </c>
      <c r="AZ823" s="19" t="str">
        <f>IF(参照_電気!F823="","",参照_電気!F823)</f>
        <v>トリニティエナジー(株)</v>
      </c>
      <c r="BA823" s="19" t="str">
        <f>IF(参照_電気!G823="","",参照_電気!G823)</f>
        <v>トリニティエナジー(株)_</v>
      </c>
      <c r="BB823" s="19">
        <f t="shared" si="53"/>
        <v>0.58100000000000007</v>
      </c>
      <c r="BD823" s="19" t="str">
        <f>IF(参照_電気!L823="","",参照_電気!L823)</f>
        <v/>
      </c>
    </row>
    <row r="824" spans="47:56">
      <c r="AU824" s="19" t="str">
        <f>IF(参照_電気!A824="","",参照_電気!A824)</f>
        <v>A0461</v>
      </c>
      <c r="AV824" s="19" t="str">
        <f>IF(参照_電気!B824="","",参照_電気!B824)</f>
        <v>(株)LIXIL TEPCO スマートパートナーズ</v>
      </c>
      <c r="AW824" s="19" t="str">
        <f>IF(参照_電気!C824="","",参照_電気!C824)</f>
        <v/>
      </c>
      <c r="AX824" s="19">
        <f>IF(参照_電気!D824="","",参照_電気!D824)</f>
        <v>4.2200000000000001E-4</v>
      </c>
      <c r="AY824" s="19">
        <f>IF(参照_電気!E824="","",参照_電気!E824)</f>
        <v>4.2200000000000001E-4</v>
      </c>
      <c r="AZ824" s="19" t="str">
        <f>IF(参照_電気!F824="","",参照_電気!F824)</f>
        <v>(株)LIXIL TEPCO スマートパートナーズ</v>
      </c>
      <c r="BA824" s="19" t="str">
        <f>IF(参照_電気!G824="","",参照_電気!G824)</f>
        <v>(株)LIXIL TEPCO スマートパートナーズ_</v>
      </c>
      <c r="BB824" s="19">
        <f t="shared" si="53"/>
        <v>0.42199999999999999</v>
      </c>
      <c r="BD824" s="19" t="str">
        <f>IF(参照_電気!L824="","",参照_電気!L824)</f>
        <v/>
      </c>
    </row>
    <row r="825" spans="47:56">
      <c r="AU825" s="19" t="str">
        <f>IF(参照_電気!A825="","",参照_電気!A825)</f>
        <v>A0463</v>
      </c>
      <c r="AV825" s="19" t="str">
        <f>IF(参照_電気!B825="","",参照_電気!B825)</f>
        <v>(株)NEXT ONE</v>
      </c>
      <c r="AW825" s="19" t="str">
        <f>IF(参照_電気!C825="","",参照_電気!C825)</f>
        <v/>
      </c>
      <c r="AX825" s="19">
        <f>IF(参照_電気!D825="","",参照_電気!D825)</f>
        <v>4.6900000000000002E-4</v>
      </c>
      <c r="AY825" s="19">
        <f>IF(参照_電気!E825="","",参照_電気!E825)</f>
        <v>4.6900000000000002E-4</v>
      </c>
      <c r="AZ825" s="19" t="str">
        <f>IF(参照_電気!F825="","",参照_電気!F825)</f>
        <v>(株)NEXT ONE</v>
      </c>
      <c r="BA825" s="19" t="str">
        <f>IF(参照_電気!G825="","",参照_電気!G825)</f>
        <v>(株)NEXT ONE_</v>
      </c>
      <c r="BB825" s="19">
        <f t="shared" si="53"/>
        <v>0.46900000000000003</v>
      </c>
      <c r="BD825" s="19" t="str">
        <f>IF(参照_電気!L825="","",参照_電気!L825)</f>
        <v/>
      </c>
    </row>
    <row r="826" spans="47:56">
      <c r="AU826" s="19" t="str">
        <f>IF(参照_電気!A826="","",参照_電気!A826)</f>
        <v>A0465</v>
      </c>
      <c r="AV826" s="19" t="str">
        <f>IF(参照_電気!B826="","",参照_電気!B826)</f>
        <v>(株)テラス(旧：(株)ネオ・コーポレーション)</v>
      </c>
      <c r="AW826" s="19" t="str">
        <f>IF(参照_電気!C826="","",参照_電気!C826)</f>
        <v/>
      </c>
      <c r="AX826" s="19">
        <f>IF(参照_電気!D826="","",参照_電気!D826)</f>
        <v>5.0500000000000002E-4</v>
      </c>
      <c r="AY826" s="19">
        <f>IF(参照_電気!E826="","",参照_電気!E826)</f>
        <v>5.0500000000000002E-4</v>
      </c>
      <c r="AZ826" s="19" t="str">
        <f>IF(参照_電気!F826="","",参照_電気!F826)</f>
        <v>(株)テラス(旧：(株)ネオ・コーポレーション)</v>
      </c>
      <c r="BA826" s="19" t="str">
        <f>IF(参照_電気!G826="","",参照_電気!G826)</f>
        <v>(株)テラス(旧：(株)ネオ・コーポレーション)_</v>
      </c>
      <c r="BB826" s="19">
        <f t="shared" si="53"/>
        <v>0.505</v>
      </c>
      <c r="BD826" s="19" t="str">
        <f>IF(参照_電気!L826="","",参照_電気!L826)</f>
        <v/>
      </c>
    </row>
    <row r="827" spans="47:56">
      <c r="AU827" s="19" t="str">
        <f>IF(参照_電気!A827="","",参照_電気!A827)</f>
        <v>A0467</v>
      </c>
      <c r="AV827" s="19" t="str">
        <f>IF(参照_電気!B827="","",参照_電気!B827)</f>
        <v>つばさでんき(株)(旧：(株)アルファライズ)</v>
      </c>
      <c r="AW827" s="19" t="str">
        <f>IF(参照_電気!C827="","",参照_電気!C827)</f>
        <v/>
      </c>
      <c r="AX827" s="19">
        <f>IF(参照_電気!D827="","",参照_電気!D827)</f>
        <v>7.0899999999999999E-4</v>
      </c>
      <c r="AY827" s="19">
        <f>IF(参照_電気!E827="","",参照_電気!E827)</f>
        <v>7.0899999999999999E-4</v>
      </c>
      <c r="AZ827" s="19" t="str">
        <f>IF(参照_電気!F827="","",参照_電気!F827)</f>
        <v>つばさでんき(株)(旧：(株)アルファライズ)</v>
      </c>
      <c r="BA827" s="19" t="str">
        <f>IF(参照_電気!G827="","",参照_電気!G827)</f>
        <v>つばさでんき(株)(旧：(株)アルファライズ)_</v>
      </c>
      <c r="BB827" s="19">
        <f t="shared" si="53"/>
        <v>0.70899999999999996</v>
      </c>
      <c r="BD827" s="19" t="str">
        <f>IF(参照_電気!L827="","",参照_電気!L827)</f>
        <v/>
      </c>
    </row>
    <row r="828" spans="47:56">
      <c r="AU828" s="19" t="str">
        <f>IF(参照_電気!A828="","",参照_電気!A828)</f>
        <v>A0468</v>
      </c>
      <c r="AV828" s="19" t="str">
        <f>IF(参照_電気!B828="","",参照_電気!B828)</f>
        <v>おおすみ半島スマートエネルギー(株)</v>
      </c>
      <c r="AW828" s="19" t="str">
        <f>IF(参照_電気!C828="","",参照_電気!C828)</f>
        <v/>
      </c>
      <c r="AX828" s="19">
        <f>IF(参照_電気!D828="","",参照_電気!D828)</f>
        <v>5.8699999999999996E-4</v>
      </c>
      <c r="AY828" s="19">
        <f>IF(参照_電気!E828="","",参照_電気!E828)</f>
        <v>5.8699999999999996E-4</v>
      </c>
      <c r="AZ828" s="19" t="str">
        <f>IF(参照_電気!F828="","",参照_電気!F828)</f>
        <v>おおすみ半島スマートエネルギー(株)</v>
      </c>
      <c r="BA828" s="19" t="str">
        <f>IF(参照_電気!G828="","",参照_電気!G828)</f>
        <v>おおすみ半島スマートエネルギー(株)_</v>
      </c>
      <c r="BB828" s="19">
        <f t="shared" si="53"/>
        <v>0.58699999999999997</v>
      </c>
      <c r="BD828" s="19" t="str">
        <f>IF(参照_電気!L828="","",参照_電気!L828)</f>
        <v/>
      </c>
    </row>
    <row r="829" spans="47:56">
      <c r="AU829" s="19" t="str">
        <f>IF(参照_電気!A829="","",参照_電気!A829)</f>
        <v>A0470</v>
      </c>
      <c r="AV829" s="19" t="str">
        <f>IF(参照_電気!B829="","",参照_電気!B829)</f>
        <v>おきなわコープエナジー(株)</v>
      </c>
      <c r="AW829" s="19" t="str">
        <f>IF(参照_電気!C829="","",参照_電気!C829)</f>
        <v/>
      </c>
      <c r="AX829" s="19">
        <f>IF(参照_電気!D829="","",参照_電気!D829)</f>
        <v>6.5600000000000001E-4</v>
      </c>
      <c r="AY829" s="19">
        <f>IF(参照_電気!E829="","",参照_電気!E829)</f>
        <v>6.5600000000000001E-4</v>
      </c>
      <c r="AZ829" s="19" t="str">
        <f>IF(参照_電気!F829="","",参照_電気!F829)</f>
        <v>おきなわコープエナジー(株)</v>
      </c>
      <c r="BA829" s="19" t="str">
        <f>IF(参照_電気!G829="","",参照_電気!G829)</f>
        <v>おきなわコープエナジー(株)_</v>
      </c>
      <c r="BB829" s="19">
        <f t="shared" si="53"/>
        <v>0.65600000000000003</v>
      </c>
      <c r="BD829" s="19" t="str">
        <f>IF(参照_電気!L829="","",参照_電気!L829)</f>
        <v/>
      </c>
    </row>
    <row r="830" spans="47:56">
      <c r="AU830" s="19" t="str">
        <f>IF(参照_電気!A830="","",参照_電気!A830)</f>
        <v>A0471</v>
      </c>
      <c r="AV830" s="19" t="str">
        <f>IF(参照_電気!B830="","",参照_電気!B830)</f>
        <v>久慈地域エネルギー(株)</v>
      </c>
      <c r="AW830" s="19" t="str">
        <f>IF(参照_電気!C830="","",参照_電気!C830)</f>
        <v>メニューA</v>
      </c>
      <c r="AX830" s="19">
        <f>IF(参照_電気!D830="","",参照_電気!D830)</f>
        <v>0</v>
      </c>
      <c r="AY830" s="19">
        <f>IF(参照_電気!E830="","",参照_電気!E830)</f>
        <v>0</v>
      </c>
      <c r="AZ830" s="19" t="str">
        <f>IF(参照_電気!F830="","",参照_電気!F830)</f>
        <v>久慈地域エネルギー(株)</v>
      </c>
      <c r="BA830" s="19" t="str">
        <f>IF(参照_電気!G830="","",参照_電気!G830)</f>
        <v>久慈地域エネルギー(株)_メニューA</v>
      </c>
      <c r="BB830" s="19">
        <f t="shared" si="53"/>
        <v>0</v>
      </c>
      <c r="BD830" s="19" t="str">
        <f>IF(参照_電気!L830="","",参照_電気!L830)</f>
        <v/>
      </c>
    </row>
    <row r="831" spans="47:56">
      <c r="AU831" s="19" t="str">
        <f>IF(参照_電気!A831="","",参照_電気!A831)</f>
        <v/>
      </c>
      <c r="AV831" s="19" t="str">
        <f>IF(参照_電気!B831="","",参照_電気!B831)</f>
        <v/>
      </c>
      <c r="AW831" s="19" t="str">
        <f>IF(参照_電気!C831="","",参照_電気!C831)</f>
        <v>メニューB(残差)</v>
      </c>
      <c r="AX831" s="19">
        <f>IF(参照_電気!D831="","",参照_電気!D831)</f>
        <v>4.08E-4</v>
      </c>
      <c r="AY831" s="19">
        <f>IF(参照_電気!E831="","",参照_電気!E831)</f>
        <v>4.0700000000000003E-4</v>
      </c>
      <c r="AZ831" s="19" t="str">
        <f>IF(参照_電気!F831="","",参照_電気!F831)</f>
        <v>久慈地域エネルギー(株)</v>
      </c>
      <c r="BA831" s="19" t="str">
        <f>IF(参照_電気!G831="","",参照_電気!G831)</f>
        <v>久慈地域エネルギー(株)_メニューB(残差)</v>
      </c>
      <c r="BB831" s="19">
        <f t="shared" si="53"/>
        <v>0.40799999999999997</v>
      </c>
      <c r="BD831" s="19" t="str">
        <f>IF(参照_電気!L831="","",参照_電気!L831)</f>
        <v/>
      </c>
    </row>
    <row r="832" spans="47:56">
      <c r="AU832" s="19" t="str">
        <f>IF(参照_電気!A832="","",参照_電気!A832)</f>
        <v/>
      </c>
      <c r="AV832" s="19" t="str">
        <f>IF(参照_電気!B832="","",参照_電気!B832)</f>
        <v/>
      </c>
      <c r="AW832" s="19" t="str">
        <f>IF(参照_電気!C832="","",参照_電気!C832)</f>
        <v>(参考値)事業者全体</v>
      </c>
      <c r="AX832" s="19">
        <f>IF(参照_電気!D832="","",参照_電気!D832)</f>
        <v>3.1500000000000001E-4</v>
      </c>
      <c r="AY832" s="19">
        <f>IF(参照_電気!E832="","",参照_電気!E832)</f>
        <v>3.1399999999999999E-4</v>
      </c>
      <c r="AZ832" s="19" t="str">
        <f>IF(参照_電気!F832="","",参照_電気!F832)</f>
        <v>久慈地域エネルギー(株)</v>
      </c>
      <c r="BA832" s="19" t="str">
        <f>IF(参照_電気!G832="","",参照_電気!G832)</f>
        <v>久慈地域エネルギー(株)_(参考値)事業者全体</v>
      </c>
      <c r="BB832" s="19">
        <f t="shared" si="53"/>
        <v>0.315</v>
      </c>
      <c r="BD832" s="19" t="str">
        <f>IF(参照_電気!L832="","",参照_電気!L832)</f>
        <v/>
      </c>
    </row>
    <row r="833" spans="47:56">
      <c r="AU833" s="19" t="str">
        <f>IF(参照_電気!A833="","",参照_電気!A833)</f>
        <v>A0472</v>
      </c>
      <c r="AV833" s="19" t="str">
        <f>IF(参照_電気!B833="","",参照_電気!B833)</f>
        <v>弘前ガス(株)</v>
      </c>
      <c r="AW833" s="19" t="str">
        <f>IF(参照_電気!C833="","",参照_電気!C833)</f>
        <v/>
      </c>
      <c r="AX833" s="19">
        <f>IF(参照_電気!D833="","",参照_電気!D833)</f>
        <v>5.9000000000000003E-4</v>
      </c>
      <c r="AY833" s="19">
        <f>IF(参照_電気!E833="","",参照_電気!E833)</f>
        <v>5.9000000000000003E-4</v>
      </c>
      <c r="AZ833" s="19" t="str">
        <f>IF(参照_電気!F833="","",参照_電気!F833)</f>
        <v>弘前ガス(株)</v>
      </c>
      <c r="BA833" s="19" t="str">
        <f>IF(参照_電気!G833="","",参照_電気!G833)</f>
        <v>弘前ガス(株)_</v>
      </c>
      <c r="BB833" s="19">
        <f t="shared" si="53"/>
        <v>0.59000000000000008</v>
      </c>
      <c r="BD833" s="19" t="str">
        <f>IF(参照_電気!L833="","",参照_電気!L833)</f>
        <v/>
      </c>
    </row>
    <row r="834" spans="47:56">
      <c r="AU834" s="19" t="str">
        <f>IF(参照_電気!A834="","",参照_電気!A834)</f>
        <v>A0473</v>
      </c>
      <c r="AV834" s="19" t="str">
        <f>IF(参照_電気!B834="","",参照_電気!B834)</f>
        <v>(株)フォーバルテレコム</v>
      </c>
      <c r="AW834" s="19" t="str">
        <f>IF(参照_電気!C834="","",参照_電気!C834)</f>
        <v>メニューA</v>
      </c>
      <c r="AX834" s="19">
        <f>IF(参照_電気!D834="","",参照_電気!D834)</f>
        <v>0</v>
      </c>
      <c r="AY834" s="19">
        <f>IF(参照_電気!E834="","",参照_電気!E834)</f>
        <v>0</v>
      </c>
      <c r="AZ834" s="19" t="str">
        <f>IF(参照_電気!F834="","",参照_電気!F834)</f>
        <v>(株)フォーバルテレコム</v>
      </c>
      <c r="BA834" s="19" t="str">
        <f>IF(参照_電気!G834="","",参照_電気!G834)</f>
        <v>(株)フォーバルテレコム_メニューA</v>
      </c>
      <c r="BB834" s="19">
        <f t="shared" si="53"/>
        <v>0</v>
      </c>
      <c r="BD834" s="19" t="str">
        <f>IF(参照_電気!L834="","",参照_電気!L834)</f>
        <v/>
      </c>
    </row>
    <row r="835" spans="47:56">
      <c r="AU835" s="19" t="str">
        <f>IF(参照_電気!A835="","",参照_電気!A835)</f>
        <v/>
      </c>
      <c r="AV835" s="19" t="str">
        <f>IF(参照_電気!B835="","",参照_電気!B835)</f>
        <v/>
      </c>
      <c r="AW835" s="19" t="str">
        <f>IF(参照_電気!C835="","",参照_電気!C835)</f>
        <v>メニューB(残差)</v>
      </c>
      <c r="AX835" s="19">
        <f>IF(参照_電気!D835="","",参照_電気!D835)</f>
        <v>4.7199999999999998E-4</v>
      </c>
      <c r="AY835" s="19">
        <f>IF(参照_電気!E835="","",参照_電気!E835)</f>
        <v>4.7199999999999998E-4</v>
      </c>
      <c r="AZ835" s="19" t="str">
        <f>IF(参照_電気!F835="","",参照_電気!F835)</f>
        <v>(株)フォーバルテレコム</v>
      </c>
      <c r="BA835" s="19" t="str">
        <f>IF(参照_電気!G835="","",参照_電気!G835)</f>
        <v>(株)フォーバルテレコム_メニューB(残差)</v>
      </c>
      <c r="BB835" s="19">
        <f t="shared" si="53"/>
        <v>0.47199999999999998</v>
      </c>
      <c r="BD835" s="19" t="str">
        <f>IF(参照_電気!L835="","",参照_電気!L835)</f>
        <v/>
      </c>
    </row>
    <row r="836" spans="47:56">
      <c r="AU836" s="19" t="str">
        <f>IF(参照_電気!A836="","",参照_電気!A836)</f>
        <v/>
      </c>
      <c r="AV836" s="19" t="str">
        <f>IF(参照_電気!B836="","",参照_電気!B836)</f>
        <v/>
      </c>
      <c r="AW836" s="19" t="str">
        <f>IF(参照_電気!C836="","",参照_電気!C836)</f>
        <v>(参考値)事業者全体</v>
      </c>
      <c r="AX836" s="19">
        <f>IF(参照_電気!D836="","",参照_電気!D836)</f>
        <v>4.66E-4</v>
      </c>
      <c r="AY836" s="19">
        <f>IF(参照_電気!E836="","",参照_電気!E836)</f>
        <v>4.66E-4</v>
      </c>
      <c r="AZ836" s="19" t="str">
        <f>IF(参照_電気!F836="","",参照_電気!F836)</f>
        <v>(株)フォーバルテレコム</v>
      </c>
      <c r="BA836" s="19" t="str">
        <f>IF(参照_電気!G836="","",参照_電気!G836)</f>
        <v>(株)フォーバルテレコム_(参考値)事業者全体</v>
      </c>
      <c r="BB836" s="19">
        <f t="shared" si="53"/>
        <v>0.46599999999999997</v>
      </c>
      <c r="BD836" s="19" t="str">
        <f>IF(参照_電気!L836="","",参照_電気!L836)</f>
        <v/>
      </c>
    </row>
    <row r="837" spans="47:56">
      <c r="AU837" s="19" t="str">
        <f>IF(参照_電気!A837="","",参照_電気!A837)</f>
        <v>A0476</v>
      </c>
      <c r="AV837" s="19" t="str">
        <f>IF(参照_電気!B837="","",参照_電気!B837)</f>
        <v>(株)ストエネ</v>
      </c>
      <c r="AW837" s="19" t="str">
        <f>IF(参照_電気!C837="","",参照_電気!C837)</f>
        <v/>
      </c>
      <c r="AX837" s="19">
        <f>IF(参照_電気!D837="","",参照_電気!D837)</f>
        <v>3.3399999999999999E-4</v>
      </c>
      <c r="AY837" s="19">
        <f>IF(参照_電気!E837="","",参照_電気!E837)</f>
        <v>3.3399999999999999E-4</v>
      </c>
      <c r="AZ837" s="19" t="str">
        <f>IF(参照_電気!F837="","",参照_電気!F837)</f>
        <v>(株)ストエネ</v>
      </c>
      <c r="BA837" s="19" t="str">
        <f>IF(参照_電気!G837="","",参照_電気!G837)</f>
        <v>(株)ストエネ_</v>
      </c>
      <c r="BB837" s="19">
        <f t="shared" ref="BB837:BB900" si="54">AX837*1000</f>
        <v>0.33399999999999996</v>
      </c>
      <c r="BD837" s="19" t="str">
        <f>IF(参照_電気!L837="","",参照_電気!L837)</f>
        <v/>
      </c>
    </row>
    <row r="838" spans="47:56">
      <c r="AU838" s="19" t="str">
        <f>IF(参照_電気!A838="","",参照_電気!A838)</f>
        <v>A0477</v>
      </c>
      <c r="AV838" s="19" t="str">
        <f>IF(参照_電気!B838="","",参照_電気!B838)</f>
        <v>くるめエネルギー(株)</v>
      </c>
      <c r="AW838" s="19" t="str">
        <f>IF(参照_電気!C838="","",参照_電気!C838)</f>
        <v/>
      </c>
      <c r="AX838" s="19">
        <f>IF(参照_電気!D838="","",参照_電気!D838)</f>
        <v>5.8600000000000004E-4</v>
      </c>
      <c r="AY838" s="19">
        <f>IF(参照_電気!E838="","",参照_電気!E838)</f>
        <v>5.8600000000000004E-4</v>
      </c>
      <c r="AZ838" s="19" t="str">
        <f>IF(参照_電気!F838="","",参照_電気!F838)</f>
        <v>くるめエネルギー(株)</v>
      </c>
      <c r="BA838" s="19" t="str">
        <f>IF(参照_電気!G838="","",参照_電気!G838)</f>
        <v>くるめエネルギー(株)_</v>
      </c>
      <c r="BB838" s="19">
        <f t="shared" si="54"/>
        <v>0.58600000000000008</v>
      </c>
      <c r="BD838" s="19" t="str">
        <f>IF(参照_電気!L838="","",参照_電気!L838)</f>
        <v/>
      </c>
    </row>
    <row r="839" spans="47:56">
      <c r="AU839" s="19" t="str">
        <f>IF(参照_電気!A839="","",参照_電気!A839)</f>
        <v>A0480</v>
      </c>
      <c r="AV839" s="19" t="str">
        <f>IF(参照_電気!B839="","",参照_電気!B839)</f>
        <v>松阪新電力(株)</v>
      </c>
      <c r="AW839" s="19" t="str">
        <f>IF(参照_電気!C839="","",参照_電気!C839)</f>
        <v/>
      </c>
      <c r="AX839" s="19">
        <f>IF(参照_電気!D839="","",参照_電気!D839)</f>
        <v>4.1100000000000002E-4</v>
      </c>
      <c r="AY839" s="19">
        <f>IF(参照_電気!E839="","",参照_電気!E839)</f>
        <v>2.9300000000000002E-4</v>
      </c>
      <c r="AZ839" s="19" t="str">
        <f>IF(参照_電気!F839="","",参照_電気!F839)</f>
        <v>松阪新電力(株)</v>
      </c>
      <c r="BA839" s="19" t="str">
        <f>IF(参照_電気!G839="","",参照_電気!G839)</f>
        <v>松阪新電力(株)_</v>
      </c>
      <c r="BB839" s="19">
        <f t="shared" si="54"/>
        <v>0.41100000000000003</v>
      </c>
      <c r="BD839" s="19" t="str">
        <f>IF(参照_電気!L839="","",参照_電気!L839)</f>
        <v/>
      </c>
    </row>
    <row r="840" spans="47:56">
      <c r="AU840" s="19" t="str">
        <f>IF(参照_電気!A840="","",参照_電気!A840)</f>
        <v>A0481</v>
      </c>
      <c r="AV840" s="19" t="str">
        <f>IF(参照_電気!B840="","",参照_電気!B840)</f>
        <v>ヒューリックプロパティソリューション(株)</v>
      </c>
      <c r="AW840" s="19" t="str">
        <f>IF(参照_電気!C840="","",参照_電気!C840)</f>
        <v>メニューA</v>
      </c>
      <c r="AX840" s="19">
        <f>IF(参照_電気!D840="","",参照_電気!D840)</f>
        <v>0</v>
      </c>
      <c r="AY840" s="19">
        <f>IF(参照_電気!E840="","",参照_電気!E840)</f>
        <v>0</v>
      </c>
      <c r="AZ840" s="19" t="str">
        <f>IF(参照_電気!F840="","",参照_電気!F840)</f>
        <v>ヒューリックプロパティソリューション(株)</v>
      </c>
      <c r="BA840" s="19" t="str">
        <f>IF(参照_電気!G840="","",参照_電気!G840)</f>
        <v>ヒューリックプロパティソリューション(株)_メニューA</v>
      </c>
      <c r="BB840" s="19">
        <f t="shared" si="54"/>
        <v>0</v>
      </c>
      <c r="BD840" s="19" t="str">
        <f>IF(参照_電気!L840="","",参照_電気!L840)</f>
        <v/>
      </c>
    </row>
    <row r="841" spans="47:56">
      <c r="AU841" s="19" t="str">
        <f>IF(参照_電気!A841="","",参照_電気!A841)</f>
        <v/>
      </c>
      <c r="AV841" s="19" t="str">
        <f>IF(参照_電気!B841="","",参照_電気!B841)</f>
        <v/>
      </c>
      <c r="AW841" s="19" t="str">
        <f>IF(参照_電気!C841="","",参照_電気!C841)</f>
        <v>メニューB(残差)</v>
      </c>
      <c r="AX841" s="19">
        <f>IF(参照_電気!D841="","",参照_電気!D841)</f>
        <v>4.6000000000000001E-4</v>
      </c>
      <c r="AY841" s="19">
        <f>IF(参照_電気!E841="","",参照_電気!E841)</f>
        <v>4.6000000000000001E-4</v>
      </c>
      <c r="AZ841" s="19" t="str">
        <f>IF(参照_電気!F841="","",参照_電気!F841)</f>
        <v>ヒューリックプロパティソリューション(株)</v>
      </c>
      <c r="BA841" s="19" t="str">
        <f>IF(参照_電気!G841="","",参照_電気!G841)</f>
        <v>ヒューリックプロパティソリューション(株)_メニューB(残差)</v>
      </c>
      <c r="BB841" s="19">
        <f t="shared" si="54"/>
        <v>0.46</v>
      </c>
      <c r="BD841" s="19" t="str">
        <f>IF(参照_電気!L841="","",参照_電気!L841)</f>
        <v/>
      </c>
    </row>
    <row r="842" spans="47:56">
      <c r="AU842" s="19" t="str">
        <f>IF(参照_電気!A842="","",参照_電気!A842)</f>
        <v/>
      </c>
      <c r="AV842" s="19" t="str">
        <f>IF(参照_電気!B842="","",参照_電気!B842)</f>
        <v/>
      </c>
      <c r="AW842" s="19" t="str">
        <f>IF(参照_電気!C842="","",参照_電気!C842)</f>
        <v>(参考値)事業者全体</v>
      </c>
      <c r="AX842" s="19">
        <f>IF(参照_電気!D842="","",参照_電気!D842)</f>
        <v>3.1599999999999998E-4</v>
      </c>
      <c r="AY842" s="19">
        <f>IF(参照_電気!E842="","",参照_電気!E842)</f>
        <v>3.1599999999999998E-4</v>
      </c>
      <c r="AZ842" s="19" t="str">
        <f>IF(参照_電気!F842="","",参照_電気!F842)</f>
        <v>ヒューリックプロパティソリューション(株)</v>
      </c>
      <c r="BA842" s="19" t="str">
        <f>IF(参照_電気!G842="","",参照_電気!G842)</f>
        <v>ヒューリックプロパティソリューション(株)_(参考値)事業者全体</v>
      </c>
      <c r="BB842" s="19">
        <f t="shared" si="54"/>
        <v>0.316</v>
      </c>
      <c r="BD842" s="19" t="str">
        <f>IF(参照_電気!L842="","",参照_電気!L842)</f>
        <v/>
      </c>
    </row>
    <row r="843" spans="47:56">
      <c r="AU843" s="19" t="str">
        <f>IF(参照_電気!A843="","",参照_電気!A843)</f>
        <v>A0482</v>
      </c>
      <c r="AV843" s="19" t="str">
        <f>IF(参照_電気!B843="","",参照_電気!B843)</f>
        <v>宮崎電力(株)</v>
      </c>
      <c r="AW843" s="19" t="str">
        <f>IF(参照_電気!C843="","",参照_電気!C843)</f>
        <v/>
      </c>
      <c r="AX843" s="19">
        <f>IF(参照_電気!D843="","",参照_電気!D843)</f>
        <v>4.9200000000000003E-4</v>
      </c>
      <c r="AY843" s="19">
        <f>IF(参照_電気!E843="","",参照_電気!E843)</f>
        <v>4.9200000000000003E-4</v>
      </c>
      <c r="AZ843" s="19" t="str">
        <f>IF(参照_電気!F843="","",参照_電気!F843)</f>
        <v>宮崎電力(株)</v>
      </c>
      <c r="BA843" s="19" t="str">
        <f>IF(参照_電気!G843="","",参照_電気!G843)</f>
        <v>宮崎電力(株)_</v>
      </c>
      <c r="BB843" s="19">
        <f t="shared" si="54"/>
        <v>0.49200000000000005</v>
      </c>
      <c r="BD843" s="19" t="str">
        <f>IF(参照_電気!L843="","",参照_電気!L843)</f>
        <v/>
      </c>
    </row>
    <row r="844" spans="47:56">
      <c r="AU844" s="19" t="str">
        <f>IF(参照_電気!A844="","",参照_電気!A844)</f>
        <v>A0490</v>
      </c>
      <c r="AV844" s="19" t="str">
        <f>IF(参照_電気!B844="","",参照_電気!B844)</f>
        <v>(株)CDエナジーダイレクト</v>
      </c>
      <c r="AW844" s="19" t="str">
        <f>IF(参照_電気!C844="","",参照_電気!C844)</f>
        <v>メニューA</v>
      </c>
      <c r="AX844" s="19">
        <f>IF(参照_電気!D844="","",参照_電気!D844)</f>
        <v>0</v>
      </c>
      <c r="AY844" s="19">
        <f>IF(参照_電気!E844="","",参照_電気!E844)</f>
        <v>0</v>
      </c>
      <c r="AZ844" s="19" t="str">
        <f>IF(参照_電気!F844="","",参照_電気!F844)</f>
        <v>(株)CDエナジーダイレクト</v>
      </c>
      <c r="BA844" s="19" t="str">
        <f>IF(参照_電気!G844="","",参照_電気!G844)</f>
        <v>(株)CDエナジーダイレクト_メニューA</v>
      </c>
      <c r="BB844" s="19">
        <f t="shared" si="54"/>
        <v>0</v>
      </c>
      <c r="BD844" s="19" t="str">
        <f>IF(参照_電気!L844="","",参照_電気!L844)</f>
        <v/>
      </c>
    </row>
    <row r="845" spans="47:56">
      <c r="AU845" s="19" t="str">
        <f>IF(参照_電気!A845="","",参照_電気!A845)</f>
        <v/>
      </c>
      <c r="AV845" s="19" t="str">
        <f>IF(参照_電気!B845="","",参照_電気!B845)</f>
        <v/>
      </c>
      <c r="AW845" s="19" t="str">
        <f>IF(参照_電気!C845="","",参照_電気!C845)</f>
        <v>メニューB(残差)</v>
      </c>
      <c r="AX845" s="19">
        <f>IF(参照_電気!D845="","",参照_電気!D845)</f>
        <v>4.6500000000000003E-4</v>
      </c>
      <c r="AY845" s="19">
        <f>IF(参照_電気!E845="","",参照_電気!E845)</f>
        <v>4.6500000000000003E-4</v>
      </c>
      <c r="AZ845" s="19" t="str">
        <f>IF(参照_電気!F845="","",参照_電気!F845)</f>
        <v>(株)CDエナジーダイレクト</v>
      </c>
      <c r="BA845" s="19" t="str">
        <f>IF(参照_電気!G845="","",参照_電気!G845)</f>
        <v>(株)CDエナジーダイレクト_メニューB(残差)</v>
      </c>
      <c r="BB845" s="19">
        <f t="shared" si="54"/>
        <v>0.46500000000000002</v>
      </c>
      <c r="BD845" s="19" t="str">
        <f>IF(参照_電気!L845="","",参照_電気!L845)</f>
        <v/>
      </c>
    </row>
    <row r="846" spans="47:56">
      <c r="AU846" s="19" t="str">
        <f>IF(参照_電気!A846="","",参照_電気!A846)</f>
        <v/>
      </c>
      <c r="AV846" s="19" t="str">
        <f>IF(参照_電気!B846="","",参照_電気!B846)</f>
        <v/>
      </c>
      <c r="AW846" s="19" t="str">
        <f>IF(参照_電気!C846="","",参照_電気!C846)</f>
        <v>(参考値)事業者全体</v>
      </c>
      <c r="AX846" s="19">
        <f>IF(参照_電気!D846="","",参照_電気!D846)</f>
        <v>4.28E-4</v>
      </c>
      <c r="AY846" s="19">
        <f>IF(参照_電気!E846="","",参照_電気!E846)</f>
        <v>4.28E-4</v>
      </c>
      <c r="AZ846" s="19" t="str">
        <f>IF(参照_電気!F846="","",参照_電気!F846)</f>
        <v>(株)CDエナジーダイレクト</v>
      </c>
      <c r="BA846" s="19" t="str">
        <f>IF(参照_電気!G846="","",参照_電気!G846)</f>
        <v>(株)CDエナジーダイレクト_(参考値)事業者全体</v>
      </c>
      <c r="BB846" s="19">
        <f t="shared" si="54"/>
        <v>0.42799999999999999</v>
      </c>
      <c r="BD846" s="19" t="str">
        <f>IF(参照_電気!L846="","",参照_電気!L846)</f>
        <v/>
      </c>
    </row>
    <row r="847" spans="47:56">
      <c r="AU847" s="19" t="str">
        <f>IF(参照_電気!A847="","",参照_電気!A847)</f>
        <v>A0491</v>
      </c>
      <c r="AV847" s="19" t="str">
        <f>IF(参照_電気!B847="","",参照_電気!B847)</f>
        <v>Q.ENESTでんき(株)</v>
      </c>
      <c r="AW847" s="19" t="str">
        <f>IF(参照_電気!C847="","",参照_電気!C847)</f>
        <v>メニューA</v>
      </c>
      <c r="AX847" s="19">
        <f>IF(参照_電気!D847="","",参照_電気!D847)</f>
        <v>0</v>
      </c>
      <c r="AY847" s="19">
        <f>IF(参照_電気!E847="","",参照_電気!E847)</f>
        <v>0</v>
      </c>
      <c r="AZ847" s="19" t="str">
        <f>IF(参照_電気!F847="","",参照_電気!F847)</f>
        <v>Q.ENESTでんき(株)</v>
      </c>
      <c r="BA847" s="19" t="str">
        <f>IF(参照_電気!G847="","",参照_電気!G847)</f>
        <v>Q.ENESTでんき(株)_メニューA</v>
      </c>
      <c r="BB847" s="19">
        <f t="shared" si="54"/>
        <v>0</v>
      </c>
      <c r="BD847" s="19" t="str">
        <f>IF(参照_電気!L847="","",参照_電気!L847)</f>
        <v/>
      </c>
    </row>
    <row r="848" spans="47:56">
      <c r="AU848" s="19" t="str">
        <f>IF(参照_電気!A848="","",参照_電気!A848)</f>
        <v/>
      </c>
      <c r="AV848" s="19" t="str">
        <f>IF(参照_電気!B848="","",参照_電気!B848)</f>
        <v/>
      </c>
      <c r="AW848" s="19" t="str">
        <f>IF(参照_電気!C848="","",参照_電気!C848)</f>
        <v>メニューB</v>
      </c>
      <c r="AX848" s="19">
        <f>IF(参照_電気!D848="","",参照_電気!D848)</f>
        <v>3.19E-4</v>
      </c>
      <c r="AY848" s="19">
        <f>IF(参照_電気!E848="","",参照_電気!E848)</f>
        <v>3.19E-4</v>
      </c>
      <c r="AZ848" s="19" t="str">
        <f>IF(参照_電気!F848="","",参照_電気!F848)</f>
        <v>Q.ENESTでんき(株)</v>
      </c>
      <c r="BA848" s="19" t="str">
        <f>IF(参照_電気!G848="","",参照_電気!G848)</f>
        <v>Q.ENESTでんき(株)_メニューB</v>
      </c>
      <c r="BB848" s="19">
        <f t="shared" si="54"/>
        <v>0.31900000000000001</v>
      </c>
      <c r="BD848" s="19" t="str">
        <f>IF(参照_電気!L848="","",参照_電気!L848)</f>
        <v/>
      </c>
    </row>
    <row r="849" spans="47:56">
      <c r="AU849" s="19" t="str">
        <f>IF(参照_電気!A849="","",参照_電気!A849)</f>
        <v/>
      </c>
      <c r="AV849" s="19" t="str">
        <f>IF(参照_電気!B849="","",参照_電気!B849)</f>
        <v/>
      </c>
      <c r="AW849" s="19" t="str">
        <f>IF(参照_電気!C849="","",参照_電気!C849)</f>
        <v>メニューC</v>
      </c>
      <c r="AX849" s="19">
        <f>IF(参照_電気!D849="","",参照_電気!D849)</f>
        <v>4.95E-4</v>
      </c>
      <c r="AY849" s="19">
        <f>IF(参照_電気!E849="","",参照_電気!E849)</f>
        <v>4.95E-4</v>
      </c>
      <c r="AZ849" s="19" t="str">
        <f>IF(参照_電気!F849="","",参照_電気!F849)</f>
        <v>Q.ENESTでんき(株)</v>
      </c>
      <c r="BA849" s="19" t="str">
        <f>IF(参照_電気!G849="","",参照_電気!G849)</f>
        <v>Q.ENESTでんき(株)_メニューC</v>
      </c>
      <c r="BB849" s="19">
        <f t="shared" si="54"/>
        <v>0.495</v>
      </c>
      <c r="BD849" s="19" t="str">
        <f>IF(参照_電気!L849="","",参照_電気!L849)</f>
        <v/>
      </c>
    </row>
    <row r="850" spans="47:56">
      <c r="AU850" s="19" t="str">
        <f>IF(参照_電気!A850="","",参照_電気!A850)</f>
        <v/>
      </c>
      <c r="AV850" s="19" t="str">
        <f>IF(参照_電気!B850="","",参照_電気!B850)</f>
        <v/>
      </c>
      <c r="AW850" s="19" t="str">
        <f>IF(参照_電気!C850="","",参照_電気!C850)</f>
        <v>(参考値)事業者全体</v>
      </c>
      <c r="AX850" s="19">
        <f>IF(参照_電気!D850="","",参照_電気!D850)</f>
        <v>3.2600000000000001E-4</v>
      </c>
      <c r="AY850" s="19">
        <f>IF(参照_電気!E850="","",参照_電気!E850)</f>
        <v>3.2600000000000001E-4</v>
      </c>
      <c r="AZ850" s="19" t="str">
        <f>IF(参照_電気!F850="","",参照_電気!F850)</f>
        <v>Q.ENESTでんき(株)</v>
      </c>
      <c r="BA850" s="19" t="str">
        <f>IF(参照_電気!G850="","",参照_電気!G850)</f>
        <v>Q.ENESTでんき(株)_(参考値)事業者全体</v>
      </c>
      <c r="BB850" s="19">
        <f t="shared" si="54"/>
        <v>0.32600000000000001</v>
      </c>
      <c r="BD850" s="19" t="str">
        <f>IF(参照_電気!L850="","",参照_電気!L850)</f>
        <v/>
      </c>
    </row>
    <row r="851" spans="47:56">
      <c r="AU851" s="19" t="str">
        <f>IF(参照_電気!A851="","",参照_電気!A851)</f>
        <v>A0493</v>
      </c>
      <c r="AV851" s="19" t="str">
        <f>IF(参照_電気!B851="","",参照_電気!B851)</f>
        <v>(株)ぶんごおおのエナジー</v>
      </c>
      <c r="AW851" s="19" t="str">
        <f>IF(参照_電気!C851="","",参照_電気!C851)</f>
        <v>メニューA</v>
      </c>
      <c r="AX851" s="19">
        <f>IF(参照_電気!D851="","",参照_電気!D851)</f>
        <v>0</v>
      </c>
      <c r="AY851" s="19">
        <f>IF(参照_電気!E851="","",参照_電気!E851)</f>
        <v>0</v>
      </c>
      <c r="AZ851" s="19" t="str">
        <f>IF(参照_電気!F851="","",参照_電気!F851)</f>
        <v>(株)ぶんごおおのエナジー</v>
      </c>
      <c r="BA851" s="19" t="str">
        <f>IF(参照_電気!G851="","",参照_電気!G851)</f>
        <v>(株)ぶんごおおのエナジー_メニューA</v>
      </c>
      <c r="BB851" s="19">
        <f t="shared" si="54"/>
        <v>0</v>
      </c>
      <c r="BD851" s="19" t="str">
        <f>IF(参照_電気!L851="","",参照_電気!L851)</f>
        <v/>
      </c>
    </row>
    <row r="852" spans="47:56">
      <c r="AU852" s="19" t="str">
        <f>IF(参照_電気!A852="","",参照_電気!A852)</f>
        <v/>
      </c>
      <c r="AV852" s="19" t="str">
        <f>IF(参照_電気!B852="","",参照_電気!B852)</f>
        <v/>
      </c>
      <c r="AW852" s="19" t="str">
        <f>IF(参照_電気!C852="","",参照_電気!C852)</f>
        <v>メニューB</v>
      </c>
      <c r="AX852" s="19">
        <f>IF(参照_電気!D852="","",参照_電気!D852)</f>
        <v>3.8499999999999998E-4</v>
      </c>
      <c r="AY852" s="19">
        <f>IF(参照_電気!E852="","",参照_電気!E852)</f>
        <v>3.8499999999999998E-4</v>
      </c>
      <c r="AZ852" s="19" t="str">
        <f>IF(参照_電気!F852="","",参照_電気!F852)</f>
        <v>(株)ぶんごおおのエナジー</v>
      </c>
      <c r="BA852" s="19" t="str">
        <f>IF(参照_電気!G852="","",参照_電気!G852)</f>
        <v>(株)ぶんごおおのエナジー_メニューB</v>
      </c>
      <c r="BB852" s="19">
        <f t="shared" si="54"/>
        <v>0.38499999999999995</v>
      </c>
      <c r="BD852" s="19" t="str">
        <f>IF(参照_電気!L852="","",参照_電気!L852)</f>
        <v/>
      </c>
    </row>
    <row r="853" spans="47:56">
      <c r="AU853" s="19" t="str">
        <f>IF(参照_電気!A853="","",参照_電気!A853)</f>
        <v/>
      </c>
      <c r="AV853" s="19" t="str">
        <f>IF(参照_電気!B853="","",参照_電気!B853)</f>
        <v/>
      </c>
      <c r="AW853" s="19" t="str">
        <f>IF(参照_電気!C853="","",参照_電気!C853)</f>
        <v>(参考値)事業者全体</v>
      </c>
      <c r="AX853" s="19">
        <f>IF(参照_電気!D853="","",参照_電気!D853)</f>
        <v>3.8200000000000002E-4</v>
      </c>
      <c r="AY853" s="19">
        <f>IF(参照_電気!E853="","",参照_電気!E853)</f>
        <v>3.8200000000000002E-4</v>
      </c>
      <c r="AZ853" s="19" t="str">
        <f>IF(参照_電気!F853="","",参照_電気!F853)</f>
        <v>(株)ぶんごおおのエナジー</v>
      </c>
      <c r="BA853" s="19" t="str">
        <f>IF(参照_電気!G853="","",参照_電気!G853)</f>
        <v>(株)ぶんごおおのエナジー_(参考値)事業者全体</v>
      </c>
      <c r="BB853" s="19">
        <f t="shared" si="54"/>
        <v>0.38200000000000001</v>
      </c>
      <c r="BD853" s="19" t="str">
        <f>IF(参照_電気!L853="","",参照_電気!L853)</f>
        <v/>
      </c>
    </row>
    <row r="854" spans="47:56">
      <c r="AU854" s="19" t="str">
        <f>IF(参照_電気!A854="","",参照_電気!A854)</f>
        <v>A0494</v>
      </c>
      <c r="AV854" s="19" t="str">
        <f>IF(参照_電気!B854="","",参照_電気!B854)</f>
        <v>ヴィジョナリーパワー(株)</v>
      </c>
      <c r="AW854" s="19" t="str">
        <f>IF(参照_電気!C854="","",参照_電気!C854)</f>
        <v/>
      </c>
      <c r="AX854" s="19">
        <f>IF(参照_電気!D854="","",参照_電気!D854)</f>
        <v>2.5300000000000002E-4</v>
      </c>
      <c r="AY854" s="19">
        <f>IF(参照_電気!E854="","",参照_電気!E854)</f>
        <v>2.5300000000000002E-4</v>
      </c>
      <c r="AZ854" s="19" t="str">
        <f>IF(参照_電気!F854="","",参照_電気!F854)</f>
        <v>ヴィジョナリーパワー(株)</v>
      </c>
      <c r="BA854" s="19" t="str">
        <f>IF(参照_電気!G854="","",参照_電気!G854)</f>
        <v>ヴィジョナリーパワー(株)_</v>
      </c>
      <c r="BB854" s="19">
        <f t="shared" si="54"/>
        <v>0.253</v>
      </c>
      <c r="BD854" s="19" t="str">
        <f>IF(参照_電気!L854="","",参照_電気!L854)</f>
        <v/>
      </c>
    </row>
    <row r="855" spans="47:56">
      <c r="AU855" s="19" t="str">
        <f>IF(参照_電気!A855="","",参照_電気!A855)</f>
        <v>A0495</v>
      </c>
      <c r="AV855" s="19" t="str">
        <f>IF(参照_電気!B855="","",参照_電気!B855)</f>
        <v>有明エナジー(株)</v>
      </c>
      <c r="AW855" s="19" t="str">
        <f>IF(参照_電気!C855="","",参照_電気!C855)</f>
        <v/>
      </c>
      <c r="AX855" s="19">
        <f>IF(参照_電気!D855="","",参照_電気!D855)</f>
        <v>6.2299999999999996E-4</v>
      </c>
      <c r="AY855" s="19">
        <f>IF(参照_電気!E855="","",参照_電気!E855)</f>
        <v>6.2299999999999996E-4</v>
      </c>
      <c r="AZ855" s="19" t="str">
        <f>IF(参照_電気!F855="","",参照_電気!F855)</f>
        <v>有明エナジー(株)</v>
      </c>
      <c r="BA855" s="19" t="str">
        <f>IF(参照_電気!G855="","",参照_電気!G855)</f>
        <v>有明エナジー(株)_</v>
      </c>
      <c r="BB855" s="19">
        <f t="shared" si="54"/>
        <v>0.623</v>
      </c>
      <c r="BD855" s="19" t="str">
        <f>IF(参照_電気!L855="","",参照_電気!L855)</f>
        <v/>
      </c>
    </row>
    <row r="856" spans="47:56">
      <c r="AU856" s="19" t="str">
        <f>IF(参照_電気!A856="","",参照_電気!A856)</f>
        <v>A0499</v>
      </c>
      <c r="AV856" s="19" t="str">
        <f>IF(参照_電気!B856="","",参照_電気!B856)</f>
        <v>厚木瓦斯(株)</v>
      </c>
      <c r="AW856" s="19" t="str">
        <f>IF(参照_電気!C856="","",参照_電気!C856)</f>
        <v>メニューA</v>
      </c>
      <c r="AX856" s="19">
        <f>IF(参照_電気!D856="","",参照_電気!D856)</f>
        <v>0</v>
      </c>
      <c r="AY856" s="19">
        <f>IF(参照_電気!E856="","",参照_電気!E856)</f>
        <v>0</v>
      </c>
      <c r="AZ856" s="19" t="str">
        <f>IF(参照_電気!F856="","",参照_電気!F856)</f>
        <v>厚木瓦斯(株)</v>
      </c>
      <c r="BA856" s="19" t="str">
        <f>IF(参照_電気!G856="","",参照_電気!G856)</f>
        <v>厚木瓦斯(株)_メニューA</v>
      </c>
      <c r="BB856" s="19">
        <f t="shared" si="54"/>
        <v>0</v>
      </c>
      <c r="BD856" s="19" t="str">
        <f>IF(参照_電気!L856="","",参照_電気!L856)</f>
        <v/>
      </c>
    </row>
    <row r="857" spans="47:56">
      <c r="AU857" s="19" t="str">
        <f>IF(参照_電気!A857="","",参照_電気!A857)</f>
        <v/>
      </c>
      <c r="AV857" s="19" t="str">
        <f>IF(参照_電気!B857="","",参照_電気!B857)</f>
        <v/>
      </c>
      <c r="AW857" s="19" t="str">
        <f>IF(参照_電気!C857="","",参照_電気!C857)</f>
        <v>メニューB(残差)</v>
      </c>
      <c r="AX857" s="19">
        <f>IF(参照_電気!D857="","",参照_電気!D857)</f>
        <v>4.2000000000000002E-4</v>
      </c>
      <c r="AY857" s="19">
        <f>IF(参照_電気!E857="","",参照_電気!E857)</f>
        <v>4.2000000000000002E-4</v>
      </c>
      <c r="AZ857" s="19" t="str">
        <f>IF(参照_電気!F857="","",参照_電気!F857)</f>
        <v>厚木瓦斯(株)</v>
      </c>
      <c r="BA857" s="19" t="str">
        <f>IF(参照_電気!G857="","",参照_電気!G857)</f>
        <v>厚木瓦斯(株)_メニューB(残差)</v>
      </c>
      <c r="BB857" s="19">
        <f t="shared" si="54"/>
        <v>0.42000000000000004</v>
      </c>
      <c r="BD857" s="19" t="str">
        <f>IF(参照_電気!L857="","",参照_電気!L857)</f>
        <v/>
      </c>
    </row>
    <row r="858" spans="47:56">
      <c r="AU858" s="19" t="str">
        <f>IF(参照_電気!A858="","",参照_電気!A858)</f>
        <v/>
      </c>
      <c r="AV858" s="19" t="str">
        <f>IF(参照_電気!B858="","",参照_電気!B858)</f>
        <v/>
      </c>
      <c r="AW858" s="19" t="str">
        <f>IF(参照_電気!C858="","",参照_電気!C858)</f>
        <v>(参考値)事業者全体</v>
      </c>
      <c r="AX858" s="19">
        <f>IF(参照_電気!D858="","",参照_電気!D858)</f>
        <v>4.1399999999999998E-4</v>
      </c>
      <c r="AY858" s="19">
        <f>IF(参照_電気!E858="","",参照_電気!E858)</f>
        <v>4.1399999999999998E-4</v>
      </c>
      <c r="AZ858" s="19" t="str">
        <f>IF(参照_電気!F858="","",参照_電気!F858)</f>
        <v>厚木瓦斯(株)</v>
      </c>
      <c r="BA858" s="19" t="str">
        <f>IF(参照_電気!G858="","",参照_電気!G858)</f>
        <v>厚木瓦斯(株)_(参考値)事業者全体</v>
      </c>
      <c r="BB858" s="19">
        <f t="shared" si="54"/>
        <v>0.41399999999999998</v>
      </c>
      <c r="BD858" s="19" t="str">
        <f>IF(参照_電気!L858="","",参照_電気!L858)</f>
        <v/>
      </c>
    </row>
    <row r="859" spans="47:56">
      <c r="AU859" s="19" t="str">
        <f>IF(参照_電気!A859="","",参照_電気!A859)</f>
        <v>A0500</v>
      </c>
      <c r="AV859" s="19" t="str">
        <f>IF(参照_電気!B859="","",参照_電気!B859)</f>
        <v>(株)エネ・ビジョン</v>
      </c>
      <c r="AW859" s="19" t="str">
        <f>IF(参照_電気!C859="","",参照_電気!C859)</f>
        <v/>
      </c>
      <c r="AX859" s="19">
        <f>IF(参照_電気!D859="","",参照_電気!D859)</f>
        <v>6.4000000000000005E-4</v>
      </c>
      <c r="AY859" s="19">
        <f>IF(参照_電気!E859="","",参照_電気!E859)</f>
        <v>6.4000000000000005E-4</v>
      </c>
      <c r="AZ859" s="19" t="str">
        <f>IF(参照_電気!F859="","",参照_電気!F859)</f>
        <v>(株)エネ・ビジョン</v>
      </c>
      <c r="BA859" s="19" t="str">
        <f>IF(参照_電気!G859="","",参照_電気!G859)</f>
        <v>(株)エネ・ビジョン_</v>
      </c>
      <c r="BB859" s="19">
        <f t="shared" si="54"/>
        <v>0.64</v>
      </c>
      <c r="BD859" s="19" t="str">
        <f>IF(参照_電気!L859="","",参照_電気!L859)</f>
        <v/>
      </c>
    </row>
    <row r="860" spans="47:56">
      <c r="AU860" s="19" t="str">
        <f>IF(参照_電気!A860="","",参照_電気!A860)</f>
        <v>A0501</v>
      </c>
      <c r="AV860" s="19" t="str">
        <f>IF(参照_電気!B860="","",参照_電気!B860)</f>
        <v>イワタニ三重(株)</v>
      </c>
      <c r="AW860" s="19" t="str">
        <f>IF(参照_電気!C860="","",参照_電気!C860)</f>
        <v/>
      </c>
      <c r="AX860" s="19">
        <f>IF(参照_電気!D860="","",参照_電気!D860)</f>
        <v>4.1899999999999999E-4</v>
      </c>
      <c r="AY860" s="19">
        <f>IF(参照_電気!E860="","",参照_電気!E860)</f>
        <v>4.1899999999999999E-4</v>
      </c>
      <c r="AZ860" s="19" t="str">
        <f>IF(参照_電気!F860="","",参照_電気!F860)</f>
        <v>イワタニ三重(株)</v>
      </c>
      <c r="BA860" s="19" t="str">
        <f>IF(参照_電気!G860="","",参照_電気!G860)</f>
        <v>イワタニ三重(株)_</v>
      </c>
      <c r="BB860" s="19">
        <f t="shared" si="54"/>
        <v>0.41899999999999998</v>
      </c>
      <c r="BD860" s="19" t="str">
        <f>IF(参照_電気!L860="","",参照_電気!L860)</f>
        <v/>
      </c>
    </row>
    <row r="861" spans="47:56">
      <c r="AU861" s="19" t="str">
        <f>IF(参照_電気!A861="","",参照_電気!A861)</f>
        <v>A0502</v>
      </c>
      <c r="AV861" s="19" t="str">
        <f>IF(参照_電気!B861="","",参照_電気!B861)</f>
        <v>(株)マルヰ</v>
      </c>
      <c r="AW861" s="19" t="str">
        <f>IF(参照_電気!C861="","",参照_電気!C861)</f>
        <v/>
      </c>
      <c r="AX861" s="19">
        <f>IF(参照_電気!D861="","",参照_電気!D861)</f>
        <v>5.4900000000000001E-4</v>
      </c>
      <c r="AY861" s="19">
        <f>IF(参照_電気!E861="","",参照_電気!E861)</f>
        <v>5.4900000000000001E-4</v>
      </c>
      <c r="AZ861" s="19" t="str">
        <f>IF(参照_電気!F861="","",参照_電気!F861)</f>
        <v>(株)マルヰ</v>
      </c>
      <c r="BA861" s="19" t="str">
        <f>IF(参照_電気!G861="","",参照_電気!G861)</f>
        <v>(株)マルヰ_</v>
      </c>
      <c r="BB861" s="19">
        <f t="shared" si="54"/>
        <v>0.54900000000000004</v>
      </c>
      <c r="BD861" s="19" t="str">
        <f>IF(参照_電気!L861="","",参照_電気!L861)</f>
        <v/>
      </c>
    </row>
    <row r="862" spans="47:56">
      <c r="AU862" s="19" t="str">
        <f>IF(参照_電気!A862="","",参照_電気!A862)</f>
        <v>A0503</v>
      </c>
      <c r="AV862" s="19" t="str">
        <f>IF(参照_電気!B862="","",参照_電気!B862)</f>
        <v>大多喜ガス(株)</v>
      </c>
      <c r="AW862" s="19" t="str">
        <f>IF(参照_電気!C862="","",参照_電気!C862)</f>
        <v>メニューA</v>
      </c>
      <c r="AX862" s="19">
        <f>IF(参照_電気!D862="","",参照_電気!D862)</f>
        <v>0</v>
      </c>
      <c r="AY862" s="19">
        <f>IF(参照_電気!E862="","",参照_電気!E862)</f>
        <v>0</v>
      </c>
      <c r="AZ862" s="19" t="str">
        <f>IF(参照_電気!F862="","",参照_電気!F862)</f>
        <v>大多喜ガス(株)</v>
      </c>
      <c r="BA862" s="19" t="str">
        <f>IF(参照_電気!G862="","",参照_電気!G862)</f>
        <v>大多喜ガス(株)_メニューA</v>
      </c>
      <c r="BB862" s="19">
        <f t="shared" si="54"/>
        <v>0</v>
      </c>
      <c r="BD862" s="19" t="str">
        <f>IF(参照_電気!L862="","",参照_電気!L862)</f>
        <v/>
      </c>
    </row>
    <row r="863" spans="47:56">
      <c r="AU863" s="19" t="str">
        <f>IF(参照_電気!A863="","",参照_電気!A863)</f>
        <v/>
      </c>
      <c r="AV863" s="19" t="str">
        <f>IF(参照_電気!B863="","",参照_電気!B863)</f>
        <v/>
      </c>
      <c r="AW863" s="19" t="str">
        <f>IF(参照_電気!C863="","",参照_電気!C863)</f>
        <v>メニューB(残差)</v>
      </c>
      <c r="AX863" s="19">
        <f>IF(参照_電気!D863="","",参照_電気!D863)</f>
        <v>4.3199999999999998E-4</v>
      </c>
      <c r="AY863" s="19">
        <f>IF(参照_電気!E863="","",参照_電気!E863)</f>
        <v>4.3199999999999998E-4</v>
      </c>
      <c r="AZ863" s="19" t="str">
        <f>IF(参照_電気!F863="","",参照_電気!F863)</f>
        <v>大多喜ガス(株)</v>
      </c>
      <c r="BA863" s="19" t="str">
        <f>IF(参照_電気!G863="","",参照_電気!G863)</f>
        <v>大多喜ガス(株)_メニューB(残差)</v>
      </c>
      <c r="BB863" s="19">
        <f t="shared" si="54"/>
        <v>0.432</v>
      </c>
      <c r="BD863" s="19" t="str">
        <f>IF(参照_電気!L863="","",参照_電気!L863)</f>
        <v/>
      </c>
    </row>
    <row r="864" spans="47:56">
      <c r="AU864" s="19" t="str">
        <f>IF(参照_電気!A864="","",参照_電気!A864)</f>
        <v/>
      </c>
      <c r="AV864" s="19" t="str">
        <f>IF(参照_電気!B864="","",参照_電気!B864)</f>
        <v/>
      </c>
      <c r="AW864" s="19" t="str">
        <f>IF(参照_電気!C864="","",参照_電気!C864)</f>
        <v>(参考値)事業者全体</v>
      </c>
      <c r="AX864" s="19">
        <f>IF(参照_電気!D864="","",参照_電気!D864)</f>
        <v>4.28E-4</v>
      </c>
      <c r="AY864" s="19">
        <f>IF(参照_電気!E864="","",参照_電気!E864)</f>
        <v>4.28E-4</v>
      </c>
      <c r="AZ864" s="19" t="str">
        <f>IF(参照_電気!F864="","",参照_電気!F864)</f>
        <v>大多喜ガス(株)</v>
      </c>
      <c r="BA864" s="19" t="str">
        <f>IF(参照_電気!G864="","",参照_電気!G864)</f>
        <v>大多喜ガス(株)_(参考値)事業者全体</v>
      </c>
      <c r="BB864" s="19">
        <f t="shared" si="54"/>
        <v>0.42799999999999999</v>
      </c>
      <c r="BD864" s="19" t="str">
        <f>IF(参照_電気!L864="","",参照_電気!L864)</f>
        <v/>
      </c>
    </row>
    <row r="865" spans="47:56">
      <c r="AU865" s="19" t="str">
        <f>IF(参照_電気!A865="","",参照_電気!A865)</f>
        <v>A0506</v>
      </c>
      <c r="AV865" s="19" t="str">
        <f>IF(参照_電気!B865="","",参照_電気!B865)</f>
        <v>鈴与電力(株)</v>
      </c>
      <c r="AW865" s="19" t="str">
        <f>IF(参照_電気!C865="","",参照_電気!C865)</f>
        <v>メニューA</v>
      </c>
      <c r="AX865" s="19">
        <f>IF(参照_電気!D865="","",参照_電気!D865)</f>
        <v>0</v>
      </c>
      <c r="AY865" s="19">
        <f>IF(参照_電気!E865="","",参照_電気!E865)</f>
        <v>0</v>
      </c>
      <c r="AZ865" s="19" t="str">
        <f>IF(参照_電気!F865="","",参照_電気!F865)</f>
        <v>鈴与電力(株)</v>
      </c>
      <c r="BA865" s="19" t="str">
        <f>IF(参照_電気!G865="","",参照_電気!G865)</f>
        <v>鈴与電力(株)_メニューA</v>
      </c>
      <c r="BB865" s="19">
        <f t="shared" si="54"/>
        <v>0</v>
      </c>
      <c r="BD865" s="19" t="str">
        <f>IF(参照_電気!L865="","",参照_電気!L865)</f>
        <v/>
      </c>
    </row>
    <row r="866" spans="47:56">
      <c r="AU866" s="19" t="str">
        <f>IF(参照_電気!A866="","",参照_電気!A866)</f>
        <v/>
      </c>
      <c r="AV866" s="19" t="str">
        <f>IF(参照_電気!B866="","",参照_電気!B866)</f>
        <v/>
      </c>
      <c r="AW866" s="19" t="str">
        <f>IF(参照_電気!C866="","",参照_電気!C866)</f>
        <v>メニューB</v>
      </c>
      <c r="AX866" s="19">
        <f>IF(参照_電気!D866="","",参照_電気!D866)</f>
        <v>0</v>
      </c>
      <c r="AY866" s="19">
        <f>IF(参照_電気!E866="","",参照_電気!E866)</f>
        <v>0</v>
      </c>
      <c r="AZ866" s="19" t="str">
        <f>IF(参照_電気!F866="","",参照_電気!F866)</f>
        <v>鈴与電力(株)</v>
      </c>
      <c r="BA866" s="19" t="str">
        <f>IF(参照_電気!G866="","",参照_電気!G866)</f>
        <v>鈴与電力(株)_メニューB</v>
      </c>
      <c r="BB866" s="19">
        <f t="shared" si="54"/>
        <v>0</v>
      </c>
      <c r="BD866" s="19" t="str">
        <f>IF(参照_電気!L866="","",参照_電気!L866)</f>
        <v/>
      </c>
    </row>
    <row r="867" spans="47:56">
      <c r="AU867" s="19" t="str">
        <f>IF(参照_電気!A867="","",参照_電気!A867)</f>
        <v/>
      </c>
      <c r="AV867" s="19" t="str">
        <f>IF(参照_電気!B867="","",参照_電気!B867)</f>
        <v/>
      </c>
      <c r="AW867" s="19" t="str">
        <f>IF(参照_電気!C867="","",参照_電気!C867)</f>
        <v>メニューC</v>
      </c>
      <c r="AX867" s="19">
        <f>IF(参照_電気!D867="","",参照_電気!D867)</f>
        <v>0</v>
      </c>
      <c r="AY867" s="19">
        <f>IF(参照_電気!E867="","",参照_電気!E867)</f>
        <v>0</v>
      </c>
      <c r="AZ867" s="19" t="str">
        <f>IF(参照_電気!F867="","",参照_電気!F867)</f>
        <v>鈴与電力(株)</v>
      </c>
      <c r="BA867" s="19" t="str">
        <f>IF(参照_電気!G867="","",参照_電気!G867)</f>
        <v>鈴与電力(株)_メニューC</v>
      </c>
      <c r="BB867" s="19">
        <f t="shared" si="54"/>
        <v>0</v>
      </c>
      <c r="BD867" s="19" t="str">
        <f>IF(参照_電気!L867="","",参照_電気!L867)</f>
        <v/>
      </c>
    </row>
    <row r="868" spans="47:56">
      <c r="AU868" s="19" t="str">
        <f>IF(参照_電気!A868="","",参照_電気!A868)</f>
        <v/>
      </c>
      <c r="AV868" s="19" t="str">
        <f>IF(参照_電気!B868="","",参照_電気!B868)</f>
        <v/>
      </c>
      <c r="AW868" s="19" t="str">
        <f>IF(参照_電気!C868="","",参照_電気!C868)</f>
        <v>メニューD</v>
      </c>
      <c r="AX868" s="19">
        <f>IF(参照_電気!D868="","",参照_電気!D868)</f>
        <v>0</v>
      </c>
      <c r="AY868" s="19">
        <f>IF(参照_電気!E868="","",参照_電気!E868)</f>
        <v>0</v>
      </c>
      <c r="AZ868" s="19" t="str">
        <f>IF(参照_電気!F868="","",参照_電気!F868)</f>
        <v>鈴与電力(株)</v>
      </c>
      <c r="BA868" s="19" t="str">
        <f>IF(参照_電気!G868="","",参照_電気!G868)</f>
        <v>鈴与電力(株)_メニューD</v>
      </c>
      <c r="BB868" s="19">
        <f t="shared" si="54"/>
        <v>0</v>
      </c>
      <c r="BD868" s="19" t="str">
        <f>IF(参照_電気!L868="","",参照_電気!L868)</f>
        <v/>
      </c>
    </row>
    <row r="869" spans="47:56">
      <c r="AU869" s="19" t="str">
        <f>IF(参照_電気!A869="","",参照_電気!A869)</f>
        <v/>
      </c>
      <c r="AV869" s="19" t="str">
        <f>IF(参照_電気!B869="","",参照_電気!B869)</f>
        <v/>
      </c>
      <c r="AW869" s="19" t="str">
        <f>IF(参照_電気!C869="","",参照_電気!C869)</f>
        <v>メニューE</v>
      </c>
      <c r="AX869" s="19">
        <f>IF(参照_電気!D869="","",参照_電気!D869)</f>
        <v>0</v>
      </c>
      <c r="AY869" s="19">
        <f>IF(参照_電気!E869="","",参照_電気!E869)</f>
        <v>0</v>
      </c>
      <c r="AZ869" s="19" t="str">
        <f>IF(参照_電気!F869="","",参照_電気!F869)</f>
        <v>鈴与電力(株)</v>
      </c>
      <c r="BA869" s="19" t="str">
        <f>IF(参照_電気!G869="","",参照_電気!G869)</f>
        <v>鈴与電力(株)_メニューE</v>
      </c>
      <c r="BB869" s="19">
        <f t="shared" si="54"/>
        <v>0</v>
      </c>
      <c r="BD869" s="19" t="str">
        <f>IF(参照_電気!L869="","",参照_電気!L869)</f>
        <v/>
      </c>
    </row>
    <row r="870" spans="47:56">
      <c r="AU870" s="19" t="str">
        <f>IF(参照_電気!A870="","",参照_電気!A870)</f>
        <v/>
      </c>
      <c r="AV870" s="19" t="str">
        <f>IF(参照_電気!B870="","",参照_電気!B870)</f>
        <v/>
      </c>
      <c r="AW870" s="19" t="str">
        <f>IF(参照_電気!C870="","",参照_電気!C870)</f>
        <v>メニューF</v>
      </c>
      <c r="AX870" s="19">
        <f>IF(参照_電気!D870="","",参照_電気!D870)</f>
        <v>0</v>
      </c>
      <c r="AY870" s="19">
        <f>IF(参照_電気!E870="","",参照_電気!E870)</f>
        <v>0</v>
      </c>
      <c r="AZ870" s="19" t="str">
        <f>IF(参照_電気!F870="","",参照_電気!F870)</f>
        <v>鈴与電力(株)</v>
      </c>
      <c r="BA870" s="19" t="str">
        <f>IF(参照_電気!G870="","",参照_電気!G870)</f>
        <v>鈴与電力(株)_メニューF</v>
      </c>
      <c r="BB870" s="19">
        <f t="shared" si="54"/>
        <v>0</v>
      </c>
      <c r="BD870" s="19" t="str">
        <f>IF(参照_電気!L870="","",参照_電気!L870)</f>
        <v/>
      </c>
    </row>
    <row r="871" spans="47:56">
      <c r="AU871" s="19" t="str">
        <f>IF(参照_電気!A871="","",参照_電気!A871)</f>
        <v/>
      </c>
      <c r="AV871" s="19" t="str">
        <f>IF(参照_電気!B871="","",参照_電気!B871)</f>
        <v/>
      </c>
      <c r="AW871" s="19" t="str">
        <f>IF(参照_電気!C871="","",参照_電気!C871)</f>
        <v>メニューG</v>
      </c>
      <c r="AX871" s="19">
        <f>IF(参照_電気!D871="","",参照_電気!D871)</f>
        <v>5.8799999999999998E-4</v>
      </c>
      <c r="AY871" s="19">
        <f>IF(参照_電気!E871="","",参照_電気!E871)</f>
        <v>5.8799999999999998E-4</v>
      </c>
      <c r="AZ871" s="19" t="str">
        <f>IF(参照_電気!F871="","",参照_電気!F871)</f>
        <v>鈴与電力(株)</v>
      </c>
      <c r="BA871" s="19" t="str">
        <f>IF(参照_電気!G871="","",参照_電気!G871)</f>
        <v>鈴与電力(株)_メニューG</v>
      </c>
      <c r="BB871" s="19">
        <f t="shared" si="54"/>
        <v>0.58799999999999997</v>
      </c>
      <c r="BD871" s="19" t="str">
        <f>IF(参照_電気!L871="","",参照_電気!L871)</f>
        <v/>
      </c>
    </row>
    <row r="872" spans="47:56">
      <c r="AU872" s="19" t="str">
        <f>IF(参照_電気!A872="","",参照_電気!A872)</f>
        <v/>
      </c>
      <c r="AV872" s="19" t="str">
        <f>IF(参照_電気!B872="","",参照_電気!B872)</f>
        <v/>
      </c>
      <c r="AW872" s="19" t="str">
        <f>IF(参照_電気!C872="","",参照_電気!C872)</f>
        <v>メニューH</v>
      </c>
      <c r="AX872" s="19">
        <f>IF(参照_電気!D872="","",参照_電気!D872)</f>
        <v>5.8500000000000002E-4</v>
      </c>
      <c r="AY872" s="19">
        <f>IF(参照_電気!E872="","",参照_電気!E872)</f>
        <v>5.8500000000000002E-4</v>
      </c>
      <c r="AZ872" s="19" t="str">
        <f>IF(参照_電気!F872="","",参照_電気!F872)</f>
        <v>鈴与電力(株)</v>
      </c>
      <c r="BA872" s="19" t="str">
        <f>IF(参照_電気!G872="","",参照_電気!G872)</f>
        <v>鈴与電力(株)_メニューH</v>
      </c>
      <c r="BB872" s="19">
        <f t="shared" si="54"/>
        <v>0.58499999999999996</v>
      </c>
      <c r="BD872" s="19" t="str">
        <f>IF(参照_電気!L872="","",参照_電気!L872)</f>
        <v/>
      </c>
    </row>
    <row r="873" spans="47:56">
      <c r="AU873" s="19" t="str">
        <f>IF(参照_電気!A873="","",参照_電気!A873)</f>
        <v/>
      </c>
      <c r="AV873" s="19" t="str">
        <f>IF(参照_電気!B873="","",参照_電気!B873)</f>
        <v/>
      </c>
      <c r="AW873" s="19" t="str">
        <f>IF(参照_電気!C873="","",参照_電気!C873)</f>
        <v>メニューI</v>
      </c>
      <c r="AX873" s="19">
        <f>IF(参照_電気!D873="","",参照_電気!D873)</f>
        <v>5.8399999999999999E-4</v>
      </c>
      <c r="AY873" s="19">
        <f>IF(参照_電気!E873="","",参照_電気!E873)</f>
        <v>5.8399999999999999E-4</v>
      </c>
      <c r="AZ873" s="19" t="str">
        <f>IF(参照_電気!F873="","",参照_電気!F873)</f>
        <v>鈴与電力(株)</v>
      </c>
      <c r="BA873" s="19" t="str">
        <f>IF(参照_電気!G873="","",参照_電気!G873)</f>
        <v>鈴与電力(株)_メニューI</v>
      </c>
      <c r="BB873" s="19">
        <f t="shared" si="54"/>
        <v>0.58399999999999996</v>
      </c>
      <c r="BD873" s="19" t="str">
        <f>IF(参照_電気!L873="","",参照_電気!L873)</f>
        <v/>
      </c>
    </row>
    <row r="874" spans="47:56">
      <c r="AU874" s="19" t="str">
        <f>IF(参照_電気!A874="","",参照_電気!A874)</f>
        <v/>
      </c>
      <c r="AV874" s="19" t="str">
        <f>IF(参照_電気!B874="","",参照_電気!B874)</f>
        <v/>
      </c>
      <c r="AW874" s="19" t="str">
        <f>IF(参照_電気!C874="","",参照_電気!C874)</f>
        <v>メニューJ</v>
      </c>
      <c r="AX874" s="19">
        <f>IF(参照_電気!D874="","",参照_電気!D874)</f>
        <v>5.8E-4</v>
      </c>
      <c r="AY874" s="19">
        <f>IF(参照_電気!E874="","",参照_電気!E874)</f>
        <v>5.8E-4</v>
      </c>
      <c r="AZ874" s="19" t="str">
        <f>IF(参照_電気!F874="","",参照_電気!F874)</f>
        <v>鈴与電力(株)</v>
      </c>
      <c r="BA874" s="19" t="str">
        <f>IF(参照_電気!G874="","",参照_電気!G874)</f>
        <v>鈴与電力(株)_メニューJ</v>
      </c>
      <c r="BB874" s="19">
        <f t="shared" si="54"/>
        <v>0.57999999999999996</v>
      </c>
      <c r="BD874" s="19" t="str">
        <f>IF(参照_電気!L874="","",参照_電気!L874)</f>
        <v/>
      </c>
    </row>
    <row r="875" spans="47:56">
      <c r="AU875" s="19" t="str">
        <f>IF(参照_電気!A875="","",参照_電気!A875)</f>
        <v/>
      </c>
      <c r="AV875" s="19" t="str">
        <f>IF(参照_電気!B875="","",参照_電気!B875)</f>
        <v/>
      </c>
      <c r="AW875" s="19" t="str">
        <f>IF(参照_電気!C875="","",参照_電気!C875)</f>
        <v>メニューK</v>
      </c>
      <c r="AX875" s="19">
        <f>IF(参照_電気!D875="","",参照_電気!D875)</f>
        <v>0</v>
      </c>
      <c r="AY875" s="19">
        <f>IF(参照_電気!E875="","",参照_電気!E875)</f>
        <v>0</v>
      </c>
      <c r="AZ875" s="19" t="str">
        <f>IF(参照_電気!F875="","",参照_電気!F875)</f>
        <v>鈴与電力(株)</v>
      </c>
      <c r="BA875" s="19" t="str">
        <f>IF(参照_電気!G875="","",参照_電気!G875)</f>
        <v>鈴与電力(株)_メニューK</v>
      </c>
      <c r="BB875" s="19">
        <f t="shared" si="54"/>
        <v>0</v>
      </c>
      <c r="BD875" s="19" t="str">
        <f>IF(参照_電気!L875="","",参照_電気!L875)</f>
        <v/>
      </c>
    </row>
    <row r="876" spans="47:56">
      <c r="AU876" s="19" t="str">
        <f>IF(参照_電気!A876="","",参照_電気!A876)</f>
        <v/>
      </c>
      <c r="AV876" s="19" t="str">
        <f>IF(参照_電気!B876="","",参照_電気!B876)</f>
        <v/>
      </c>
      <c r="AW876" s="19" t="str">
        <f>IF(参照_電気!C876="","",参照_電気!C876)</f>
        <v>メニューL(残差)</v>
      </c>
      <c r="AX876" s="19">
        <f>IF(参照_電気!D876="","",参照_電気!D876)</f>
        <v>6.2200000000000005E-4</v>
      </c>
      <c r="AY876" s="19">
        <f>IF(参照_電気!E876="","",参照_電気!E876)</f>
        <v>6.2200000000000005E-4</v>
      </c>
      <c r="AZ876" s="19" t="str">
        <f>IF(参照_電気!F876="","",参照_電気!F876)</f>
        <v>鈴与電力(株)</v>
      </c>
      <c r="BA876" s="19" t="str">
        <f>IF(参照_電気!G876="","",参照_電気!G876)</f>
        <v>鈴与電力(株)_メニューL(残差)</v>
      </c>
      <c r="BB876" s="19">
        <f t="shared" si="54"/>
        <v>0.622</v>
      </c>
      <c r="BD876" s="19" t="str">
        <f>IF(参照_電気!L876="","",参照_電気!L876)</f>
        <v/>
      </c>
    </row>
    <row r="877" spans="47:56">
      <c r="AU877" s="19" t="str">
        <f>IF(参照_電気!A877="","",参照_電気!A877)</f>
        <v/>
      </c>
      <c r="AV877" s="19" t="str">
        <f>IF(参照_電気!B877="","",参照_電気!B877)</f>
        <v/>
      </c>
      <c r="AW877" s="19" t="str">
        <f>IF(参照_電気!C877="","",参照_電気!C877)</f>
        <v>(参考値)事業者全体</v>
      </c>
      <c r="AX877" s="19">
        <f>IF(参照_電気!D877="","",参照_電気!D877)</f>
        <v>5.2499999999999997E-4</v>
      </c>
      <c r="AY877" s="19">
        <f>IF(参照_電気!E877="","",参照_電気!E877)</f>
        <v>5.2499999999999997E-4</v>
      </c>
      <c r="AZ877" s="19" t="str">
        <f>IF(参照_電気!F877="","",参照_電気!F877)</f>
        <v>鈴与電力(株)</v>
      </c>
      <c r="BA877" s="19" t="str">
        <f>IF(参照_電気!G877="","",参照_電気!G877)</f>
        <v>鈴与電力(株)_(参考値)事業者全体</v>
      </c>
      <c r="BB877" s="19">
        <f t="shared" si="54"/>
        <v>0.52500000000000002</v>
      </c>
      <c r="BD877" s="19" t="str">
        <f>IF(参照_電気!L877="","",参照_電気!L877)</f>
        <v/>
      </c>
    </row>
    <row r="878" spans="47:56">
      <c r="AU878" s="19" t="str">
        <f>IF(参照_電気!A878="","",参照_電気!A878)</f>
        <v>A0507</v>
      </c>
      <c r="AV878" s="19" t="str">
        <f>IF(参照_電気!B878="","",参照_電気!B878)</f>
        <v>コープ電力(株)</v>
      </c>
      <c r="AW878" s="19" t="str">
        <f>IF(参照_電気!C878="","",参照_電気!C878)</f>
        <v>メニューA</v>
      </c>
      <c r="AX878" s="19">
        <f>IF(参照_電気!D878="","",参照_電気!D878)</f>
        <v>0</v>
      </c>
      <c r="AY878" s="19">
        <f>IF(参照_電気!E878="","",参照_電気!E878)</f>
        <v>0</v>
      </c>
      <c r="AZ878" s="19" t="str">
        <f>IF(参照_電気!F878="","",参照_電気!F878)</f>
        <v>コープ電力(株)</v>
      </c>
      <c r="BA878" s="19" t="str">
        <f>IF(参照_電気!G878="","",参照_電気!G878)</f>
        <v>コープ電力(株)_メニューA</v>
      </c>
      <c r="BB878" s="19">
        <f t="shared" si="54"/>
        <v>0</v>
      </c>
      <c r="BD878" s="19" t="str">
        <f>IF(参照_電気!L878="","",参照_電気!L878)</f>
        <v/>
      </c>
    </row>
    <row r="879" spans="47:56">
      <c r="AU879" s="19" t="str">
        <f>IF(参照_電気!A879="","",参照_電気!A879)</f>
        <v/>
      </c>
      <c r="AV879" s="19" t="str">
        <f>IF(参照_電気!B879="","",参照_電気!B879)</f>
        <v/>
      </c>
      <c r="AW879" s="19" t="str">
        <f>IF(参照_電気!C879="","",参照_電気!C879)</f>
        <v>メニューB(残差)</v>
      </c>
      <c r="AX879" s="19">
        <f>IF(参照_電気!D879="","",参照_電気!D879)</f>
        <v>4.2999999999999999E-4</v>
      </c>
      <c r="AY879" s="19">
        <f>IF(参照_電気!E879="","",参照_電気!E879)</f>
        <v>4.2999999999999999E-4</v>
      </c>
      <c r="AZ879" s="19" t="str">
        <f>IF(参照_電気!F879="","",参照_電気!F879)</f>
        <v>コープ電力(株)</v>
      </c>
      <c r="BA879" s="19" t="str">
        <f>IF(参照_電気!G879="","",参照_電気!G879)</f>
        <v>コープ電力(株)_メニューB(残差)</v>
      </c>
      <c r="BB879" s="19">
        <f t="shared" si="54"/>
        <v>0.43</v>
      </c>
      <c r="BD879" s="19" t="str">
        <f>IF(参照_電気!L879="","",参照_電気!L879)</f>
        <v/>
      </c>
    </row>
    <row r="880" spans="47:56">
      <c r="AU880" s="19" t="str">
        <f>IF(参照_電気!A880="","",参照_電気!A880)</f>
        <v/>
      </c>
      <c r="AV880" s="19" t="str">
        <f>IF(参照_電気!B880="","",参照_電気!B880)</f>
        <v/>
      </c>
      <c r="AW880" s="19" t="str">
        <f>IF(参照_電気!C880="","",参照_電気!C880)</f>
        <v>(参考値)事業者全体</v>
      </c>
      <c r="AX880" s="19">
        <f>IF(参照_電気!D880="","",参照_電気!D880)</f>
        <v>4.2000000000000002E-4</v>
      </c>
      <c r="AY880" s="19">
        <f>IF(参照_電気!E880="","",参照_電気!E880)</f>
        <v>4.2000000000000002E-4</v>
      </c>
      <c r="AZ880" s="19" t="str">
        <f>IF(参照_電気!F880="","",参照_電気!F880)</f>
        <v>コープ電力(株)</v>
      </c>
      <c r="BA880" s="19" t="str">
        <f>IF(参照_電気!G880="","",参照_電気!G880)</f>
        <v>コープ電力(株)_(参考値)事業者全体</v>
      </c>
      <c r="BB880" s="19">
        <f t="shared" si="54"/>
        <v>0.42000000000000004</v>
      </c>
      <c r="BD880" s="19" t="str">
        <f>IF(参照_電気!L880="","",参照_電気!L880)</f>
        <v/>
      </c>
    </row>
    <row r="881" spans="47:56">
      <c r="AU881" s="19" t="str">
        <f>IF(参照_電気!A881="","",参照_電気!A881)</f>
        <v>A0511</v>
      </c>
      <c r="AV881" s="19" t="str">
        <f>IF(参照_電気!B881="","",参照_電気!B881)</f>
        <v>亀岡ふるさとエナジー(株)</v>
      </c>
      <c r="AW881" s="19" t="str">
        <f>IF(参照_電気!C881="","",参照_電気!C881)</f>
        <v/>
      </c>
      <c r="AX881" s="19">
        <f>IF(参照_電気!D881="","",参照_電気!D881)</f>
        <v>6.3500000000000004E-4</v>
      </c>
      <c r="AY881" s="19">
        <f>IF(参照_電気!E881="","",参照_電気!E881)</f>
        <v>6.3500000000000004E-4</v>
      </c>
      <c r="AZ881" s="19" t="str">
        <f>IF(参照_電気!F881="","",参照_電気!F881)</f>
        <v>亀岡ふるさとエナジー(株)</v>
      </c>
      <c r="BA881" s="19" t="str">
        <f>IF(参照_電気!G881="","",参照_電気!G881)</f>
        <v>亀岡ふるさとエナジー(株)_</v>
      </c>
      <c r="BB881" s="19">
        <f t="shared" si="54"/>
        <v>0.63500000000000001</v>
      </c>
      <c r="BD881" s="19" t="str">
        <f>IF(参照_電気!L881="","",参照_電気!L881)</f>
        <v/>
      </c>
    </row>
    <row r="882" spans="47:56">
      <c r="AU882" s="19" t="str">
        <f>IF(参照_電気!A882="","",参照_電気!A882)</f>
        <v>A0513</v>
      </c>
      <c r="AV882" s="19" t="str">
        <f>IF(参照_電気!B882="","",参照_電気!B882)</f>
        <v>(株)織戸組</v>
      </c>
      <c r="AW882" s="19" t="str">
        <f>IF(参照_電気!C882="","",参照_電気!C882)</f>
        <v>メニューA</v>
      </c>
      <c r="AX882" s="19">
        <f>IF(参照_電気!D882="","",参照_電気!D882)</f>
        <v>4.2400000000000001E-4</v>
      </c>
      <c r="AY882" s="19">
        <f>IF(参照_電気!E882="","",参照_電気!E882)</f>
        <v>4.2400000000000001E-4</v>
      </c>
      <c r="AZ882" s="19" t="str">
        <f>IF(参照_電気!F882="","",参照_電気!F882)</f>
        <v>(株)織戸組</v>
      </c>
      <c r="BA882" s="19" t="str">
        <f>IF(参照_電気!G882="","",参照_電気!G882)</f>
        <v>(株)織戸組_メニューA</v>
      </c>
      <c r="BB882" s="19">
        <f t="shared" si="54"/>
        <v>0.42399999999999999</v>
      </c>
      <c r="BD882" s="19" t="str">
        <f>IF(参照_電気!L882="","",参照_電気!L882)</f>
        <v/>
      </c>
    </row>
    <row r="883" spans="47:56">
      <c r="AU883" s="19" t="str">
        <f>IF(参照_電気!A883="","",参照_電気!A883)</f>
        <v/>
      </c>
      <c r="AV883" s="19" t="str">
        <f>IF(参照_電気!B883="","",参照_電気!B883)</f>
        <v/>
      </c>
      <c r="AW883" s="19" t="str">
        <f>IF(参照_電気!C883="","",参照_電気!C883)</f>
        <v>(参考値)事業者全体</v>
      </c>
      <c r="AX883" s="19">
        <f>IF(参照_電気!D883="","",参照_電気!D883)</f>
        <v>4.2400000000000001E-4</v>
      </c>
      <c r="AY883" s="19">
        <f>IF(参照_電気!E883="","",参照_電気!E883)</f>
        <v>4.2400000000000001E-4</v>
      </c>
      <c r="AZ883" s="19" t="str">
        <f>IF(参照_電気!F883="","",参照_電気!F883)</f>
        <v>(株)織戸組</v>
      </c>
      <c r="BA883" s="19" t="str">
        <f>IF(参照_電気!G883="","",参照_電気!G883)</f>
        <v>(株)織戸組_(参考値)事業者全体</v>
      </c>
      <c r="BB883" s="19">
        <f t="shared" si="54"/>
        <v>0.42399999999999999</v>
      </c>
      <c r="BD883" s="19" t="str">
        <f>IF(参照_電気!L883="","",参照_電気!L883)</f>
        <v/>
      </c>
    </row>
    <row r="884" spans="47:56">
      <c r="AU884" s="19" t="str">
        <f>IF(参照_電気!A884="","",参照_電気!A884)</f>
        <v>A0514</v>
      </c>
      <c r="AV884" s="19" t="str">
        <f>IF(参照_電気!B884="","",参照_電気!B884)</f>
        <v>ふかやeパワー(株)</v>
      </c>
      <c r="AW884" s="19" t="str">
        <f>IF(参照_電気!C884="","",参照_電気!C884)</f>
        <v>メニューA</v>
      </c>
      <c r="AX884" s="19">
        <f>IF(参照_電気!D884="","",参照_電気!D884)</f>
        <v>0</v>
      </c>
      <c r="AY884" s="19">
        <f>IF(参照_電気!E884="","",参照_電気!E884)</f>
        <v>0</v>
      </c>
      <c r="AZ884" s="19" t="str">
        <f>IF(参照_電気!F884="","",参照_電気!F884)</f>
        <v>ふかやeパワー(株)</v>
      </c>
      <c r="BA884" s="19" t="str">
        <f>IF(参照_電気!G884="","",参照_電気!G884)</f>
        <v>ふかやeパワー(株)_メニューA</v>
      </c>
      <c r="BB884" s="19">
        <f t="shared" si="54"/>
        <v>0</v>
      </c>
      <c r="BD884" s="19" t="str">
        <f>IF(参照_電気!L884="","",参照_電気!L884)</f>
        <v/>
      </c>
    </row>
    <row r="885" spans="47:56">
      <c r="AU885" s="19" t="str">
        <f>IF(参照_電気!A885="","",参照_電気!A885)</f>
        <v/>
      </c>
      <c r="AV885" s="19" t="str">
        <f>IF(参照_電気!B885="","",参照_電気!B885)</f>
        <v/>
      </c>
      <c r="AW885" s="19" t="str">
        <f>IF(参照_電気!C885="","",参照_電気!C885)</f>
        <v>メニューB(残差)</v>
      </c>
      <c r="AX885" s="19">
        <f>IF(参照_電気!D885="","",参照_電気!D885)</f>
        <v>3.9199999999999999E-4</v>
      </c>
      <c r="AY885" s="19">
        <f>IF(参照_電気!E885="","",参照_電気!E885)</f>
        <v>3.9199999999999999E-4</v>
      </c>
      <c r="AZ885" s="19" t="str">
        <f>IF(参照_電気!F885="","",参照_電気!F885)</f>
        <v>ふかやeパワー(株)</v>
      </c>
      <c r="BA885" s="19" t="str">
        <f>IF(参照_電気!G885="","",参照_電気!G885)</f>
        <v>ふかやeパワー(株)_メニューB(残差)</v>
      </c>
      <c r="BB885" s="19">
        <f t="shared" si="54"/>
        <v>0.39200000000000002</v>
      </c>
      <c r="BD885" s="19" t="str">
        <f>IF(参照_電気!L885="","",参照_電気!L885)</f>
        <v/>
      </c>
    </row>
    <row r="886" spans="47:56">
      <c r="AU886" s="19" t="str">
        <f>IF(参照_電気!A886="","",参照_電気!A886)</f>
        <v/>
      </c>
      <c r="AV886" s="19" t="str">
        <f>IF(参照_電気!B886="","",参照_電気!B886)</f>
        <v/>
      </c>
      <c r="AW886" s="19" t="str">
        <f>IF(参照_電気!C886="","",参照_電気!C886)</f>
        <v>(参考値)事業者全体</v>
      </c>
      <c r="AX886" s="19">
        <f>IF(参照_電気!D886="","",参照_電気!D886)</f>
        <v>3.6299999999999999E-4</v>
      </c>
      <c r="AY886" s="19">
        <f>IF(参照_電気!E886="","",参照_電気!E886)</f>
        <v>3.6299999999999999E-4</v>
      </c>
      <c r="AZ886" s="19" t="str">
        <f>IF(参照_電気!F886="","",参照_電気!F886)</f>
        <v>ふかやeパワー(株)</v>
      </c>
      <c r="BA886" s="19" t="str">
        <f>IF(参照_電気!G886="","",参照_電気!G886)</f>
        <v>ふかやeパワー(株)_(参考値)事業者全体</v>
      </c>
      <c r="BB886" s="19">
        <f t="shared" si="54"/>
        <v>0.36299999999999999</v>
      </c>
      <c r="BD886" s="19" t="str">
        <f>IF(参照_電気!L886="","",参照_電気!L886)</f>
        <v/>
      </c>
    </row>
    <row r="887" spans="47:56">
      <c r="AU887" s="19" t="str">
        <f>IF(参照_電気!A887="","",参照_電気!A887)</f>
        <v>A0515</v>
      </c>
      <c r="AV887" s="19" t="str">
        <f>IF(参照_電気!B887="","",参照_電気!B887)</f>
        <v>(株)Link Life</v>
      </c>
      <c r="AW887" s="19" t="str">
        <f>IF(参照_電気!C887="","",参照_電気!C887)</f>
        <v/>
      </c>
      <c r="AX887" s="19">
        <f>IF(参照_電気!D887="","",参照_電気!D887)</f>
        <v>4.6299999999999998E-4</v>
      </c>
      <c r="AY887" s="19">
        <f>IF(参照_電気!E887="","",参照_電気!E887)</f>
        <v>4.6299999999999998E-4</v>
      </c>
      <c r="AZ887" s="19" t="str">
        <f>IF(参照_電気!F887="","",参照_電気!F887)</f>
        <v>(株)Link Life</v>
      </c>
      <c r="BA887" s="19" t="str">
        <f>IF(参照_電気!G887="","",参照_電気!G887)</f>
        <v>(株)Link Life_</v>
      </c>
      <c r="BB887" s="19">
        <f t="shared" si="54"/>
        <v>0.46299999999999997</v>
      </c>
      <c r="BD887" s="19" t="str">
        <f>IF(参照_電気!L887="","",参照_電気!L887)</f>
        <v/>
      </c>
    </row>
    <row r="888" spans="47:56">
      <c r="AU888" s="19" t="str">
        <f>IF(参照_電気!A888="","",参照_電気!A888)</f>
        <v>A0518</v>
      </c>
      <c r="AV888" s="19" t="str">
        <f>IF(参照_電気!B888="","",参照_電気!B888)</f>
        <v>(株)グローバルキャスト</v>
      </c>
      <c r="AW888" s="19" t="str">
        <f>IF(参照_電気!C888="","",参照_電気!C888)</f>
        <v/>
      </c>
      <c r="AX888" s="19">
        <f>IF(参照_電気!D888="","",参照_電気!D888)</f>
        <v>4.1899999999999999E-4</v>
      </c>
      <c r="AY888" s="19">
        <f>IF(参照_電気!E888="","",参照_電気!E888)</f>
        <v>4.1899999999999999E-4</v>
      </c>
      <c r="AZ888" s="19" t="str">
        <f>IF(参照_電気!F888="","",参照_電気!F888)</f>
        <v>(株)グローバルキャスト</v>
      </c>
      <c r="BA888" s="19" t="str">
        <f>IF(参照_電気!G888="","",参照_電気!G888)</f>
        <v>(株)グローバルキャスト_</v>
      </c>
      <c r="BB888" s="19">
        <f t="shared" si="54"/>
        <v>0.41899999999999998</v>
      </c>
      <c r="BD888" s="19" t="str">
        <f>IF(参照_電気!L888="","",参照_電気!L888)</f>
        <v/>
      </c>
    </row>
    <row r="889" spans="47:56">
      <c r="AU889" s="19" t="str">
        <f>IF(参照_電気!A889="","",参照_電気!A889)</f>
        <v>A0519</v>
      </c>
      <c r="AV889" s="19" t="str">
        <f>IF(参照_電気!B889="","",参照_電気!B889)</f>
        <v>日本エネルギー総合システム(株)</v>
      </c>
      <c r="AW889" s="19" t="str">
        <f>IF(参照_電気!C889="","",参照_電気!C889)</f>
        <v>メニューA</v>
      </c>
      <c r="AX889" s="19">
        <f>IF(参照_電気!D889="","",参照_電気!D889)</f>
        <v>0</v>
      </c>
      <c r="AY889" s="19">
        <f>IF(参照_電気!E889="","",参照_電気!E889)</f>
        <v>0</v>
      </c>
      <c r="AZ889" s="19" t="str">
        <f>IF(参照_電気!F889="","",参照_電気!F889)</f>
        <v>日本エネルギー総合システム(株)</v>
      </c>
      <c r="BA889" s="19" t="str">
        <f>IF(参照_電気!G889="","",参照_電気!G889)</f>
        <v>日本エネルギー総合システム(株)_メニューA</v>
      </c>
      <c r="BB889" s="19">
        <f t="shared" si="54"/>
        <v>0</v>
      </c>
      <c r="BD889" s="19" t="str">
        <f>IF(参照_電気!L889="","",参照_電気!L889)</f>
        <v/>
      </c>
    </row>
    <row r="890" spans="47:56">
      <c r="AU890" s="19" t="str">
        <f>IF(参照_電気!A890="","",参照_電気!A890)</f>
        <v/>
      </c>
      <c r="AV890" s="19" t="str">
        <f>IF(参照_電気!B890="","",参照_電気!B890)</f>
        <v/>
      </c>
      <c r="AW890" s="19" t="str">
        <f>IF(参照_電気!C890="","",参照_電気!C890)</f>
        <v>メニューB</v>
      </c>
      <c r="AX890" s="19">
        <f>IF(参照_電気!D890="","",参照_電気!D890)</f>
        <v>1.6699999999999999E-4</v>
      </c>
      <c r="AY890" s="19">
        <f>IF(参照_電気!E890="","",参照_電気!E890)</f>
        <v>1.6699999999999999E-4</v>
      </c>
      <c r="AZ890" s="19" t="str">
        <f>IF(参照_電気!F890="","",参照_電気!F890)</f>
        <v>日本エネルギー総合システム(株)</v>
      </c>
      <c r="BA890" s="19" t="str">
        <f>IF(参照_電気!G890="","",参照_電気!G890)</f>
        <v>日本エネルギー総合システム(株)_メニューB</v>
      </c>
      <c r="BB890" s="19">
        <f t="shared" si="54"/>
        <v>0.16699999999999998</v>
      </c>
      <c r="BD890" s="19" t="str">
        <f>IF(参照_電気!L890="","",参照_電気!L890)</f>
        <v/>
      </c>
    </row>
    <row r="891" spans="47:56">
      <c r="AU891" s="19" t="str">
        <f>IF(参照_電気!A891="","",参照_電気!A891)</f>
        <v/>
      </c>
      <c r="AV891" s="19" t="str">
        <f>IF(参照_電気!B891="","",参照_電気!B891)</f>
        <v/>
      </c>
      <c r="AW891" s="19" t="str">
        <f>IF(参照_電気!C891="","",参照_電気!C891)</f>
        <v>メニューC</v>
      </c>
      <c r="AX891" s="19">
        <f>IF(参照_電気!D891="","",参照_電気!D891)</f>
        <v>2.1000000000000001E-4</v>
      </c>
      <c r="AY891" s="19">
        <f>IF(参照_電気!E891="","",参照_電気!E891)</f>
        <v>2.1000000000000001E-4</v>
      </c>
      <c r="AZ891" s="19" t="str">
        <f>IF(参照_電気!F891="","",参照_電気!F891)</f>
        <v>日本エネルギー総合システム(株)</v>
      </c>
      <c r="BA891" s="19" t="str">
        <f>IF(参照_電気!G891="","",参照_電気!G891)</f>
        <v>日本エネルギー総合システム(株)_メニューC</v>
      </c>
      <c r="BB891" s="19">
        <f t="shared" si="54"/>
        <v>0.21000000000000002</v>
      </c>
      <c r="BD891" s="19" t="str">
        <f>IF(参照_電気!L891="","",参照_電気!L891)</f>
        <v/>
      </c>
    </row>
    <row r="892" spans="47:56">
      <c r="AU892" s="19" t="str">
        <f>IF(参照_電気!A892="","",参照_電気!A892)</f>
        <v/>
      </c>
      <c r="AV892" s="19" t="str">
        <f>IF(参照_電気!B892="","",参照_電気!B892)</f>
        <v/>
      </c>
      <c r="AW892" s="19" t="str">
        <f>IF(参照_電気!C892="","",参照_電気!C892)</f>
        <v>メニューD</v>
      </c>
      <c r="AX892" s="19">
        <f>IF(参照_電気!D892="","",参照_電気!D892)</f>
        <v>2.7399999999999999E-4</v>
      </c>
      <c r="AY892" s="19">
        <f>IF(参照_電気!E892="","",参照_電気!E892)</f>
        <v>2.7399999999999999E-4</v>
      </c>
      <c r="AZ892" s="19" t="str">
        <f>IF(参照_電気!F892="","",参照_電気!F892)</f>
        <v>日本エネルギー総合システム(株)</v>
      </c>
      <c r="BA892" s="19" t="str">
        <f>IF(参照_電気!G892="","",参照_電気!G892)</f>
        <v>日本エネルギー総合システム(株)_メニューD</v>
      </c>
      <c r="BB892" s="19">
        <f t="shared" si="54"/>
        <v>0.27399999999999997</v>
      </c>
      <c r="BD892" s="19" t="str">
        <f>IF(参照_電気!L892="","",参照_電気!L892)</f>
        <v/>
      </c>
    </row>
    <row r="893" spans="47:56">
      <c r="AU893" s="19" t="str">
        <f>IF(参照_電気!A893="","",参照_電気!A893)</f>
        <v/>
      </c>
      <c r="AV893" s="19" t="str">
        <f>IF(参照_電気!B893="","",参照_電気!B893)</f>
        <v/>
      </c>
      <c r="AW893" s="19" t="str">
        <f>IF(参照_電気!C893="","",参照_電気!C893)</f>
        <v>メニューE</v>
      </c>
      <c r="AX893" s="19">
        <f>IF(参照_電気!D893="","",参照_電気!D893)</f>
        <v>2.9500000000000001E-4</v>
      </c>
      <c r="AY893" s="19">
        <f>IF(参照_電気!E893="","",参照_電気!E893)</f>
        <v>2.9500000000000001E-4</v>
      </c>
      <c r="AZ893" s="19" t="str">
        <f>IF(参照_電気!F893="","",参照_電気!F893)</f>
        <v>日本エネルギー総合システム(株)</v>
      </c>
      <c r="BA893" s="19" t="str">
        <f>IF(参照_電気!G893="","",参照_電気!G893)</f>
        <v>日本エネルギー総合システム(株)_メニューE</v>
      </c>
      <c r="BB893" s="19">
        <f t="shared" si="54"/>
        <v>0.29500000000000004</v>
      </c>
      <c r="BD893" s="19" t="str">
        <f>IF(参照_電気!L893="","",参照_電気!L893)</f>
        <v/>
      </c>
    </row>
    <row r="894" spans="47:56">
      <c r="AU894" s="19" t="str">
        <f>IF(参照_電気!A894="","",参照_電気!A894)</f>
        <v/>
      </c>
      <c r="AV894" s="19" t="str">
        <f>IF(参照_電気!B894="","",参照_電気!B894)</f>
        <v/>
      </c>
      <c r="AW894" s="19" t="str">
        <f>IF(参照_電気!C894="","",参照_電気!C894)</f>
        <v>メニューF</v>
      </c>
      <c r="AX894" s="19">
        <f>IF(参照_電気!D894="","",参照_電気!D894)</f>
        <v>3.8000000000000002E-4</v>
      </c>
      <c r="AY894" s="19">
        <f>IF(参照_電気!E894="","",参照_電気!E894)</f>
        <v>3.8000000000000002E-4</v>
      </c>
      <c r="AZ894" s="19" t="str">
        <f>IF(参照_電気!F894="","",参照_電気!F894)</f>
        <v>日本エネルギー総合システム(株)</v>
      </c>
      <c r="BA894" s="19" t="str">
        <f>IF(参照_電気!G894="","",参照_電気!G894)</f>
        <v>日本エネルギー総合システム(株)_メニューF</v>
      </c>
      <c r="BB894" s="19">
        <f t="shared" si="54"/>
        <v>0.38</v>
      </c>
      <c r="BD894" s="19" t="str">
        <f>IF(参照_電気!L894="","",参照_電気!L894)</f>
        <v/>
      </c>
    </row>
    <row r="895" spans="47:56">
      <c r="AU895" s="19" t="str">
        <f>IF(参照_電気!A895="","",参照_電気!A895)</f>
        <v/>
      </c>
      <c r="AV895" s="19" t="str">
        <f>IF(参照_電気!B895="","",参照_電気!B895)</f>
        <v/>
      </c>
      <c r="AW895" s="19" t="str">
        <f>IF(参照_電気!C895="","",参照_電気!C895)</f>
        <v>メニューG(残差)</v>
      </c>
      <c r="AX895" s="19">
        <f>IF(参照_電気!D895="","",参照_電気!D895)</f>
        <v>4.64E-4</v>
      </c>
      <c r="AY895" s="19">
        <f>IF(参照_電気!E895="","",参照_電気!E895)</f>
        <v>4.64E-4</v>
      </c>
      <c r="AZ895" s="19" t="str">
        <f>IF(参照_電気!F895="","",参照_電気!F895)</f>
        <v>日本エネルギー総合システム(株)</v>
      </c>
      <c r="BA895" s="19" t="str">
        <f>IF(参照_電気!G895="","",参照_電気!G895)</f>
        <v>日本エネルギー総合システム(株)_メニューG(残差)</v>
      </c>
      <c r="BB895" s="19">
        <f t="shared" si="54"/>
        <v>0.46400000000000002</v>
      </c>
      <c r="BD895" s="19" t="str">
        <f>IF(参照_電気!L895="","",参照_電気!L895)</f>
        <v/>
      </c>
    </row>
    <row r="896" spans="47:56">
      <c r="AU896" s="19" t="str">
        <f>IF(参照_電気!A896="","",参照_電気!A896)</f>
        <v/>
      </c>
      <c r="AV896" s="19" t="str">
        <f>IF(参照_電気!B896="","",参照_電気!B896)</f>
        <v/>
      </c>
      <c r="AW896" s="19" t="str">
        <f>IF(参照_電気!C896="","",参照_電気!C896)</f>
        <v>(参考値)事業者全体</v>
      </c>
      <c r="AX896" s="19">
        <f>IF(参照_電気!D896="","",参照_電気!D896)</f>
        <v>3.9899999999999999E-4</v>
      </c>
      <c r="AY896" s="19">
        <f>IF(参照_電気!E896="","",参照_電気!E896)</f>
        <v>3.9899999999999999E-4</v>
      </c>
      <c r="AZ896" s="19" t="str">
        <f>IF(参照_電気!F896="","",参照_電気!F896)</f>
        <v>日本エネルギー総合システム(株)</v>
      </c>
      <c r="BA896" s="19" t="str">
        <f>IF(参照_電気!G896="","",参照_電気!G896)</f>
        <v>日本エネルギー総合システム(株)_(参考値)事業者全体</v>
      </c>
      <c r="BB896" s="19">
        <f t="shared" si="54"/>
        <v>0.39900000000000002</v>
      </c>
      <c r="BD896" s="19" t="str">
        <f>IF(参照_電気!L896="","",参照_電気!L896)</f>
        <v/>
      </c>
    </row>
    <row r="897" spans="47:56">
      <c r="AU897" s="19" t="str">
        <f>IF(参照_電気!A897="","",参照_電気!A897)</f>
        <v>A0520</v>
      </c>
      <c r="AV897" s="19" t="str">
        <f>IF(参照_電気!B897="","",参照_電気!B897)</f>
        <v>イワタニ東海(株)</v>
      </c>
      <c r="AW897" s="19" t="str">
        <f>IF(参照_電気!C897="","",参照_電気!C897)</f>
        <v/>
      </c>
      <c r="AX897" s="19">
        <f>IF(参照_電気!D897="","",参照_電気!D897)</f>
        <v>4.1899999999999999E-4</v>
      </c>
      <c r="AY897" s="19">
        <f>IF(参照_電気!E897="","",参照_電気!E897)</f>
        <v>4.1899999999999999E-4</v>
      </c>
      <c r="AZ897" s="19" t="str">
        <f>IF(参照_電気!F897="","",参照_電気!F897)</f>
        <v>イワタニ東海(株)</v>
      </c>
      <c r="BA897" s="19" t="str">
        <f>IF(参照_電気!G897="","",参照_電気!G897)</f>
        <v>イワタニ東海(株)_</v>
      </c>
      <c r="BB897" s="19">
        <f t="shared" si="54"/>
        <v>0.41899999999999998</v>
      </c>
      <c r="BD897" s="19" t="str">
        <f>IF(参照_電気!L897="","",参照_電気!L897)</f>
        <v/>
      </c>
    </row>
    <row r="898" spans="47:56">
      <c r="AU898" s="19" t="str">
        <f>IF(参照_電気!A898="","",参照_電気!A898)</f>
        <v>A0525</v>
      </c>
      <c r="AV898" s="19" t="str">
        <f>IF(参照_電気!B898="","",参照_電気!B898)</f>
        <v>(株)ところざわ未来電力</v>
      </c>
      <c r="AW898" s="19" t="str">
        <f>IF(参照_電気!C898="","",参照_電気!C898)</f>
        <v>メニューA</v>
      </c>
      <c r="AX898" s="19">
        <f>IF(参照_電気!D898="","",参照_電気!D898)</f>
        <v>1E-4</v>
      </c>
      <c r="AY898" s="19">
        <f>IF(参照_電気!E898="","",参照_電気!E898)</f>
        <v>1E-4</v>
      </c>
      <c r="AZ898" s="19" t="str">
        <f>IF(参照_電気!F898="","",参照_電気!F898)</f>
        <v>(株)ところざわ未来電力</v>
      </c>
      <c r="BA898" s="19" t="str">
        <f>IF(参照_電気!G898="","",参照_電気!G898)</f>
        <v>(株)ところざわ未来電力_メニューA</v>
      </c>
      <c r="BB898" s="19">
        <f t="shared" si="54"/>
        <v>0.1</v>
      </c>
      <c r="BD898" s="19" t="str">
        <f>IF(参照_電気!L898="","",参照_電気!L898)</f>
        <v/>
      </c>
    </row>
    <row r="899" spans="47:56">
      <c r="AU899" s="19" t="str">
        <f>IF(参照_電気!A899="","",参照_電気!A899)</f>
        <v/>
      </c>
      <c r="AV899" s="19" t="str">
        <f>IF(参照_電気!B899="","",参照_電気!B899)</f>
        <v/>
      </c>
      <c r="AW899" s="19" t="str">
        <f>IF(参照_電気!C899="","",参照_電気!C899)</f>
        <v>メニューB</v>
      </c>
      <c r="AX899" s="19">
        <f>IF(参照_電気!D899="","",参照_電気!D899)</f>
        <v>0</v>
      </c>
      <c r="AY899" s="19">
        <f>IF(参照_電気!E899="","",参照_電気!E899)</f>
        <v>0</v>
      </c>
      <c r="AZ899" s="19" t="str">
        <f>IF(参照_電気!F899="","",参照_電気!F899)</f>
        <v>(株)ところざわ未来電力</v>
      </c>
      <c r="BA899" s="19" t="str">
        <f>IF(参照_電気!G899="","",参照_電気!G899)</f>
        <v>(株)ところざわ未来電力_メニューB</v>
      </c>
      <c r="BB899" s="19">
        <f t="shared" si="54"/>
        <v>0</v>
      </c>
      <c r="BD899" s="19" t="str">
        <f>IF(参照_電気!L899="","",参照_電気!L899)</f>
        <v/>
      </c>
    </row>
    <row r="900" spans="47:56">
      <c r="AU900" s="19" t="str">
        <f>IF(参照_電気!A900="","",参照_電気!A900)</f>
        <v/>
      </c>
      <c r="AV900" s="19" t="str">
        <f>IF(参照_電気!B900="","",参照_電気!B900)</f>
        <v/>
      </c>
      <c r="AW900" s="19" t="str">
        <f>IF(参照_電気!C900="","",参照_電気!C900)</f>
        <v>メニューC(残差)</v>
      </c>
      <c r="AX900" s="19">
        <f>IF(参照_電気!D900="","",参照_電気!D900)</f>
        <v>1.02E-4</v>
      </c>
      <c r="AY900" s="19">
        <f>IF(参照_電気!E900="","",参照_電気!E900)</f>
        <v>1.02E-4</v>
      </c>
      <c r="AZ900" s="19" t="str">
        <f>IF(参照_電気!F900="","",参照_電気!F900)</f>
        <v>(株)ところざわ未来電力</v>
      </c>
      <c r="BA900" s="19" t="str">
        <f>IF(参照_電気!G900="","",参照_電気!G900)</f>
        <v>(株)ところざわ未来電力_メニューC(残差)</v>
      </c>
      <c r="BB900" s="19">
        <f t="shared" si="54"/>
        <v>0.10199999999999999</v>
      </c>
      <c r="BD900" s="19" t="str">
        <f>IF(参照_電気!L900="","",参照_電気!L900)</f>
        <v/>
      </c>
    </row>
    <row r="901" spans="47:56">
      <c r="AU901" s="19" t="str">
        <f>IF(参照_電気!A901="","",参照_電気!A901)</f>
        <v/>
      </c>
      <c r="AV901" s="19" t="str">
        <f>IF(参照_電気!B901="","",参照_電気!B901)</f>
        <v/>
      </c>
      <c r="AW901" s="19" t="str">
        <f>IF(参照_電気!C901="","",参照_電気!C901)</f>
        <v>(参考値)事業者全体</v>
      </c>
      <c r="AX901" s="19">
        <f>IF(参照_電気!D901="","",参照_電気!D901)</f>
        <v>1E-4</v>
      </c>
      <c r="AY901" s="19">
        <f>IF(参照_電気!E901="","",参照_電気!E901)</f>
        <v>1E-4</v>
      </c>
      <c r="AZ901" s="19" t="str">
        <f>IF(参照_電気!F901="","",参照_電気!F901)</f>
        <v>(株)ところざわ未来電力</v>
      </c>
      <c r="BA901" s="19" t="str">
        <f>IF(参照_電気!G901="","",参照_電気!G901)</f>
        <v>(株)ところざわ未来電力_(参考値)事業者全体</v>
      </c>
      <c r="BB901" s="19">
        <f t="shared" ref="BB901:BB964" si="55">AX901*1000</f>
        <v>0.1</v>
      </c>
      <c r="BD901" s="19" t="str">
        <f>IF(参照_電気!L901="","",参照_電気!L901)</f>
        <v/>
      </c>
    </row>
    <row r="902" spans="47:56">
      <c r="AU902" s="19" t="str">
        <f>IF(参照_電気!A902="","",参照_電気!A902)</f>
        <v>A0526</v>
      </c>
      <c r="AV902" s="19" t="str">
        <f>IF(参照_電気!B902="","",参照_電気!B902)</f>
        <v>朝日ガスエナジー(株)</v>
      </c>
      <c r="AW902" s="19" t="str">
        <f>IF(参照_電気!C902="","",参照_電気!C902)</f>
        <v/>
      </c>
      <c r="AX902" s="19">
        <f>IF(参照_電気!D902="","",参照_電気!D902)</f>
        <v>4.1899999999999999E-4</v>
      </c>
      <c r="AY902" s="19">
        <f>IF(参照_電気!E902="","",参照_電気!E902)</f>
        <v>4.1899999999999999E-4</v>
      </c>
      <c r="AZ902" s="19" t="str">
        <f>IF(参照_電気!F902="","",参照_電気!F902)</f>
        <v>朝日ガスエナジー(株)</v>
      </c>
      <c r="BA902" s="19" t="str">
        <f>IF(参照_電気!G902="","",参照_電気!G902)</f>
        <v>朝日ガスエナジー(株)_</v>
      </c>
      <c r="BB902" s="19">
        <f t="shared" si="55"/>
        <v>0.41899999999999998</v>
      </c>
      <c r="BD902" s="19" t="str">
        <f>IF(参照_電気!L902="","",参照_電気!L902)</f>
        <v/>
      </c>
    </row>
    <row r="903" spans="47:56">
      <c r="AU903" s="19" t="str">
        <f>IF(参照_電気!A903="","",参照_電気!A903)</f>
        <v>A0528</v>
      </c>
      <c r="AV903" s="19" t="str">
        <f>IF(参照_電気!B903="","",参照_電気!B903)</f>
        <v>(株)エネファント</v>
      </c>
      <c r="AW903" s="19" t="str">
        <f>IF(参照_電気!C903="","",参照_電気!C903)</f>
        <v>メニューA</v>
      </c>
      <c r="AX903" s="19">
        <f>IF(参照_電気!D903="","",参照_電気!D903)</f>
        <v>0</v>
      </c>
      <c r="AY903" s="19">
        <f>IF(参照_電気!E903="","",参照_電気!E903)</f>
        <v>0</v>
      </c>
      <c r="AZ903" s="19" t="str">
        <f>IF(参照_電気!F903="","",参照_電気!F903)</f>
        <v>(株)エネファント</v>
      </c>
      <c r="BA903" s="19" t="str">
        <f>IF(参照_電気!G903="","",参照_電気!G903)</f>
        <v>(株)エネファント_メニューA</v>
      </c>
      <c r="BB903" s="19">
        <f t="shared" si="55"/>
        <v>0</v>
      </c>
      <c r="BD903" s="19" t="str">
        <f>IF(参照_電気!L903="","",参照_電気!L903)</f>
        <v/>
      </c>
    </row>
    <row r="904" spans="47:56">
      <c r="AU904" s="19" t="str">
        <f>IF(参照_電気!A904="","",参照_電気!A904)</f>
        <v/>
      </c>
      <c r="AV904" s="19" t="str">
        <f>IF(参照_電気!B904="","",参照_電気!B904)</f>
        <v/>
      </c>
      <c r="AW904" s="19" t="str">
        <f>IF(参照_電気!C904="","",参照_電気!C904)</f>
        <v>メニューB</v>
      </c>
      <c r="AX904" s="19">
        <f>IF(参照_電気!D904="","",参照_電気!D904)</f>
        <v>8.7000000000000001E-5</v>
      </c>
      <c r="AY904" s="19">
        <f>IF(参照_電気!E904="","",参照_電気!E904)</f>
        <v>8.7000000000000001E-5</v>
      </c>
      <c r="AZ904" s="19" t="str">
        <f>IF(参照_電気!F904="","",参照_電気!F904)</f>
        <v>(株)エネファント</v>
      </c>
      <c r="BA904" s="19" t="str">
        <f>IF(参照_電気!G904="","",参照_電気!G904)</f>
        <v>(株)エネファント_メニューB</v>
      </c>
      <c r="BB904" s="19">
        <f t="shared" si="55"/>
        <v>8.6999999999999994E-2</v>
      </c>
      <c r="BD904" s="19" t="str">
        <f>IF(参照_電気!L904="","",参照_電気!L904)</f>
        <v/>
      </c>
    </row>
    <row r="905" spans="47:56">
      <c r="AU905" s="19" t="str">
        <f>IF(参照_電気!A905="","",参照_電気!A905)</f>
        <v/>
      </c>
      <c r="AV905" s="19" t="str">
        <f>IF(参照_電気!B905="","",参照_電気!B905)</f>
        <v/>
      </c>
      <c r="AW905" s="19" t="str">
        <f>IF(参照_電気!C905="","",参照_電気!C905)</f>
        <v>メニューC(残差)</v>
      </c>
      <c r="AX905" s="19">
        <f>IF(参照_電気!D905="","",参照_電気!D905)</f>
        <v>3.7300000000000001E-4</v>
      </c>
      <c r="AY905" s="19">
        <f>IF(参照_電気!E905="","",参照_電気!E905)</f>
        <v>3.7300000000000001E-4</v>
      </c>
      <c r="AZ905" s="19" t="str">
        <f>IF(参照_電気!F905="","",参照_電気!F905)</f>
        <v>(株)エネファント</v>
      </c>
      <c r="BA905" s="19" t="str">
        <f>IF(参照_電気!G905="","",参照_電気!G905)</f>
        <v>(株)エネファント_メニューC(残差)</v>
      </c>
      <c r="BB905" s="19">
        <f t="shared" si="55"/>
        <v>0.373</v>
      </c>
      <c r="BD905" s="19" t="str">
        <f>IF(参照_電気!L905="","",参照_電気!L905)</f>
        <v/>
      </c>
    </row>
    <row r="906" spans="47:56">
      <c r="AU906" s="19" t="str">
        <f>IF(参照_電気!A906="","",参照_電気!A906)</f>
        <v/>
      </c>
      <c r="AV906" s="19" t="str">
        <f>IF(参照_電気!B906="","",参照_電気!B906)</f>
        <v/>
      </c>
      <c r="AW906" s="19" t="str">
        <f>IF(参照_電気!C906="","",参照_電気!C906)</f>
        <v>(参考値)事業者全体</v>
      </c>
      <c r="AX906" s="19">
        <f>IF(参照_電気!D906="","",参照_電気!D906)</f>
        <v>3.7199999999999999E-4</v>
      </c>
      <c r="AY906" s="19">
        <f>IF(参照_電気!E906="","",参照_電気!E906)</f>
        <v>3.7199999999999999E-4</v>
      </c>
      <c r="AZ906" s="19" t="str">
        <f>IF(参照_電気!F906="","",参照_電気!F906)</f>
        <v>(株)エネファント</v>
      </c>
      <c r="BA906" s="19" t="str">
        <f>IF(参照_電気!G906="","",参照_電気!G906)</f>
        <v>(株)エネファント_(参考値)事業者全体</v>
      </c>
      <c r="BB906" s="19">
        <f t="shared" si="55"/>
        <v>0.372</v>
      </c>
      <c r="BD906" s="19" t="str">
        <f>IF(参照_電気!L906="","",参照_電気!L906)</f>
        <v/>
      </c>
    </row>
    <row r="907" spans="47:56">
      <c r="AU907" s="19" t="str">
        <f>IF(参照_電気!A907="","",参照_電気!A907)</f>
        <v>A0529</v>
      </c>
      <c r="AV907" s="19" t="str">
        <f>IF(参照_電気!B907="","",参照_電気!B907)</f>
        <v>(株)エスエナジー</v>
      </c>
      <c r="AW907" s="19" t="str">
        <f>IF(参照_電気!C907="","",参照_電気!C907)</f>
        <v/>
      </c>
      <c r="AX907" s="19">
        <f>IF(参照_電気!D907="","",参照_電気!D907)</f>
        <v>5.9000000000000003E-4</v>
      </c>
      <c r="AY907" s="19">
        <f>IF(参照_電気!E907="","",参照_電気!E907)</f>
        <v>5.9000000000000003E-4</v>
      </c>
      <c r="AZ907" s="19" t="str">
        <f>IF(参照_電気!F907="","",参照_電気!F907)</f>
        <v>(株)エスエナジー</v>
      </c>
      <c r="BA907" s="19" t="str">
        <f>IF(参照_電気!G907="","",参照_電気!G907)</f>
        <v>(株)エスエナジー_</v>
      </c>
      <c r="BB907" s="19">
        <f t="shared" si="55"/>
        <v>0.59000000000000008</v>
      </c>
      <c r="BD907" s="19" t="str">
        <f>IF(参照_電気!L907="","",参照_電気!L907)</f>
        <v/>
      </c>
    </row>
    <row r="908" spans="47:56">
      <c r="AU908" s="19" t="str">
        <f>IF(参照_電気!A908="","",参照_電気!A908)</f>
        <v>A0532</v>
      </c>
      <c r="AV908" s="19" t="str">
        <f>IF(参照_電気!B908="","",参照_電気!B908)</f>
        <v>(株)フリクト電力(旧：(株)Mpower)</v>
      </c>
      <c r="AW908" s="19" t="str">
        <f>IF(参照_電気!C908="","",参照_電気!C908)</f>
        <v/>
      </c>
      <c r="AX908" s="19">
        <f>IF(参照_電気!D908="","",参照_電気!D908)</f>
        <v>4.2400000000000001E-4</v>
      </c>
      <c r="AY908" s="19">
        <f>IF(参照_電気!E908="","",参照_電気!E908)</f>
        <v>4.2400000000000001E-4</v>
      </c>
      <c r="AZ908" s="19" t="str">
        <f>IF(参照_電気!F908="","",参照_電気!F908)</f>
        <v>(株)フリクト電力(旧：(株)Mpower)</v>
      </c>
      <c r="BA908" s="19" t="str">
        <f>IF(参照_電気!G908="","",参照_電気!G908)</f>
        <v>(株)フリクト電力(旧：(株)Mpower)_</v>
      </c>
      <c r="BB908" s="19">
        <f t="shared" si="55"/>
        <v>0.42399999999999999</v>
      </c>
      <c r="BD908" s="19" t="str">
        <f>IF(参照_電気!L908="","",参照_電気!L908)</f>
        <v/>
      </c>
    </row>
    <row r="909" spans="47:56">
      <c r="AU909" s="19" t="str">
        <f>IF(参照_電気!A909="","",参照_電気!A909)</f>
        <v>A0533</v>
      </c>
      <c r="AV909" s="19" t="str">
        <f>IF(参照_電気!B909="","",参照_電気!B909)</f>
        <v>秩父新電力(株)</v>
      </c>
      <c r="AW909" s="19" t="str">
        <f>IF(参照_電気!C909="","",参照_電気!C909)</f>
        <v>メニューA</v>
      </c>
      <c r="AX909" s="19">
        <f>IF(参照_電気!D909="","",参照_電気!D909)</f>
        <v>0</v>
      </c>
      <c r="AY909" s="19">
        <f>IF(参照_電気!E909="","",参照_電気!E909)</f>
        <v>0</v>
      </c>
      <c r="AZ909" s="19" t="str">
        <f>IF(参照_電気!F909="","",参照_電気!F909)</f>
        <v>秩父新電力(株)</v>
      </c>
      <c r="BA909" s="19" t="str">
        <f>IF(参照_電気!G909="","",参照_電気!G909)</f>
        <v>秩父新電力(株)_メニューA</v>
      </c>
      <c r="BB909" s="19">
        <f t="shared" si="55"/>
        <v>0</v>
      </c>
      <c r="BD909" s="19" t="str">
        <f>IF(参照_電気!L909="","",参照_電気!L909)</f>
        <v/>
      </c>
    </row>
    <row r="910" spans="47:56">
      <c r="AU910" s="19" t="str">
        <f>IF(参照_電気!A910="","",参照_電気!A910)</f>
        <v/>
      </c>
      <c r="AV910" s="19" t="str">
        <f>IF(参照_電気!B910="","",参照_電気!B910)</f>
        <v/>
      </c>
      <c r="AW910" s="19" t="str">
        <f>IF(参照_電気!C910="","",参照_電気!C910)</f>
        <v>メニューB</v>
      </c>
      <c r="AX910" s="19">
        <f>IF(参照_電気!D910="","",参照_電気!D910)</f>
        <v>2.99E-4</v>
      </c>
      <c r="AY910" s="19">
        <f>IF(参照_電気!E910="","",参照_電気!E910)</f>
        <v>2.99E-4</v>
      </c>
      <c r="AZ910" s="19" t="str">
        <f>IF(参照_電気!F910="","",参照_電気!F910)</f>
        <v>秩父新電力(株)</v>
      </c>
      <c r="BA910" s="19" t="str">
        <f>IF(参照_電気!G910="","",参照_電気!G910)</f>
        <v>秩父新電力(株)_メニューB</v>
      </c>
      <c r="BB910" s="19">
        <f t="shared" si="55"/>
        <v>0.29899999999999999</v>
      </c>
      <c r="BD910" s="19" t="str">
        <f>IF(参照_電気!L910="","",参照_電気!L910)</f>
        <v/>
      </c>
    </row>
    <row r="911" spans="47:56">
      <c r="AU911" s="19" t="str">
        <f>IF(参照_電気!A911="","",参照_電気!A911)</f>
        <v/>
      </c>
      <c r="AV911" s="19" t="str">
        <f>IF(参照_電気!B911="","",参照_電気!B911)</f>
        <v/>
      </c>
      <c r="AW911" s="19" t="str">
        <f>IF(参照_電気!C911="","",参照_電気!C911)</f>
        <v>メニューC(残差)</v>
      </c>
      <c r="AX911" s="19">
        <f>IF(参照_電気!D911="","",参照_電気!D911)</f>
        <v>7.0100000000000002E-4</v>
      </c>
      <c r="AY911" s="19">
        <f>IF(参照_電気!E911="","",参照_電気!E911)</f>
        <v>7.0100000000000002E-4</v>
      </c>
      <c r="AZ911" s="19" t="str">
        <f>IF(参照_電気!F911="","",参照_電気!F911)</f>
        <v>秩父新電力(株)</v>
      </c>
      <c r="BA911" s="19" t="str">
        <f>IF(参照_電気!G911="","",参照_電気!G911)</f>
        <v>秩父新電力(株)_メニューC(残差)</v>
      </c>
      <c r="BB911" s="19">
        <f t="shared" si="55"/>
        <v>0.70100000000000007</v>
      </c>
      <c r="BD911" s="19" t="str">
        <f>IF(参照_電気!L911="","",参照_電気!L911)</f>
        <v/>
      </c>
    </row>
    <row r="912" spans="47:56">
      <c r="AU912" s="19" t="str">
        <f>IF(参照_電気!A912="","",参照_電気!A912)</f>
        <v/>
      </c>
      <c r="AV912" s="19" t="str">
        <f>IF(参照_電気!B912="","",参照_電気!B912)</f>
        <v/>
      </c>
      <c r="AW912" s="19" t="str">
        <f>IF(参照_電気!C912="","",参照_電気!C912)</f>
        <v>(参考値)事業者全体</v>
      </c>
      <c r="AX912" s="19">
        <f>IF(参照_電気!D912="","",参照_電気!D912)</f>
        <v>4.5199999999999998E-4</v>
      </c>
      <c r="AY912" s="19">
        <f>IF(参照_電気!E912="","",参照_電気!E912)</f>
        <v>4.5199999999999998E-4</v>
      </c>
      <c r="AZ912" s="19" t="str">
        <f>IF(参照_電気!F912="","",参照_電気!F912)</f>
        <v>秩父新電力(株)</v>
      </c>
      <c r="BA912" s="19" t="str">
        <f>IF(参照_電気!G912="","",参照_電気!G912)</f>
        <v>秩父新電力(株)_(参考値)事業者全体</v>
      </c>
      <c r="BB912" s="19">
        <f t="shared" si="55"/>
        <v>0.45199999999999996</v>
      </c>
      <c r="BD912" s="19" t="str">
        <f>IF(参照_電気!L912="","",参照_電気!L912)</f>
        <v/>
      </c>
    </row>
    <row r="913" spans="47:56">
      <c r="AU913" s="19" t="str">
        <f>IF(参照_電気!A913="","",参照_電気!A913)</f>
        <v>A0534</v>
      </c>
      <c r="AV913" s="19" t="str">
        <f>IF(参照_電気!B913="","",参照_電気!B913)</f>
        <v>みよしエナジー(株)</v>
      </c>
      <c r="AW913" s="19" t="str">
        <f>IF(参照_電気!C913="","",参照_電気!C913)</f>
        <v>メニューA</v>
      </c>
      <c r="AX913" s="19">
        <f>IF(参照_電気!D913="","",参照_電気!D913)</f>
        <v>4.35E-4</v>
      </c>
      <c r="AY913" s="19">
        <f>IF(参照_電気!E913="","",参照_電気!E913)</f>
        <v>4.35E-4</v>
      </c>
      <c r="AZ913" s="19" t="str">
        <f>IF(参照_電気!F913="","",参照_電気!F913)</f>
        <v>みよしエナジー(株)</v>
      </c>
      <c r="BA913" s="19" t="str">
        <f>IF(参照_電気!G913="","",参照_電気!G913)</f>
        <v>みよしエナジー(株)_メニューA</v>
      </c>
      <c r="BB913" s="19">
        <f t="shared" si="55"/>
        <v>0.435</v>
      </c>
      <c r="BD913" s="19" t="str">
        <f>IF(参照_電気!L913="","",参照_電気!L913)</f>
        <v/>
      </c>
    </row>
    <row r="914" spans="47:56">
      <c r="AU914" s="19" t="str">
        <f>IF(参照_電気!A914="","",参照_電気!A914)</f>
        <v/>
      </c>
      <c r="AV914" s="19" t="str">
        <f>IF(参照_電気!B914="","",参照_電気!B914)</f>
        <v/>
      </c>
      <c r="AW914" s="19" t="str">
        <f>IF(参照_電気!C914="","",参照_電気!C914)</f>
        <v>メニューB(残差)</v>
      </c>
      <c r="AX914" s="19">
        <f>IF(参照_電気!D914="","",参照_電気!D914)</f>
        <v>5.5800000000000001E-4</v>
      </c>
      <c r="AY914" s="19">
        <f>IF(参照_電気!E914="","",参照_電気!E914)</f>
        <v>5.5800000000000001E-4</v>
      </c>
      <c r="AZ914" s="19" t="str">
        <f>IF(参照_電気!F914="","",参照_電気!F914)</f>
        <v>みよしエナジー(株)</v>
      </c>
      <c r="BA914" s="19" t="str">
        <f>IF(参照_電気!G914="","",参照_電気!G914)</f>
        <v>みよしエナジー(株)_メニューB(残差)</v>
      </c>
      <c r="BB914" s="19">
        <f t="shared" si="55"/>
        <v>0.55800000000000005</v>
      </c>
      <c r="BD914" s="19" t="str">
        <f>IF(参照_電気!L914="","",参照_電気!L914)</f>
        <v/>
      </c>
    </row>
    <row r="915" spans="47:56">
      <c r="AU915" s="19" t="str">
        <f>IF(参照_電気!A915="","",参照_電気!A915)</f>
        <v/>
      </c>
      <c r="AV915" s="19" t="str">
        <f>IF(参照_電気!B915="","",参照_電気!B915)</f>
        <v/>
      </c>
      <c r="AW915" s="19" t="str">
        <f>IF(参照_電気!C915="","",参照_電気!C915)</f>
        <v>(参考値)事業者全体</v>
      </c>
      <c r="AX915" s="19">
        <f>IF(参照_電気!D915="","",参照_電気!D915)</f>
        <v>5.1000000000000004E-4</v>
      </c>
      <c r="AY915" s="19">
        <f>IF(参照_電気!E915="","",参照_電気!E915)</f>
        <v>5.1000000000000004E-4</v>
      </c>
      <c r="AZ915" s="19" t="str">
        <f>IF(参照_電気!F915="","",参照_電気!F915)</f>
        <v>みよしエナジー(株)</v>
      </c>
      <c r="BA915" s="19" t="str">
        <f>IF(参照_電気!G915="","",参照_電気!G915)</f>
        <v>みよしエナジー(株)_(参考値)事業者全体</v>
      </c>
      <c r="BB915" s="19">
        <f t="shared" si="55"/>
        <v>0.51</v>
      </c>
      <c r="BD915" s="19" t="str">
        <f>IF(参照_電気!L915="","",参照_電気!L915)</f>
        <v/>
      </c>
    </row>
    <row r="916" spans="47:56">
      <c r="AU916" s="19" t="str">
        <f>IF(参照_電気!A916="","",参照_電気!A916)</f>
        <v>A0538</v>
      </c>
      <c r="AV916" s="19" t="str">
        <f>IF(参照_電気!B916="","",参照_電気!B916)</f>
        <v>綿半パートナーズ(株)</v>
      </c>
      <c r="AW916" s="19" t="str">
        <f>IF(参照_電気!C916="","",参照_電気!C916)</f>
        <v/>
      </c>
      <c r="AX916" s="19">
        <f>IF(参照_電気!D916="","",参照_電気!D916)</f>
        <v>6.3400000000000001E-4</v>
      </c>
      <c r="AY916" s="19">
        <f>IF(参照_電気!E916="","",参照_電気!E916)</f>
        <v>6.3400000000000001E-4</v>
      </c>
      <c r="AZ916" s="19" t="str">
        <f>IF(参照_電気!F916="","",参照_電気!F916)</f>
        <v>綿半パートナーズ(株)</v>
      </c>
      <c r="BA916" s="19" t="str">
        <f>IF(参照_電気!G916="","",参照_電気!G916)</f>
        <v>綿半パートナーズ(株)_</v>
      </c>
      <c r="BB916" s="19">
        <f t="shared" si="55"/>
        <v>0.63400000000000001</v>
      </c>
      <c r="BD916" s="19" t="str">
        <f>IF(参照_電気!L916="","",参照_電気!L916)</f>
        <v/>
      </c>
    </row>
    <row r="917" spans="47:56">
      <c r="AU917" s="19" t="str">
        <f>IF(参照_電気!A917="","",参照_電気!A917)</f>
        <v>A0539</v>
      </c>
      <c r="AV917" s="19" t="str">
        <f>IF(参照_電気!B917="","",参照_電気!B917)</f>
        <v>(株)karch</v>
      </c>
      <c r="AW917" s="19" t="str">
        <f>IF(参照_電気!C917="","",参照_電気!C917)</f>
        <v/>
      </c>
      <c r="AX917" s="19">
        <f>IF(参照_電気!D917="","",参照_電気!D917)</f>
        <v>4.1100000000000002E-4</v>
      </c>
      <c r="AY917" s="19">
        <f>IF(参照_電気!E917="","",参照_電気!E917)</f>
        <v>4.1100000000000002E-4</v>
      </c>
      <c r="AZ917" s="19" t="str">
        <f>IF(参照_電気!F917="","",参照_電気!F917)</f>
        <v>(株)karch</v>
      </c>
      <c r="BA917" s="19" t="str">
        <f>IF(参照_電気!G917="","",参照_電気!G917)</f>
        <v>(株)karch_</v>
      </c>
      <c r="BB917" s="19">
        <f t="shared" si="55"/>
        <v>0.41100000000000003</v>
      </c>
      <c r="BD917" s="19" t="str">
        <f>IF(参照_電気!L917="","",参照_電気!L917)</f>
        <v/>
      </c>
    </row>
    <row r="918" spans="47:56">
      <c r="AU918" s="19" t="str">
        <f>IF(参照_電気!A918="","",参照_電気!A918)</f>
        <v>A0543</v>
      </c>
      <c r="AV918" s="19" t="str">
        <f>IF(参照_電気!B918="","",参照_電気!B918)</f>
        <v>(株)かみでん里山公社</v>
      </c>
      <c r="AW918" s="19" t="str">
        <f>IF(参照_電気!C918="","",参照_電気!C918)</f>
        <v/>
      </c>
      <c r="AX918" s="19">
        <f>IF(参照_電気!D918="","",参照_電気!D918)</f>
        <v>5.4799999999999998E-4</v>
      </c>
      <c r="AY918" s="19">
        <f>IF(参照_電気!E918="","",参照_電気!E918)</f>
        <v>5.4799999999999998E-4</v>
      </c>
      <c r="AZ918" s="19" t="str">
        <f>IF(参照_電気!F918="","",参照_電気!F918)</f>
        <v>(株)かみでん里山公社</v>
      </c>
      <c r="BA918" s="19" t="str">
        <f>IF(参照_電気!G918="","",参照_電気!G918)</f>
        <v>(株)かみでん里山公社_</v>
      </c>
      <c r="BB918" s="19">
        <f t="shared" si="55"/>
        <v>0.54799999999999993</v>
      </c>
      <c r="BD918" s="19" t="str">
        <f>IF(参照_電気!L918="","",参照_電気!L918)</f>
        <v/>
      </c>
    </row>
    <row r="919" spans="47:56">
      <c r="AU919" s="19" t="str">
        <f>IF(参照_電気!A919="","",参照_電気!A919)</f>
        <v>A0546</v>
      </c>
      <c r="AV919" s="19" t="str">
        <f>IF(参照_電気!B919="","",参照_電気!B919)</f>
        <v>(株)三郷ひまわりエナジー</v>
      </c>
      <c r="AW919" s="19" t="str">
        <f>IF(参照_電気!C919="","",参照_電気!C919)</f>
        <v>メニューA</v>
      </c>
      <c r="AX919" s="19">
        <f>IF(参照_電気!D919="","",参照_電気!D919)</f>
        <v>5.9000000000000003E-4</v>
      </c>
      <c r="AY919" s="19">
        <f>IF(参照_電気!E919="","",参照_電気!E919)</f>
        <v>5.9000000000000003E-4</v>
      </c>
      <c r="AZ919" s="19" t="str">
        <f>IF(参照_電気!F919="","",参照_電気!F919)</f>
        <v>(株)三郷ひまわりエナジー</v>
      </c>
      <c r="BA919" s="19" t="str">
        <f>IF(参照_電気!G919="","",参照_電気!G919)</f>
        <v>(株)三郷ひまわりエナジー_メニューA</v>
      </c>
      <c r="BB919" s="19">
        <f t="shared" si="55"/>
        <v>0.59000000000000008</v>
      </c>
      <c r="BD919" s="19" t="str">
        <f>IF(参照_電気!L919="","",参照_電気!L919)</f>
        <v/>
      </c>
    </row>
    <row r="920" spans="47:56">
      <c r="AU920" s="19" t="str">
        <f>IF(参照_電気!A920="","",参照_電気!A920)</f>
        <v/>
      </c>
      <c r="AV920" s="19" t="str">
        <f>IF(参照_電気!B920="","",参照_電気!B920)</f>
        <v/>
      </c>
      <c r="AW920" s="19" t="str">
        <f>IF(参照_電気!C920="","",参照_電気!C920)</f>
        <v>(参考値)事業者全体</v>
      </c>
      <c r="AX920" s="19">
        <f>IF(参照_電気!D920="","",参照_電気!D920)</f>
        <v>5.9000000000000003E-4</v>
      </c>
      <c r="AY920" s="19">
        <f>IF(参照_電気!E920="","",参照_電気!E920)</f>
        <v>5.9000000000000003E-4</v>
      </c>
      <c r="AZ920" s="19" t="str">
        <f>IF(参照_電気!F920="","",参照_電気!F920)</f>
        <v>(株)三郷ひまわりエナジー</v>
      </c>
      <c r="BA920" s="19" t="str">
        <f>IF(参照_電気!G920="","",参照_電気!G920)</f>
        <v>(株)三郷ひまわりエナジー_(参考値)事業者全体</v>
      </c>
      <c r="BB920" s="19">
        <f t="shared" si="55"/>
        <v>0.59000000000000008</v>
      </c>
      <c r="BD920" s="19" t="str">
        <f>IF(参照_電気!L920="","",参照_電気!L920)</f>
        <v/>
      </c>
    </row>
    <row r="921" spans="47:56">
      <c r="AU921" s="19" t="str">
        <f>IF(参照_電気!A921="","",参照_電気!A921)</f>
        <v>A0547</v>
      </c>
      <c r="AV921" s="19" t="str">
        <f>IF(参照_電気!B921="","",参照_電気!B921)</f>
        <v>(株)球磨村森電力</v>
      </c>
      <c r="AW921" s="19" t="str">
        <f>IF(参照_電気!C921="","",参照_電気!C921)</f>
        <v/>
      </c>
      <c r="AX921" s="19">
        <f>IF(参照_電気!D921="","",参照_電気!D921)</f>
        <v>5.8399999999999999E-4</v>
      </c>
      <c r="AY921" s="19">
        <f>IF(参照_電気!E921="","",参照_電気!E921)</f>
        <v>5.8399999999999999E-4</v>
      </c>
      <c r="AZ921" s="19" t="str">
        <f>IF(参照_電気!F921="","",参照_電気!F921)</f>
        <v>(株)球磨村森電力</v>
      </c>
      <c r="BA921" s="19" t="str">
        <f>IF(参照_電気!G921="","",参照_電気!G921)</f>
        <v>(株)球磨村森電力_</v>
      </c>
      <c r="BB921" s="19">
        <f t="shared" si="55"/>
        <v>0.58399999999999996</v>
      </c>
      <c r="BD921" s="19" t="str">
        <f>IF(参照_電気!L921="","",参照_電気!L921)</f>
        <v/>
      </c>
    </row>
    <row r="922" spans="47:56">
      <c r="AU922" s="19" t="str">
        <f>IF(参照_電気!A922="","",参照_電気!A922)</f>
        <v>A0549</v>
      </c>
      <c r="AV922" s="19" t="str">
        <f>IF(参照_電気!B922="","",参照_電気!B922)</f>
        <v>くこくエネルギー(株)</v>
      </c>
      <c r="AW922" s="19" t="str">
        <f>IF(参照_電気!C922="","",参照_電気!C922)</f>
        <v/>
      </c>
      <c r="AX922" s="19">
        <f>IF(参照_電気!D922="","",参照_電気!D922)</f>
        <v>5.9199999999999997E-4</v>
      </c>
      <c r="AY922" s="19">
        <f>IF(参照_電気!E922="","",参照_電気!E922)</f>
        <v>5.9199999999999997E-4</v>
      </c>
      <c r="AZ922" s="19" t="str">
        <f>IF(参照_電気!F922="","",参照_電気!F922)</f>
        <v>くこくエネルギー(株)</v>
      </c>
      <c r="BA922" s="19" t="str">
        <f>IF(参照_電気!G922="","",参照_電気!G922)</f>
        <v>くこくエネルギー(株)_</v>
      </c>
      <c r="BB922" s="19">
        <f t="shared" si="55"/>
        <v>0.59199999999999997</v>
      </c>
      <c r="BD922" s="19" t="str">
        <f>IF(参照_電気!L922="","",参照_電気!L922)</f>
        <v/>
      </c>
    </row>
    <row r="923" spans="47:56">
      <c r="AU923" s="19" t="str">
        <f>IF(参照_電気!A923="","",参照_電気!A923)</f>
        <v>A0550</v>
      </c>
      <c r="AV923" s="19" t="str">
        <f>IF(参照_電気!B923="","",参照_電気!B923)</f>
        <v>(株)エコログ</v>
      </c>
      <c r="AW923" s="19" t="str">
        <f>IF(参照_電気!C923="","",参照_電気!C923)</f>
        <v/>
      </c>
      <c r="AX923" s="19">
        <f>IF(参照_電気!D923="","",参照_電気!D923)</f>
        <v>4.2400000000000001E-4</v>
      </c>
      <c r="AY923" s="19">
        <f>IF(参照_電気!E923="","",参照_電気!E923)</f>
        <v>4.2400000000000001E-4</v>
      </c>
      <c r="AZ923" s="19" t="str">
        <f>IF(参照_電気!F923="","",参照_電気!F923)</f>
        <v>(株)エコログ</v>
      </c>
      <c r="BA923" s="19" t="str">
        <f>IF(参照_電気!G923="","",参照_電気!G923)</f>
        <v>(株)エコログ_</v>
      </c>
      <c r="BB923" s="19">
        <f t="shared" si="55"/>
        <v>0.42399999999999999</v>
      </c>
      <c r="BD923" s="19" t="str">
        <f>IF(参照_電気!L923="","",参照_電気!L923)</f>
        <v/>
      </c>
    </row>
    <row r="924" spans="47:56">
      <c r="AU924" s="19" t="str">
        <f>IF(参照_電気!A924="","",参照_電気!A924)</f>
        <v>A0551</v>
      </c>
      <c r="AV924" s="19" t="str">
        <f>IF(参照_電気!B924="","",参照_電気!B924)</f>
        <v>飯田まちづくり電力(株)</v>
      </c>
      <c r="AW924" s="19" t="str">
        <f>IF(参照_電気!C924="","",参照_電気!C924)</f>
        <v>メニューA</v>
      </c>
      <c r="AX924" s="19">
        <f>IF(参照_電気!D924="","",参照_電気!D924)</f>
        <v>0</v>
      </c>
      <c r="AY924" s="19">
        <f>IF(参照_電気!E924="","",参照_電気!E924)</f>
        <v>0</v>
      </c>
      <c r="AZ924" s="19" t="str">
        <f>IF(参照_電気!F924="","",参照_電気!F924)</f>
        <v>飯田まちづくり電力(株)</v>
      </c>
      <c r="BA924" s="19" t="str">
        <f>IF(参照_電気!G924="","",参照_電気!G924)</f>
        <v>飯田まちづくり電力(株)_メニューA</v>
      </c>
      <c r="BB924" s="19">
        <f t="shared" si="55"/>
        <v>0</v>
      </c>
      <c r="BD924" s="19" t="str">
        <f>IF(参照_電気!L924="","",参照_電気!L924)</f>
        <v/>
      </c>
    </row>
    <row r="925" spans="47:56">
      <c r="AU925" s="19" t="str">
        <f>IF(参照_電気!A925="","",参照_電気!A925)</f>
        <v/>
      </c>
      <c r="AV925" s="19" t="str">
        <f>IF(参照_電気!B925="","",参照_電気!B925)</f>
        <v/>
      </c>
      <c r="AW925" s="19" t="str">
        <f>IF(参照_電気!C925="","",参照_電気!C925)</f>
        <v>メニューB</v>
      </c>
      <c r="AX925" s="19">
        <f>IF(参照_電気!D925="","",参照_電気!D925)</f>
        <v>4.2700000000000002E-4</v>
      </c>
      <c r="AY925" s="19">
        <f>IF(参照_電気!E925="","",参照_電気!E925)</f>
        <v>4.2700000000000002E-4</v>
      </c>
      <c r="AZ925" s="19" t="str">
        <f>IF(参照_電気!F925="","",参照_電気!F925)</f>
        <v>飯田まちづくり電力(株)</v>
      </c>
      <c r="BA925" s="19" t="str">
        <f>IF(参照_電気!G925="","",参照_電気!G925)</f>
        <v>飯田まちづくり電力(株)_メニューB</v>
      </c>
      <c r="BB925" s="19">
        <f t="shared" si="55"/>
        <v>0.42700000000000005</v>
      </c>
      <c r="BD925" s="19" t="str">
        <f>IF(参照_電気!L925="","",参照_電気!L925)</f>
        <v/>
      </c>
    </row>
    <row r="926" spans="47:56">
      <c r="AU926" s="19" t="str">
        <f>IF(参照_電気!A926="","",参照_電気!A926)</f>
        <v/>
      </c>
      <c r="AV926" s="19" t="str">
        <f>IF(参照_電気!B926="","",参照_電気!B926)</f>
        <v/>
      </c>
      <c r="AW926" s="19" t="str">
        <f>IF(参照_電気!C926="","",参照_電気!C926)</f>
        <v>メニューC</v>
      </c>
      <c r="AX926" s="19">
        <f>IF(参照_電気!D926="","",参照_電気!D926)</f>
        <v>3.7599999999999998E-4</v>
      </c>
      <c r="AY926" s="19">
        <f>IF(参照_電気!E926="","",参照_電気!E926)</f>
        <v>3.7599999999999998E-4</v>
      </c>
      <c r="AZ926" s="19" t="str">
        <f>IF(参照_電気!F926="","",参照_電気!F926)</f>
        <v>飯田まちづくり電力(株)</v>
      </c>
      <c r="BA926" s="19" t="str">
        <f>IF(参照_電気!G926="","",参照_電気!G926)</f>
        <v>飯田まちづくり電力(株)_メニューC</v>
      </c>
      <c r="BB926" s="19">
        <f t="shared" si="55"/>
        <v>0.376</v>
      </c>
      <c r="BD926" s="19" t="str">
        <f>IF(参照_電気!L926="","",参照_電気!L926)</f>
        <v/>
      </c>
    </row>
    <row r="927" spans="47:56">
      <c r="AU927" s="19" t="str">
        <f>IF(参照_電気!A927="","",参照_電気!A927)</f>
        <v/>
      </c>
      <c r="AV927" s="19" t="str">
        <f>IF(参照_電気!B927="","",参照_電気!B927)</f>
        <v/>
      </c>
      <c r="AW927" s="19" t="str">
        <f>IF(参照_電気!C927="","",参照_電気!C927)</f>
        <v>メニューD</v>
      </c>
      <c r="AX927" s="19">
        <f>IF(参照_電気!D927="","",参照_電気!D927)</f>
        <v>2.9999999999999997E-4</v>
      </c>
      <c r="AY927" s="19">
        <f>IF(参照_電気!E927="","",参照_電気!E927)</f>
        <v>2.9999999999999997E-4</v>
      </c>
      <c r="AZ927" s="19" t="str">
        <f>IF(参照_電気!F927="","",参照_電気!F927)</f>
        <v>飯田まちづくり電力(株)</v>
      </c>
      <c r="BA927" s="19" t="str">
        <f>IF(参照_電気!G927="","",参照_電気!G927)</f>
        <v>飯田まちづくり電力(株)_メニューD</v>
      </c>
      <c r="BB927" s="19">
        <f t="shared" si="55"/>
        <v>0.3</v>
      </c>
      <c r="BD927" s="19" t="str">
        <f>IF(参照_電気!L927="","",参照_電気!L927)</f>
        <v/>
      </c>
    </row>
    <row r="928" spans="47:56">
      <c r="AU928" s="19" t="str">
        <f>IF(参照_電気!A928="","",参照_電気!A928)</f>
        <v/>
      </c>
      <c r="AV928" s="19" t="str">
        <f>IF(参照_電気!B928="","",参照_電気!B928)</f>
        <v/>
      </c>
      <c r="AW928" s="19" t="str">
        <f>IF(参照_電気!C928="","",参照_電気!C928)</f>
        <v>(参考値)事業者全体</v>
      </c>
      <c r="AX928" s="19">
        <f>IF(参照_電気!D928="","",参照_電気!D928)</f>
        <v>3.0200000000000002E-4</v>
      </c>
      <c r="AY928" s="19">
        <f>IF(参照_電気!E928="","",参照_電気!E928)</f>
        <v>3.0200000000000002E-4</v>
      </c>
      <c r="AZ928" s="19" t="str">
        <f>IF(参照_電気!F928="","",参照_電気!F928)</f>
        <v>飯田まちづくり電力(株)</v>
      </c>
      <c r="BA928" s="19" t="str">
        <f>IF(参照_電気!G928="","",参照_電気!G928)</f>
        <v>飯田まちづくり電力(株)_(参考値)事業者全体</v>
      </c>
      <c r="BB928" s="19">
        <f t="shared" si="55"/>
        <v>0.30200000000000005</v>
      </c>
      <c r="BD928" s="19" t="str">
        <f>IF(参照_電気!L928="","",参照_電気!L928)</f>
        <v/>
      </c>
    </row>
    <row r="929" spans="47:56">
      <c r="AU929" s="19" t="str">
        <f>IF(参照_電気!A929="","",参照_電気!A929)</f>
        <v>A0552</v>
      </c>
      <c r="AV929" s="19" t="str">
        <f>IF(参照_電気!B929="","",参照_電気!B929)</f>
        <v>イワタニ長野(株)</v>
      </c>
      <c r="AW929" s="19" t="str">
        <f>IF(参照_電気!C929="","",参照_電気!C929)</f>
        <v/>
      </c>
      <c r="AX929" s="19">
        <f>IF(参照_電気!D929="","",参照_電気!D929)</f>
        <v>4.1899999999999999E-4</v>
      </c>
      <c r="AY929" s="19">
        <f>IF(参照_電気!E929="","",参照_電気!E929)</f>
        <v>4.1899999999999999E-4</v>
      </c>
      <c r="AZ929" s="19" t="str">
        <f>IF(参照_電気!F929="","",参照_電気!F929)</f>
        <v>イワタニ長野(株)</v>
      </c>
      <c r="BA929" s="19" t="str">
        <f>IF(参照_電気!G929="","",参照_電気!G929)</f>
        <v>イワタニ長野(株)_</v>
      </c>
      <c r="BB929" s="19">
        <f t="shared" si="55"/>
        <v>0.41899999999999998</v>
      </c>
      <c r="BD929" s="19" t="str">
        <f>IF(参照_電気!L929="","",参照_電気!L929)</f>
        <v/>
      </c>
    </row>
    <row r="930" spans="47:56">
      <c r="AU930" s="19" t="str">
        <f>IF(参照_電気!A930="","",参照_電気!A930)</f>
        <v>A0553</v>
      </c>
      <c r="AV930" s="19" t="str">
        <f>IF(参照_電気!B930="","",参照_電気!B930)</f>
        <v>シェルジャパン(株)</v>
      </c>
      <c r="AW930" s="19" t="str">
        <f>IF(参照_電気!C930="","",参照_電気!C930)</f>
        <v>メニューA</v>
      </c>
      <c r="AX930" s="19">
        <f>IF(参照_電気!D930="","",参照_電気!D930)</f>
        <v>0</v>
      </c>
      <c r="AY930" s="19">
        <f>IF(参照_電気!E930="","",参照_電気!E930)</f>
        <v>0</v>
      </c>
      <c r="AZ930" s="19" t="str">
        <f>IF(参照_電気!F930="","",参照_電気!F930)</f>
        <v>シェルジャパン(株)</v>
      </c>
      <c r="BA930" s="19" t="str">
        <f>IF(参照_電気!G930="","",参照_電気!G930)</f>
        <v>シェルジャパン(株)_メニューA</v>
      </c>
      <c r="BB930" s="19">
        <f t="shared" si="55"/>
        <v>0</v>
      </c>
      <c r="BD930" s="19" t="str">
        <f>IF(参照_電気!L930="","",参照_電気!L930)</f>
        <v/>
      </c>
    </row>
    <row r="931" spans="47:56">
      <c r="AU931" s="19" t="str">
        <f>IF(参照_電気!A931="","",参照_電気!A931)</f>
        <v/>
      </c>
      <c r="AV931" s="19" t="str">
        <f>IF(参照_電気!B931="","",参照_電気!B931)</f>
        <v/>
      </c>
      <c r="AW931" s="19" t="str">
        <f>IF(参照_電気!C931="","",参照_電気!C931)</f>
        <v>メニューB</v>
      </c>
      <c r="AX931" s="19">
        <f>IF(参照_電気!D931="","",参照_電気!D931)</f>
        <v>2.9999999999999997E-4</v>
      </c>
      <c r="AY931" s="19">
        <f>IF(参照_電気!E931="","",参照_電気!E931)</f>
        <v>2.9999999999999997E-4</v>
      </c>
      <c r="AZ931" s="19" t="str">
        <f>IF(参照_電気!F931="","",参照_電気!F931)</f>
        <v>シェルジャパン(株)</v>
      </c>
      <c r="BA931" s="19" t="str">
        <f>IF(参照_電気!G931="","",参照_電気!G931)</f>
        <v>シェルジャパン(株)_メニューB</v>
      </c>
      <c r="BB931" s="19">
        <f t="shared" si="55"/>
        <v>0.3</v>
      </c>
      <c r="BD931" s="19" t="str">
        <f>IF(参照_電気!L931="","",参照_電気!L931)</f>
        <v/>
      </c>
    </row>
    <row r="932" spans="47:56">
      <c r="AU932" s="19" t="str">
        <f>IF(参照_電気!A932="","",参照_電気!A932)</f>
        <v/>
      </c>
      <c r="AV932" s="19" t="str">
        <f>IF(参照_電気!B932="","",参照_電気!B932)</f>
        <v/>
      </c>
      <c r="AW932" s="19" t="str">
        <f>IF(参照_電気!C932="","",参照_電気!C932)</f>
        <v>メニューC(残差)</v>
      </c>
      <c r="AX932" s="19">
        <f>IF(参照_電気!D932="","",参照_電気!D932)</f>
        <v>4.2200000000000001E-4</v>
      </c>
      <c r="AY932" s="19">
        <f>IF(参照_電気!E932="","",参照_電気!E932)</f>
        <v>4.2200000000000001E-4</v>
      </c>
      <c r="AZ932" s="19" t="str">
        <f>IF(参照_電気!F932="","",参照_電気!F932)</f>
        <v>シェルジャパン(株)</v>
      </c>
      <c r="BA932" s="19" t="str">
        <f>IF(参照_電気!G932="","",参照_電気!G932)</f>
        <v>シェルジャパン(株)_メニューC(残差)</v>
      </c>
      <c r="BB932" s="19">
        <f t="shared" si="55"/>
        <v>0.42199999999999999</v>
      </c>
      <c r="BD932" s="19" t="str">
        <f>IF(参照_電気!L932="","",参照_電気!L932)</f>
        <v/>
      </c>
    </row>
    <row r="933" spans="47:56">
      <c r="AU933" s="19" t="str">
        <f>IF(参照_電気!A933="","",参照_電気!A933)</f>
        <v/>
      </c>
      <c r="AV933" s="19" t="str">
        <f>IF(参照_電気!B933="","",参照_電気!B933)</f>
        <v/>
      </c>
      <c r="AW933" s="19" t="str">
        <f>IF(参照_電気!C933="","",参照_電気!C933)</f>
        <v>(参考値)事業者全体</v>
      </c>
      <c r="AX933" s="19">
        <f>IF(参照_電気!D933="","",参照_電気!D933)</f>
        <v>4.2200000000000001E-4</v>
      </c>
      <c r="AY933" s="19">
        <f>IF(参照_電気!E933="","",参照_電気!E933)</f>
        <v>4.2200000000000001E-4</v>
      </c>
      <c r="AZ933" s="19" t="str">
        <f>IF(参照_電気!F933="","",参照_電気!F933)</f>
        <v>シェルジャパン(株)</v>
      </c>
      <c r="BA933" s="19" t="str">
        <f>IF(参照_電気!G933="","",参照_電気!G933)</f>
        <v>シェルジャパン(株)_(参考値)事業者全体</v>
      </c>
      <c r="BB933" s="19">
        <f t="shared" si="55"/>
        <v>0.42199999999999999</v>
      </c>
      <c r="BD933" s="19" t="str">
        <f>IF(参照_電気!L933="","",参照_電気!L933)</f>
        <v/>
      </c>
    </row>
    <row r="934" spans="47:56">
      <c r="AU934" s="19" t="str">
        <f>IF(参照_電気!A934="","",参照_電気!A934)</f>
        <v>A0555</v>
      </c>
      <c r="AV934" s="19" t="str">
        <f>IF(参照_電気!B934="","",参照_電気!B934)</f>
        <v>石油資源開発(株)</v>
      </c>
      <c r="AW934" s="19" t="str">
        <f>IF(参照_電気!C934="","",参照_電気!C934)</f>
        <v/>
      </c>
      <c r="AX934" s="19">
        <f>IF(参照_電気!D934="","",参照_電気!D934)</f>
        <v>4.2200000000000001E-4</v>
      </c>
      <c r="AY934" s="19">
        <f>IF(参照_電気!E934="","",参照_電気!E934)</f>
        <v>4.2200000000000001E-4</v>
      </c>
      <c r="AZ934" s="19" t="str">
        <f>IF(参照_電気!F934="","",参照_電気!F934)</f>
        <v>石油資源開発(株)</v>
      </c>
      <c r="BA934" s="19" t="str">
        <f>IF(参照_電気!G934="","",参照_電気!G934)</f>
        <v>石油資源開発(株)_</v>
      </c>
      <c r="BB934" s="19">
        <f t="shared" si="55"/>
        <v>0.42199999999999999</v>
      </c>
      <c r="BD934" s="19" t="str">
        <f>IF(参照_電気!L934="","",参照_電気!L934)</f>
        <v/>
      </c>
    </row>
    <row r="935" spans="47:56">
      <c r="AU935" s="19" t="str">
        <f>IF(参照_電気!A935="","",参照_電気!A935)</f>
        <v>A0556</v>
      </c>
      <c r="AV935" s="19" t="str">
        <f>IF(参照_電気!B935="","",参照_電気!B935)</f>
        <v>越後天然ガス(株)</v>
      </c>
      <c r="AW935" s="19" t="str">
        <f>IF(参照_電気!C935="","",参照_電気!C935)</f>
        <v>メニューA</v>
      </c>
      <c r="AX935" s="19">
        <f>IF(参照_電気!D935="","",参照_電気!D935)</f>
        <v>0</v>
      </c>
      <c r="AY935" s="19">
        <f>IF(参照_電気!E935="","",参照_電気!E935)</f>
        <v>0</v>
      </c>
      <c r="AZ935" s="19" t="str">
        <f>IF(参照_電気!F935="","",参照_電気!F935)</f>
        <v>越後天然ガス(株)</v>
      </c>
      <c r="BA935" s="19" t="str">
        <f>IF(参照_電気!G935="","",参照_電気!G935)</f>
        <v>越後天然ガス(株)_メニューA</v>
      </c>
      <c r="BB935" s="19">
        <f t="shared" si="55"/>
        <v>0</v>
      </c>
      <c r="BD935" s="19" t="str">
        <f>IF(参照_電気!L935="","",参照_電気!L935)</f>
        <v/>
      </c>
    </row>
    <row r="936" spans="47:56">
      <c r="AU936" s="19" t="str">
        <f>IF(参照_電気!A936="","",参照_電気!A936)</f>
        <v/>
      </c>
      <c r="AV936" s="19" t="str">
        <f>IF(参照_電気!B936="","",参照_電気!B936)</f>
        <v/>
      </c>
      <c r="AW936" s="19" t="str">
        <f>IF(参照_電気!C936="","",参照_電気!C936)</f>
        <v>メニューB(残差)</v>
      </c>
      <c r="AX936" s="19">
        <f>IF(参照_電気!D936="","",参照_電気!D936)</f>
        <v>6.9800000000000005E-4</v>
      </c>
      <c r="AY936" s="19">
        <f>IF(参照_電気!E936="","",参照_電気!E936)</f>
        <v>6.9800000000000005E-4</v>
      </c>
      <c r="AZ936" s="19" t="str">
        <f>IF(参照_電気!F936="","",参照_電気!F936)</f>
        <v>越後天然ガス(株)</v>
      </c>
      <c r="BA936" s="19" t="str">
        <f>IF(参照_電気!G936="","",参照_電気!G936)</f>
        <v>越後天然ガス(株)_メニューB(残差)</v>
      </c>
      <c r="BB936" s="19">
        <f t="shared" si="55"/>
        <v>0.69800000000000006</v>
      </c>
      <c r="BD936" s="19" t="str">
        <f>IF(参照_電気!L936="","",参照_電気!L936)</f>
        <v/>
      </c>
    </row>
    <row r="937" spans="47:56">
      <c r="AU937" s="19" t="str">
        <f>IF(参照_電気!A937="","",参照_電気!A937)</f>
        <v/>
      </c>
      <c r="AV937" s="19" t="str">
        <f>IF(参照_電気!B937="","",参照_電気!B937)</f>
        <v/>
      </c>
      <c r="AW937" s="19" t="str">
        <f>IF(参照_電気!C937="","",参照_電気!C937)</f>
        <v>(参考値)事業者全体</v>
      </c>
      <c r="AX937" s="19">
        <f>IF(参照_電気!D937="","",参照_電気!D937)</f>
        <v>3.4400000000000001E-4</v>
      </c>
      <c r="AY937" s="19">
        <f>IF(参照_電気!E937="","",参照_電気!E937)</f>
        <v>3.4400000000000001E-4</v>
      </c>
      <c r="AZ937" s="19" t="str">
        <f>IF(参照_電気!F937="","",参照_電気!F937)</f>
        <v>越後天然ガス(株)</v>
      </c>
      <c r="BA937" s="19" t="str">
        <f>IF(参照_電気!G937="","",参照_電気!G937)</f>
        <v>越後天然ガス(株)_(参考値)事業者全体</v>
      </c>
      <c r="BB937" s="19">
        <f t="shared" si="55"/>
        <v>0.34400000000000003</v>
      </c>
      <c r="BD937" s="19" t="str">
        <f>IF(参照_電気!L937="","",参照_電気!L937)</f>
        <v/>
      </c>
    </row>
    <row r="938" spans="47:56">
      <c r="AU938" s="19" t="str">
        <f>IF(参照_電気!A938="","",参照_電気!A938)</f>
        <v>A0558</v>
      </c>
      <c r="AV938" s="19" t="str">
        <f>IF(参照_電気!B938="","",参照_電気!B938)</f>
        <v>坂戸ガス(株)</v>
      </c>
      <c r="AW938" s="19" t="str">
        <f>IF(参照_電気!C938="","",参照_電気!C938)</f>
        <v/>
      </c>
      <c r="AX938" s="19">
        <f>IF(参照_電気!D938="","",参照_電気!D938)</f>
        <v>3.88E-4</v>
      </c>
      <c r="AY938" s="19">
        <f>IF(参照_電気!E938="","",参照_電気!E938)</f>
        <v>3.88E-4</v>
      </c>
      <c r="AZ938" s="19" t="str">
        <f>IF(参照_電気!F938="","",参照_電気!F938)</f>
        <v>坂戸ガス(株)</v>
      </c>
      <c r="BA938" s="19" t="str">
        <f>IF(参照_電気!G938="","",参照_電気!G938)</f>
        <v>坂戸ガス(株)_</v>
      </c>
      <c r="BB938" s="19">
        <f t="shared" si="55"/>
        <v>0.38800000000000001</v>
      </c>
      <c r="BD938" s="19" t="str">
        <f>IF(参照_電気!L938="","",参照_電気!L938)</f>
        <v/>
      </c>
    </row>
    <row r="939" spans="47:56">
      <c r="AU939" s="19" t="str">
        <f>IF(参照_電気!A939="","",参照_電気!A939)</f>
        <v>A0559</v>
      </c>
      <c r="AV939" s="19" t="str">
        <f>IF(参照_電気!B939="","",参照_電気!B939)</f>
        <v>(株)デベロップ</v>
      </c>
      <c r="AW939" s="19" t="str">
        <f>IF(参照_電気!C939="","",参照_電気!C939)</f>
        <v/>
      </c>
      <c r="AX939" s="19">
        <f>IF(参照_電気!D939="","",参照_電気!D939)</f>
        <v>5.3999999999999998E-5</v>
      </c>
      <c r="AY939" s="19">
        <f>IF(参照_電気!E939="","",参照_電気!E939)</f>
        <v>5.3999999999999998E-5</v>
      </c>
      <c r="AZ939" s="19" t="str">
        <f>IF(参照_電気!F939="","",参照_電気!F939)</f>
        <v>(株)デベロップ</v>
      </c>
      <c r="BA939" s="19" t="str">
        <f>IF(参照_電気!G939="","",参照_電気!G939)</f>
        <v>(株)デベロップ_</v>
      </c>
      <c r="BB939" s="19">
        <f t="shared" si="55"/>
        <v>5.3999999999999999E-2</v>
      </c>
      <c r="BD939" s="19" t="str">
        <f>IF(参照_電気!L939="","",参照_電気!L939)</f>
        <v/>
      </c>
    </row>
    <row r="940" spans="47:56">
      <c r="AU940" s="19" t="str">
        <f>IF(参照_電気!A940="","",参照_電気!A940)</f>
        <v>A0560</v>
      </c>
      <c r="AV940" s="19" t="str">
        <f>IF(参照_電気!B940="","",参照_電気!B940)</f>
        <v>(株)テレ・マーカー</v>
      </c>
      <c r="AW940" s="19" t="str">
        <f>IF(参照_電気!C940="","",参照_電気!C940)</f>
        <v/>
      </c>
      <c r="AX940" s="19">
        <f>IF(参照_電気!D940="","",参照_電気!D940)</f>
        <v>8.1800000000000004E-4</v>
      </c>
      <c r="AY940" s="19">
        <f>IF(参照_電気!E940="","",参照_電気!E940)</f>
        <v>8.1800000000000004E-4</v>
      </c>
      <c r="AZ940" s="19" t="str">
        <f>IF(参照_電気!F940="","",参照_電気!F940)</f>
        <v>(株)テレ・マーカー</v>
      </c>
      <c r="BA940" s="19" t="str">
        <f>IF(参照_電気!G940="","",参照_電気!G940)</f>
        <v>(株)テレ・マーカー_</v>
      </c>
      <c r="BB940" s="19">
        <f t="shared" si="55"/>
        <v>0.81800000000000006</v>
      </c>
      <c r="BD940" s="19" t="str">
        <f>IF(参照_電気!L940="","",参照_電気!L940)</f>
        <v/>
      </c>
    </row>
    <row r="941" spans="47:56">
      <c r="AU941" s="19" t="str">
        <f>IF(参照_電気!A941="","",参照_電気!A941)</f>
        <v>A0562</v>
      </c>
      <c r="AV941" s="19" t="str">
        <f>IF(参照_電気!B941="","",参照_電気!B941)</f>
        <v>MGCエネルギー(株)</v>
      </c>
      <c r="AW941" s="19" t="str">
        <f>IF(参照_電気!C941="","",参照_電気!C941)</f>
        <v/>
      </c>
      <c r="AX941" s="19">
        <f>IF(参照_電気!D941="","",参照_電気!D941)</f>
        <v>2.7099999999999997E-4</v>
      </c>
      <c r="AY941" s="19">
        <f>IF(参照_電気!E941="","",参照_電気!E941)</f>
        <v>2.7099999999999997E-4</v>
      </c>
      <c r="AZ941" s="19" t="str">
        <f>IF(参照_電気!F941="","",参照_電気!F941)</f>
        <v>MGCエネルギー(株)</v>
      </c>
      <c r="BA941" s="19" t="str">
        <f>IF(参照_電気!G941="","",参照_電気!G941)</f>
        <v>MGCエネルギー(株)_</v>
      </c>
      <c r="BB941" s="19">
        <f t="shared" si="55"/>
        <v>0.27099999999999996</v>
      </c>
      <c r="BD941" s="19" t="str">
        <f>IF(参照_電気!L941="","",参照_電気!L941)</f>
        <v/>
      </c>
    </row>
    <row r="942" spans="47:56">
      <c r="AU942" s="19" t="str">
        <f>IF(参照_電気!A942="","",参照_電気!A942)</f>
        <v>A0565</v>
      </c>
      <c r="AV942" s="19" t="str">
        <f>IF(参照_電気!B942="","",参照_電気!B942)</f>
        <v>福島フェニックス電力(株)</v>
      </c>
      <c r="AW942" s="19" t="str">
        <f>IF(参照_電気!C942="","",参照_電気!C942)</f>
        <v/>
      </c>
      <c r="AX942" s="19">
        <f>IF(参照_電気!D942="","",参照_電気!D942)</f>
        <v>4.1399999999999998E-4</v>
      </c>
      <c r="AY942" s="19">
        <f>IF(参照_電気!E942="","",参照_電気!E942)</f>
        <v>4.1399999999999998E-4</v>
      </c>
      <c r="AZ942" s="19" t="str">
        <f>IF(参照_電気!F942="","",参照_電気!F942)</f>
        <v>福島フェニックス電力(株)</v>
      </c>
      <c r="BA942" s="19" t="str">
        <f>IF(参照_電気!G942="","",参照_電気!G942)</f>
        <v>福島フェニックス電力(株)_</v>
      </c>
      <c r="BB942" s="19">
        <f t="shared" si="55"/>
        <v>0.41399999999999998</v>
      </c>
      <c r="BD942" s="19" t="str">
        <f>IF(参照_電気!L942="","",参照_電気!L942)</f>
        <v/>
      </c>
    </row>
    <row r="943" spans="47:56">
      <c r="AU943" s="19" t="str">
        <f>IF(参照_電気!A943="","",参照_電気!A943)</f>
        <v>A0567</v>
      </c>
      <c r="AV943" s="19" t="str">
        <f>IF(参照_電気!B943="","",参照_電気!B943)</f>
        <v>(株)美作国電力</v>
      </c>
      <c r="AW943" s="19" t="str">
        <f>IF(参照_電気!C943="","",参照_電気!C943)</f>
        <v/>
      </c>
      <c r="AX943" s="19">
        <f>IF(参照_電気!D943="","",参照_電気!D943)</f>
        <v>4.4700000000000002E-4</v>
      </c>
      <c r="AY943" s="19">
        <f>IF(参照_電気!E943="","",参照_電気!E943)</f>
        <v>4.4700000000000002E-4</v>
      </c>
      <c r="AZ943" s="19" t="str">
        <f>IF(参照_電気!F943="","",参照_電気!F943)</f>
        <v>(株)美作国電力</v>
      </c>
      <c r="BA943" s="19" t="str">
        <f>IF(参照_電気!G943="","",参照_電気!G943)</f>
        <v>(株)美作国電力_</v>
      </c>
      <c r="BB943" s="19">
        <f t="shared" si="55"/>
        <v>0.44700000000000001</v>
      </c>
      <c r="BD943" s="19" t="str">
        <f>IF(参照_電気!L943="","",参照_電気!L943)</f>
        <v/>
      </c>
    </row>
    <row r="944" spans="47:56">
      <c r="AU944" s="19" t="str">
        <f>IF(参照_電気!A944="","",参照_電気!A944)</f>
        <v>A0570</v>
      </c>
      <c r="AV944" s="19" t="str">
        <f>IF(参照_電気!B944="","",参照_電気!B944)</f>
        <v>八幡商事(株)</v>
      </c>
      <c r="AW944" s="19" t="str">
        <f>IF(参照_電気!C944="","",参照_電気!C944)</f>
        <v/>
      </c>
      <c r="AX944" s="19">
        <f>IF(参照_電気!D944="","",参照_電気!D944)</f>
        <v>4.1899999999999999E-4</v>
      </c>
      <c r="AY944" s="19">
        <f>IF(参照_電気!E944="","",参照_電気!E944)</f>
        <v>4.1899999999999999E-4</v>
      </c>
      <c r="AZ944" s="19" t="str">
        <f>IF(参照_電気!F944="","",参照_電気!F944)</f>
        <v>八幡商事(株)</v>
      </c>
      <c r="BA944" s="19" t="str">
        <f>IF(参照_電気!G944="","",参照_電気!G944)</f>
        <v>八幡商事(株)_</v>
      </c>
      <c r="BB944" s="19">
        <f t="shared" si="55"/>
        <v>0.41899999999999998</v>
      </c>
      <c r="BD944" s="19" t="str">
        <f>IF(参照_電気!L944="","",参照_電気!L944)</f>
        <v/>
      </c>
    </row>
    <row r="945" spans="47:56">
      <c r="AU945" s="19" t="str">
        <f>IF(参照_電気!A945="","",参照_電気!A945)</f>
        <v>A0571</v>
      </c>
      <c r="AV945" s="19" t="str">
        <f>IF(参照_電気!B945="","",参照_電気!B945)</f>
        <v>おいでんエネルギー(株)</v>
      </c>
      <c r="AW945" s="19" t="str">
        <f>IF(参照_電気!C945="","",参照_電気!C945)</f>
        <v>メニューA</v>
      </c>
      <c r="AX945" s="19">
        <f>IF(参照_電気!D945="","",参照_電気!D945)</f>
        <v>0</v>
      </c>
      <c r="AY945" s="19">
        <f>IF(参照_電気!E945="","",参照_電気!E945)</f>
        <v>0</v>
      </c>
      <c r="AZ945" s="19" t="str">
        <f>IF(参照_電気!F945="","",参照_電気!F945)</f>
        <v>おいでんエネルギー(株)</v>
      </c>
      <c r="BA945" s="19" t="str">
        <f>IF(参照_電気!G945="","",参照_電気!G945)</f>
        <v>おいでんエネルギー(株)_メニューA</v>
      </c>
      <c r="BB945" s="19">
        <f t="shared" si="55"/>
        <v>0</v>
      </c>
      <c r="BD945" s="19" t="str">
        <f>IF(参照_電気!L945="","",参照_電気!L945)</f>
        <v/>
      </c>
    </row>
    <row r="946" spans="47:56">
      <c r="AU946" s="19" t="str">
        <f>IF(参照_電気!A946="","",参照_電気!A946)</f>
        <v/>
      </c>
      <c r="AV946" s="19" t="str">
        <f>IF(参照_電気!B946="","",参照_電気!B946)</f>
        <v/>
      </c>
      <c r="AW946" s="19" t="str">
        <f>IF(参照_電気!C946="","",参照_電気!C946)</f>
        <v>メニューB</v>
      </c>
      <c r="AX946" s="19">
        <f>IF(参照_電気!D946="","",参照_電気!D946)</f>
        <v>0</v>
      </c>
      <c r="AY946" s="19">
        <f>IF(参照_電気!E946="","",参照_電気!E946)</f>
        <v>0</v>
      </c>
      <c r="AZ946" s="19" t="str">
        <f>IF(参照_電気!F946="","",参照_電気!F946)</f>
        <v>おいでんエネルギー(株)</v>
      </c>
      <c r="BA946" s="19" t="str">
        <f>IF(参照_電気!G946="","",参照_電気!G946)</f>
        <v>おいでんエネルギー(株)_メニューB</v>
      </c>
      <c r="BB946" s="19">
        <f t="shared" si="55"/>
        <v>0</v>
      </c>
      <c r="BD946" s="19" t="str">
        <f>IF(参照_電気!L946="","",参照_電気!L946)</f>
        <v/>
      </c>
    </row>
    <row r="947" spans="47:56">
      <c r="AU947" s="19" t="str">
        <f>IF(参照_電気!A947="","",参照_電気!A947)</f>
        <v/>
      </c>
      <c r="AV947" s="19" t="str">
        <f>IF(参照_電気!B947="","",参照_電気!B947)</f>
        <v/>
      </c>
      <c r="AW947" s="19" t="str">
        <f>IF(参照_電気!C947="","",参照_電気!C947)</f>
        <v>メニューC(残差)</v>
      </c>
      <c r="AX947" s="19">
        <f>IF(参照_電気!D947="","",参照_電気!D947)</f>
        <v>4.2200000000000001E-4</v>
      </c>
      <c r="AY947" s="19">
        <f>IF(参照_電気!E947="","",参照_電気!E947)</f>
        <v>4.2200000000000001E-4</v>
      </c>
      <c r="AZ947" s="19" t="str">
        <f>IF(参照_電気!F947="","",参照_電気!F947)</f>
        <v>おいでんエネルギー(株)</v>
      </c>
      <c r="BA947" s="19" t="str">
        <f>IF(参照_電気!G947="","",参照_電気!G947)</f>
        <v>おいでんエネルギー(株)_メニューC(残差)</v>
      </c>
      <c r="BB947" s="19">
        <f t="shared" si="55"/>
        <v>0.42199999999999999</v>
      </c>
      <c r="BD947" s="19" t="str">
        <f>IF(参照_電気!L947="","",参照_電気!L947)</f>
        <v/>
      </c>
    </row>
    <row r="948" spans="47:56">
      <c r="AU948" s="19" t="str">
        <f>IF(参照_電気!A948="","",参照_電気!A948)</f>
        <v/>
      </c>
      <c r="AV948" s="19" t="str">
        <f>IF(参照_電気!B948="","",参照_電気!B948)</f>
        <v/>
      </c>
      <c r="AW948" s="19" t="str">
        <f>IF(参照_電気!C948="","",参照_電気!C948)</f>
        <v>(参考値)事業者全体</v>
      </c>
      <c r="AX948" s="19">
        <f>IF(参照_電気!D948="","",参照_電気!D948)</f>
        <v>2.8E-5</v>
      </c>
      <c r="AY948" s="19">
        <f>IF(参照_電気!E948="","",参照_電気!E948)</f>
        <v>2.8E-5</v>
      </c>
      <c r="AZ948" s="19" t="str">
        <f>IF(参照_電気!F948="","",参照_電気!F948)</f>
        <v>おいでんエネルギー(株)</v>
      </c>
      <c r="BA948" s="19" t="str">
        <f>IF(参照_電気!G948="","",参照_電気!G948)</f>
        <v>おいでんエネルギー(株)_(参考値)事業者全体</v>
      </c>
      <c r="BB948" s="19">
        <f t="shared" si="55"/>
        <v>2.8000000000000001E-2</v>
      </c>
      <c r="BD948" s="19" t="str">
        <f>IF(参照_電気!L948="","",参照_電気!L948)</f>
        <v/>
      </c>
    </row>
    <row r="949" spans="47:56">
      <c r="AU949" s="19" t="str">
        <f>IF(参照_電気!A949="","",参照_電気!A949)</f>
        <v>A0572</v>
      </c>
      <c r="AV949" s="19" t="str">
        <f>IF(参照_電気!B949="","",参照_電気!B949)</f>
        <v>(株)イシオ</v>
      </c>
      <c r="AW949" s="19" t="str">
        <f>IF(参照_電気!C949="","",参照_電気!C949)</f>
        <v/>
      </c>
      <c r="AX949" s="19">
        <f>IF(参照_電気!D949="","",参照_電気!D949)</f>
        <v>6.4300000000000002E-4</v>
      </c>
      <c r="AY949" s="19">
        <f>IF(参照_電気!E949="","",参照_電気!E949)</f>
        <v>6.4300000000000002E-4</v>
      </c>
      <c r="AZ949" s="19" t="str">
        <f>IF(参照_電気!F949="","",参照_電気!F949)</f>
        <v>(株)イシオ</v>
      </c>
      <c r="BA949" s="19" t="str">
        <f>IF(参照_電気!G949="","",参照_電気!G949)</f>
        <v>(株)イシオ_</v>
      </c>
      <c r="BB949" s="19">
        <f t="shared" si="55"/>
        <v>0.64300000000000002</v>
      </c>
      <c r="BD949" s="19" t="str">
        <f>IF(参照_電気!L949="","",参照_電気!L949)</f>
        <v/>
      </c>
    </row>
    <row r="950" spans="47:56">
      <c r="AU950" s="19" t="str">
        <f>IF(参照_電気!A950="","",参照_電気!A950)</f>
        <v>A0573</v>
      </c>
      <c r="AV950" s="19" t="str">
        <f>IF(参照_電気!B950="","",参照_電気!B950)</f>
        <v>北陸電力ビズ・エナジーソリューション(株)</v>
      </c>
      <c r="AW950" s="19" t="str">
        <f>IF(参照_電気!C950="","",参照_電気!C950)</f>
        <v>メニューA</v>
      </c>
      <c r="AX950" s="19">
        <f>IF(参照_電気!D950="","",参照_電気!D950)</f>
        <v>0</v>
      </c>
      <c r="AY950" s="19">
        <f>IF(参照_電気!E950="","",参照_電気!E950)</f>
        <v>0</v>
      </c>
      <c r="AZ950" s="19" t="str">
        <f>IF(参照_電気!F950="","",参照_電気!F950)</f>
        <v>北陸電力ビズ・エナジーソリューション(株)</v>
      </c>
      <c r="BA950" s="19" t="str">
        <f>IF(参照_電気!G950="","",参照_電気!G950)</f>
        <v>北陸電力ビズ・エナジーソリューション(株)_メニューA</v>
      </c>
      <c r="BB950" s="19">
        <f t="shared" si="55"/>
        <v>0</v>
      </c>
      <c r="BD950" s="19" t="str">
        <f>IF(参照_電気!L950="","",参照_電気!L950)</f>
        <v/>
      </c>
    </row>
    <row r="951" spans="47:56">
      <c r="AU951" s="19" t="str">
        <f>IF(参照_電気!A951="","",参照_電気!A951)</f>
        <v/>
      </c>
      <c r="AV951" s="19" t="str">
        <f>IF(参照_電気!B951="","",参照_電気!B951)</f>
        <v/>
      </c>
      <c r="AW951" s="19" t="str">
        <f>IF(参照_電気!C951="","",参照_電気!C951)</f>
        <v>メニューB(残差)</v>
      </c>
      <c r="AX951" s="19">
        <f>IF(参照_電気!D951="","",参照_電気!D951)</f>
        <v>4.7399999999999997E-4</v>
      </c>
      <c r="AY951" s="19">
        <f>IF(参照_電気!E951="","",参照_電気!E951)</f>
        <v>4.7399999999999997E-4</v>
      </c>
      <c r="AZ951" s="19" t="str">
        <f>IF(参照_電気!F951="","",参照_電気!F951)</f>
        <v>北陸電力ビズ・エナジーソリューション(株)</v>
      </c>
      <c r="BA951" s="19" t="str">
        <f>IF(参照_電気!G951="","",参照_電気!G951)</f>
        <v>北陸電力ビズ・エナジーソリューション(株)_メニューB(残差)</v>
      </c>
      <c r="BB951" s="19">
        <f t="shared" si="55"/>
        <v>0.47399999999999998</v>
      </c>
      <c r="BD951" s="19" t="str">
        <f>IF(参照_電気!L951="","",参照_電気!L951)</f>
        <v/>
      </c>
    </row>
    <row r="952" spans="47:56">
      <c r="AU952" s="19" t="str">
        <f>IF(参照_電気!A952="","",参照_電気!A952)</f>
        <v/>
      </c>
      <c r="AV952" s="19" t="str">
        <f>IF(参照_電気!B952="","",参照_電気!B952)</f>
        <v/>
      </c>
      <c r="AW952" s="19" t="str">
        <f>IF(参照_電気!C952="","",参照_電気!C952)</f>
        <v>(参考値)事業者全体</v>
      </c>
      <c r="AX952" s="19">
        <f>IF(参照_電気!D952="","",参照_電気!D952)</f>
        <v>4.6999999999999999E-4</v>
      </c>
      <c r="AY952" s="19">
        <f>IF(参照_電気!E952="","",参照_電気!E952)</f>
        <v>4.6999999999999999E-4</v>
      </c>
      <c r="AZ952" s="19" t="str">
        <f>IF(参照_電気!F952="","",参照_電気!F952)</f>
        <v>北陸電力ビズ・エナジーソリューション(株)</v>
      </c>
      <c r="BA952" s="19" t="str">
        <f>IF(参照_電気!G952="","",参照_電気!G952)</f>
        <v>北陸電力ビズ・エナジーソリューション(株)_(参考値)事業者全体</v>
      </c>
      <c r="BB952" s="19">
        <f t="shared" si="55"/>
        <v>0.47</v>
      </c>
      <c r="BD952" s="19" t="str">
        <f>IF(参照_電気!L952="","",参照_電気!L952)</f>
        <v/>
      </c>
    </row>
    <row r="953" spans="47:56">
      <c r="AU953" s="19" t="str">
        <f>IF(参照_電気!A953="","",参照_電気!A953)</f>
        <v>A0574</v>
      </c>
      <c r="AV953" s="19" t="str">
        <f>IF(参照_電気!B953="","",参照_電気!B953)</f>
        <v>リニューアブルトレード(株)</v>
      </c>
      <c r="AW953" s="19" t="str">
        <f>IF(参照_電気!C953="","",参照_電気!C953)</f>
        <v/>
      </c>
      <c r="AX953" s="19">
        <f>IF(参照_電気!D953="","",参照_電気!D953)</f>
        <v>6.1700000000000004E-4</v>
      </c>
      <c r="AY953" s="19">
        <f>IF(参照_電気!E953="","",参照_電気!E953)</f>
        <v>6.1700000000000004E-4</v>
      </c>
      <c r="AZ953" s="19" t="str">
        <f>IF(参照_電気!F953="","",参照_電気!F953)</f>
        <v>リニューアブルトレード(株)</v>
      </c>
      <c r="BA953" s="19" t="str">
        <f>IF(参照_電気!G953="","",参照_電気!G953)</f>
        <v>リニューアブルトレード(株)_</v>
      </c>
      <c r="BB953" s="19">
        <f t="shared" si="55"/>
        <v>0.61699999999999999</v>
      </c>
      <c r="BD953" s="19" t="str">
        <f>IF(参照_電気!L953="","",参照_電気!L953)</f>
        <v/>
      </c>
    </row>
    <row r="954" spans="47:56">
      <c r="AU954" s="19" t="str">
        <f>IF(参照_電気!A954="","",参照_電気!A954)</f>
        <v>A0577</v>
      </c>
      <c r="AV954" s="19" t="str">
        <f>IF(参照_電気!B954="","",参照_電気!B954)</f>
        <v>ICT伊那みらいでんき(株)(旧:丸紅伊那みらいでんき(株))</v>
      </c>
      <c r="AW954" s="19" t="str">
        <f>IF(参照_電気!C954="","",参照_電気!C954)</f>
        <v>メニューA</v>
      </c>
      <c r="AX954" s="19">
        <f>IF(参照_電気!D954="","",参照_電気!D954)</f>
        <v>0</v>
      </c>
      <c r="AY954" s="19">
        <f>IF(参照_電気!E954="","",参照_電気!E954)</f>
        <v>0</v>
      </c>
      <c r="AZ954" s="19" t="str">
        <f>IF(参照_電気!F954="","",参照_電気!F954)</f>
        <v>ICT伊那みらいでんき(株)(旧:丸紅伊那みらいでんき(株))</v>
      </c>
      <c r="BA954" s="19" t="str">
        <f>IF(参照_電気!G954="","",参照_電気!G954)</f>
        <v>ICT伊那みらいでんき(株)(旧:丸紅伊那みらいでんき(株))_メニューA</v>
      </c>
      <c r="BB954" s="19">
        <f t="shared" si="55"/>
        <v>0</v>
      </c>
      <c r="BD954" s="19" t="str">
        <f>IF(参照_電気!L954="","",参照_電気!L954)</f>
        <v/>
      </c>
    </row>
    <row r="955" spans="47:56">
      <c r="AU955" s="19" t="str">
        <f>IF(参照_電気!A955="","",参照_電気!A955)</f>
        <v/>
      </c>
      <c r="AV955" s="19" t="str">
        <f>IF(参照_電気!B955="","",参照_電気!B955)</f>
        <v/>
      </c>
      <c r="AW955" s="19" t="str">
        <f>IF(参照_電気!C955="","",参照_電気!C955)</f>
        <v>メニューB(残差)</v>
      </c>
      <c r="AX955" s="19">
        <f>IF(参照_電気!D955="","",参照_電気!D955)</f>
        <v>3.6699999999999998E-4</v>
      </c>
      <c r="AY955" s="19">
        <f>IF(参照_電気!E955="","",参照_電気!E955)</f>
        <v>3.6699999999999998E-4</v>
      </c>
      <c r="AZ955" s="19" t="str">
        <f>IF(参照_電気!F955="","",参照_電気!F955)</f>
        <v>ICT伊那みらいでんき(株)(旧:丸紅伊那みらいでんき(株))</v>
      </c>
      <c r="BA955" s="19" t="str">
        <f>IF(参照_電気!G955="","",参照_電気!G955)</f>
        <v>ICT伊那みらいでんき(株)(旧:丸紅伊那みらいでんき(株))_メニューB(残差)</v>
      </c>
      <c r="BB955" s="19">
        <f t="shared" si="55"/>
        <v>0.36699999999999999</v>
      </c>
      <c r="BD955" s="19" t="str">
        <f>IF(参照_電気!L955="","",参照_電気!L955)</f>
        <v/>
      </c>
    </row>
    <row r="956" spans="47:56">
      <c r="AU956" s="19" t="str">
        <f>IF(参照_電気!A956="","",参照_電気!A956)</f>
        <v/>
      </c>
      <c r="AV956" s="19" t="str">
        <f>IF(参照_電気!B956="","",参照_電気!B956)</f>
        <v/>
      </c>
      <c r="AW956" s="19" t="str">
        <f>IF(参照_電気!C956="","",参照_電気!C956)</f>
        <v>(参考値)事業者全体</v>
      </c>
      <c r="AX956" s="19">
        <f>IF(参照_電気!D956="","",参照_電気!D956)</f>
        <v>3.4299999999999999E-4</v>
      </c>
      <c r="AY956" s="19">
        <f>IF(参照_電気!E956="","",参照_電気!E956)</f>
        <v>3.4299999999999999E-4</v>
      </c>
      <c r="AZ956" s="19" t="str">
        <f>IF(参照_電気!F956="","",参照_電気!F956)</f>
        <v>ICT伊那みらいでんき(株)(旧:丸紅伊那みらいでんき(株))</v>
      </c>
      <c r="BA956" s="19" t="str">
        <f>IF(参照_電気!G956="","",参照_電気!G956)</f>
        <v>ICT伊那みらいでんき(株)(旧:丸紅伊那みらいでんき(株))_(参考値)事業者全体</v>
      </c>
      <c r="BB956" s="19">
        <f t="shared" si="55"/>
        <v>0.34299999999999997</v>
      </c>
      <c r="BD956" s="19" t="str">
        <f>IF(参照_電気!L956="","",参照_電気!L956)</f>
        <v/>
      </c>
    </row>
    <row r="957" spans="47:56">
      <c r="AU957" s="19" t="str">
        <f>IF(参照_電気!A957="","",参照_電気!A957)</f>
        <v>A0578</v>
      </c>
      <c r="AV957" s="19" t="str">
        <f>IF(参照_電気!B957="","",参照_電気!B957)</f>
        <v>富士山エナジー(株)</v>
      </c>
      <c r="AW957" s="19" t="str">
        <f>IF(参照_電気!C957="","",参照_電気!C957)</f>
        <v/>
      </c>
      <c r="AX957" s="19">
        <f>IF(参照_電気!D957="","",参照_電気!D957)</f>
        <v>5.1800000000000001E-4</v>
      </c>
      <c r="AY957" s="19">
        <f>IF(参照_電気!E957="","",参照_電気!E957)</f>
        <v>5.1800000000000001E-4</v>
      </c>
      <c r="AZ957" s="19" t="str">
        <f>IF(参照_電気!F957="","",参照_電気!F957)</f>
        <v>富士山エナジー(株)</v>
      </c>
      <c r="BA957" s="19" t="str">
        <f>IF(参照_電気!G957="","",参照_電気!G957)</f>
        <v>富士山エナジー(株)_</v>
      </c>
      <c r="BB957" s="19">
        <f t="shared" si="55"/>
        <v>0.51800000000000002</v>
      </c>
      <c r="BD957" s="19" t="str">
        <f>IF(参照_電気!L957="","",参照_電気!L957)</f>
        <v/>
      </c>
    </row>
    <row r="958" spans="47:56">
      <c r="AU958" s="19" t="str">
        <f>IF(参照_電気!A958="","",参照_電気!A958)</f>
        <v>A0581</v>
      </c>
      <c r="AV958" s="19" t="str">
        <f>IF(参照_電気!B958="","",参照_電気!B958)</f>
        <v>WSエナジー(株)</v>
      </c>
      <c r="AW958" s="19" t="str">
        <f>IF(参照_電気!C958="","",参照_電気!C958)</f>
        <v/>
      </c>
      <c r="AX958" s="19">
        <f>IF(参照_電気!D958="","",参照_電気!D958)</f>
        <v>4.1899999999999999E-4</v>
      </c>
      <c r="AY958" s="19">
        <f>IF(参照_電気!E958="","",参照_電気!E958)</f>
        <v>4.1899999999999999E-4</v>
      </c>
      <c r="AZ958" s="19" t="str">
        <f>IF(参照_電気!F958="","",参照_電気!F958)</f>
        <v>WSエナジー(株)</v>
      </c>
      <c r="BA958" s="19" t="str">
        <f>IF(参照_電気!G958="","",参照_電気!G958)</f>
        <v>WSエナジー(株)_</v>
      </c>
      <c r="BB958" s="19">
        <f t="shared" si="55"/>
        <v>0.41899999999999998</v>
      </c>
      <c r="BD958" s="19" t="str">
        <f>IF(参照_電気!L958="","",参照_電気!L958)</f>
        <v/>
      </c>
    </row>
    <row r="959" spans="47:56">
      <c r="AU959" s="19" t="str">
        <f>IF(参照_電気!A959="","",参照_電気!A959)</f>
        <v>A0582</v>
      </c>
      <c r="AV959" s="19" t="str">
        <f>IF(参照_電気!B959="","",参照_電気!B959)</f>
        <v>TERA Energy(株)</v>
      </c>
      <c r="AW959" s="19" t="str">
        <f>IF(参照_電気!C959="","",参照_電気!C959)</f>
        <v>メニューA</v>
      </c>
      <c r="AX959" s="19">
        <f>IF(参照_電気!D959="","",参照_電気!D959)</f>
        <v>0</v>
      </c>
      <c r="AY959" s="19">
        <f>IF(参照_電気!E959="","",参照_電気!E959)</f>
        <v>0</v>
      </c>
      <c r="AZ959" s="19" t="str">
        <f>IF(参照_電気!F959="","",参照_電気!F959)</f>
        <v>TERA Energy(株)</v>
      </c>
      <c r="BA959" s="19" t="str">
        <f>IF(参照_電気!G959="","",参照_電気!G959)</f>
        <v>TERA Energy(株)_メニューA</v>
      </c>
      <c r="BB959" s="19">
        <f t="shared" si="55"/>
        <v>0</v>
      </c>
      <c r="BD959" s="19" t="str">
        <f>IF(参照_電気!L959="","",参照_電気!L959)</f>
        <v/>
      </c>
    </row>
    <row r="960" spans="47:56">
      <c r="AU960" s="19" t="str">
        <f>IF(参照_電気!A960="","",参照_電気!A960)</f>
        <v/>
      </c>
      <c r="AV960" s="19" t="str">
        <f>IF(参照_電気!B960="","",参照_電気!B960)</f>
        <v/>
      </c>
      <c r="AW960" s="19" t="str">
        <f>IF(参照_電気!C960="","",参照_電気!C960)</f>
        <v>メニューB</v>
      </c>
      <c r="AX960" s="19">
        <f>IF(参照_電気!D960="","",参照_電気!D960)</f>
        <v>4.0099999999999999E-4</v>
      </c>
      <c r="AY960" s="19">
        <f>IF(参照_電気!E960="","",参照_電気!E960)</f>
        <v>4.0099999999999999E-4</v>
      </c>
      <c r="AZ960" s="19" t="str">
        <f>IF(参照_電気!F960="","",参照_電気!F960)</f>
        <v>TERA Energy(株)</v>
      </c>
      <c r="BA960" s="19" t="str">
        <f>IF(参照_電気!G960="","",参照_電気!G960)</f>
        <v>TERA Energy(株)_メニューB</v>
      </c>
      <c r="BB960" s="19">
        <f t="shared" si="55"/>
        <v>0.40099999999999997</v>
      </c>
      <c r="BD960" s="19" t="str">
        <f>IF(参照_電気!L960="","",参照_電気!L960)</f>
        <v/>
      </c>
    </row>
    <row r="961" spans="47:56">
      <c r="AU961" s="19" t="str">
        <f>IF(参照_電気!A961="","",参照_電気!A961)</f>
        <v/>
      </c>
      <c r="AV961" s="19" t="str">
        <f>IF(参照_電気!B961="","",参照_電気!B961)</f>
        <v/>
      </c>
      <c r="AW961" s="19" t="str">
        <f>IF(参照_電気!C961="","",参照_電気!C961)</f>
        <v>(参考値)事業者全体</v>
      </c>
      <c r="AX961" s="19">
        <f>IF(参照_電気!D961="","",参照_電気!D961)</f>
        <v>3.97E-4</v>
      </c>
      <c r="AY961" s="19">
        <f>IF(参照_電気!E961="","",参照_電気!E961)</f>
        <v>3.97E-4</v>
      </c>
      <c r="AZ961" s="19" t="str">
        <f>IF(参照_電気!F961="","",参照_電気!F961)</f>
        <v>TERA Energy(株)</v>
      </c>
      <c r="BA961" s="19" t="str">
        <f>IF(参照_電気!G961="","",参照_電気!G961)</f>
        <v>TERA Energy(株)_(参考値)事業者全体</v>
      </c>
      <c r="BB961" s="19">
        <f t="shared" si="55"/>
        <v>0.39700000000000002</v>
      </c>
      <c r="BD961" s="19" t="str">
        <f>IF(参照_電気!L961="","",参照_電気!L961)</f>
        <v/>
      </c>
    </row>
    <row r="962" spans="47:56">
      <c r="AU962" s="19" t="str">
        <f>IF(参照_電気!A962="","",参照_電気!A962)</f>
        <v>A0584</v>
      </c>
      <c r="AV962" s="19" t="str">
        <f>IF(参照_電気!B962="","",参照_電気!B962)</f>
        <v>MCPD(株)</v>
      </c>
      <c r="AW962" s="19" t="str">
        <f>IF(参照_電気!C962="","",参照_電気!C962)</f>
        <v>メニューA</v>
      </c>
      <c r="AX962" s="19">
        <f>IF(参照_電気!D962="","",参照_電気!D962)</f>
        <v>0</v>
      </c>
      <c r="AY962" s="19">
        <f>IF(参照_電気!E962="","",参照_電気!E962)</f>
        <v>0</v>
      </c>
      <c r="AZ962" s="19" t="str">
        <f>IF(参照_電気!F962="","",参照_電気!F962)</f>
        <v>MCPD(株)</v>
      </c>
      <c r="BA962" s="19" t="str">
        <f>IF(参照_電気!G962="","",参照_電気!G962)</f>
        <v>MCPD(株)_メニューA</v>
      </c>
      <c r="BB962" s="19">
        <f t="shared" si="55"/>
        <v>0</v>
      </c>
      <c r="BD962" s="19" t="str">
        <f>IF(参照_電気!L962="","",参照_電気!L962)</f>
        <v/>
      </c>
    </row>
    <row r="963" spans="47:56">
      <c r="AU963" s="19" t="str">
        <f>IF(参照_電気!A963="","",参照_電気!A963)</f>
        <v/>
      </c>
      <c r="AV963" s="19" t="str">
        <f>IF(参照_電気!B963="","",参照_電気!B963)</f>
        <v/>
      </c>
      <c r="AW963" s="19" t="str">
        <f>IF(参照_電気!C963="","",参照_電気!C963)</f>
        <v>メニューB(残差)</v>
      </c>
      <c r="AX963" s="19">
        <f>IF(参照_電気!D963="","",参照_電気!D963)</f>
        <v>3.3399999999999999E-4</v>
      </c>
      <c r="AY963" s="19">
        <f>IF(参照_電気!E963="","",参照_電気!E963)</f>
        <v>3.3399999999999999E-4</v>
      </c>
      <c r="AZ963" s="19" t="str">
        <f>IF(参照_電気!F963="","",参照_電気!F963)</f>
        <v>MCPD(株)</v>
      </c>
      <c r="BA963" s="19" t="str">
        <f>IF(参照_電気!G963="","",参照_電気!G963)</f>
        <v>MCPD(株)_メニューB(残差)</v>
      </c>
      <c r="BB963" s="19">
        <f t="shared" si="55"/>
        <v>0.33399999999999996</v>
      </c>
      <c r="BD963" s="19" t="str">
        <f>IF(参照_電気!L963="","",参照_電気!L963)</f>
        <v/>
      </c>
    </row>
    <row r="964" spans="47:56">
      <c r="AU964" s="19" t="str">
        <f>IF(参照_電気!A964="","",参照_電気!A964)</f>
        <v/>
      </c>
      <c r="AV964" s="19" t="str">
        <f>IF(参照_電気!B964="","",参照_電気!B964)</f>
        <v/>
      </c>
      <c r="AW964" s="19" t="str">
        <f>IF(参照_電気!C964="","",参照_電気!C964)</f>
        <v>(参考値)事業者全体</v>
      </c>
      <c r="AX964" s="19">
        <f>IF(参照_電気!D964="","",参照_電気!D964)</f>
        <v>3.0000000000000001E-5</v>
      </c>
      <c r="AY964" s="19">
        <f>IF(参照_電気!E964="","",参照_電気!E964)</f>
        <v>3.0000000000000001E-5</v>
      </c>
      <c r="AZ964" s="19" t="str">
        <f>IF(参照_電気!F964="","",参照_電気!F964)</f>
        <v>MCPD(株)</v>
      </c>
      <c r="BA964" s="19" t="str">
        <f>IF(参照_電気!G964="","",参照_電気!G964)</f>
        <v>MCPD(株)_(参考値)事業者全体</v>
      </c>
      <c r="BB964" s="19">
        <f t="shared" si="55"/>
        <v>3.0000000000000002E-2</v>
      </c>
      <c r="BD964" s="19" t="str">
        <f>IF(参照_電気!L964="","",参照_電気!L964)</f>
        <v/>
      </c>
    </row>
    <row r="965" spans="47:56">
      <c r="AU965" s="19" t="str">
        <f>IF(参照_電気!A965="","",参照_電気!A965)</f>
        <v>A0586</v>
      </c>
      <c r="AV965" s="19" t="str">
        <f>IF(参照_電気!B965="","",参照_電気!B965)</f>
        <v>グリーンシティこばやし(株)</v>
      </c>
      <c r="AW965" s="19" t="str">
        <f>IF(参照_電気!C965="","",参照_電気!C965)</f>
        <v/>
      </c>
      <c r="AX965" s="19">
        <f>IF(参照_電気!D965="","",参照_電気!D965)</f>
        <v>5.3700000000000004E-4</v>
      </c>
      <c r="AY965" s="19">
        <f>IF(参照_電気!E965="","",参照_電気!E965)</f>
        <v>5.3700000000000004E-4</v>
      </c>
      <c r="AZ965" s="19" t="str">
        <f>IF(参照_電気!F965="","",参照_電気!F965)</f>
        <v>グリーンシティこばやし(株)</v>
      </c>
      <c r="BA965" s="19" t="str">
        <f>IF(参照_電気!G965="","",参照_電気!G965)</f>
        <v>グリーンシティこばやし(株)_</v>
      </c>
      <c r="BB965" s="19">
        <f t="shared" ref="BB965:BB1028" si="56">AX965*1000</f>
        <v>0.53700000000000003</v>
      </c>
      <c r="BD965" s="19" t="str">
        <f>IF(参照_電気!L965="","",参照_電気!L965)</f>
        <v/>
      </c>
    </row>
    <row r="966" spans="47:56">
      <c r="AU966" s="19" t="str">
        <f>IF(参照_電気!A966="","",参照_電気!A966)</f>
        <v>A0587</v>
      </c>
      <c r="AV966" s="19" t="str">
        <f>IF(参照_電気!B966="","",参照_電気!B966)</f>
        <v>(株)吉田石油店</v>
      </c>
      <c r="AW966" s="19" t="str">
        <f>IF(参照_電気!C966="","",参照_電気!C966)</f>
        <v/>
      </c>
      <c r="AX966" s="19">
        <f>IF(参照_電気!D966="","",参照_電気!D966)</f>
        <v>4.17E-4</v>
      </c>
      <c r="AY966" s="19">
        <f>IF(参照_電気!E966="","",参照_電気!E966)</f>
        <v>4.17E-4</v>
      </c>
      <c r="AZ966" s="19" t="str">
        <f>IF(参照_電気!F966="","",参照_電気!F966)</f>
        <v>(株)吉田石油店</v>
      </c>
      <c r="BA966" s="19" t="str">
        <f>IF(参照_電気!G966="","",参照_電気!G966)</f>
        <v>(株)吉田石油店_</v>
      </c>
      <c r="BB966" s="19">
        <f t="shared" si="56"/>
        <v>0.41699999999999998</v>
      </c>
      <c r="BD966" s="19" t="str">
        <f>IF(参照_電気!L966="","",参照_電気!L966)</f>
        <v/>
      </c>
    </row>
    <row r="967" spans="47:56">
      <c r="AU967" s="19" t="str">
        <f>IF(参照_電気!A967="","",参照_電気!A967)</f>
        <v>A0589</v>
      </c>
      <c r="AV967" s="19" t="str">
        <f>IF(参照_電気!B967="","",参照_電気!B967)</f>
        <v>スマートエナジー熊本(株)</v>
      </c>
      <c r="AW967" s="19" t="str">
        <f>IF(参照_電気!C967="","",参照_電気!C967)</f>
        <v/>
      </c>
      <c r="AX967" s="19">
        <f>IF(参照_電気!D967="","",参照_電気!D967)</f>
        <v>0</v>
      </c>
      <c r="AY967" s="19">
        <f>IF(参照_電気!E967="","",参照_電気!E967)</f>
        <v>0</v>
      </c>
      <c r="AZ967" s="19" t="str">
        <f>IF(参照_電気!F967="","",参照_電気!F967)</f>
        <v>スマートエナジー熊本(株)</v>
      </c>
      <c r="BA967" s="19" t="str">
        <f>IF(参照_電気!G967="","",参照_電気!G967)</f>
        <v>スマートエナジー熊本(株)_</v>
      </c>
      <c r="BB967" s="19">
        <f t="shared" si="56"/>
        <v>0</v>
      </c>
      <c r="BD967" s="19" t="str">
        <f>IF(参照_電気!L967="","",参照_電気!L967)</f>
        <v/>
      </c>
    </row>
    <row r="968" spans="47:56">
      <c r="AU968" s="19" t="str">
        <f>IF(参照_電気!A968="","",参照_電気!A968)</f>
        <v>A0590</v>
      </c>
      <c r="AV968" s="19" t="str">
        <f>IF(参照_電気!B968="","",参照_電気!B968)</f>
        <v>福山未来エナジー(株)</v>
      </c>
      <c r="AW968" s="19" t="str">
        <f>IF(参照_電気!C968="","",参照_電気!C968)</f>
        <v>メニューA</v>
      </c>
      <c r="AX968" s="19">
        <f>IF(参照_電気!D968="","",参照_電気!D968)</f>
        <v>0</v>
      </c>
      <c r="AY968" s="19">
        <f>IF(参照_電気!E968="","",参照_電気!E968)</f>
        <v>0</v>
      </c>
      <c r="AZ968" s="19" t="str">
        <f>IF(参照_電気!F968="","",参照_電気!F968)</f>
        <v>福山未来エナジー(株)</v>
      </c>
      <c r="BA968" s="19" t="str">
        <f>IF(参照_電気!G968="","",参照_電気!G968)</f>
        <v>福山未来エナジー(株)_メニューA</v>
      </c>
      <c r="BB968" s="19">
        <f t="shared" si="56"/>
        <v>0</v>
      </c>
      <c r="BD968" s="19" t="str">
        <f>IF(参照_電気!L968="","",参照_電気!L968)</f>
        <v/>
      </c>
    </row>
    <row r="969" spans="47:56">
      <c r="AU969" s="19" t="str">
        <f>IF(参照_電気!A969="","",参照_電気!A969)</f>
        <v/>
      </c>
      <c r="AV969" s="19" t="str">
        <f>IF(参照_電気!B969="","",参照_電気!B969)</f>
        <v/>
      </c>
      <c r="AW969" s="19" t="str">
        <f>IF(参照_電気!C969="","",参照_電気!C969)</f>
        <v>メニューB(残差)</v>
      </c>
      <c r="AX969" s="19">
        <f>IF(参照_電気!D969="","",参照_電気!D969)</f>
        <v>1.7200000000000001E-4</v>
      </c>
      <c r="AY969" s="19">
        <f>IF(参照_電気!E969="","",参照_電気!E969)</f>
        <v>1.7200000000000001E-4</v>
      </c>
      <c r="AZ969" s="19" t="str">
        <f>IF(参照_電気!F969="","",参照_電気!F969)</f>
        <v>福山未来エナジー(株)</v>
      </c>
      <c r="BA969" s="19" t="str">
        <f>IF(参照_電気!G969="","",参照_電気!G969)</f>
        <v>福山未来エナジー(株)_メニューB(残差)</v>
      </c>
      <c r="BB969" s="19">
        <f t="shared" si="56"/>
        <v>0.17200000000000001</v>
      </c>
      <c r="BD969" s="19" t="str">
        <f>IF(参照_電気!L969="","",参照_電気!L969)</f>
        <v/>
      </c>
    </row>
    <row r="970" spans="47:56">
      <c r="AU970" s="19" t="str">
        <f>IF(参照_電気!A970="","",参照_電気!A970)</f>
        <v/>
      </c>
      <c r="AV970" s="19" t="str">
        <f>IF(参照_電気!B970="","",参照_電気!B970)</f>
        <v/>
      </c>
      <c r="AW970" s="19" t="str">
        <f>IF(参照_電気!C970="","",参照_電気!C970)</f>
        <v>(参考値)事業者全体</v>
      </c>
      <c r="AX970" s="19">
        <f>IF(参照_電気!D970="","",参照_電気!D970)</f>
        <v>1.2999999999999999E-4</v>
      </c>
      <c r="AY970" s="19">
        <f>IF(参照_電気!E970="","",参照_電気!E970)</f>
        <v>1.2999999999999999E-4</v>
      </c>
      <c r="AZ970" s="19" t="str">
        <f>IF(参照_電気!F970="","",参照_電気!F970)</f>
        <v>福山未来エナジー(株)</v>
      </c>
      <c r="BA970" s="19" t="str">
        <f>IF(参照_電気!G970="","",参照_電気!G970)</f>
        <v>福山未来エナジー(株)_(参考値)事業者全体</v>
      </c>
      <c r="BB970" s="19">
        <f t="shared" si="56"/>
        <v>0.12999999999999998</v>
      </c>
      <c r="BD970" s="19" t="str">
        <f>IF(参照_電気!L970="","",参照_電気!L970)</f>
        <v/>
      </c>
    </row>
    <row r="971" spans="47:56">
      <c r="AU971" s="19" t="str">
        <f>IF(参照_電気!A971="","",参照_電気!A971)</f>
        <v>A0596</v>
      </c>
      <c r="AV971" s="19" t="str">
        <f>IF(参照_電気!B971="","",参照_電気!B971)</f>
        <v>五島市民電力(株)</v>
      </c>
      <c r="AW971" s="19" t="str">
        <f>IF(参照_電気!C971="","",参照_電気!C971)</f>
        <v>メニューA</v>
      </c>
      <c r="AX971" s="19">
        <f>IF(参照_電気!D971="","",参照_電気!D971)</f>
        <v>0</v>
      </c>
      <c r="AY971" s="19">
        <f>IF(参照_電気!E971="","",参照_電気!E971)</f>
        <v>0</v>
      </c>
      <c r="AZ971" s="19" t="str">
        <f>IF(参照_電気!F971="","",参照_電気!F971)</f>
        <v>五島市民電力(株)</v>
      </c>
      <c r="BA971" s="19" t="str">
        <f>IF(参照_電気!G971="","",参照_電気!G971)</f>
        <v>五島市民電力(株)_メニューA</v>
      </c>
      <c r="BB971" s="19">
        <f t="shared" si="56"/>
        <v>0</v>
      </c>
      <c r="BD971" s="19" t="str">
        <f>IF(参照_電気!L971="","",参照_電気!L971)</f>
        <v/>
      </c>
    </row>
    <row r="972" spans="47:56">
      <c r="AU972" s="19" t="str">
        <f>IF(参照_電気!A972="","",参照_電気!A972)</f>
        <v/>
      </c>
      <c r="AV972" s="19" t="str">
        <f>IF(参照_電気!B972="","",参照_電気!B972)</f>
        <v/>
      </c>
      <c r="AW972" s="19" t="str">
        <f>IF(参照_電気!C972="","",参照_電気!C972)</f>
        <v>メニューB</v>
      </c>
      <c r="AX972" s="19">
        <f>IF(参照_電気!D972="","",参照_電気!D972)</f>
        <v>0</v>
      </c>
      <c r="AY972" s="19">
        <f>IF(参照_電気!E972="","",参照_電気!E972)</f>
        <v>0</v>
      </c>
      <c r="AZ972" s="19" t="str">
        <f>IF(参照_電気!F972="","",参照_電気!F972)</f>
        <v>五島市民電力(株)</v>
      </c>
      <c r="BA972" s="19" t="str">
        <f>IF(参照_電気!G972="","",参照_電気!G972)</f>
        <v>五島市民電力(株)_メニューB</v>
      </c>
      <c r="BB972" s="19">
        <f t="shared" si="56"/>
        <v>0</v>
      </c>
      <c r="BD972" s="19" t="str">
        <f>IF(参照_電気!L972="","",参照_電気!L972)</f>
        <v/>
      </c>
    </row>
    <row r="973" spans="47:56">
      <c r="AU973" s="19" t="str">
        <f>IF(参照_電気!A973="","",参照_電気!A973)</f>
        <v/>
      </c>
      <c r="AV973" s="19" t="str">
        <f>IF(参照_電気!B973="","",参照_電気!B973)</f>
        <v/>
      </c>
      <c r="AW973" s="19" t="str">
        <f>IF(参照_電気!C973="","",参照_電気!C973)</f>
        <v>メニューC(残差)</v>
      </c>
      <c r="AX973" s="19">
        <f>IF(参照_電気!D973="","",参照_電気!D973)</f>
        <v>6.4999999999999997E-4</v>
      </c>
      <c r="AY973" s="19">
        <f>IF(参照_電気!E973="","",参照_電気!E973)</f>
        <v>6.4999999999999997E-4</v>
      </c>
      <c r="AZ973" s="19" t="str">
        <f>IF(参照_電気!F973="","",参照_電気!F973)</f>
        <v>五島市民電力(株)</v>
      </c>
      <c r="BA973" s="19" t="str">
        <f>IF(参照_電気!G973="","",参照_電気!G973)</f>
        <v>五島市民電力(株)_メニューC(残差)</v>
      </c>
      <c r="BB973" s="19">
        <f t="shared" si="56"/>
        <v>0.65</v>
      </c>
      <c r="BD973" s="19" t="str">
        <f>IF(参照_電気!L973="","",参照_電気!L973)</f>
        <v/>
      </c>
    </row>
    <row r="974" spans="47:56">
      <c r="AU974" s="19" t="str">
        <f>IF(参照_電気!A974="","",参照_電気!A974)</f>
        <v/>
      </c>
      <c r="AV974" s="19" t="str">
        <f>IF(参照_電気!B974="","",参照_電気!B974)</f>
        <v/>
      </c>
      <c r="AW974" s="19" t="str">
        <f>IF(参照_電気!C974="","",参照_電気!C974)</f>
        <v>(参考値)事業者全体</v>
      </c>
      <c r="AX974" s="19">
        <f>IF(参照_電気!D974="","",参照_電気!D974)</f>
        <v>2.6200000000000003E-4</v>
      </c>
      <c r="AY974" s="19">
        <f>IF(参照_電気!E974="","",参照_電気!E974)</f>
        <v>2.6200000000000003E-4</v>
      </c>
      <c r="AZ974" s="19" t="str">
        <f>IF(参照_電気!F974="","",参照_電気!F974)</f>
        <v>五島市民電力(株)</v>
      </c>
      <c r="BA974" s="19" t="str">
        <f>IF(参照_電気!G974="","",参照_電気!G974)</f>
        <v>五島市民電力(株)_(参考値)事業者全体</v>
      </c>
      <c r="BB974" s="19">
        <f t="shared" si="56"/>
        <v>0.26200000000000001</v>
      </c>
      <c r="BD974" s="19" t="str">
        <f>IF(参照_電気!L974="","",参照_電気!L974)</f>
        <v/>
      </c>
    </row>
    <row r="975" spans="47:56">
      <c r="AU975" s="19" t="str">
        <f>IF(参照_電気!A975="","",参照_電気!A975)</f>
        <v>A0598</v>
      </c>
      <c r="AV975" s="19" t="str">
        <f>IF(参照_電気!B975="","",参照_電気!B975)</f>
        <v>リストプロパティーズ(株)</v>
      </c>
      <c r="AW975" s="19" t="str">
        <f>IF(参照_電気!C975="","",参照_電気!C975)</f>
        <v/>
      </c>
      <c r="AX975" s="19">
        <f>IF(参照_電気!D975="","",参照_電気!D975)</f>
        <v>6.1799999999999995E-4</v>
      </c>
      <c r="AY975" s="19">
        <f>IF(参照_電気!E975="","",参照_電気!E975)</f>
        <v>6.1799999999999995E-4</v>
      </c>
      <c r="AZ975" s="19" t="str">
        <f>IF(参照_電気!F975="","",参照_電気!F975)</f>
        <v>リストプロパティーズ(株)</v>
      </c>
      <c r="BA975" s="19" t="str">
        <f>IF(参照_電気!G975="","",参照_電気!G975)</f>
        <v>リストプロパティーズ(株)_</v>
      </c>
      <c r="BB975" s="19">
        <f t="shared" si="56"/>
        <v>0.61799999999999999</v>
      </c>
      <c r="BD975" s="19" t="str">
        <f>IF(参照_電気!L975="","",参照_電気!L975)</f>
        <v/>
      </c>
    </row>
    <row r="976" spans="47:56">
      <c r="AU976" s="19" t="str">
        <f>IF(参照_電気!A976="","",参照_電気!A976)</f>
        <v>A0602</v>
      </c>
      <c r="AV976" s="19" t="str">
        <f>IF(参照_電気!B976="","",参照_電気!B976)</f>
        <v>(株)情熱電力</v>
      </c>
      <c r="AW976" s="19" t="str">
        <f>IF(参照_電気!C976="","",参照_電気!C976)</f>
        <v/>
      </c>
      <c r="AX976" s="19">
        <f>IF(参照_電気!D976="","",参照_電気!D976)</f>
        <v>4.5399999999999998E-4</v>
      </c>
      <c r="AY976" s="19">
        <f>IF(参照_電気!E976="","",参照_電気!E976)</f>
        <v>4.5399999999999998E-4</v>
      </c>
      <c r="AZ976" s="19" t="str">
        <f>IF(参照_電気!F976="","",参照_電気!F976)</f>
        <v>(株)情熱電力</v>
      </c>
      <c r="BA976" s="19" t="str">
        <f>IF(参照_電気!G976="","",参照_電気!G976)</f>
        <v>(株)情熱電力_</v>
      </c>
      <c r="BB976" s="19">
        <f t="shared" si="56"/>
        <v>0.45399999999999996</v>
      </c>
      <c r="BD976" s="19" t="str">
        <f>IF(参照_電気!L976="","",参照_電気!L976)</f>
        <v/>
      </c>
    </row>
    <row r="977" spans="47:56">
      <c r="AU977" s="19" t="str">
        <f>IF(参照_電気!A977="","",参照_電気!A977)</f>
        <v>A0603</v>
      </c>
      <c r="AV977" s="19" t="str">
        <f>IF(参照_電気!B977="","",参照_電気!B977)</f>
        <v>バンプーパワートレーディング合同会社</v>
      </c>
      <c r="AW977" s="19" t="str">
        <f>IF(参照_電気!C977="","",参照_電気!C977)</f>
        <v>メニューA</v>
      </c>
      <c r="AX977" s="19">
        <f>IF(参照_電気!D977="","",参照_電気!D977)</f>
        <v>0</v>
      </c>
      <c r="AY977" s="19">
        <f>IF(参照_電気!E977="","",参照_電気!E977)</f>
        <v>0</v>
      </c>
      <c r="AZ977" s="19" t="str">
        <f>IF(参照_電気!F977="","",参照_電気!F977)</f>
        <v>バンプーパワートレーディング合同会社</v>
      </c>
      <c r="BA977" s="19" t="str">
        <f>IF(参照_電気!G977="","",参照_電気!G977)</f>
        <v>バンプーパワートレーディング合同会社_メニューA</v>
      </c>
      <c r="BB977" s="19">
        <f t="shared" si="56"/>
        <v>0</v>
      </c>
      <c r="BD977" s="19" t="str">
        <f>IF(参照_電気!L977="","",参照_電気!L977)</f>
        <v/>
      </c>
    </row>
    <row r="978" spans="47:56">
      <c r="AU978" s="19" t="str">
        <f>IF(参照_電気!A978="","",参照_電気!A978)</f>
        <v/>
      </c>
      <c r="AV978" s="19" t="str">
        <f>IF(参照_電気!B978="","",参照_電気!B978)</f>
        <v/>
      </c>
      <c r="AW978" s="19" t="str">
        <f>IF(参照_電気!C978="","",参照_電気!C978)</f>
        <v>メニューB(残差)</v>
      </c>
      <c r="AX978" s="19">
        <f>IF(参照_電気!D978="","",参照_電気!D978)</f>
        <v>1.94E-4</v>
      </c>
      <c r="AY978" s="19">
        <f>IF(参照_電気!E978="","",参照_電気!E978)</f>
        <v>1.94E-4</v>
      </c>
      <c r="AZ978" s="19" t="str">
        <f>IF(参照_電気!F978="","",参照_電気!F978)</f>
        <v>バンプーパワートレーディング合同会社</v>
      </c>
      <c r="BA978" s="19" t="str">
        <f>IF(参照_電気!G978="","",参照_電気!G978)</f>
        <v>バンプーパワートレーディング合同会社_メニューB(残差)</v>
      </c>
      <c r="BB978" s="19">
        <f t="shared" si="56"/>
        <v>0.19400000000000001</v>
      </c>
      <c r="BD978" s="19" t="str">
        <f>IF(参照_電気!L978="","",参照_電気!L978)</f>
        <v/>
      </c>
    </row>
    <row r="979" spans="47:56">
      <c r="AU979" s="19" t="str">
        <f>IF(参照_電気!A979="","",参照_電気!A979)</f>
        <v/>
      </c>
      <c r="AV979" s="19" t="str">
        <f>IF(参照_電気!B979="","",参照_電気!B979)</f>
        <v/>
      </c>
      <c r="AW979" s="19" t="str">
        <f>IF(参照_電気!C979="","",参照_電気!C979)</f>
        <v>(参考値)事業者全体</v>
      </c>
      <c r="AX979" s="19">
        <f>IF(参照_電気!D979="","",参照_電気!D979)</f>
        <v>1.94E-4</v>
      </c>
      <c r="AY979" s="19">
        <f>IF(参照_電気!E979="","",参照_電気!E979)</f>
        <v>1.94E-4</v>
      </c>
      <c r="AZ979" s="19" t="str">
        <f>IF(参照_電気!F979="","",参照_電気!F979)</f>
        <v>バンプーパワートレーディング合同会社</v>
      </c>
      <c r="BA979" s="19" t="str">
        <f>IF(参照_電気!G979="","",参照_電気!G979)</f>
        <v>バンプーパワートレーディング合同会社_(参考値)事業者全体</v>
      </c>
      <c r="BB979" s="19">
        <f t="shared" si="56"/>
        <v>0.19400000000000001</v>
      </c>
      <c r="BD979" s="19" t="str">
        <f>IF(参照_電気!L979="","",参照_電気!L979)</f>
        <v/>
      </c>
    </row>
    <row r="980" spans="47:56">
      <c r="AU980" s="19" t="str">
        <f>IF(参照_電気!A980="","",参照_電気!A980)</f>
        <v>A0605</v>
      </c>
      <c r="AV980" s="19" t="str">
        <f>IF(参照_電気!B980="","",参照_電気!B980)</f>
        <v>(株)センカク</v>
      </c>
      <c r="AW980" s="19" t="str">
        <f>IF(参照_電気!C980="","",参照_電気!C980)</f>
        <v/>
      </c>
      <c r="AX980" s="19">
        <f>IF(参照_電気!D980="","",参照_電気!D980)</f>
        <v>6.3699999999999998E-4</v>
      </c>
      <c r="AY980" s="19">
        <f>IF(参照_電気!E980="","",参照_電気!E980)</f>
        <v>6.3699999999999998E-4</v>
      </c>
      <c r="AZ980" s="19" t="str">
        <f>IF(参照_電気!F980="","",参照_電気!F980)</f>
        <v>(株)センカク</v>
      </c>
      <c r="BA980" s="19" t="str">
        <f>IF(参照_電気!G980="","",参照_電気!G980)</f>
        <v>(株)センカク_</v>
      </c>
      <c r="BB980" s="19">
        <f t="shared" si="56"/>
        <v>0.63700000000000001</v>
      </c>
      <c r="BD980" s="19" t="str">
        <f>IF(参照_電気!L980="","",参照_電気!L980)</f>
        <v/>
      </c>
    </row>
    <row r="981" spans="47:56">
      <c r="AU981" s="19" t="str">
        <f>IF(参照_電気!A981="","",参照_電気!A981)</f>
        <v>A0609</v>
      </c>
      <c r="AV981" s="19" t="str">
        <f>IF(参照_電気!B981="","",参照_電気!B981)</f>
        <v>(株)ミナサポ</v>
      </c>
      <c r="AW981" s="19" t="str">
        <f>IF(参照_電気!C981="","",参照_電気!C981)</f>
        <v/>
      </c>
      <c r="AX981" s="19">
        <f>IF(参照_電気!D981="","",参照_電気!D981)</f>
        <v>5.0100000000000003E-4</v>
      </c>
      <c r="AY981" s="19">
        <f>IF(参照_電気!E981="","",参照_電気!E981)</f>
        <v>5.0100000000000003E-4</v>
      </c>
      <c r="AZ981" s="19" t="str">
        <f>IF(参照_電気!F981="","",参照_電気!F981)</f>
        <v>(株)ミナサポ</v>
      </c>
      <c r="BA981" s="19" t="str">
        <f>IF(参照_電気!G981="","",参照_電気!G981)</f>
        <v>(株)ミナサポ_</v>
      </c>
      <c r="BB981" s="19">
        <f t="shared" si="56"/>
        <v>0.501</v>
      </c>
      <c r="BD981" s="19" t="str">
        <f>IF(参照_電気!L981="","",参照_電気!L981)</f>
        <v/>
      </c>
    </row>
    <row r="982" spans="47:56">
      <c r="AU982" s="19" t="str">
        <f>IF(参照_電気!A982="","",参照_電気!A982)</f>
        <v>A0610</v>
      </c>
      <c r="AV982" s="19" t="str">
        <f>IF(参照_電気!B982="","",参照_電気!B982)</f>
        <v>唐津電力(株)</v>
      </c>
      <c r="AW982" s="19" t="str">
        <f>IF(参照_電気!C982="","",参照_電気!C982)</f>
        <v/>
      </c>
      <c r="AX982" s="19">
        <f>IF(参照_電気!D982="","",参照_電気!D982)</f>
        <v>4.26E-4</v>
      </c>
      <c r="AY982" s="19">
        <f>IF(参照_電気!E982="","",参照_電気!E982)</f>
        <v>4.26E-4</v>
      </c>
      <c r="AZ982" s="19" t="str">
        <f>IF(参照_電気!F982="","",参照_電気!F982)</f>
        <v>唐津電力(株)</v>
      </c>
      <c r="BA982" s="19" t="str">
        <f>IF(参照_電気!G982="","",参照_電気!G982)</f>
        <v>唐津電力(株)_</v>
      </c>
      <c r="BB982" s="19">
        <f t="shared" si="56"/>
        <v>0.42599999999999999</v>
      </c>
      <c r="BD982" s="19" t="str">
        <f>IF(参照_電気!L982="","",参照_電気!L982)</f>
        <v/>
      </c>
    </row>
    <row r="983" spans="47:56">
      <c r="AU983" s="19" t="str">
        <f>IF(参照_電気!A983="","",参照_電気!A983)</f>
        <v>A0611</v>
      </c>
      <c r="AV983" s="19" t="str">
        <f>IF(参照_電気!B983="","",参照_電気!B983)</f>
        <v>RE100電力(株)</v>
      </c>
      <c r="AW983" s="19" t="str">
        <f>IF(参照_電気!C983="","",参照_電気!C983)</f>
        <v>メニューA</v>
      </c>
      <c r="AX983" s="19">
        <f>IF(参照_電気!D983="","",参照_電気!D983)</f>
        <v>0</v>
      </c>
      <c r="AY983" s="19">
        <f>IF(参照_電気!E983="","",参照_電気!E983)</f>
        <v>0</v>
      </c>
      <c r="AZ983" s="19" t="str">
        <f>IF(参照_電気!F983="","",参照_電気!F983)</f>
        <v>RE100電力(株)</v>
      </c>
      <c r="BA983" s="19" t="str">
        <f>IF(参照_電気!G983="","",参照_電気!G983)</f>
        <v>RE100電力(株)_メニューA</v>
      </c>
      <c r="BB983" s="19">
        <f t="shared" si="56"/>
        <v>0</v>
      </c>
      <c r="BD983" s="19" t="str">
        <f>IF(参照_電気!L983="","",参照_電気!L983)</f>
        <v/>
      </c>
    </row>
    <row r="984" spans="47:56">
      <c r="AU984" s="19" t="str">
        <f>IF(参照_電気!A984="","",参照_電気!A984)</f>
        <v/>
      </c>
      <c r="AV984" s="19" t="str">
        <f>IF(参照_電気!B984="","",参照_電気!B984)</f>
        <v/>
      </c>
      <c r="AW984" s="19" t="str">
        <f>IF(参照_電気!C984="","",参照_電気!C984)</f>
        <v>メニューB</v>
      </c>
      <c r="AX984" s="19">
        <f>IF(参照_電気!D984="","",参照_電気!D984)</f>
        <v>1.64E-4</v>
      </c>
      <c r="AY984" s="19">
        <f>IF(参照_電気!E984="","",参照_電気!E984)</f>
        <v>1.64E-4</v>
      </c>
      <c r="AZ984" s="19" t="str">
        <f>IF(参照_電気!F984="","",参照_電気!F984)</f>
        <v>RE100電力(株)</v>
      </c>
      <c r="BA984" s="19" t="str">
        <f>IF(参照_電気!G984="","",参照_電気!G984)</f>
        <v>RE100電力(株)_メニューB</v>
      </c>
      <c r="BB984" s="19">
        <f t="shared" si="56"/>
        <v>0.16400000000000001</v>
      </c>
      <c r="BD984" s="19" t="str">
        <f>IF(参照_電気!L984="","",参照_電気!L984)</f>
        <v/>
      </c>
    </row>
    <row r="985" spans="47:56">
      <c r="AU985" s="19" t="str">
        <f>IF(参照_電気!A985="","",参照_電気!A985)</f>
        <v/>
      </c>
      <c r="AV985" s="19" t="str">
        <f>IF(参照_電気!B985="","",参照_電気!B985)</f>
        <v/>
      </c>
      <c r="AW985" s="19" t="str">
        <f>IF(参照_電気!C985="","",参照_電気!C985)</f>
        <v>メニューC</v>
      </c>
      <c r="AX985" s="19">
        <f>IF(参照_電気!D985="","",参照_電気!D985)</f>
        <v>2.7399999999999999E-4</v>
      </c>
      <c r="AY985" s="19">
        <f>IF(参照_電気!E985="","",参照_電気!E985)</f>
        <v>2.7399999999999999E-4</v>
      </c>
      <c r="AZ985" s="19" t="str">
        <f>IF(参照_電気!F985="","",参照_電気!F985)</f>
        <v>RE100電力(株)</v>
      </c>
      <c r="BA985" s="19" t="str">
        <f>IF(参照_電気!G985="","",参照_電気!G985)</f>
        <v>RE100電力(株)_メニューC</v>
      </c>
      <c r="BB985" s="19">
        <f t="shared" si="56"/>
        <v>0.27399999999999997</v>
      </c>
      <c r="BD985" s="19" t="str">
        <f>IF(参照_電気!L985="","",参照_電気!L985)</f>
        <v/>
      </c>
    </row>
    <row r="986" spans="47:56">
      <c r="AU986" s="19" t="str">
        <f>IF(参照_電気!A986="","",参照_電気!A986)</f>
        <v/>
      </c>
      <c r="AV986" s="19" t="str">
        <f>IF(参照_電気!B986="","",参照_電気!B986)</f>
        <v/>
      </c>
      <c r="AW986" s="19" t="str">
        <f>IF(参照_電気!C986="","",参照_電気!C986)</f>
        <v>メニューD</v>
      </c>
      <c r="AX986" s="19">
        <f>IF(参照_電気!D986="","",参照_電気!D986)</f>
        <v>2.9500000000000001E-4</v>
      </c>
      <c r="AY986" s="19">
        <f>IF(参照_電気!E986="","",参照_電気!E986)</f>
        <v>2.9500000000000001E-4</v>
      </c>
      <c r="AZ986" s="19" t="str">
        <f>IF(参照_電気!F986="","",参照_電気!F986)</f>
        <v>RE100電力(株)</v>
      </c>
      <c r="BA986" s="19" t="str">
        <f>IF(参照_電気!G986="","",参照_電気!G986)</f>
        <v>RE100電力(株)_メニューD</v>
      </c>
      <c r="BB986" s="19">
        <f t="shared" si="56"/>
        <v>0.29500000000000004</v>
      </c>
      <c r="BD986" s="19" t="str">
        <f>IF(参照_電気!L986="","",参照_電気!L986)</f>
        <v/>
      </c>
    </row>
    <row r="987" spans="47:56">
      <c r="AU987" s="19" t="str">
        <f>IF(参照_電気!A987="","",参照_電気!A987)</f>
        <v/>
      </c>
      <c r="AV987" s="19" t="str">
        <f>IF(参照_電気!B987="","",参照_電気!B987)</f>
        <v/>
      </c>
      <c r="AW987" s="19" t="str">
        <f>IF(参照_電気!C987="","",参照_電気!C987)</f>
        <v>メニューE(残差)</v>
      </c>
      <c r="AX987" s="19">
        <f>IF(参照_電気!D987="","",参照_電気!D987)</f>
        <v>4.8799999999999999E-4</v>
      </c>
      <c r="AY987" s="19">
        <f>IF(参照_電気!E987="","",参照_電気!E987)</f>
        <v>4.8799999999999999E-4</v>
      </c>
      <c r="AZ987" s="19" t="str">
        <f>IF(参照_電気!F987="","",参照_電気!F987)</f>
        <v>RE100電力(株)</v>
      </c>
      <c r="BA987" s="19" t="str">
        <f>IF(参照_電気!G987="","",参照_電気!G987)</f>
        <v>RE100電力(株)_メニューE(残差)</v>
      </c>
      <c r="BB987" s="19">
        <f t="shared" si="56"/>
        <v>0.48799999999999999</v>
      </c>
      <c r="BD987" s="19" t="str">
        <f>IF(参照_電気!L987="","",参照_電気!L987)</f>
        <v/>
      </c>
    </row>
    <row r="988" spans="47:56">
      <c r="AU988" s="19" t="str">
        <f>IF(参照_電気!A988="","",参照_電気!A988)</f>
        <v/>
      </c>
      <c r="AV988" s="19" t="str">
        <f>IF(参照_電気!B988="","",参照_電気!B988)</f>
        <v/>
      </c>
      <c r="AW988" s="19" t="str">
        <f>IF(参照_電気!C988="","",参照_電気!C988)</f>
        <v>(参考値)事業者全体</v>
      </c>
      <c r="AX988" s="19">
        <f>IF(参照_電気!D988="","",参照_電気!D988)</f>
        <v>3.48E-4</v>
      </c>
      <c r="AY988" s="19">
        <f>IF(参照_電気!E988="","",参照_電気!E988)</f>
        <v>3.48E-4</v>
      </c>
      <c r="AZ988" s="19" t="str">
        <f>IF(参照_電気!F988="","",参照_電気!F988)</f>
        <v>RE100電力(株)</v>
      </c>
      <c r="BA988" s="19" t="str">
        <f>IF(参照_電気!G988="","",参照_電気!G988)</f>
        <v>RE100電力(株)_(参考値)事業者全体</v>
      </c>
      <c r="BB988" s="19">
        <f t="shared" si="56"/>
        <v>0.34799999999999998</v>
      </c>
      <c r="BD988" s="19" t="str">
        <f>IF(参照_電気!L988="","",参照_電気!L988)</f>
        <v/>
      </c>
    </row>
    <row r="989" spans="47:56">
      <c r="AU989" s="19" t="str">
        <f>IF(参照_電気!A989="","",参照_電気!A989)</f>
        <v>A0612</v>
      </c>
      <c r="AV989" s="19" t="str">
        <f>IF(参照_電気!B989="","",参照_電気!B989)</f>
        <v>日本エネルギーファーム(株)</v>
      </c>
      <c r="AW989" s="19" t="str">
        <f>IF(参照_電気!C989="","",参照_電気!C989)</f>
        <v/>
      </c>
      <c r="AX989" s="19">
        <f>IF(参照_電気!D989="","",参照_電気!D989)</f>
        <v>5.9000000000000003E-4</v>
      </c>
      <c r="AY989" s="19">
        <f>IF(参照_電気!E989="","",参照_電気!E989)</f>
        <v>5.9000000000000003E-4</v>
      </c>
      <c r="AZ989" s="19" t="str">
        <f>IF(参照_電気!F989="","",参照_電気!F989)</f>
        <v>日本エネルギーファーム(株)</v>
      </c>
      <c r="BA989" s="19" t="str">
        <f>IF(参照_電気!G989="","",参照_電気!G989)</f>
        <v>日本エネルギーファーム(株)_</v>
      </c>
      <c r="BB989" s="19">
        <f t="shared" si="56"/>
        <v>0.59000000000000008</v>
      </c>
      <c r="BD989" s="19" t="str">
        <f>IF(参照_電気!L989="","",参照_電気!L989)</f>
        <v/>
      </c>
    </row>
    <row r="990" spans="47:56">
      <c r="AU990" s="19" t="str">
        <f>IF(参照_電気!A990="","",参照_電気!A990)</f>
        <v>A0615</v>
      </c>
      <c r="AV990" s="19" t="str">
        <f>IF(参照_電気!B990="","",参照_電気!B990)</f>
        <v>(株)イーネットワーク</v>
      </c>
      <c r="AW990" s="19" t="str">
        <f>IF(参照_電気!C990="","",参照_電気!C990)</f>
        <v/>
      </c>
      <c r="AX990" s="19">
        <f>IF(参照_電気!D990="","",参照_電気!D990)</f>
        <v>3.86E-4</v>
      </c>
      <c r="AY990" s="19">
        <f>IF(参照_電気!E990="","",参照_電気!E990)</f>
        <v>3.86E-4</v>
      </c>
      <c r="AZ990" s="19" t="str">
        <f>IF(参照_電気!F990="","",参照_電気!F990)</f>
        <v>(株)イーネットワーク</v>
      </c>
      <c r="BA990" s="19" t="str">
        <f>IF(参照_電気!G990="","",参照_電気!G990)</f>
        <v>(株)イーネットワーク_</v>
      </c>
      <c r="BB990" s="19">
        <f t="shared" si="56"/>
        <v>0.38600000000000001</v>
      </c>
      <c r="BD990" s="19" t="str">
        <f>IF(参照_電気!L990="","",参照_電気!L990)</f>
        <v/>
      </c>
    </row>
    <row r="991" spans="47:56">
      <c r="AU991" s="19" t="str">
        <f>IF(参照_電気!A991="","",参照_電気!A991)</f>
        <v>A0617</v>
      </c>
      <c r="AV991" s="19" t="str">
        <f>IF(参照_電気!B991="","",参照_電気!B991)</f>
        <v>スマートエコエナジー(株)</v>
      </c>
      <c r="AW991" s="19" t="str">
        <f>IF(参照_電気!C991="","",参照_電気!C991)</f>
        <v>メニューA</v>
      </c>
      <c r="AX991" s="19">
        <f>IF(参照_電気!D991="","",参照_電気!D991)</f>
        <v>0</v>
      </c>
      <c r="AY991" s="19">
        <f>IF(参照_電気!E991="","",参照_電気!E991)</f>
        <v>0</v>
      </c>
      <c r="AZ991" s="19" t="str">
        <f>IF(参照_電気!F991="","",参照_電気!F991)</f>
        <v>スマートエコエナジー(株)</v>
      </c>
      <c r="BA991" s="19" t="str">
        <f>IF(参照_電気!G991="","",参照_電気!G991)</f>
        <v>スマートエコエナジー(株)_メニューA</v>
      </c>
      <c r="BB991" s="19">
        <f t="shared" si="56"/>
        <v>0</v>
      </c>
      <c r="BD991" s="19" t="str">
        <f>IF(参照_電気!L991="","",参照_電気!L991)</f>
        <v/>
      </c>
    </row>
    <row r="992" spans="47:56">
      <c r="AU992" s="19" t="str">
        <f>IF(参照_電気!A992="","",参照_電気!A992)</f>
        <v/>
      </c>
      <c r="AV992" s="19" t="str">
        <f>IF(参照_電気!B992="","",参照_電気!B992)</f>
        <v/>
      </c>
      <c r="AW992" s="19" t="str">
        <f>IF(参照_電気!C992="","",参照_電気!C992)</f>
        <v>メニューB</v>
      </c>
      <c r="AX992" s="19">
        <f>IF(参照_電気!D992="","",参照_電気!D992)</f>
        <v>0</v>
      </c>
      <c r="AY992" s="19">
        <f>IF(参照_電気!E992="","",参照_電気!E992)</f>
        <v>0</v>
      </c>
      <c r="AZ992" s="19" t="str">
        <f>IF(参照_電気!F992="","",参照_電気!F992)</f>
        <v>スマートエコエナジー(株)</v>
      </c>
      <c r="BA992" s="19" t="str">
        <f>IF(参照_電気!G992="","",参照_電気!G992)</f>
        <v>スマートエコエナジー(株)_メニューB</v>
      </c>
      <c r="BB992" s="19">
        <f t="shared" si="56"/>
        <v>0</v>
      </c>
      <c r="BD992" s="19" t="str">
        <f>IF(参照_電気!L992="","",参照_電気!L992)</f>
        <v/>
      </c>
    </row>
    <row r="993" spans="47:56">
      <c r="AU993" s="19" t="str">
        <f>IF(参照_電気!A993="","",参照_電気!A993)</f>
        <v/>
      </c>
      <c r="AV993" s="19" t="str">
        <f>IF(参照_電気!B993="","",参照_電気!B993)</f>
        <v/>
      </c>
      <c r="AW993" s="19" t="str">
        <f>IF(参照_電気!C993="","",参照_電気!C993)</f>
        <v>メニューC</v>
      </c>
      <c r="AX993" s="19">
        <f>IF(参照_電気!D993="","",参照_電気!D993)</f>
        <v>3.7800000000000003E-4</v>
      </c>
      <c r="AY993" s="19">
        <f>IF(参照_電気!E993="","",参照_電気!E993)</f>
        <v>3.7800000000000003E-4</v>
      </c>
      <c r="AZ993" s="19" t="str">
        <f>IF(参照_電気!F993="","",参照_電気!F993)</f>
        <v>スマートエコエナジー(株)</v>
      </c>
      <c r="BA993" s="19" t="str">
        <f>IF(参照_電気!G993="","",参照_電気!G993)</f>
        <v>スマートエコエナジー(株)_メニューC</v>
      </c>
      <c r="BB993" s="19">
        <f t="shared" si="56"/>
        <v>0.378</v>
      </c>
      <c r="BD993" s="19" t="str">
        <f>IF(参照_電気!L993="","",参照_電気!L993)</f>
        <v/>
      </c>
    </row>
    <row r="994" spans="47:56">
      <c r="AU994" s="19" t="str">
        <f>IF(参照_電気!A994="","",参照_電気!A994)</f>
        <v/>
      </c>
      <c r="AV994" s="19" t="str">
        <f>IF(参照_電気!B994="","",参照_電気!B994)</f>
        <v/>
      </c>
      <c r="AW994" s="19" t="str">
        <f>IF(参照_電気!C994="","",参照_電気!C994)</f>
        <v>メニューD</v>
      </c>
      <c r="AX994" s="19">
        <f>IF(参照_電気!D994="","",参照_電気!D994)</f>
        <v>3.8699999999999997E-4</v>
      </c>
      <c r="AY994" s="19">
        <f>IF(参照_電気!E994="","",参照_電気!E994)</f>
        <v>3.8699999999999997E-4</v>
      </c>
      <c r="AZ994" s="19" t="str">
        <f>IF(参照_電気!F994="","",参照_電気!F994)</f>
        <v>スマートエコエナジー(株)</v>
      </c>
      <c r="BA994" s="19" t="str">
        <f>IF(参照_電気!G994="","",参照_電気!G994)</f>
        <v>スマートエコエナジー(株)_メニューD</v>
      </c>
      <c r="BB994" s="19">
        <f t="shared" si="56"/>
        <v>0.38699999999999996</v>
      </c>
      <c r="BD994" s="19" t="str">
        <f>IF(参照_電気!L994="","",参照_電気!L994)</f>
        <v/>
      </c>
    </row>
    <row r="995" spans="47:56">
      <c r="AU995" s="19" t="str">
        <f>IF(参照_電気!A995="","",参照_電気!A995)</f>
        <v/>
      </c>
      <c r="AV995" s="19" t="str">
        <f>IF(参照_電気!B995="","",参照_電気!B995)</f>
        <v/>
      </c>
      <c r="AW995" s="19" t="str">
        <f>IF(参照_電気!C995="","",参照_電気!C995)</f>
        <v>メニューE</v>
      </c>
      <c r="AX995" s="19">
        <f>IF(参照_電気!D995="","",参照_電気!D995)</f>
        <v>3.8699999999999997E-4</v>
      </c>
      <c r="AY995" s="19">
        <f>IF(参照_電気!E995="","",参照_電気!E995)</f>
        <v>3.8699999999999997E-4</v>
      </c>
      <c r="AZ995" s="19" t="str">
        <f>IF(参照_電気!F995="","",参照_電気!F995)</f>
        <v>スマートエコエナジー(株)</v>
      </c>
      <c r="BA995" s="19" t="str">
        <f>IF(参照_電気!G995="","",参照_電気!G995)</f>
        <v>スマートエコエナジー(株)_メニューE</v>
      </c>
      <c r="BB995" s="19">
        <f t="shared" si="56"/>
        <v>0.38699999999999996</v>
      </c>
      <c r="BD995" s="19" t="str">
        <f>IF(参照_電気!L995="","",参照_電気!L995)</f>
        <v/>
      </c>
    </row>
    <row r="996" spans="47:56">
      <c r="AU996" s="19" t="str">
        <f>IF(参照_電気!A996="","",参照_電気!A996)</f>
        <v/>
      </c>
      <c r="AV996" s="19" t="str">
        <f>IF(参照_電気!B996="","",参照_電気!B996)</f>
        <v/>
      </c>
      <c r="AW996" s="19" t="str">
        <f>IF(参照_電気!C996="","",参照_電気!C996)</f>
        <v>メニューF</v>
      </c>
      <c r="AX996" s="19">
        <f>IF(参照_電気!D996="","",参照_電気!D996)</f>
        <v>4.0299999999999998E-4</v>
      </c>
      <c r="AY996" s="19">
        <f>IF(参照_電気!E996="","",参照_電気!E996)</f>
        <v>4.0299999999999998E-4</v>
      </c>
      <c r="AZ996" s="19" t="str">
        <f>IF(参照_電気!F996="","",参照_電気!F996)</f>
        <v>スマートエコエナジー(株)</v>
      </c>
      <c r="BA996" s="19" t="str">
        <f>IF(参照_電気!G996="","",参照_電気!G996)</f>
        <v>スマートエコエナジー(株)_メニューF</v>
      </c>
      <c r="BB996" s="19">
        <f t="shared" si="56"/>
        <v>0.40299999999999997</v>
      </c>
      <c r="BD996" s="19" t="str">
        <f>IF(参照_電気!L996="","",参照_電気!L996)</f>
        <v/>
      </c>
    </row>
    <row r="997" spans="47:56">
      <c r="AU997" s="19" t="str">
        <f>IF(参照_電気!A997="","",参照_電気!A997)</f>
        <v/>
      </c>
      <c r="AV997" s="19" t="str">
        <f>IF(参照_電気!B997="","",参照_電気!B997)</f>
        <v/>
      </c>
      <c r="AW997" s="19" t="str">
        <f>IF(参照_電気!C997="","",参照_電気!C997)</f>
        <v>(参考値)事業者全体</v>
      </c>
      <c r="AX997" s="19">
        <f>IF(参照_電気!D997="","",参照_電気!D997)</f>
        <v>3.5100000000000002E-4</v>
      </c>
      <c r="AY997" s="19">
        <f>IF(参照_電気!E997="","",参照_電気!E997)</f>
        <v>3.5100000000000002E-4</v>
      </c>
      <c r="AZ997" s="19" t="str">
        <f>IF(参照_電気!F997="","",参照_電気!F997)</f>
        <v>スマートエコエナジー(株)</v>
      </c>
      <c r="BA997" s="19" t="str">
        <f>IF(参照_電気!G997="","",参照_電気!G997)</f>
        <v>スマートエコエナジー(株)_(参考値)事業者全体</v>
      </c>
      <c r="BB997" s="19">
        <f t="shared" si="56"/>
        <v>0.35100000000000003</v>
      </c>
      <c r="BD997" s="19" t="str">
        <f>IF(参照_電気!L997="","",参照_電気!L997)</f>
        <v/>
      </c>
    </row>
    <row r="998" spans="47:56">
      <c r="AU998" s="19" t="str">
        <f>IF(参照_電気!A998="","",参照_電気!A998)</f>
        <v>A0620</v>
      </c>
      <c r="AV998" s="19" t="str">
        <f>IF(参照_電気!B998="","",参照_電気!B998)</f>
        <v>(株)LENETS</v>
      </c>
      <c r="AW998" s="19" t="str">
        <f>IF(参照_電気!C998="","",参照_電気!C998)</f>
        <v/>
      </c>
      <c r="AX998" s="19">
        <f>IF(参照_電気!D998="","",参照_電気!D998)</f>
        <v>6.29E-4</v>
      </c>
      <c r="AY998" s="19">
        <f>IF(参照_電気!E998="","",参照_電気!E998)</f>
        <v>6.29E-4</v>
      </c>
      <c r="AZ998" s="19" t="str">
        <f>IF(参照_電気!F998="","",参照_電気!F998)</f>
        <v>(株)LENETS</v>
      </c>
      <c r="BA998" s="19" t="str">
        <f>IF(参照_電気!G998="","",参照_電気!G998)</f>
        <v>(株)LENETS_</v>
      </c>
      <c r="BB998" s="19">
        <f t="shared" si="56"/>
        <v>0.629</v>
      </c>
      <c r="BD998" s="19" t="str">
        <f>IF(参照_電気!L998="","",参照_電気!L998)</f>
        <v/>
      </c>
    </row>
    <row r="999" spans="47:56">
      <c r="AU999" s="19" t="str">
        <f>IF(参照_電気!A999="","",参照_電気!A999)</f>
        <v>A0622</v>
      </c>
      <c r="AV999" s="19" t="str">
        <f>IF(参照_電気!B999="","",参照_電気!B999)</f>
        <v>アイエスジー(株)</v>
      </c>
      <c r="AW999" s="19" t="str">
        <f>IF(参照_電気!C999="","",参照_電気!C999)</f>
        <v/>
      </c>
      <c r="AX999" s="19">
        <f>IF(参照_電気!D999="","",参照_電気!D999)</f>
        <v>1.6100000000000001E-4</v>
      </c>
      <c r="AY999" s="19">
        <f>IF(参照_電気!E999="","",参照_電気!E999)</f>
        <v>1.6100000000000001E-4</v>
      </c>
      <c r="AZ999" s="19" t="str">
        <f>IF(参照_電気!F999="","",参照_電気!F999)</f>
        <v>アイエスジー(株)</v>
      </c>
      <c r="BA999" s="19" t="str">
        <f>IF(参照_電気!G999="","",参照_電気!G999)</f>
        <v>アイエスジー(株)_</v>
      </c>
      <c r="BB999" s="19">
        <f t="shared" si="56"/>
        <v>0.161</v>
      </c>
      <c r="BD999" s="19" t="str">
        <f>IF(参照_電気!L999="","",参照_電気!L999)</f>
        <v/>
      </c>
    </row>
    <row r="1000" spans="47:56">
      <c r="AU1000" s="19" t="str">
        <f>IF(参照_電気!A1000="","",参照_電気!A1000)</f>
        <v>A0624</v>
      </c>
      <c r="AV1000" s="19" t="str">
        <f>IF(参照_電気!B1000="","",参照_電気!B1000)</f>
        <v>(株)エネクル</v>
      </c>
      <c r="AW1000" s="19" t="str">
        <f>IF(参照_電気!C1000="","",参照_電気!C1000)</f>
        <v>メニューA</v>
      </c>
      <c r="AX1000" s="19">
        <f>IF(参照_電気!D1000="","",参照_電気!D1000)</f>
        <v>0</v>
      </c>
      <c r="AY1000" s="19">
        <f>IF(参照_電気!E1000="","",参照_電気!E1000)</f>
        <v>0</v>
      </c>
      <c r="AZ1000" s="19" t="str">
        <f>IF(参照_電気!F1000="","",参照_電気!F1000)</f>
        <v>(株)エネクル</v>
      </c>
      <c r="BA1000" s="19" t="str">
        <f>IF(参照_電気!G1000="","",参照_電気!G1000)</f>
        <v>(株)エネクル_メニューA</v>
      </c>
      <c r="BB1000" s="19">
        <f t="shared" si="56"/>
        <v>0</v>
      </c>
      <c r="BD1000" s="19" t="str">
        <f>IF(参照_電気!L1000="","",参照_電気!L1000)</f>
        <v/>
      </c>
    </row>
    <row r="1001" spans="47:56">
      <c r="AU1001" s="19" t="str">
        <f>IF(参照_電気!A1001="","",参照_電気!A1001)</f>
        <v/>
      </c>
      <c r="AV1001" s="19" t="str">
        <f>IF(参照_電気!B1001="","",参照_電気!B1001)</f>
        <v/>
      </c>
      <c r="AW1001" s="19" t="str">
        <f>IF(参照_電気!C1001="","",参照_電気!C1001)</f>
        <v>メニューB(残差)</v>
      </c>
      <c r="AX1001" s="19">
        <f>IF(参照_電気!D1001="","",参照_電気!D1001)</f>
        <v>4.2000000000000002E-4</v>
      </c>
      <c r="AY1001" s="19">
        <f>IF(参照_電気!E1001="","",参照_電気!E1001)</f>
        <v>4.2000000000000002E-4</v>
      </c>
      <c r="AZ1001" s="19" t="str">
        <f>IF(参照_電気!F1001="","",参照_電気!F1001)</f>
        <v>(株)エネクル</v>
      </c>
      <c r="BA1001" s="19" t="str">
        <f>IF(参照_電気!G1001="","",参照_電気!G1001)</f>
        <v>(株)エネクル_メニューB(残差)</v>
      </c>
      <c r="BB1001" s="19">
        <f t="shared" si="56"/>
        <v>0.42000000000000004</v>
      </c>
      <c r="BD1001" s="19" t="str">
        <f>IF(参照_電気!L1001="","",参照_電気!L1001)</f>
        <v/>
      </c>
    </row>
    <row r="1002" spans="47:56">
      <c r="AU1002" s="19" t="str">
        <f>IF(参照_電気!A1002="","",参照_電気!A1002)</f>
        <v/>
      </c>
      <c r="AV1002" s="19" t="str">
        <f>IF(参照_電気!B1002="","",参照_電気!B1002)</f>
        <v/>
      </c>
      <c r="AW1002" s="19" t="str">
        <f>IF(参照_電気!C1002="","",参照_電気!C1002)</f>
        <v>(参考値)事業者全体</v>
      </c>
      <c r="AX1002" s="19">
        <f>IF(参照_電気!D1002="","",参照_電気!D1002)</f>
        <v>4.17E-4</v>
      </c>
      <c r="AY1002" s="19">
        <f>IF(参照_電気!E1002="","",参照_電気!E1002)</f>
        <v>4.17E-4</v>
      </c>
      <c r="AZ1002" s="19" t="str">
        <f>IF(参照_電気!F1002="","",参照_電気!F1002)</f>
        <v>(株)エネクル</v>
      </c>
      <c r="BA1002" s="19" t="str">
        <f>IF(参照_電気!G1002="","",参照_電気!G1002)</f>
        <v>(株)エネクル_(参考値)事業者全体</v>
      </c>
      <c r="BB1002" s="19">
        <f t="shared" si="56"/>
        <v>0.41699999999999998</v>
      </c>
      <c r="BD1002" s="19" t="str">
        <f>IF(参照_電気!L1002="","",参照_電気!L1002)</f>
        <v/>
      </c>
    </row>
    <row r="1003" spans="47:56">
      <c r="AU1003" s="19" t="str">
        <f>IF(参照_電気!A1003="","",参照_電気!A1003)</f>
        <v>A0627</v>
      </c>
      <c r="AV1003" s="19" t="str">
        <f>IF(参照_電気!B1003="","",参照_電気!B1003)</f>
        <v>フィンテックラボ協同組合</v>
      </c>
      <c r="AW1003" s="19" t="str">
        <f>IF(参照_電気!C1003="","",参照_電気!C1003)</f>
        <v/>
      </c>
      <c r="AX1003" s="19">
        <f>IF(参照_電気!D1003="","",参照_電気!D1003)</f>
        <v>8.0800000000000002E-4</v>
      </c>
      <c r="AY1003" s="19">
        <f>IF(参照_電気!E1003="","",参照_電気!E1003)</f>
        <v>8.0800000000000002E-4</v>
      </c>
      <c r="AZ1003" s="19" t="str">
        <f>IF(参照_電気!F1003="","",参照_電気!F1003)</f>
        <v>フィンテックラボ協同組合</v>
      </c>
      <c r="BA1003" s="19" t="str">
        <f>IF(参照_電気!G1003="","",参照_電気!G1003)</f>
        <v>フィンテックラボ協同組合_</v>
      </c>
      <c r="BB1003" s="19">
        <f t="shared" si="56"/>
        <v>0.80800000000000005</v>
      </c>
      <c r="BD1003" s="19" t="str">
        <f>IF(参照_電気!L1003="","",参照_電気!L1003)</f>
        <v/>
      </c>
    </row>
    <row r="1004" spans="47:56">
      <c r="AU1004" s="19" t="str">
        <f>IF(参照_電気!A1004="","",参照_電気!A1004)</f>
        <v>A0629</v>
      </c>
      <c r="AV1004" s="19" t="str">
        <f>IF(参照_電気!B1004="","",参照_電気!B1004)</f>
        <v>新電力新潟(株)</v>
      </c>
      <c r="AW1004" s="19" t="str">
        <f>IF(参照_電気!C1004="","",参照_電気!C1004)</f>
        <v/>
      </c>
      <c r="AX1004" s="19">
        <f>IF(参照_電気!D1004="","",参照_電気!D1004)</f>
        <v>5.9000000000000003E-4</v>
      </c>
      <c r="AY1004" s="19">
        <f>IF(参照_電気!E1004="","",参照_電気!E1004)</f>
        <v>5.9000000000000003E-4</v>
      </c>
      <c r="AZ1004" s="19" t="str">
        <f>IF(参照_電気!F1004="","",参照_電気!F1004)</f>
        <v>新電力新潟(株)</v>
      </c>
      <c r="BA1004" s="19" t="str">
        <f>IF(参照_電気!G1004="","",参照_電気!G1004)</f>
        <v>新電力新潟(株)_</v>
      </c>
      <c r="BB1004" s="19">
        <f t="shared" si="56"/>
        <v>0.59000000000000008</v>
      </c>
      <c r="BD1004" s="19" t="str">
        <f>IF(参照_電気!L1004="","",参照_電気!L1004)</f>
        <v/>
      </c>
    </row>
    <row r="1005" spans="47:56">
      <c r="AU1005" s="19" t="str">
        <f>IF(参照_電気!A1005="","",参照_電気!A1005)</f>
        <v>A0630</v>
      </c>
      <c r="AV1005" s="19" t="str">
        <f>IF(参照_電気!B1005="","",参照_電気!B1005)</f>
        <v>(株)タケエイでんき</v>
      </c>
      <c r="AW1005" s="19" t="str">
        <f>IF(参照_電気!C1005="","",参照_電気!C1005)</f>
        <v>メニューA</v>
      </c>
      <c r="AX1005" s="19">
        <f>IF(参照_電気!D1005="","",参照_電気!D1005)</f>
        <v>0</v>
      </c>
      <c r="AY1005" s="19">
        <f>IF(参照_電気!E1005="","",参照_電気!E1005)</f>
        <v>0</v>
      </c>
      <c r="AZ1005" s="19" t="str">
        <f>IF(参照_電気!F1005="","",参照_電気!F1005)</f>
        <v>(株)タケエイでんき</v>
      </c>
      <c r="BA1005" s="19" t="str">
        <f>IF(参照_電気!G1005="","",参照_電気!G1005)</f>
        <v>(株)タケエイでんき_メニューA</v>
      </c>
      <c r="BB1005" s="19">
        <f t="shared" si="56"/>
        <v>0</v>
      </c>
      <c r="BD1005" s="19" t="str">
        <f>IF(参照_電気!L1005="","",参照_電気!L1005)</f>
        <v/>
      </c>
    </row>
    <row r="1006" spans="47:56">
      <c r="AU1006" s="19" t="str">
        <f>IF(参照_電気!A1006="","",参照_電気!A1006)</f>
        <v/>
      </c>
      <c r="AV1006" s="19" t="str">
        <f>IF(参照_電気!B1006="","",参照_電気!B1006)</f>
        <v/>
      </c>
      <c r="AW1006" s="19" t="str">
        <f>IF(参照_電気!C1006="","",参照_電気!C1006)</f>
        <v>メニューB</v>
      </c>
      <c r="AX1006" s="19">
        <f>IF(参照_電気!D1006="","",参照_電気!D1006)</f>
        <v>0</v>
      </c>
      <c r="AY1006" s="19">
        <f>IF(参照_電気!E1006="","",参照_電気!E1006)</f>
        <v>0</v>
      </c>
      <c r="AZ1006" s="19" t="str">
        <f>IF(参照_電気!F1006="","",参照_電気!F1006)</f>
        <v>(株)タケエイでんき</v>
      </c>
      <c r="BA1006" s="19" t="str">
        <f>IF(参照_電気!G1006="","",参照_電気!G1006)</f>
        <v>(株)タケエイでんき_メニューB</v>
      </c>
      <c r="BB1006" s="19">
        <f t="shared" si="56"/>
        <v>0</v>
      </c>
      <c r="BD1006" s="19" t="str">
        <f>IF(参照_電気!L1006="","",参照_電気!L1006)</f>
        <v/>
      </c>
    </row>
    <row r="1007" spans="47:56">
      <c r="AU1007" s="19" t="str">
        <f>IF(参照_電気!A1007="","",参照_電気!A1007)</f>
        <v/>
      </c>
      <c r="AV1007" s="19" t="str">
        <f>IF(参照_電気!B1007="","",参照_電気!B1007)</f>
        <v/>
      </c>
      <c r="AW1007" s="19" t="str">
        <f>IF(参照_電気!C1007="","",参照_電気!C1007)</f>
        <v>メニューC(残差)</v>
      </c>
      <c r="AX1007" s="19">
        <f>IF(参照_電気!D1007="","",参照_電気!D1007)</f>
        <v>3.2000000000000003E-4</v>
      </c>
      <c r="AY1007" s="19">
        <f>IF(参照_電気!E1007="","",参照_電気!E1007)</f>
        <v>3.2000000000000003E-4</v>
      </c>
      <c r="AZ1007" s="19" t="str">
        <f>IF(参照_電気!F1007="","",参照_電気!F1007)</f>
        <v>(株)タケエイでんき</v>
      </c>
      <c r="BA1007" s="19" t="str">
        <f>IF(参照_電気!G1007="","",参照_電気!G1007)</f>
        <v>(株)タケエイでんき_メニューC(残差)</v>
      </c>
      <c r="BB1007" s="19">
        <f t="shared" si="56"/>
        <v>0.32</v>
      </c>
      <c r="BD1007" s="19" t="str">
        <f>IF(参照_電気!L1007="","",参照_電気!L1007)</f>
        <v/>
      </c>
    </row>
    <row r="1008" spans="47:56">
      <c r="AU1008" s="19" t="str">
        <f>IF(参照_電気!A1008="","",参照_電気!A1008)</f>
        <v/>
      </c>
      <c r="AV1008" s="19" t="str">
        <f>IF(参照_電気!B1008="","",参照_電気!B1008)</f>
        <v/>
      </c>
      <c r="AW1008" s="19" t="str">
        <f>IF(参照_電気!C1008="","",参照_電気!C1008)</f>
        <v>(参考値)事業者全体</v>
      </c>
      <c r="AX1008" s="19">
        <f>IF(参照_電気!D1008="","",参照_電気!D1008)</f>
        <v>6.6000000000000005E-5</v>
      </c>
      <c r="AY1008" s="19">
        <f>IF(参照_電気!E1008="","",参照_電気!E1008)</f>
        <v>6.6000000000000005E-5</v>
      </c>
      <c r="AZ1008" s="19" t="str">
        <f>IF(参照_電気!F1008="","",参照_電気!F1008)</f>
        <v>(株)タケエイでんき</v>
      </c>
      <c r="BA1008" s="19" t="str">
        <f>IF(参照_電気!G1008="","",参照_電気!G1008)</f>
        <v>(株)タケエイでんき_(参考値)事業者全体</v>
      </c>
      <c r="BB1008" s="19">
        <f t="shared" si="56"/>
        <v>6.6000000000000003E-2</v>
      </c>
      <c r="BD1008" s="19" t="str">
        <f>IF(参照_電気!L1008="","",参照_電気!L1008)</f>
        <v/>
      </c>
    </row>
    <row r="1009" spans="47:56">
      <c r="AU1009" s="19" t="str">
        <f>IF(参照_電気!A1009="","",参照_電気!A1009)</f>
        <v>A0631</v>
      </c>
      <c r="AV1009" s="19" t="str">
        <f>IF(参照_電気!B1009="","",参照_電気!B1009)</f>
        <v>気仙沼グリーンエナジー(株)</v>
      </c>
      <c r="AW1009" s="19" t="str">
        <f>IF(参照_電気!C1009="","",参照_電気!C1009)</f>
        <v>メニューA</v>
      </c>
      <c r="AX1009" s="19">
        <f>IF(参照_電気!D1009="","",参照_電気!D1009)</f>
        <v>3.8699999999999997E-4</v>
      </c>
      <c r="AY1009" s="19">
        <f>IF(参照_電気!E1009="","",参照_電気!E1009)</f>
        <v>3.8699999999999997E-4</v>
      </c>
      <c r="AZ1009" s="19" t="str">
        <f>IF(参照_電気!F1009="","",参照_電気!F1009)</f>
        <v>気仙沼グリーンエナジー(株)</v>
      </c>
      <c r="BA1009" s="19" t="str">
        <f>IF(参照_電気!G1009="","",参照_電気!G1009)</f>
        <v>気仙沼グリーンエナジー(株)_メニューA</v>
      </c>
      <c r="BB1009" s="19">
        <f t="shared" si="56"/>
        <v>0.38699999999999996</v>
      </c>
      <c r="BD1009" s="19" t="str">
        <f>IF(参照_電気!L1009="","",参照_電気!L1009)</f>
        <v/>
      </c>
    </row>
    <row r="1010" spans="47:56">
      <c r="AU1010" s="19" t="str">
        <f>IF(参照_電気!A1010="","",参照_電気!A1010)</f>
        <v/>
      </c>
      <c r="AV1010" s="19" t="str">
        <f>IF(参照_電気!B1010="","",参照_電気!B1010)</f>
        <v/>
      </c>
      <c r="AW1010" s="19" t="str">
        <f>IF(参照_電気!C1010="","",参照_電気!C1010)</f>
        <v>メニューB(残差)</v>
      </c>
      <c r="AX1010" s="19">
        <f>IF(参照_電気!D1010="","",参照_電気!D1010)</f>
        <v>4.0900000000000002E-4</v>
      </c>
      <c r="AY1010" s="19">
        <f>IF(参照_電気!E1010="","",参照_電気!E1010)</f>
        <v>4.0900000000000002E-4</v>
      </c>
      <c r="AZ1010" s="19" t="str">
        <f>IF(参照_電気!F1010="","",参照_電気!F1010)</f>
        <v>気仙沼グリーンエナジー(株)</v>
      </c>
      <c r="BA1010" s="19" t="str">
        <f>IF(参照_電気!G1010="","",参照_電気!G1010)</f>
        <v>気仙沼グリーンエナジー(株)_メニューB(残差)</v>
      </c>
      <c r="BB1010" s="19">
        <f t="shared" si="56"/>
        <v>0.40900000000000003</v>
      </c>
      <c r="BD1010" s="19" t="str">
        <f>IF(参照_電気!L1010="","",参照_電気!L1010)</f>
        <v/>
      </c>
    </row>
    <row r="1011" spans="47:56">
      <c r="AU1011" s="19" t="str">
        <f>IF(参照_電気!A1011="","",参照_電気!A1011)</f>
        <v/>
      </c>
      <c r="AV1011" s="19" t="str">
        <f>IF(参照_電気!B1011="","",参照_電気!B1011)</f>
        <v/>
      </c>
      <c r="AW1011" s="19" t="str">
        <f>IF(参照_電気!C1011="","",参照_電気!C1011)</f>
        <v>(参考値)事業者全体</v>
      </c>
      <c r="AX1011" s="19">
        <f>IF(参照_電気!D1011="","",参照_電気!D1011)</f>
        <v>4.0299999999999998E-4</v>
      </c>
      <c r="AY1011" s="19">
        <f>IF(参照_電気!E1011="","",参照_電気!E1011)</f>
        <v>4.0299999999999998E-4</v>
      </c>
      <c r="AZ1011" s="19" t="str">
        <f>IF(参照_電気!F1011="","",参照_電気!F1011)</f>
        <v>気仙沼グリーンエナジー(株)</v>
      </c>
      <c r="BA1011" s="19" t="str">
        <f>IF(参照_電気!G1011="","",参照_電気!G1011)</f>
        <v>気仙沼グリーンエナジー(株)_(参考値)事業者全体</v>
      </c>
      <c r="BB1011" s="19">
        <f t="shared" si="56"/>
        <v>0.40299999999999997</v>
      </c>
      <c r="BD1011" s="19" t="str">
        <f>IF(参照_電気!L1011="","",参照_電気!L1011)</f>
        <v/>
      </c>
    </row>
    <row r="1012" spans="47:56">
      <c r="AU1012" s="19" t="str">
        <f>IF(参照_電気!A1012="","",参照_電気!A1012)</f>
        <v>A0632</v>
      </c>
      <c r="AV1012" s="19" t="str">
        <f>IF(参照_電気!B1012="","",参照_電気!B1012)</f>
        <v>(株)ユーラスグリーンエナジー</v>
      </c>
      <c r="AW1012" s="19" t="str">
        <f>IF(参照_電気!C1012="","",参照_電気!C1012)</f>
        <v>メニューA</v>
      </c>
      <c r="AX1012" s="19">
        <f>IF(参照_電気!D1012="","",参照_電気!D1012)</f>
        <v>0</v>
      </c>
      <c r="AY1012" s="19">
        <f>IF(参照_電気!E1012="","",参照_電気!E1012)</f>
        <v>0</v>
      </c>
      <c r="AZ1012" s="19" t="str">
        <f>IF(参照_電気!F1012="","",参照_電気!F1012)</f>
        <v>(株)ユーラスグリーンエナジー</v>
      </c>
      <c r="BA1012" s="19" t="str">
        <f>IF(参照_電気!G1012="","",参照_電気!G1012)</f>
        <v>(株)ユーラスグリーンエナジー_メニューA</v>
      </c>
      <c r="BB1012" s="19">
        <f t="shared" si="56"/>
        <v>0</v>
      </c>
      <c r="BD1012" s="19" t="str">
        <f>IF(参照_電気!L1012="","",参照_電気!L1012)</f>
        <v/>
      </c>
    </row>
    <row r="1013" spans="47:56">
      <c r="AU1013" s="19" t="str">
        <f>IF(参照_電気!A1013="","",参照_電気!A1013)</f>
        <v/>
      </c>
      <c r="AV1013" s="19" t="str">
        <f>IF(参照_電気!B1013="","",参照_電気!B1013)</f>
        <v/>
      </c>
      <c r="AW1013" s="19" t="str">
        <f>IF(参照_電気!C1013="","",参照_電気!C1013)</f>
        <v>メニューB(残差)</v>
      </c>
      <c r="AX1013" s="19">
        <f>IF(参照_電気!D1013="","",参照_電気!D1013)</f>
        <v>6.7500000000000004E-4</v>
      </c>
      <c r="AY1013" s="19">
        <f>IF(参照_電気!E1013="","",参照_電気!E1013)</f>
        <v>6.7500000000000004E-4</v>
      </c>
      <c r="AZ1013" s="19" t="str">
        <f>IF(参照_電気!F1013="","",参照_電気!F1013)</f>
        <v>(株)ユーラスグリーンエナジー</v>
      </c>
      <c r="BA1013" s="19" t="str">
        <f>IF(参照_電気!G1013="","",参照_電気!G1013)</f>
        <v>(株)ユーラスグリーンエナジー_メニューB(残差)</v>
      </c>
      <c r="BB1013" s="19">
        <f t="shared" si="56"/>
        <v>0.67500000000000004</v>
      </c>
      <c r="BD1013" s="19" t="str">
        <f>IF(参照_電気!L1013="","",参照_電気!L1013)</f>
        <v/>
      </c>
    </row>
    <row r="1014" spans="47:56">
      <c r="AU1014" s="19" t="str">
        <f>IF(参照_電気!A1014="","",参照_電気!A1014)</f>
        <v/>
      </c>
      <c r="AV1014" s="19" t="str">
        <f>IF(参照_電気!B1014="","",参照_電気!B1014)</f>
        <v/>
      </c>
      <c r="AW1014" s="19" t="str">
        <f>IF(参照_電気!C1014="","",参照_電気!C1014)</f>
        <v>(参考値)事業者全体</v>
      </c>
      <c r="AX1014" s="19">
        <f>IF(参照_電気!D1014="","",参照_電気!D1014)</f>
        <v>3.1999999999999999E-5</v>
      </c>
      <c r="AY1014" s="19">
        <f>IF(参照_電気!E1014="","",参照_電気!E1014)</f>
        <v>3.1999999999999999E-5</v>
      </c>
      <c r="AZ1014" s="19" t="str">
        <f>IF(参照_電気!F1014="","",参照_電気!F1014)</f>
        <v>(株)ユーラスグリーンエナジー</v>
      </c>
      <c r="BA1014" s="19" t="str">
        <f>IF(参照_電気!G1014="","",参照_電気!G1014)</f>
        <v>(株)ユーラスグリーンエナジー_(参考値)事業者全体</v>
      </c>
      <c r="BB1014" s="19">
        <f t="shared" si="56"/>
        <v>3.2000000000000001E-2</v>
      </c>
      <c r="BD1014" s="19" t="str">
        <f>IF(参照_電気!L1014="","",参照_電気!L1014)</f>
        <v/>
      </c>
    </row>
    <row r="1015" spans="47:56">
      <c r="AU1015" s="19" t="str">
        <f>IF(参照_電気!A1015="","",参照_電気!A1015)</f>
        <v>A0639</v>
      </c>
      <c r="AV1015" s="19" t="str">
        <f>IF(参照_電気!B1015="","",参照_電気!B1015)</f>
        <v>酒田天然瓦斯(株)</v>
      </c>
      <c r="AW1015" s="19" t="str">
        <f>IF(参照_電気!C1015="","",参照_電気!C1015)</f>
        <v/>
      </c>
      <c r="AX1015" s="19">
        <f>IF(参照_電気!D1015="","",参照_電気!D1015)</f>
        <v>4.1899999999999999E-4</v>
      </c>
      <c r="AY1015" s="19">
        <f>IF(参照_電気!E1015="","",参照_電気!E1015)</f>
        <v>4.1899999999999999E-4</v>
      </c>
      <c r="AZ1015" s="19" t="str">
        <f>IF(参照_電気!F1015="","",参照_電気!F1015)</f>
        <v>酒田天然瓦斯(株)</v>
      </c>
      <c r="BA1015" s="19" t="str">
        <f>IF(参照_電気!G1015="","",参照_電気!G1015)</f>
        <v>酒田天然瓦斯(株)_</v>
      </c>
      <c r="BB1015" s="19">
        <f t="shared" si="56"/>
        <v>0.41899999999999998</v>
      </c>
      <c r="BD1015" s="19" t="str">
        <f>IF(参照_電気!L1015="","",参照_電気!L1015)</f>
        <v/>
      </c>
    </row>
    <row r="1016" spans="47:56">
      <c r="AU1016" s="19" t="str">
        <f>IF(参照_電気!A1016="","",参照_電気!A1016)</f>
        <v>A0640</v>
      </c>
      <c r="AV1016" s="19" t="str">
        <f>IF(参照_電気!B1016="","",参照_電気!B1016)</f>
        <v>東亜ガス(株)</v>
      </c>
      <c r="AW1016" s="19" t="str">
        <f>IF(参照_電気!C1016="","",参照_電気!C1016)</f>
        <v/>
      </c>
      <c r="AX1016" s="19">
        <f>IF(参照_電気!D1016="","",参照_電気!D1016)</f>
        <v>6.4400000000000004E-4</v>
      </c>
      <c r="AY1016" s="19">
        <f>IF(参照_電気!E1016="","",参照_電気!E1016)</f>
        <v>6.4400000000000004E-4</v>
      </c>
      <c r="AZ1016" s="19" t="str">
        <f>IF(参照_電気!F1016="","",参照_電気!F1016)</f>
        <v>東亜ガス(株)</v>
      </c>
      <c r="BA1016" s="19" t="str">
        <f>IF(参照_電気!G1016="","",参照_電気!G1016)</f>
        <v>東亜ガス(株)_</v>
      </c>
      <c r="BB1016" s="19">
        <f t="shared" si="56"/>
        <v>0.64400000000000002</v>
      </c>
      <c r="BD1016" s="19" t="str">
        <f>IF(参照_電気!L1016="","",参照_電気!L1016)</f>
        <v/>
      </c>
    </row>
    <row r="1017" spans="47:56">
      <c r="AU1017" s="19" t="str">
        <f>IF(参照_電気!A1017="","",参照_電気!A1017)</f>
        <v>A0641</v>
      </c>
      <c r="AV1017" s="19" t="str">
        <f>IF(参照_電気!B1017="","",参照_電気!B1017)</f>
        <v>(株)三河の山里コミュニティパワー</v>
      </c>
      <c r="AW1017" s="19" t="str">
        <f>IF(参照_電気!C1017="","",参照_電気!C1017)</f>
        <v>メニューA</v>
      </c>
      <c r="AX1017" s="19">
        <f>IF(参照_電気!D1017="","",参照_電気!D1017)</f>
        <v>0</v>
      </c>
      <c r="AY1017" s="19">
        <f>IF(参照_電気!E1017="","",参照_電気!E1017)</f>
        <v>0</v>
      </c>
      <c r="AZ1017" s="19" t="str">
        <f>IF(参照_電気!F1017="","",参照_電気!F1017)</f>
        <v>(株)三河の山里コミュニティパワー</v>
      </c>
      <c r="BA1017" s="19" t="str">
        <f>IF(参照_電気!G1017="","",参照_電気!G1017)</f>
        <v>(株)三河の山里コミュニティパワー_メニューA</v>
      </c>
      <c r="BB1017" s="19">
        <f t="shared" si="56"/>
        <v>0</v>
      </c>
      <c r="BD1017" s="19" t="str">
        <f>IF(参照_電気!L1017="","",参照_電気!L1017)</f>
        <v/>
      </c>
    </row>
    <row r="1018" spans="47:56">
      <c r="AU1018" s="19" t="str">
        <f>IF(参照_電気!A1018="","",参照_電気!A1018)</f>
        <v/>
      </c>
      <c r="AV1018" s="19" t="str">
        <f>IF(参照_電気!B1018="","",参照_電気!B1018)</f>
        <v/>
      </c>
      <c r="AW1018" s="19" t="str">
        <f>IF(参照_電気!C1018="","",参照_電気!C1018)</f>
        <v>メニューB(残差)</v>
      </c>
      <c r="AX1018" s="19">
        <f>IF(参照_電気!D1018="","",参照_電気!D1018)</f>
        <v>4.2200000000000001E-4</v>
      </c>
      <c r="AY1018" s="19">
        <f>IF(参照_電気!E1018="","",参照_電気!E1018)</f>
        <v>4.2200000000000001E-4</v>
      </c>
      <c r="AZ1018" s="19" t="str">
        <f>IF(参照_電気!F1018="","",参照_電気!F1018)</f>
        <v>(株)三河の山里コミュニティパワー</v>
      </c>
      <c r="BA1018" s="19" t="str">
        <f>IF(参照_電気!G1018="","",参照_電気!G1018)</f>
        <v>(株)三河の山里コミュニティパワー_メニューB(残差)</v>
      </c>
      <c r="BB1018" s="19">
        <f t="shared" si="56"/>
        <v>0.42199999999999999</v>
      </c>
      <c r="BD1018" s="19" t="str">
        <f>IF(参照_電気!L1018="","",参照_電気!L1018)</f>
        <v/>
      </c>
    </row>
    <row r="1019" spans="47:56">
      <c r="AU1019" s="19" t="str">
        <f>IF(参照_電気!A1019="","",参照_電気!A1019)</f>
        <v/>
      </c>
      <c r="AV1019" s="19" t="str">
        <f>IF(参照_電気!B1019="","",参照_電気!B1019)</f>
        <v/>
      </c>
      <c r="AW1019" s="19" t="str">
        <f>IF(参照_電気!C1019="","",参照_電気!C1019)</f>
        <v>(参考値)事業者全体</v>
      </c>
      <c r="AX1019" s="19">
        <f>IF(参照_電気!D1019="","",参照_電気!D1019)</f>
        <v>7.7999999999999999E-5</v>
      </c>
      <c r="AY1019" s="19">
        <f>IF(参照_電気!E1019="","",参照_電気!E1019)</f>
        <v>7.7999999999999999E-5</v>
      </c>
      <c r="AZ1019" s="19" t="str">
        <f>IF(参照_電気!F1019="","",参照_電気!F1019)</f>
        <v>(株)三河の山里コミュニティパワー</v>
      </c>
      <c r="BA1019" s="19" t="str">
        <f>IF(参照_電気!G1019="","",参照_電気!G1019)</f>
        <v>(株)三河の山里コミュニティパワー_(参考値)事業者全体</v>
      </c>
      <c r="BB1019" s="19">
        <f t="shared" si="56"/>
        <v>7.8E-2</v>
      </c>
      <c r="BD1019" s="19" t="str">
        <f>IF(参照_電気!L1019="","",参照_電気!L1019)</f>
        <v/>
      </c>
    </row>
    <row r="1020" spans="47:56">
      <c r="AU1020" s="19" t="str">
        <f>IF(参照_電気!A1020="","",参照_電気!A1020)</f>
        <v>A0642</v>
      </c>
      <c r="AV1020" s="19" t="str">
        <f>IF(参照_電気!B1020="","",参照_電気!B1020)</f>
        <v>新潟スワンエナジー(株)</v>
      </c>
      <c r="AW1020" s="19" t="str">
        <f>IF(参照_電気!C1020="","",参照_電気!C1020)</f>
        <v>メニューA</v>
      </c>
      <c r="AX1020" s="19">
        <f>IF(参照_電気!D1020="","",参照_電気!D1020)</f>
        <v>0</v>
      </c>
      <c r="AY1020" s="19">
        <f>IF(参照_電気!E1020="","",参照_電気!E1020)</f>
        <v>0</v>
      </c>
      <c r="AZ1020" s="19" t="str">
        <f>IF(参照_電気!F1020="","",参照_電気!F1020)</f>
        <v>新潟スワンエナジー(株)</v>
      </c>
      <c r="BA1020" s="19" t="str">
        <f>IF(参照_電気!G1020="","",参照_電気!G1020)</f>
        <v>新潟スワンエナジー(株)_メニューA</v>
      </c>
      <c r="BB1020" s="19">
        <f t="shared" si="56"/>
        <v>0</v>
      </c>
      <c r="BD1020" s="19" t="str">
        <f>IF(参照_電気!L1020="","",参照_電気!L1020)</f>
        <v/>
      </c>
    </row>
    <row r="1021" spans="47:56">
      <c r="AU1021" s="19" t="str">
        <f>IF(参照_電気!A1021="","",参照_電気!A1021)</f>
        <v/>
      </c>
      <c r="AV1021" s="19" t="str">
        <f>IF(参照_電気!B1021="","",参照_電気!B1021)</f>
        <v/>
      </c>
      <c r="AW1021" s="19" t="str">
        <f>IF(参照_電気!C1021="","",参照_電気!C1021)</f>
        <v>メニューB</v>
      </c>
      <c r="AX1021" s="19">
        <f>IF(参照_電気!D1021="","",参照_電気!D1021)</f>
        <v>2.6600000000000001E-4</v>
      </c>
      <c r="AY1021" s="19">
        <f>IF(参照_電気!E1021="","",参照_電気!E1021)</f>
        <v>2.6600000000000001E-4</v>
      </c>
      <c r="AZ1021" s="19" t="str">
        <f>IF(参照_電気!F1021="","",参照_電気!F1021)</f>
        <v>新潟スワンエナジー(株)</v>
      </c>
      <c r="BA1021" s="19" t="str">
        <f>IF(参照_電気!G1021="","",参照_電気!G1021)</f>
        <v>新潟スワンエナジー(株)_メニューB</v>
      </c>
      <c r="BB1021" s="19">
        <f t="shared" si="56"/>
        <v>0.26600000000000001</v>
      </c>
      <c r="BD1021" s="19" t="str">
        <f>IF(参照_電気!L1021="","",参照_電気!L1021)</f>
        <v/>
      </c>
    </row>
    <row r="1022" spans="47:56">
      <c r="AU1022" s="19" t="str">
        <f>IF(参照_電気!A1022="","",参照_電気!A1022)</f>
        <v/>
      </c>
      <c r="AV1022" s="19" t="str">
        <f>IF(参照_電気!B1022="","",参照_電気!B1022)</f>
        <v/>
      </c>
      <c r="AW1022" s="19" t="str">
        <f>IF(参照_電気!C1022="","",参照_電気!C1022)</f>
        <v>メニューC</v>
      </c>
      <c r="AX1022" s="19">
        <f>IF(参照_電気!D1022="","",参照_電気!D1022)</f>
        <v>1.3799999999999999E-4</v>
      </c>
      <c r="AY1022" s="19">
        <f>IF(参照_電気!E1022="","",参照_電気!E1022)</f>
        <v>1.3799999999999999E-4</v>
      </c>
      <c r="AZ1022" s="19" t="str">
        <f>IF(参照_電気!F1022="","",参照_電気!F1022)</f>
        <v>新潟スワンエナジー(株)</v>
      </c>
      <c r="BA1022" s="19" t="str">
        <f>IF(参照_電気!G1022="","",参照_電気!G1022)</f>
        <v>新潟スワンエナジー(株)_メニューC</v>
      </c>
      <c r="BB1022" s="19">
        <f t="shared" si="56"/>
        <v>0.13799999999999998</v>
      </c>
      <c r="BD1022" s="19" t="str">
        <f>IF(参照_電気!L1022="","",参照_電気!L1022)</f>
        <v/>
      </c>
    </row>
    <row r="1023" spans="47:56">
      <c r="AU1023" s="19" t="str">
        <f>IF(参照_電気!A1023="","",参照_電気!A1023)</f>
        <v/>
      </c>
      <c r="AV1023" s="19" t="str">
        <f>IF(参照_電気!B1023="","",参照_電気!B1023)</f>
        <v/>
      </c>
      <c r="AW1023" s="19" t="str">
        <f>IF(参照_電気!C1023="","",参照_電気!C1023)</f>
        <v>メニューD(残差)</v>
      </c>
      <c r="AX1023" s="19">
        <f>IF(参照_電気!D1023="","",参照_電気!D1023)</f>
        <v>2.8800000000000001E-4</v>
      </c>
      <c r="AY1023" s="19">
        <f>IF(参照_電気!E1023="","",参照_電気!E1023)</f>
        <v>2.8800000000000001E-4</v>
      </c>
      <c r="AZ1023" s="19" t="str">
        <f>IF(参照_電気!F1023="","",参照_電気!F1023)</f>
        <v>新潟スワンエナジー(株)</v>
      </c>
      <c r="BA1023" s="19" t="str">
        <f>IF(参照_電気!G1023="","",参照_電気!G1023)</f>
        <v>新潟スワンエナジー(株)_メニューD(残差)</v>
      </c>
      <c r="BB1023" s="19">
        <f t="shared" si="56"/>
        <v>0.28800000000000003</v>
      </c>
      <c r="BD1023" s="19" t="str">
        <f>IF(参照_電気!L1023="","",参照_電気!L1023)</f>
        <v/>
      </c>
    </row>
    <row r="1024" spans="47:56">
      <c r="AU1024" s="19" t="str">
        <f>IF(参照_電気!A1024="","",参照_電気!A1024)</f>
        <v/>
      </c>
      <c r="AV1024" s="19" t="str">
        <f>IF(参照_電気!B1024="","",参照_電気!B1024)</f>
        <v/>
      </c>
      <c r="AW1024" s="19" t="str">
        <f>IF(参照_電気!C1024="","",参照_電気!C1024)</f>
        <v>(参考値)事業者全体</v>
      </c>
      <c r="AX1024" s="19">
        <f>IF(参照_電気!D1024="","",参照_電気!D1024)</f>
        <v>2.0000000000000001E-4</v>
      </c>
      <c r="AY1024" s="19">
        <f>IF(参照_電気!E1024="","",参照_電気!E1024)</f>
        <v>2.0000000000000001E-4</v>
      </c>
      <c r="AZ1024" s="19" t="str">
        <f>IF(参照_電気!F1024="","",参照_電気!F1024)</f>
        <v>新潟スワンエナジー(株)</v>
      </c>
      <c r="BA1024" s="19" t="str">
        <f>IF(参照_電気!G1024="","",参照_電気!G1024)</f>
        <v>新潟スワンエナジー(株)_(参考値)事業者全体</v>
      </c>
      <c r="BB1024" s="19">
        <f t="shared" si="56"/>
        <v>0.2</v>
      </c>
      <c r="BD1024" s="19" t="str">
        <f>IF(参照_電気!L1024="","",参照_電気!L1024)</f>
        <v/>
      </c>
    </row>
    <row r="1025" spans="47:56">
      <c r="AU1025" s="19" t="str">
        <f>IF(参照_電気!A1025="","",参照_電気!A1025)</f>
        <v>A0644</v>
      </c>
      <c r="AV1025" s="19" t="str">
        <f>IF(参照_電気!B1025="","",参照_電気!B1025)</f>
        <v>グリーンピープルズパワー(株)</v>
      </c>
      <c r="AW1025" s="19" t="str">
        <f>IF(参照_電気!C1025="","",参照_電気!C1025)</f>
        <v/>
      </c>
      <c r="AX1025" s="19">
        <f>IF(参照_電気!D1025="","",参照_電気!D1025)</f>
        <v>2.4600000000000002E-4</v>
      </c>
      <c r="AY1025" s="19">
        <f>IF(参照_電気!E1025="","",参照_電気!E1025)</f>
        <v>2.4600000000000002E-4</v>
      </c>
      <c r="AZ1025" s="19" t="str">
        <f>IF(参照_電気!F1025="","",参照_電気!F1025)</f>
        <v>グリーンピープルズパワー(株)</v>
      </c>
      <c r="BA1025" s="19" t="str">
        <f>IF(参照_電気!G1025="","",参照_電気!G1025)</f>
        <v>グリーンピープルズパワー(株)_</v>
      </c>
      <c r="BB1025" s="19">
        <f t="shared" si="56"/>
        <v>0.24600000000000002</v>
      </c>
      <c r="BD1025" s="19" t="str">
        <f>IF(参照_電気!L1025="","",参照_電気!L1025)</f>
        <v/>
      </c>
    </row>
    <row r="1026" spans="47:56">
      <c r="AU1026" s="19" t="str">
        <f>IF(参照_電気!A1026="","",参照_電気!A1026)</f>
        <v>A0648</v>
      </c>
      <c r="AV1026" s="19" t="str">
        <f>IF(参照_電気!B1026="","",参照_電気!B1026)</f>
        <v>(株)マルイファシリティーズ</v>
      </c>
      <c r="AW1026" s="19" t="str">
        <f>IF(参照_電気!C1026="","",参照_電気!C1026)</f>
        <v/>
      </c>
      <c r="AX1026" s="19">
        <f>IF(参照_電気!D1026="","",参照_電気!D1026)</f>
        <v>2.05E-4</v>
      </c>
      <c r="AY1026" s="19">
        <f>IF(参照_電気!E1026="","",参照_電気!E1026)</f>
        <v>2.05E-4</v>
      </c>
      <c r="AZ1026" s="19" t="str">
        <f>IF(参照_電気!F1026="","",参照_電気!F1026)</f>
        <v>(株)マルイファシリティーズ</v>
      </c>
      <c r="BA1026" s="19" t="str">
        <f>IF(参照_電気!G1026="","",参照_電気!G1026)</f>
        <v>(株)マルイファシリティーズ_</v>
      </c>
      <c r="BB1026" s="19">
        <f t="shared" si="56"/>
        <v>0.20499999999999999</v>
      </c>
      <c r="BD1026" s="19" t="str">
        <f>IF(参照_電気!L1026="","",参照_電気!L1026)</f>
        <v/>
      </c>
    </row>
    <row r="1027" spans="47:56">
      <c r="AU1027" s="19" t="str">
        <f>IF(参照_電気!A1027="","",参照_電気!A1027)</f>
        <v>A0649</v>
      </c>
      <c r="AV1027" s="19" t="str">
        <f>IF(参照_電気!B1027="","",参照_電気!B1027)</f>
        <v>(株)デンケン</v>
      </c>
      <c r="AW1027" s="19" t="str">
        <f>IF(参照_電気!C1027="","",参照_電気!C1027)</f>
        <v/>
      </c>
      <c r="AX1027" s="19">
        <f>IF(参照_電気!D1027="","",参照_電気!D1027)</f>
        <v>4.6099999999999998E-4</v>
      </c>
      <c r="AY1027" s="19">
        <f>IF(参照_電気!E1027="","",参照_電気!E1027)</f>
        <v>4.6099999999999998E-4</v>
      </c>
      <c r="AZ1027" s="19" t="str">
        <f>IF(参照_電気!F1027="","",参照_電気!F1027)</f>
        <v>(株)デンケン</v>
      </c>
      <c r="BA1027" s="19" t="str">
        <f>IF(参照_電気!G1027="","",参照_電気!G1027)</f>
        <v>(株)デンケン_</v>
      </c>
      <c r="BB1027" s="19">
        <f t="shared" si="56"/>
        <v>0.46099999999999997</v>
      </c>
      <c r="BD1027" s="19" t="str">
        <f>IF(参照_電気!L1027="","",参照_電気!L1027)</f>
        <v/>
      </c>
    </row>
    <row r="1028" spans="47:56">
      <c r="AU1028" s="19" t="str">
        <f>IF(参照_電気!A1028="","",参照_電気!A1028)</f>
        <v>A0650</v>
      </c>
      <c r="AV1028" s="19" t="str">
        <f>IF(参照_電気!B1028="","",参照_電気!B1028)</f>
        <v>(株)東名</v>
      </c>
      <c r="AW1028" s="19" t="str">
        <f>IF(参照_電気!C1028="","",参照_電気!C1028)</f>
        <v>メニューA</v>
      </c>
      <c r="AX1028" s="19">
        <f>IF(参照_電気!D1028="","",参照_電気!D1028)</f>
        <v>0</v>
      </c>
      <c r="AY1028" s="19">
        <f>IF(参照_電気!E1028="","",参照_電気!E1028)</f>
        <v>0</v>
      </c>
      <c r="AZ1028" s="19" t="str">
        <f>IF(参照_電気!F1028="","",参照_電気!F1028)</f>
        <v>(株)東名</v>
      </c>
      <c r="BA1028" s="19" t="str">
        <f>IF(参照_電気!G1028="","",参照_電気!G1028)</f>
        <v>(株)東名_メニューA</v>
      </c>
      <c r="BB1028" s="19">
        <f t="shared" si="56"/>
        <v>0</v>
      </c>
      <c r="BD1028" s="19" t="str">
        <f>IF(参照_電気!L1028="","",参照_電気!L1028)</f>
        <v/>
      </c>
    </row>
    <row r="1029" spans="47:56">
      <c r="AU1029" s="19" t="str">
        <f>IF(参照_電気!A1029="","",参照_電気!A1029)</f>
        <v/>
      </c>
      <c r="AV1029" s="19" t="str">
        <f>IF(参照_電気!B1029="","",参照_電気!B1029)</f>
        <v/>
      </c>
      <c r="AW1029" s="19" t="str">
        <f>IF(参照_電気!C1029="","",参照_電気!C1029)</f>
        <v>メニューB(残差)</v>
      </c>
      <c r="AX1029" s="19">
        <f>IF(参照_電気!D1029="","",参照_電気!D1029)</f>
        <v>9.1E-4</v>
      </c>
      <c r="AY1029" s="19">
        <f>IF(参照_電気!E1029="","",参照_電気!E1029)</f>
        <v>9.1E-4</v>
      </c>
      <c r="AZ1029" s="19" t="str">
        <f>IF(参照_電気!F1029="","",参照_電気!F1029)</f>
        <v>(株)東名</v>
      </c>
      <c r="BA1029" s="19" t="str">
        <f>IF(参照_電気!G1029="","",参照_電気!G1029)</f>
        <v>(株)東名_メニューB(残差)</v>
      </c>
      <c r="BB1029" s="19">
        <f t="shared" ref="BB1029:BB1092" si="57">AX1029*1000</f>
        <v>0.91</v>
      </c>
      <c r="BD1029" s="19" t="str">
        <f>IF(参照_電気!L1029="","",参照_電気!L1029)</f>
        <v/>
      </c>
    </row>
    <row r="1030" spans="47:56">
      <c r="AU1030" s="19" t="str">
        <f>IF(参照_電気!A1030="","",参照_電気!A1030)</f>
        <v/>
      </c>
      <c r="AV1030" s="19" t="str">
        <f>IF(参照_電気!B1030="","",参照_電気!B1030)</f>
        <v/>
      </c>
      <c r="AW1030" s="19" t="str">
        <f>IF(参照_電気!C1030="","",参照_電気!C1030)</f>
        <v>(参考値)事業者全体</v>
      </c>
      <c r="AX1030" s="19">
        <f>IF(参照_電気!D1030="","",参照_電気!D1030)</f>
        <v>3.7100000000000002E-4</v>
      </c>
      <c r="AY1030" s="19">
        <f>IF(参照_電気!E1030="","",参照_電気!E1030)</f>
        <v>3.7100000000000002E-4</v>
      </c>
      <c r="AZ1030" s="19" t="str">
        <f>IF(参照_電気!F1030="","",参照_電気!F1030)</f>
        <v>(株)東名</v>
      </c>
      <c r="BA1030" s="19" t="str">
        <f>IF(参照_電気!G1030="","",参照_電気!G1030)</f>
        <v>(株)東名_(参考値)事業者全体</v>
      </c>
      <c r="BB1030" s="19">
        <f t="shared" si="57"/>
        <v>0.371</v>
      </c>
      <c r="BD1030" s="19" t="str">
        <f>IF(参照_電気!L1030="","",参照_電気!L1030)</f>
        <v/>
      </c>
    </row>
    <row r="1031" spans="47:56">
      <c r="AU1031" s="19" t="str">
        <f>IF(参照_電気!A1031="","",参照_電気!A1031)</f>
        <v>A0653</v>
      </c>
      <c r="AV1031" s="19" t="str">
        <f>IF(参照_電気!B1031="","",参照_電気!B1031)</f>
        <v>NTTアノードエナジー(株)</v>
      </c>
      <c r="AW1031" s="19" t="str">
        <f>IF(参照_電気!C1031="","",参照_電気!C1031)</f>
        <v>メニューA</v>
      </c>
      <c r="AX1031" s="19">
        <f>IF(参照_電気!D1031="","",参照_電気!D1031)</f>
        <v>0</v>
      </c>
      <c r="AY1031" s="19">
        <f>IF(参照_電気!E1031="","",参照_電気!E1031)</f>
        <v>0</v>
      </c>
      <c r="AZ1031" s="19" t="str">
        <f>IF(参照_電気!F1031="","",参照_電気!F1031)</f>
        <v>NTTアノードエナジー(株)</v>
      </c>
      <c r="BA1031" s="19" t="str">
        <f>IF(参照_電気!G1031="","",参照_電気!G1031)</f>
        <v>NTTアノードエナジー(株)_メニューA</v>
      </c>
      <c r="BB1031" s="19">
        <f t="shared" si="57"/>
        <v>0</v>
      </c>
      <c r="BD1031" s="19" t="str">
        <f>IF(参照_電気!L1031="","",参照_電気!L1031)</f>
        <v/>
      </c>
    </row>
    <row r="1032" spans="47:56">
      <c r="AU1032" s="19" t="str">
        <f>IF(参照_電気!A1032="","",参照_電気!A1032)</f>
        <v/>
      </c>
      <c r="AV1032" s="19" t="str">
        <f>IF(参照_電気!B1032="","",参照_電気!B1032)</f>
        <v/>
      </c>
      <c r="AW1032" s="19" t="str">
        <f>IF(参照_電気!C1032="","",参照_電気!C1032)</f>
        <v>メニューB(残差)</v>
      </c>
      <c r="AX1032" s="19">
        <f>IF(参照_電気!D1032="","",参照_電気!D1032)</f>
        <v>9.19E-4</v>
      </c>
      <c r="AY1032" s="19">
        <f>IF(参照_電気!E1032="","",参照_電気!E1032)</f>
        <v>9.19E-4</v>
      </c>
      <c r="AZ1032" s="19" t="str">
        <f>IF(参照_電気!F1032="","",参照_電気!F1032)</f>
        <v>NTTアノードエナジー(株)</v>
      </c>
      <c r="BA1032" s="19" t="str">
        <f>IF(参照_電気!G1032="","",参照_電気!G1032)</f>
        <v>NTTアノードエナジー(株)_メニューB(残差)</v>
      </c>
      <c r="BB1032" s="19">
        <f t="shared" si="57"/>
        <v>0.91900000000000004</v>
      </c>
      <c r="BD1032" s="19" t="str">
        <f>IF(参照_電気!L1032="","",参照_電気!L1032)</f>
        <v/>
      </c>
    </row>
    <row r="1033" spans="47:56">
      <c r="AU1033" s="19" t="str">
        <f>IF(参照_電気!A1033="","",参照_電気!A1033)</f>
        <v/>
      </c>
      <c r="AV1033" s="19" t="str">
        <f>IF(参照_電気!B1033="","",参照_電気!B1033)</f>
        <v/>
      </c>
      <c r="AW1033" s="19" t="str">
        <f>IF(参照_電気!C1033="","",参照_電気!C1033)</f>
        <v>(参考値)事業者全体</v>
      </c>
      <c r="AX1033" s="19">
        <f>IF(参照_電気!D1033="","",参照_電気!D1033)</f>
        <v>2.2800000000000001E-4</v>
      </c>
      <c r="AY1033" s="19">
        <f>IF(参照_電気!E1033="","",参照_電気!E1033)</f>
        <v>2.2800000000000001E-4</v>
      </c>
      <c r="AZ1033" s="19" t="str">
        <f>IF(参照_電気!F1033="","",参照_電気!F1033)</f>
        <v>NTTアノードエナジー(株)</v>
      </c>
      <c r="BA1033" s="19" t="str">
        <f>IF(参照_電気!G1033="","",参照_電気!G1033)</f>
        <v>NTTアノードエナジー(株)_(参考値)事業者全体</v>
      </c>
      <c r="BB1033" s="19">
        <f t="shared" si="57"/>
        <v>0.22800000000000001</v>
      </c>
      <c r="BD1033" s="19" t="str">
        <f>IF(参照_電気!L1033="","",参照_電気!L1033)</f>
        <v/>
      </c>
    </row>
    <row r="1034" spans="47:56">
      <c r="AU1034" s="19" t="str">
        <f>IF(参照_電気!A1034="","",参照_電気!A1034)</f>
        <v>A0654</v>
      </c>
      <c r="AV1034" s="19" t="str">
        <f>IF(参照_電気!B1034="","",参照_電気!B1034)</f>
        <v>スマート電気(株)</v>
      </c>
      <c r="AW1034" s="19" t="str">
        <f>IF(参照_電気!C1034="","",参照_電気!C1034)</f>
        <v/>
      </c>
      <c r="AX1034" s="19">
        <f>IF(参照_電気!D1034="","",参照_電気!D1034)</f>
        <v>8.4599999999999996E-4</v>
      </c>
      <c r="AY1034" s="19">
        <f>IF(参照_電気!E1034="","",参照_電気!E1034)</f>
        <v>8.4599999999999996E-4</v>
      </c>
      <c r="AZ1034" s="19" t="str">
        <f>IF(参照_電気!F1034="","",参照_電気!F1034)</f>
        <v>スマート電気(株)</v>
      </c>
      <c r="BA1034" s="19" t="str">
        <f>IF(参照_電気!G1034="","",参照_電気!G1034)</f>
        <v>スマート電気(株)_</v>
      </c>
      <c r="BB1034" s="19">
        <f t="shared" si="57"/>
        <v>0.84599999999999997</v>
      </c>
      <c r="BD1034" s="19" t="str">
        <f>IF(参照_電気!L1034="","",参照_電気!L1034)</f>
        <v/>
      </c>
    </row>
    <row r="1035" spans="47:56">
      <c r="AU1035" s="19" t="str">
        <f>IF(参照_電気!A1035="","",参照_電気!A1035)</f>
        <v>A0655</v>
      </c>
      <c r="AV1035" s="19" t="str">
        <f>IF(参照_電気!B1035="","",参照_電気!B1035)</f>
        <v>(株)唐津パワーホールディングス</v>
      </c>
      <c r="AW1035" s="19" t="str">
        <f>IF(参照_電気!C1035="","",参照_電気!C1035)</f>
        <v/>
      </c>
      <c r="AX1035" s="19">
        <f>IF(参照_電気!D1035="","",参照_電気!D1035)</f>
        <v>5.2800000000000004E-4</v>
      </c>
      <c r="AY1035" s="19">
        <f>IF(参照_電気!E1035="","",参照_電気!E1035)</f>
        <v>5.2800000000000004E-4</v>
      </c>
      <c r="AZ1035" s="19" t="str">
        <f>IF(参照_電気!F1035="","",参照_電気!F1035)</f>
        <v>(株)唐津パワーホールディングス</v>
      </c>
      <c r="BA1035" s="19" t="str">
        <f>IF(参照_電気!G1035="","",参照_電気!G1035)</f>
        <v>(株)唐津パワーホールディングス_</v>
      </c>
      <c r="BB1035" s="19">
        <f t="shared" si="57"/>
        <v>0.52800000000000002</v>
      </c>
      <c r="BD1035" s="19" t="str">
        <f>IF(参照_電気!L1035="","",参照_電気!L1035)</f>
        <v/>
      </c>
    </row>
    <row r="1036" spans="47:56">
      <c r="AU1036" s="19" t="str">
        <f>IF(参照_電気!A1036="","",参照_電気!A1036)</f>
        <v>A0656</v>
      </c>
      <c r="AV1036" s="19" t="str">
        <f>IF(参照_電気!B1036="","",参照_電気!B1036)</f>
        <v>(株)クリーンエネルギー総合研究所</v>
      </c>
      <c r="AW1036" s="19" t="str">
        <f>IF(参照_電気!C1036="","",参照_電気!C1036)</f>
        <v>メニューA</v>
      </c>
      <c r="AX1036" s="19">
        <f>IF(参照_電気!D1036="","",参照_電気!D1036)</f>
        <v>0</v>
      </c>
      <c r="AY1036" s="19">
        <f>IF(参照_電気!E1036="","",参照_電気!E1036)</f>
        <v>0</v>
      </c>
      <c r="AZ1036" s="19" t="str">
        <f>IF(参照_電気!F1036="","",参照_電気!F1036)</f>
        <v>(株)クリーンエネルギー総合研究所</v>
      </c>
      <c r="BA1036" s="19" t="str">
        <f>IF(参照_電気!G1036="","",参照_電気!G1036)</f>
        <v>(株)クリーンエネルギー総合研究所_メニューA</v>
      </c>
      <c r="BB1036" s="19">
        <f t="shared" si="57"/>
        <v>0</v>
      </c>
      <c r="BD1036" s="19" t="str">
        <f>IF(参照_電気!L1036="","",参照_電気!L1036)</f>
        <v/>
      </c>
    </row>
    <row r="1037" spans="47:56">
      <c r="AU1037" s="19" t="str">
        <f>IF(参照_電気!A1037="","",参照_電気!A1037)</f>
        <v/>
      </c>
      <c r="AV1037" s="19" t="str">
        <f>IF(参照_電気!B1037="","",参照_電気!B1037)</f>
        <v/>
      </c>
      <c r="AW1037" s="19" t="str">
        <f>IF(参照_電気!C1037="","",参照_電気!C1037)</f>
        <v>メニューB</v>
      </c>
      <c r="AX1037" s="19">
        <f>IF(参照_電気!D1037="","",参照_電気!D1037)</f>
        <v>3.4000000000000002E-4</v>
      </c>
      <c r="AY1037" s="19">
        <f>IF(参照_電気!E1037="","",参照_電気!E1037)</f>
        <v>3.4000000000000002E-4</v>
      </c>
      <c r="AZ1037" s="19" t="str">
        <f>IF(参照_電気!F1037="","",参照_電気!F1037)</f>
        <v>(株)クリーンエネルギー総合研究所</v>
      </c>
      <c r="BA1037" s="19" t="str">
        <f>IF(参照_電気!G1037="","",参照_電気!G1037)</f>
        <v>(株)クリーンエネルギー総合研究所_メニューB</v>
      </c>
      <c r="BB1037" s="19">
        <f t="shared" si="57"/>
        <v>0.34</v>
      </c>
      <c r="BD1037" s="19" t="str">
        <f>IF(参照_電気!L1037="","",参照_電気!L1037)</f>
        <v/>
      </c>
    </row>
    <row r="1038" spans="47:56">
      <c r="AU1038" s="19" t="str">
        <f>IF(参照_電気!A1038="","",参照_電気!A1038)</f>
        <v/>
      </c>
      <c r="AV1038" s="19" t="str">
        <f>IF(参照_電気!B1038="","",参照_電気!B1038)</f>
        <v/>
      </c>
      <c r="AW1038" s="19" t="str">
        <f>IF(参照_電気!C1038="","",参照_電気!C1038)</f>
        <v>メニューC</v>
      </c>
      <c r="AX1038" s="19">
        <f>IF(参照_電気!D1038="","",参照_電気!D1038)</f>
        <v>2.9599999999999998E-4</v>
      </c>
      <c r="AY1038" s="19">
        <f>IF(参照_電気!E1038="","",参照_電気!E1038)</f>
        <v>2.9599999999999998E-4</v>
      </c>
      <c r="AZ1038" s="19" t="str">
        <f>IF(参照_電気!F1038="","",参照_電気!F1038)</f>
        <v>(株)クリーンエネルギー総合研究所</v>
      </c>
      <c r="BA1038" s="19" t="str">
        <f>IF(参照_電気!G1038="","",参照_電気!G1038)</f>
        <v>(株)クリーンエネルギー総合研究所_メニューC</v>
      </c>
      <c r="BB1038" s="19">
        <f t="shared" si="57"/>
        <v>0.29599999999999999</v>
      </c>
      <c r="BD1038" s="19" t="str">
        <f>IF(参照_電気!L1038="","",参照_電気!L1038)</f>
        <v/>
      </c>
    </row>
    <row r="1039" spans="47:56">
      <c r="AU1039" s="19" t="str">
        <f>IF(参照_電気!A1039="","",参照_電気!A1039)</f>
        <v/>
      </c>
      <c r="AV1039" s="19" t="str">
        <f>IF(参照_電気!B1039="","",参照_電気!B1039)</f>
        <v/>
      </c>
      <c r="AW1039" s="19" t="str">
        <f>IF(参照_電気!C1039="","",参照_電気!C1039)</f>
        <v>メニューD(残差)</v>
      </c>
      <c r="AX1039" s="19">
        <f>IF(参照_電気!D1039="","",参照_電気!D1039)</f>
        <v>4.2400000000000001E-4</v>
      </c>
      <c r="AY1039" s="19">
        <f>IF(参照_電気!E1039="","",参照_電気!E1039)</f>
        <v>4.2400000000000001E-4</v>
      </c>
      <c r="AZ1039" s="19" t="str">
        <f>IF(参照_電気!F1039="","",参照_電気!F1039)</f>
        <v>(株)クリーンエネルギー総合研究所</v>
      </c>
      <c r="BA1039" s="19" t="str">
        <f>IF(参照_電気!G1039="","",参照_電気!G1039)</f>
        <v>(株)クリーンエネルギー総合研究所_メニューD(残差)</v>
      </c>
      <c r="BB1039" s="19">
        <f t="shared" si="57"/>
        <v>0.42399999999999999</v>
      </c>
      <c r="BD1039" s="19" t="str">
        <f>IF(参照_電気!L1039="","",参照_電気!L1039)</f>
        <v/>
      </c>
    </row>
    <row r="1040" spans="47:56">
      <c r="AU1040" s="19" t="str">
        <f>IF(参照_電気!A1040="","",参照_電気!A1040)</f>
        <v/>
      </c>
      <c r="AV1040" s="19" t="str">
        <f>IF(参照_電気!B1040="","",参照_電気!B1040)</f>
        <v/>
      </c>
      <c r="AW1040" s="19" t="str">
        <f>IF(参照_電気!C1040="","",参照_電気!C1040)</f>
        <v>(参考値)事業者全体</v>
      </c>
      <c r="AX1040" s="19">
        <f>IF(参照_電気!D1040="","",参照_電気!D1040)</f>
        <v>3.1E-4</v>
      </c>
      <c r="AY1040" s="19">
        <f>IF(参照_電気!E1040="","",参照_電気!E1040)</f>
        <v>3.1E-4</v>
      </c>
      <c r="AZ1040" s="19" t="str">
        <f>IF(参照_電気!F1040="","",参照_電気!F1040)</f>
        <v>(株)クリーンエネルギー総合研究所</v>
      </c>
      <c r="BA1040" s="19" t="str">
        <f>IF(参照_電気!G1040="","",参照_電気!G1040)</f>
        <v>(株)クリーンエネルギー総合研究所_(参考値)事業者全体</v>
      </c>
      <c r="BB1040" s="19">
        <f t="shared" si="57"/>
        <v>0.31</v>
      </c>
      <c r="BD1040" s="19" t="str">
        <f>IF(参照_電気!L1040="","",参照_電気!L1040)</f>
        <v/>
      </c>
    </row>
    <row r="1041" spans="47:56">
      <c r="AU1041" s="19" t="str">
        <f>IF(参照_電気!A1041="","",参照_電気!A1041)</f>
        <v>A0659</v>
      </c>
      <c r="AV1041" s="19" t="str">
        <f>IF(参照_電気!B1041="","",参照_電気!B1041)</f>
        <v>(株)かづのパワー</v>
      </c>
      <c r="AW1041" s="19" t="str">
        <f>IF(参照_電気!C1041="","",参照_電気!C1041)</f>
        <v/>
      </c>
      <c r="AX1041" s="19">
        <f>IF(参照_電気!D1041="","",参照_電気!D1041)</f>
        <v>1.9900000000000001E-4</v>
      </c>
      <c r="AY1041" s="19">
        <f>IF(参照_電気!E1041="","",参照_電気!E1041)</f>
        <v>1.9900000000000001E-4</v>
      </c>
      <c r="AZ1041" s="19" t="str">
        <f>IF(参照_電気!F1041="","",参照_電気!F1041)</f>
        <v>(株)かづのパワー</v>
      </c>
      <c r="BA1041" s="19" t="str">
        <f>IF(参照_電気!G1041="","",参照_電気!G1041)</f>
        <v>(株)かづのパワー_</v>
      </c>
      <c r="BB1041" s="19">
        <f t="shared" si="57"/>
        <v>0.19900000000000001</v>
      </c>
      <c r="BD1041" s="19" t="str">
        <f>IF(参照_電気!L1041="","",参照_電気!L1041)</f>
        <v/>
      </c>
    </row>
    <row r="1042" spans="47:56">
      <c r="AU1042" s="19" t="str">
        <f>IF(参照_電気!A1042="","",参照_電気!A1042)</f>
        <v>A0660</v>
      </c>
      <c r="AV1042" s="19" t="str">
        <f>IF(参照_電気!B1042="","",参照_電気!B1042)</f>
        <v>UNIVERGY(株)</v>
      </c>
      <c r="AW1042" s="19" t="str">
        <f>IF(参照_電気!C1042="","",参照_電気!C1042)</f>
        <v>メニューA</v>
      </c>
      <c r="AX1042" s="19">
        <f>IF(参照_電気!D1042="","",参照_電気!D1042)</f>
        <v>0</v>
      </c>
      <c r="AY1042" s="19">
        <f>IF(参照_電気!E1042="","",参照_電気!E1042)</f>
        <v>0</v>
      </c>
      <c r="AZ1042" s="19" t="str">
        <f>IF(参照_電気!F1042="","",参照_電気!F1042)</f>
        <v>UNIVERGY(株)</v>
      </c>
      <c r="BA1042" s="19" t="str">
        <f>IF(参照_電気!G1042="","",参照_電気!G1042)</f>
        <v>UNIVERGY(株)_メニューA</v>
      </c>
      <c r="BB1042" s="19">
        <f t="shared" si="57"/>
        <v>0</v>
      </c>
      <c r="BD1042" s="19" t="str">
        <f>IF(参照_電気!L1042="","",参照_電気!L1042)</f>
        <v/>
      </c>
    </row>
    <row r="1043" spans="47:56">
      <c r="AU1043" s="19" t="str">
        <f>IF(参照_電気!A1043="","",参照_電気!A1043)</f>
        <v/>
      </c>
      <c r="AV1043" s="19" t="str">
        <f>IF(参照_電気!B1043="","",参照_電気!B1043)</f>
        <v/>
      </c>
      <c r="AW1043" s="19" t="str">
        <f>IF(参照_電気!C1043="","",参照_電気!C1043)</f>
        <v>メニューB(残差)</v>
      </c>
      <c r="AX1043" s="19">
        <f>IF(参照_電気!D1043="","",参照_電気!D1043)</f>
        <v>5.8399999999999999E-4</v>
      </c>
      <c r="AY1043" s="19">
        <f>IF(参照_電気!E1043="","",参照_電気!E1043)</f>
        <v>5.8399999999999999E-4</v>
      </c>
      <c r="AZ1043" s="19" t="str">
        <f>IF(参照_電気!F1043="","",参照_電気!F1043)</f>
        <v>UNIVERGY(株)</v>
      </c>
      <c r="BA1043" s="19" t="str">
        <f>IF(参照_電気!G1043="","",参照_電気!G1043)</f>
        <v>UNIVERGY(株)_メニューB(残差)</v>
      </c>
      <c r="BB1043" s="19">
        <f t="shared" si="57"/>
        <v>0.58399999999999996</v>
      </c>
      <c r="BD1043" s="19" t="str">
        <f>IF(参照_電気!L1043="","",参照_電気!L1043)</f>
        <v/>
      </c>
    </row>
    <row r="1044" spans="47:56">
      <c r="AU1044" s="19" t="str">
        <f>IF(参照_電気!A1044="","",参照_電気!A1044)</f>
        <v/>
      </c>
      <c r="AV1044" s="19" t="str">
        <f>IF(参照_電気!B1044="","",参照_電気!B1044)</f>
        <v/>
      </c>
      <c r="AW1044" s="19" t="str">
        <f>IF(参照_電気!C1044="","",参照_電気!C1044)</f>
        <v>(参考値)事業者全体</v>
      </c>
      <c r="AX1044" s="19">
        <f>IF(参照_電気!D1044="","",参照_電気!D1044)</f>
        <v>5.8299999999999997E-4</v>
      </c>
      <c r="AY1044" s="19">
        <f>IF(参照_電気!E1044="","",参照_電気!E1044)</f>
        <v>5.8299999999999997E-4</v>
      </c>
      <c r="AZ1044" s="19" t="str">
        <f>IF(参照_電気!F1044="","",参照_電気!F1044)</f>
        <v>UNIVERGY(株)</v>
      </c>
      <c r="BA1044" s="19" t="str">
        <f>IF(参照_電気!G1044="","",参照_電気!G1044)</f>
        <v>UNIVERGY(株)_(参考値)事業者全体</v>
      </c>
      <c r="BB1044" s="19">
        <f t="shared" si="57"/>
        <v>0.58299999999999996</v>
      </c>
      <c r="BD1044" s="19" t="str">
        <f>IF(参照_電気!L1044="","",参照_電気!L1044)</f>
        <v/>
      </c>
    </row>
    <row r="1045" spans="47:56">
      <c r="AU1045" s="19" t="str">
        <f>IF(参照_電気!A1045="","",参照_電気!A1045)</f>
        <v>A0664</v>
      </c>
      <c r="AV1045" s="19" t="str">
        <f>IF(参照_電気!B1045="","",参照_電気!B1045)</f>
        <v>デジタルグリッド(株)</v>
      </c>
      <c r="AW1045" s="19" t="str">
        <f>IF(参照_電気!C1045="","",参照_電気!C1045)</f>
        <v>メニューA</v>
      </c>
      <c r="AX1045" s="19">
        <f>IF(参照_電気!D1045="","",参照_電気!D1045)</f>
        <v>0</v>
      </c>
      <c r="AY1045" s="19">
        <f>IF(参照_電気!E1045="","",参照_電気!E1045)</f>
        <v>0</v>
      </c>
      <c r="AZ1045" s="19" t="str">
        <f>IF(参照_電気!F1045="","",参照_電気!F1045)</f>
        <v>デジタルグリッド(株)</v>
      </c>
      <c r="BA1045" s="19" t="str">
        <f>IF(参照_電気!G1045="","",参照_電気!G1045)</f>
        <v>デジタルグリッド(株)_メニューA</v>
      </c>
      <c r="BB1045" s="19">
        <f t="shared" si="57"/>
        <v>0</v>
      </c>
      <c r="BD1045" s="19" t="str">
        <f>IF(参照_電気!L1045="","",参照_電気!L1045)</f>
        <v/>
      </c>
    </row>
    <row r="1046" spans="47:56">
      <c r="AU1046" s="19" t="str">
        <f>IF(参照_電気!A1046="","",参照_電気!A1046)</f>
        <v/>
      </c>
      <c r="AV1046" s="19" t="str">
        <f>IF(参照_電気!B1046="","",参照_電気!B1046)</f>
        <v/>
      </c>
      <c r="AW1046" s="19" t="str">
        <f>IF(参照_電気!C1046="","",参照_電気!C1046)</f>
        <v>メニューB</v>
      </c>
      <c r="AX1046" s="19">
        <f>IF(参照_電気!D1046="","",参照_電気!D1046)</f>
        <v>2.12E-4</v>
      </c>
      <c r="AY1046" s="19">
        <f>IF(参照_電気!E1046="","",参照_電気!E1046)</f>
        <v>2.12E-4</v>
      </c>
      <c r="AZ1046" s="19" t="str">
        <f>IF(参照_電気!F1046="","",参照_電気!F1046)</f>
        <v>デジタルグリッド(株)</v>
      </c>
      <c r="BA1046" s="19" t="str">
        <f>IF(参照_電気!G1046="","",参照_電気!G1046)</f>
        <v>デジタルグリッド(株)_メニューB</v>
      </c>
      <c r="BB1046" s="19">
        <f t="shared" si="57"/>
        <v>0.21199999999999999</v>
      </c>
      <c r="BD1046" s="19" t="str">
        <f>IF(参照_電気!L1046="","",参照_電気!L1046)</f>
        <v/>
      </c>
    </row>
    <row r="1047" spans="47:56">
      <c r="AU1047" s="19" t="str">
        <f>IF(参照_電気!A1047="","",参照_電気!A1047)</f>
        <v/>
      </c>
      <c r="AV1047" s="19" t="str">
        <f>IF(参照_電気!B1047="","",参照_電気!B1047)</f>
        <v/>
      </c>
      <c r="AW1047" s="19" t="str">
        <f>IF(参照_電気!C1047="","",参照_電気!C1047)</f>
        <v>メニューC</v>
      </c>
      <c r="AX1047" s="19">
        <f>IF(参照_電気!D1047="","",参照_電気!D1047)</f>
        <v>3.1799999999999998E-4</v>
      </c>
      <c r="AY1047" s="19">
        <f>IF(参照_電気!E1047="","",参照_電気!E1047)</f>
        <v>3.1799999999999998E-4</v>
      </c>
      <c r="AZ1047" s="19" t="str">
        <f>IF(参照_電気!F1047="","",参照_電気!F1047)</f>
        <v>デジタルグリッド(株)</v>
      </c>
      <c r="BA1047" s="19" t="str">
        <f>IF(参照_電気!G1047="","",参照_電気!G1047)</f>
        <v>デジタルグリッド(株)_メニューC</v>
      </c>
      <c r="BB1047" s="19">
        <f t="shared" si="57"/>
        <v>0.318</v>
      </c>
      <c r="BD1047" s="19" t="str">
        <f>IF(参照_電気!L1047="","",参照_電気!L1047)</f>
        <v/>
      </c>
    </row>
    <row r="1048" spans="47:56">
      <c r="AU1048" s="19" t="str">
        <f>IF(参照_電気!A1048="","",参照_電気!A1048)</f>
        <v/>
      </c>
      <c r="AV1048" s="19" t="str">
        <f>IF(参照_電気!B1048="","",参照_電気!B1048)</f>
        <v/>
      </c>
      <c r="AW1048" s="19" t="str">
        <f>IF(参照_電気!C1048="","",参照_電気!C1048)</f>
        <v>メニューD</v>
      </c>
      <c r="AX1048" s="19">
        <f>IF(参照_電気!D1048="","",参照_電気!D1048)</f>
        <v>3.39E-4</v>
      </c>
      <c r="AY1048" s="19">
        <f>IF(参照_電気!E1048="","",参照_電気!E1048)</f>
        <v>3.39E-4</v>
      </c>
      <c r="AZ1048" s="19" t="str">
        <f>IF(参照_電気!F1048="","",参照_電気!F1048)</f>
        <v>デジタルグリッド(株)</v>
      </c>
      <c r="BA1048" s="19" t="str">
        <f>IF(参照_電気!G1048="","",参照_電気!G1048)</f>
        <v>デジタルグリッド(株)_メニューD</v>
      </c>
      <c r="BB1048" s="19">
        <f t="shared" si="57"/>
        <v>0.33900000000000002</v>
      </c>
      <c r="BD1048" s="19" t="str">
        <f>IF(参照_電気!L1048="","",参照_電気!L1048)</f>
        <v/>
      </c>
    </row>
    <row r="1049" spans="47:56">
      <c r="AU1049" s="19" t="str">
        <f>IF(参照_電気!A1049="","",参照_電気!A1049)</f>
        <v/>
      </c>
      <c r="AV1049" s="19" t="str">
        <f>IF(参照_電気!B1049="","",参照_電気!B1049)</f>
        <v/>
      </c>
      <c r="AW1049" s="19" t="str">
        <f>IF(参照_電気!C1049="","",参照_電気!C1049)</f>
        <v>メニューE</v>
      </c>
      <c r="AX1049" s="19">
        <f>IF(参照_電気!D1049="","",参照_電気!D1049)</f>
        <v>3.3700000000000001E-4</v>
      </c>
      <c r="AY1049" s="19">
        <f>IF(参照_電気!E1049="","",参照_電気!E1049)</f>
        <v>3.3700000000000001E-4</v>
      </c>
      <c r="AZ1049" s="19" t="str">
        <f>IF(参照_電気!F1049="","",参照_電気!F1049)</f>
        <v>デジタルグリッド(株)</v>
      </c>
      <c r="BA1049" s="19" t="str">
        <f>IF(参照_電気!G1049="","",参照_電気!G1049)</f>
        <v>デジタルグリッド(株)_メニューE</v>
      </c>
      <c r="BB1049" s="19">
        <f t="shared" si="57"/>
        <v>0.33700000000000002</v>
      </c>
      <c r="BD1049" s="19" t="str">
        <f>IF(参照_電気!L1049="","",参照_電気!L1049)</f>
        <v/>
      </c>
    </row>
    <row r="1050" spans="47:56">
      <c r="AU1050" s="19" t="str">
        <f>IF(参照_電気!A1050="","",参照_電気!A1050)</f>
        <v/>
      </c>
      <c r="AV1050" s="19" t="str">
        <f>IF(参照_電気!B1050="","",参照_電気!B1050)</f>
        <v/>
      </c>
      <c r="AW1050" s="19" t="str">
        <f>IF(参照_電気!C1050="","",参照_電気!C1050)</f>
        <v>メニューF</v>
      </c>
      <c r="AX1050" s="19">
        <f>IF(参照_電気!D1050="","",参照_電気!D1050)</f>
        <v>3.5500000000000001E-4</v>
      </c>
      <c r="AY1050" s="19">
        <f>IF(参照_電気!E1050="","",参照_電気!E1050)</f>
        <v>3.5500000000000001E-4</v>
      </c>
      <c r="AZ1050" s="19" t="str">
        <f>IF(参照_電気!F1050="","",参照_電気!F1050)</f>
        <v>デジタルグリッド(株)</v>
      </c>
      <c r="BA1050" s="19" t="str">
        <f>IF(参照_電気!G1050="","",参照_電気!G1050)</f>
        <v>デジタルグリッド(株)_メニューF</v>
      </c>
      <c r="BB1050" s="19">
        <f t="shared" si="57"/>
        <v>0.35499999999999998</v>
      </c>
      <c r="BD1050" s="19" t="str">
        <f>IF(参照_電気!L1050="","",参照_電気!L1050)</f>
        <v/>
      </c>
    </row>
    <row r="1051" spans="47:56">
      <c r="AU1051" s="19" t="str">
        <f>IF(参照_電気!A1051="","",参照_電気!A1051)</f>
        <v/>
      </c>
      <c r="AV1051" s="19" t="str">
        <f>IF(参照_電気!B1051="","",参照_電気!B1051)</f>
        <v/>
      </c>
      <c r="AW1051" s="19" t="str">
        <f>IF(参照_電気!C1051="","",参照_電気!C1051)</f>
        <v>メニューG(残差)</v>
      </c>
      <c r="AX1051" s="19">
        <f>IF(参照_電気!D1051="","",参照_電気!D1051)</f>
        <v>6.11E-4</v>
      </c>
      <c r="AY1051" s="19">
        <f>IF(参照_電気!E1051="","",参照_電気!E1051)</f>
        <v>6.11E-4</v>
      </c>
      <c r="AZ1051" s="19" t="str">
        <f>IF(参照_電気!F1051="","",参照_電気!F1051)</f>
        <v>デジタルグリッド(株)</v>
      </c>
      <c r="BA1051" s="19" t="str">
        <f>IF(参照_電気!G1051="","",参照_電気!G1051)</f>
        <v>デジタルグリッド(株)_メニューG(残差)</v>
      </c>
      <c r="BB1051" s="19">
        <f t="shared" si="57"/>
        <v>0.61099999999999999</v>
      </c>
      <c r="BD1051" s="19" t="str">
        <f>IF(参照_電気!L1051="","",参照_電気!L1051)</f>
        <v/>
      </c>
    </row>
    <row r="1052" spans="47:56">
      <c r="AU1052" s="19" t="str">
        <f>IF(参照_電気!A1052="","",参照_電気!A1052)</f>
        <v/>
      </c>
      <c r="AV1052" s="19" t="str">
        <f>IF(参照_電気!B1052="","",参照_電気!B1052)</f>
        <v/>
      </c>
      <c r="AW1052" s="19" t="str">
        <f>IF(参照_電気!C1052="","",参照_電気!C1052)</f>
        <v>(参考値)事業者全体</v>
      </c>
      <c r="AX1052" s="19">
        <f>IF(参照_電気!D1052="","",参照_電気!D1052)</f>
        <v>5.1199999999999998E-4</v>
      </c>
      <c r="AY1052" s="19">
        <f>IF(参照_電気!E1052="","",参照_電気!E1052)</f>
        <v>5.1199999999999998E-4</v>
      </c>
      <c r="AZ1052" s="19" t="str">
        <f>IF(参照_電気!F1052="","",参照_電気!F1052)</f>
        <v>デジタルグリッド(株)</v>
      </c>
      <c r="BA1052" s="19" t="str">
        <f>IF(参照_電気!G1052="","",参照_電気!G1052)</f>
        <v>デジタルグリッド(株)_(参考値)事業者全体</v>
      </c>
      <c r="BB1052" s="19">
        <f t="shared" si="57"/>
        <v>0.51200000000000001</v>
      </c>
      <c r="BD1052" s="19" t="str">
        <f>IF(参照_電気!L1052="","",参照_電気!L1052)</f>
        <v/>
      </c>
    </row>
    <row r="1053" spans="47:56">
      <c r="AU1053" s="19" t="str">
        <f>IF(参照_電気!A1053="","",参照_電気!A1053)</f>
        <v>A0666</v>
      </c>
      <c r="AV1053" s="19" t="str">
        <f>IF(参照_電気!B1053="","",参照_電気!B1053)</f>
        <v>(株)西九州させぼパワーズ</v>
      </c>
      <c r="AW1053" s="19" t="str">
        <f>IF(参照_電気!C1053="","",参照_電気!C1053)</f>
        <v>メニューA</v>
      </c>
      <c r="AX1053" s="19">
        <f>IF(参照_電気!D1053="","",参照_電気!D1053)</f>
        <v>0</v>
      </c>
      <c r="AY1053" s="19">
        <f>IF(参照_電気!E1053="","",参照_電気!E1053)</f>
        <v>0</v>
      </c>
      <c r="AZ1053" s="19" t="str">
        <f>IF(参照_電気!F1053="","",参照_電気!F1053)</f>
        <v>(株)西九州させぼパワーズ</v>
      </c>
      <c r="BA1053" s="19" t="str">
        <f>IF(参照_電気!G1053="","",参照_電気!G1053)</f>
        <v>(株)西九州させぼパワーズ_メニューA</v>
      </c>
      <c r="BB1053" s="19">
        <f t="shared" si="57"/>
        <v>0</v>
      </c>
      <c r="BD1053" s="19" t="str">
        <f>IF(参照_電気!L1053="","",参照_電気!L1053)</f>
        <v/>
      </c>
    </row>
    <row r="1054" spans="47:56">
      <c r="AU1054" s="19" t="str">
        <f>IF(参照_電気!A1054="","",参照_電気!A1054)</f>
        <v/>
      </c>
      <c r="AV1054" s="19" t="str">
        <f>IF(参照_電気!B1054="","",参照_電気!B1054)</f>
        <v/>
      </c>
      <c r="AW1054" s="19" t="str">
        <f>IF(参照_電気!C1054="","",参照_電気!C1054)</f>
        <v>メニューB</v>
      </c>
      <c r="AX1054" s="19">
        <f>IF(参照_電気!D1054="","",参照_電気!D1054)</f>
        <v>3.9300000000000001E-4</v>
      </c>
      <c r="AY1054" s="19">
        <f>IF(参照_電気!E1054="","",参照_電気!E1054)</f>
        <v>3.9300000000000001E-4</v>
      </c>
      <c r="AZ1054" s="19" t="str">
        <f>IF(参照_電気!F1054="","",参照_電気!F1054)</f>
        <v>(株)西九州させぼパワーズ</v>
      </c>
      <c r="BA1054" s="19" t="str">
        <f>IF(参照_電気!G1054="","",参照_電気!G1054)</f>
        <v>(株)西九州させぼパワーズ_メニューB</v>
      </c>
      <c r="BB1054" s="19">
        <f t="shared" si="57"/>
        <v>0.39300000000000002</v>
      </c>
      <c r="BD1054" s="19" t="str">
        <f>IF(参照_電気!L1054="","",参照_電気!L1054)</f>
        <v/>
      </c>
    </row>
    <row r="1055" spans="47:56">
      <c r="AU1055" s="19" t="str">
        <f>IF(参照_電気!A1055="","",参照_電気!A1055)</f>
        <v/>
      </c>
      <c r="AV1055" s="19" t="str">
        <f>IF(参照_電気!B1055="","",参照_電気!B1055)</f>
        <v/>
      </c>
      <c r="AW1055" s="19" t="str">
        <f>IF(参照_電気!C1055="","",参照_電気!C1055)</f>
        <v>メニューC(残差)</v>
      </c>
      <c r="AX1055" s="19">
        <f>IF(参照_電気!D1055="","",参照_電気!D1055)</f>
        <v>5.3300000000000005E-4</v>
      </c>
      <c r="AY1055" s="19">
        <f>IF(参照_電気!E1055="","",参照_電気!E1055)</f>
        <v>5.3300000000000005E-4</v>
      </c>
      <c r="AZ1055" s="19" t="str">
        <f>IF(参照_電気!F1055="","",参照_電気!F1055)</f>
        <v>(株)西九州させぼパワーズ</v>
      </c>
      <c r="BA1055" s="19" t="str">
        <f>IF(参照_電気!G1055="","",参照_電気!G1055)</f>
        <v>(株)西九州させぼパワーズ_メニューC(残差)</v>
      </c>
      <c r="BB1055" s="19">
        <f t="shared" si="57"/>
        <v>0.53300000000000003</v>
      </c>
      <c r="BD1055" s="19" t="str">
        <f>IF(参照_電気!L1055="","",参照_電気!L1055)</f>
        <v/>
      </c>
    </row>
    <row r="1056" spans="47:56">
      <c r="AU1056" s="19" t="str">
        <f>IF(参照_電気!A1056="","",参照_電気!A1056)</f>
        <v/>
      </c>
      <c r="AV1056" s="19" t="str">
        <f>IF(参照_電気!B1056="","",参照_電気!B1056)</f>
        <v/>
      </c>
      <c r="AW1056" s="19" t="str">
        <f>IF(参照_電気!C1056="","",参照_電気!C1056)</f>
        <v>(参考値)事業者全体</v>
      </c>
      <c r="AX1056" s="19">
        <f>IF(参照_電気!D1056="","",参照_電気!D1056)</f>
        <v>5.1199999999999998E-4</v>
      </c>
      <c r="AY1056" s="19">
        <f>IF(参照_電気!E1056="","",参照_電気!E1056)</f>
        <v>5.1199999999999998E-4</v>
      </c>
      <c r="AZ1056" s="19" t="str">
        <f>IF(参照_電気!F1056="","",参照_電気!F1056)</f>
        <v>(株)西九州させぼパワーズ</v>
      </c>
      <c r="BA1056" s="19" t="str">
        <f>IF(参照_電気!G1056="","",参照_電気!G1056)</f>
        <v>(株)西九州させぼパワーズ_(参考値)事業者全体</v>
      </c>
      <c r="BB1056" s="19">
        <f t="shared" si="57"/>
        <v>0.51200000000000001</v>
      </c>
      <c r="BD1056" s="19" t="str">
        <f>IF(参照_電気!L1056="","",参照_電気!L1056)</f>
        <v/>
      </c>
    </row>
    <row r="1057" spans="47:56">
      <c r="AU1057" s="19" t="str">
        <f>IF(参照_電気!A1057="","",参照_電気!A1057)</f>
        <v>A0667</v>
      </c>
      <c r="AV1057" s="19" t="str">
        <f>IF(参照_電気!B1057="","",参照_電気!B1057)</f>
        <v>たんたんエナジー(株)</v>
      </c>
      <c r="AW1057" s="19" t="str">
        <f>IF(参照_電気!C1057="","",参照_電気!C1057)</f>
        <v>メニューA</v>
      </c>
      <c r="AX1057" s="19">
        <f>IF(参照_電気!D1057="","",参照_電気!D1057)</f>
        <v>0</v>
      </c>
      <c r="AY1057" s="19">
        <f>IF(参照_電気!E1057="","",参照_電気!E1057)</f>
        <v>0</v>
      </c>
      <c r="AZ1057" s="19" t="str">
        <f>IF(参照_電気!F1057="","",参照_電気!F1057)</f>
        <v>たんたんエナジー(株)</v>
      </c>
      <c r="BA1057" s="19" t="str">
        <f>IF(参照_電気!G1057="","",参照_電気!G1057)</f>
        <v>たんたんエナジー(株)_メニューA</v>
      </c>
      <c r="BB1057" s="19">
        <f t="shared" si="57"/>
        <v>0</v>
      </c>
      <c r="BD1057" s="19" t="str">
        <f>IF(参照_電気!L1057="","",参照_電気!L1057)</f>
        <v/>
      </c>
    </row>
    <row r="1058" spans="47:56">
      <c r="AU1058" s="19" t="str">
        <f>IF(参照_電気!A1058="","",参照_電気!A1058)</f>
        <v/>
      </c>
      <c r="AV1058" s="19" t="str">
        <f>IF(参照_電気!B1058="","",参照_電気!B1058)</f>
        <v/>
      </c>
      <c r="AW1058" s="19" t="str">
        <f>IF(参照_電気!C1058="","",参照_電気!C1058)</f>
        <v>メニューB(残差)</v>
      </c>
      <c r="AX1058" s="19">
        <f>IF(参照_電気!D1058="","",参照_電気!D1058)</f>
        <v>2.4600000000000002E-4</v>
      </c>
      <c r="AY1058" s="19">
        <f>IF(参照_電気!E1058="","",参照_電気!E1058)</f>
        <v>2.4600000000000002E-4</v>
      </c>
      <c r="AZ1058" s="19" t="str">
        <f>IF(参照_電気!F1058="","",参照_電気!F1058)</f>
        <v>たんたんエナジー(株)</v>
      </c>
      <c r="BA1058" s="19" t="str">
        <f>IF(参照_電気!G1058="","",参照_電気!G1058)</f>
        <v>たんたんエナジー(株)_メニューB(残差)</v>
      </c>
      <c r="BB1058" s="19">
        <f t="shared" si="57"/>
        <v>0.24600000000000002</v>
      </c>
      <c r="BD1058" s="19" t="str">
        <f>IF(参照_電気!L1058="","",参照_電気!L1058)</f>
        <v/>
      </c>
    </row>
    <row r="1059" spans="47:56">
      <c r="AU1059" s="19" t="str">
        <f>IF(参照_電気!A1059="","",参照_電気!A1059)</f>
        <v/>
      </c>
      <c r="AV1059" s="19" t="str">
        <f>IF(参照_電気!B1059="","",参照_電気!B1059)</f>
        <v/>
      </c>
      <c r="AW1059" s="19" t="str">
        <f>IF(参照_電気!C1059="","",参照_電気!C1059)</f>
        <v>(参考値)事業者全体</v>
      </c>
      <c r="AX1059" s="19">
        <f>IF(参照_電気!D1059="","",参照_電気!D1059)</f>
        <v>0</v>
      </c>
      <c r="AY1059" s="19">
        <f>IF(参照_電気!E1059="","",参照_電気!E1059)</f>
        <v>0</v>
      </c>
      <c r="AZ1059" s="19" t="str">
        <f>IF(参照_電気!F1059="","",参照_電気!F1059)</f>
        <v>たんたんエナジー(株)</v>
      </c>
      <c r="BA1059" s="19" t="str">
        <f>IF(参照_電気!G1059="","",参照_電気!G1059)</f>
        <v>たんたんエナジー(株)_(参考値)事業者全体</v>
      </c>
      <c r="BB1059" s="19">
        <f t="shared" si="57"/>
        <v>0</v>
      </c>
      <c r="BD1059" s="19" t="str">
        <f>IF(参照_電気!L1059="","",参照_電気!L1059)</f>
        <v/>
      </c>
    </row>
    <row r="1060" spans="47:56">
      <c r="AU1060" s="19" t="str">
        <f>IF(参照_電気!A1060="","",参照_電気!A1060)</f>
        <v>A0668</v>
      </c>
      <c r="AV1060" s="19" t="str">
        <f>IF(参照_電気!B1060="","",参照_電気!B1060)</f>
        <v>(株)能勢・豊能まちづくり</v>
      </c>
      <c r="AW1060" s="19" t="str">
        <f>IF(参照_電気!C1060="","",参照_電気!C1060)</f>
        <v>メニューA</v>
      </c>
      <c r="AX1060" s="19">
        <f>IF(参照_電気!D1060="","",参照_電気!D1060)</f>
        <v>0</v>
      </c>
      <c r="AY1060" s="19">
        <f>IF(参照_電気!E1060="","",参照_電気!E1060)</f>
        <v>0</v>
      </c>
      <c r="AZ1060" s="19" t="str">
        <f>IF(参照_電気!F1060="","",参照_電気!F1060)</f>
        <v>(株)能勢・豊能まちづくり</v>
      </c>
      <c r="BA1060" s="19" t="str">
        <f>IF(参照_電気!G1060="","",参照_電気!G1060)</f>
        <v>(株)能勢・豊能まちづくり_メニューA</v>
      </c>
      <c r="BB1060" s="19">
        <f t="shared" si="57"/>
        <v>0</v>
      </c>
      <c r="BD1060" s="19" t="str">
        <f>IF(参照_電気!L1060="","",参照_電気!L1060)</f>
        <v/>
      </c>
    </row>
    <row r="1061" spans="47:56">
      <c r="AU1061" s="19" t="str">
        <f>IF(参照_電気!A1061="","",参照_電気!A1061)</f>
        <v/>
      </c>
      <c r="AV1061" s="19" t="str">
        <f>IF(参照_電気!B1061="","",参照_電気!B1061)</f>
        <v/>
      </c>
      <c r="AW1061" s="19" t="str">
        <f>IF(参照_電気!C1061="","",参照_電気!C1061)</f>
        <v>メニューB(残差)</v>
      </c>
      <c r="AX1061" s="19">
        <f>IF(参照_電気!D1061="","",参照_電気!D1061)</f>
        <v>0</v>
      </c>
      <c r="AY1061" s="19">
        <f>IF(参照_電気!E1061="","",参照_電気!E1061)</f>
        <v>0</v>
      </c>
      <c r="AZ1061" s="19" t="str">
        <f>IF(参照_電気!F1061="","",参照_電気!F1061)</f>
        <v>(株)能勢・豊能まちづくり</v>
      </c>
      <c r="BA1061" s="19" t="str">
        <f>IF(参照_電気!G1061="","",参照_電気!G1061)</f>
        <v>(株)能勢・豊能まちづくり_メニューB(残差)</v>
      </c>
      <c r="BB1061" s="19">
        <f t="shared" si="57"/>
        <v>0</v>
      </c>
      <c r="BD1061" s="19" t="str">
        <f>IF(参照_電気!L1061="","",参照_電気!L1061)</f>
        <v/>
      </c>
    </row>
    <row r="1062" spans="47:56">
      <c r="AU1062" s="19" t="str">
        <f>IF(参照_電気!A1062="","",参照_電気!A1062)</f>
        <v/>
      </c>
      <c r="AV1062" s="19" t="str">
        <f>IF(参照_電気!B1062="","",参照_電気!B1062)</f>
        <v/>
      </c>
      <c r="AW1062" s="19" t="str">
        <f>IF(参照_電気!C1062="","",参照_電気!C1062)</f>
        <v>(参考値)事業者全体</v>
      </c>
      <c r="AX1062" s="19">
        <f>IF(参照_電気!D1062="","",参照_電気!D1062)</f>
        <v>0</v>
      </c>
      <c r="AY1062" s="19">
        <f>IF(参照_電気!E1062="","",参照_電気!E1062)</f>
        <v>0</v>
      </c>
      <c r="AZ1062" s="19" t="str">
        <f>IF(参照_電気!F1062="","",参照_電気!F1062)</f>
        <v>(株)能勢・豊能まちづくり</v>
      </c>
      <c r="BA1062" s="19" t="str">
        <f>IF(参照_電気!G1062="","",参照_電気!G1062)</f>
        <v>(株)能勢・豊能まちづくり_(参考値)事業者全体</v>
      </c>
      <c r="BB1062" s="19">
        <f t="shared" si="57"/>
        <v>0</v>
      </c>
      <c r="BD1062" s="19" t="str">
        <f>IF(参照_電気!L1062="","",参照_電気!L1062)</f>
        <v/>
      </c>
    </row>
    <row r="1063" spans="47:56">
      <c r="AU1063" s="19" t="str">
        <f>IF(参照_電気!A1063="","",参照_電気!A1063)</f>
        <v>A0670</v>
      </c>
      <c r="AV1063" s="19" t="str">
        <f>IF(参照_電気!B1063="","",参照_電気!B1063)</f>
        <v>(株)再エネ思考電力</v>
      </c>
      <c r="AW1063" s="19" t="str">
        <f>IF(参照_電気!C1063="","",参照_電気!C1063)</f>
        <v/>
      </c>
      <c r="AX1063" s="19">
        <f>IF(参照_電気!D1063="","",参照_電気!D1063)</f>
        <v>6.3500000000000004E-4</v>
      </c>
      <c r="AY1063" s="19">
        <f>IF(参照_電気!E1063="","",参照_電気!E1063)</f>
        <v>6.3500000000000004E-4</v>
      </c>
      <c r="AZ1063" s="19" t="str">
        <f>IF(参照_電気!F1063="","",参照_電気!F1063)</f>
        <v>(株)再エネ思考電力</v>
      </c>
      <c r="BA1063" s="19" t="str">
        <f>IF(参照_電気!G1063="","",参照_電気!G1063)</f>
        <v>(株)再エネ思考電力_</v>
      </c>
      <c r="BB1063" s="19">
        <f t="shared" si="57"/>
        <v>0.63500000000000001</v>
      </c>
      <c r="BD1063" s="19" t="str">
        <f>IF(参照_電気!L1063="","",参照_電気!L1063)</f>
        <v/>
      </c>
    </row>
    <row r="1064" spans="47:56">
      <c r="AU1064" s="19" t="str">
        <f>IF(参照_電気!A1064="","",参照_電気!A1064)</f>
        <v>A0671</v>
      </c>
      <c r="AV1064" s="19" t="str">
        <f>IF(参照_電気!B1064="","",参照_電気!B1064)</f>
        <v>(株)スマート</v>
      </c>
      <c r="AW1064" s="19" t="str">
        <f>IF(参照_電気!C1064="","",参照_電気!C1064)</f>
        <v/>
      </c>
      <c r="AX1064" s="19">
        <f>IF(参照_電気!D1064="","",参照_電気!D1064)</f>
        <v>6.3199999999999997E-4</v>
      </c>
      <c r="AY1064" s="19">
        <f>IF(参照_電気!E1064="","",参照_電気!E1064)</f>
        <v>6.3199999999999997E-4</v>
      </c>
      <c r="AZ1064" s="19" t="str">
        <f>IF(参照_電気!F1064="","",参照_電気!F1064)</f>
        <v>(株)スマート</v>
      </c>
      <c r="BA1064" s="19" t="str">
        <f>IF(参照_電気!G1064="","",参照_電気!G1064)</f>
        <v>(株)スマート_</v>
      </c>
      <c r="BB1064" s="19">
        <f t="shared" si="57"/>
        <v>0.63200000000000001</v>
      </c>
      <c r="BD1064" s="19" t="str">
        <f>IF(参照_電気!L1064="","",参照_電気!L1064)</f>
        <v/>
      </c>
    </row>
    <row r="1065" spans="47:56">
      <c r="AU1065" s="19" t="str">
        <f>IF(参照_電気!A1065="","",参照_電気!A1065)</f>
        <v>A0673</v>
      </c>
      <c r="AV1065" s="19" t="str">
        <f>IF(参照_電気!B1065="","",参照_電気!B1065)</f>
        <v>(株)ジャパネットサービスイノベーション</v>
      </c>
      <c r="AW1065" s="19" t="str">
        <f>IF(参照_電気!C1065="","",参照_電気!C1065)</f>
        <v/>
      </c>
      <c r="AX1065" s="19">
        <f>IF(参照_電気!D1065="","",参照_電気!D1065)</f>
        <v>6.4400000000000004E-4</v>
      </c>
      <c r="AY1065" s="19">
        <f>IF(参照_電気!E1065="","",参照_電気!E1065)</f>
        <v>6.4400000000000004E-4</v>
      </c>
      <c r="AZ1065" s="19" t="str">
        <f>IF(参照_電気!F1065="","",参照_電気!F1065)</f>
        <v>(株)ジャパネットサービスイノベーション</v>
      </c>
      <c r="BA1065" s="19" t="str">
        <f>IF(参照_電気!G1065="","",参照_電気!G1065)</f>
        <v>(株)ジャパネットサービスイノベーション_</v>
      </c>
      <c r="BB1065" s="19">
        <f t="shared" si="57"/>
        <v>0.64400000000000002</v>
      </c>
      <c r="BD1065" s="19" t="str">
        <f>IF(参照_電気!L1065="","",参照_電気!L1065)</f>
        <v/>
      </c>
    </row>
    <row r="1066" spans="47:56">
      <c r="AU1066" s="19" t="str">
        <f>IF(参照_電気!A1066="","",参照_電気!A1066)</f>
        <v>A0676</v>
      </c>
      <c r="AV1066" s="19" t="str">
        <f>IF(参照_電気!B1066="","",参照_電気!B1066)</f>
        <v>KBN(株)</v>
      </c>
      <c r="AW1066" s="19" t="str">
        <f>IF(参照_電気!C1066="","",参照_電気!C1066)</f>
        <v/>
      </c>
      <c r="AX1066" s="19">
        <f>IF(参照_電気!D1066="","",参照_電気!D1066)</f>
        <v>7.2599999999999997E-4</v>
      </c>
      <c r="AY1066" s="19">
        <f>IF(参照_電気!E1066="","",参照_電気!E1066)</f>
        <v>7.2599999999999997E-4</v>
      </c>
      <c r="AZ1066" s="19" t="str">
        <f>IF(参照_電気!F1066="","",参照_電気!F1066)</f>
        <v>KBN(株)</v>
      </c>
      <c r="BA1066" s="19" t="str">
        <f>IF(参照_電気!G1066="","",参照_電気!G1066)</f>
        <v>KBN(株)_</v>
      </c>
      <c r="BB1066" s="19">
        <f t="shared" si="57"/>
        <v>0.72599999999999998</v>
      </c>
      <c r="BD1066" s="19" t="str">
        <f>IF(参照_電気!L1066="","",参照_電気!L1066)</f>
        <v/>
      </c>
    </row>
    <row r="1067" spans="47:56">
      <c r="AU1067" s="19" t="str">
        <f>IF(参照_電気!A1067="","",参照_電気!A1067)</f>
        <v>A0677</v>
      </c>
      <c r="AV1067" s="19" t="str">
        <f>IF(参照_電気!B1067="","",参照_電気!B1067)</f>
        <v>(株)しおさい電力</v>
      </c>
      <c r="AW1067" s="19" t="str">
        <f>IF(参照_電気!C1067="","",参照_電気!C1067)</f>
        <v>メニューA</v>
      </c>
      <c r="AX1067" s="19">
        <f>IF(参照_電気!D1067="","",参照_電気!D1067)</f>
        <v>0</v>
      </c>
      <c r="AY1067" s="19">
        <f>IF(参照_電気!E1067="","",参照_電気!E1067)</f>
        <v>0</v>
      </c>
      <c r="AZ1067" s="19" t="str">
        <f>IF(参照_電気!F1067="","",参照_電気!F1067)</f>
        <v>(株)しおさい電力</v>
      </c>
      <c r="BA1067" s="19" t="str">
        <f>IF(参照_電気!G1067="","",参照_電気!G1067)</f>
        <v>(株)しおさい電力_メニューA</v>
      </c>
      <c r="BB1067" s="19">
        <f t="shared" si="57"/>
        <v>0</v>
      </c>
      <c r="BD1067" s="19" t="str">
        <f>IF(参照_電気!L1067="","",参照_電気!L1067)</f>
        <v/>
      </c>
    </row>
    <row r="1068" spans="47:56">
      <c r="AU1068" s="19" t="str">
        <f>IF(参照_電気!A1068="","",参照_電気!A1068)</f>
        <v/>
      </c>
      <c r="AV1068" s="19" t="str">
        <f>IF(参照_電気!B1068="","",参照_電気!B1068)</f>
        <v/>
      </c>
      <c r="AW1068" s="19" t="str">
        <f>IF(参照_電気!C1068="","",参照_電気!C1068)</f>
        <v>メニューB</v>
      </c>
      <c r="AX1068" s="19">
        <f>IF(参照_電気!D1068="","",参照_電気!D1068)</f>
        <v>0</v>
      </c>
      <c r="AY1068" s="19">
        <f>IF(参照_電気!E1068="","",参照_電気!E1068)</f>
        <v>0</v>
      </c>
      <c r="AZ1068" s="19" t="str">
        <f>IF(参照_電気!F1068="","",参照_電気!F1068)</f>
        <v>(株)しおさい電力</v>
      </c>
      <c r="BA1068" s="19" t="str">
        <f>IF(参照_電気!G1068="","",参照_電気!G1068)</f>
        <v>(株)しおさい電力_メニューB</v>
      </c>
      <c r="BB1068" s="19">
        <f t="shared" si="57"/>
        <v>0</v>
      </c>
      <c r="BD1068" s="19" t="str">
        <f>IF(参照_電気!L1068="","",参照_電気!L1068)</f>
        <v/>
      </c>
    </row>
    <row r="1069" spans="47:56">
      <c r="AU1069" s="19" t="str">
        <f>IF(参照_電気!A1069="","",参照_電気!A1069)</f>
        <v/>
      </c>
      <c r="AV1069" s="19" t="str">
        <f>IF(参照_電気!B1069="","",参照_電気!B1069)</f>
        <v/>
      </c>
      <c r="AW1069" s="19" t="str">
        <f>IF(参照_電気!C1069="","",参照_電気!C1069)</f>
        <v>メニューC(残差)</v>
      </c>
      <c r="AX1069" s="19">
        <f>IF(参照_電気!D1069="","",参照_電気!D1069)</f>
        <v>4.1800000000000002E-4</v>
      </c>
      <c r="AY1069" s="19">
        <f>IF(参照_電気!E1069="","",参照_電気!E1069)</f>
        <v>4.1800000000000002E-4</v>
      </c>
      <c r="AZ1069" s="19" t="str">
        <f>IF(参照_電気!F1069="","",参照_電気!F1069)</f>
        <v>(株)しおさい電力</v>
      </c>
      <c r="BA1069" s="19" t="str">
        <f>IF(参照_電気!G1069="","",参照_電気!G1069)</f>
        <v>(株)しおさい電力_メニューC(残差)</v>
      </c>
      <c r="BB1069" s="19">
        <f t="shared" si="57"/>
        <v>0.41800000000000004</v>
      </c>
      <c r="BD1069" s="19" t="str">
        <f>IF(参照_電気!L1069="","",参照_電気!L1069)</f>
        <v/>
      </c>
    </row>
    <row r="1070" spans="47:56">
      <c r="AU1070" s="19" t="str">
        <f>IF(参照_電気!A1070="","",参照_電気!A1070)</f>
        <v/>
      </c>
      <c r="AV1070" s="19" t="str">
        <f>IF(参照_電気!B1070="","",参照_電気!B1070)</f>
        <v/>
      </c>
      <c r="AW1070" s="19" t="str">
        <f>IF(参照_電気!C1070="","",参照_電気!C1070)</f>
        <v>(参考値)事業者全体</v>
      </c>
      <c r="AX1070" s="19">
        <f>IF(参照_電気!D1070="","",参照_電気!D1070)</f>
        <v>3.6699999999999998E-4</v>
      </c>
      <c r="AY1070" s="19">
        <f>IF(参照_電気!E1070="","",参照_電気!E1070)</f>
        <v>3.6699999999999998E-4</v>
      </c>
      <c r="AZ1070" s="19" t="str">
        <f>IF(参照_電気!F1070="","",参照_電気!F1070)</f>
        <v>(株)しおさい電力</v>
      </c>
      <c r="BA1070" s="19" t="str">
        <f>IF(参照_電気!G1070="","",参照_電気!G1070)</f>
        <v>(株)しおさい電力_(参考値)事業者全体</v>
      </c>
      <c r="BB1070" s="19">
        <f t="shared" si="57"/>
        <v>0.36699999999999999</v>
      </c>
      <c r="BD1070" s="19" t="str">
        <f>IF(参照_電気!L1070="","",参照_電気!L1070)</f>
        <v/>
      </c>
    </row>
    <row r="1071" spans="47:56">
      <c r="AU1071" s="19" t="str">
        <f>IF(参照_電気!A1071="","",参照_電気!A1071)</f>
        <v>A0680</v>
      </c>
      <c r="AV1071" s="19" t="str">
        <f>IF(参照_電気!B1071="","",参照_電気!B1071)</f>
        <v>会津エナジー(株)</v>
      </c>
      <c r="AW1071" s="19" t="str">
        <f>IF(参照_電気!C1071="","",参照_電気!C1071)</f>
        <v>メニューA</v>
      </c>
      <c r="AX1071" s="19">
        <f>IF(参照_電気!D1071="","",参照_電気!D1071)</f>
        <v>0</v>
      </c>
      <c r="AY1071" s="19">
        <f>IF(参照_電気!E1071="","",参照_電気!E1071)</f>
        <v>0</v>
      </c>
      <c r="AZ1071" s="19" t="str">
        <f>IF(参照_電気!F1071="","",参照_電気!F1071)</f>
        <v>会津エナジー(株)</v>
      </c>
      <c r="BA1071" s="19" t="str">
        <f>IF(参照_電気!G1071="","",参照_電気!G1071)</f>
        <v>会津エナジー(株)_メニューA</v>
      </c>
      <c r="BB1071" s="19">
        <f t="shared" si="57"/>
        <v>0</v>
      </c>
      <c r="BD1071" s="19" t="str">
        <f>IF(参照_電気!L1071="","",参照_電気!L1071)</f>
        <v/>
      </c>
    </row>
    <row r="1072" spans="47:56">
      <c r="AU1072" s="19" t="str">
        <f>IF(参照_電気!A1072="","",参照_電気!A1072)</f>
        <v/>
      </c>
      <c r="AV1072" s="19" t="str">
        <f>IF(参照_電気!B1072="","",参照_電気!B1072)</f>
        <v/>
      </c>
      <c r="AW1072" s="19" t="str">
        <f>IF(参照_電気!C1072="","",参照_電気!C1072)</f>
        <v>メニューB</v>
      </c>
      <c r="AX1072" s="19">
        <f>IF(参照_電気!D1072="","",参照_電気!D1072)</f>
        <v>0</v>
      </c>
      <c r="AY1072" s="19">
        <f>IF(参照_電気!E1072="","",参照_電気!E1072)</f>
        <v>0</v>
      </c>
      <c r="AZ1072" s="19" t="str">
        <f>IF(参照_電気!F1072="","",参照_電気!F1072)</f>
        <v>会津エナジー(株)</v>
      </c>
      <c r="BA1072" s="19" t="str">
        <f>IF(参照_電気!G1072="","",参照_電気!G1072)</f>
        <v>会津エナジー(株)_メニューB</v>
      </c>
      <c r="BB1072" s="19">
        <f t="shared" si="57"/>
        <v>0</v>
      </c>
      <c r="BD1072" s="19" t="str">
        <f>IF(参照_電気!L1072="","",参照_電気!L1072)</f>
        <v/>
      </c>
    </row>
    <row r="1073" spans="47:56">
      <c r="AU1073" s="19" t="str">
        <f>IF(参照_電気!A1073="","",参照_電気!A1073)</f>
        <v/>
      </c>
      <c r="AV1073" s="19" t="str">
        <f>IF(参照_電気!B1073="","",参照_電気!B1073)</f>
        <v/>
      </c>
      <c r="AW1073" s="19" t="str">
        <f>IF(参照_電気!C1073="","",参照_電気!C1073)</f>
        <v>メニューC</v>
      </c>
      <c r="AX1073" s="19">
        <f>IF(参照_電気!D1073="","",参照_電気!D1073)</f>
        <v>0</v>
      </c>
      <c r="AY1073" s="19">
        <f>IF(参照_電気!E1073="","",参照_電気!E1073)</f>
        <v>0</v>
      </c>
      <c r="AZ1073" s="19" t="str">
        <f>IF(参照_電気!F1073="","",参照_電気!F1073)</f>
        <v>会津エナジー(株)</v>
      </c>
      <c r="BA1073" s="19" t="str">
        <f>IF(参照_電気!G1073="","",参照_電気!G1073)</f>
        <v>会津エナジー(株)_メニューC</v>
      </c>
      <c r="BB1073" s="19">
        <f t="shared" si="57"/>
        <v>0</v>
      </c>
      <c r="BD1073" s="19" t="str">
        <f>IF(参照_電気!L1073="","",参照_電気!L1073)</f>
        <v/>
      </c>
    </row>
    <row r="1074" spans="47:56">
      <c r="AU1074" s="19" t="str">
        <f>IF(参照_電気!A1074="","",参照_電気!A1074)</f>
        <v/>
      </c>
      <c r="AV1074" s="19" t="str">
        <f>IF(参照_電気!B1074="","",参照_電気!B1074)</f>
        <v/>
      </c>
      <c r="AW1074" s="19" t="str">
        <f>IF(参照_電気!C1074="","",参照_電気!C1074)</f>
        <v>メニューD</v>
      </c>
      <c r="AX1074" s="19">
        <f>IF(参照_電気!D1074="","",参照_電気!D1074)</f>
        <v>0</v>
      </c>
      <c r="AY1074" s="19">
        <f>IF(参照_電気!E1074="","",参照_電気!E1074)</f>
        <v>0</v>
      </c>
      <c r="AZ1074" s="19" t="str">
        <f>IF(参照_電気!F1074="","",参照_電気!F1074)</f>
        <v>会津エナジー(株)</v>
      </c>
      <c r="BA1074" s="19" t="str">
        <f>IF(参照_電気!G1074="","",参照_電気!G1074)</f>
        <v>会津エナジー(株)_メニューD</v>
      </c>
      <c r="BB1074" s="19">
        <f t="shared" si="57"/>
        <v>0</v>
      </c>
      <c r="BD1074" s="19" t="str">
        <f>IF(参照_電気!L1074="","",参照_電気!L1074)</f>
        <v/>
      </c>
    </row>
    <row r="1075" spans="47:56">
      <c r="AU1075" s="19" t="str">
        <f>IF(参照_電気!A1075="","",参照_電気!A1075)</f>
        <v/>
      </c>
      <c r="AV1075" s="19" t="str">
        <f>IF(参照_電気!B1075="","",参照_電気!B1075)</f>
        <v/>
      </c>
      <c r="AW1075" s="19" t="str">
        <f>IF(参照_電気!C1075="","",参照_電気!C1075)</f>
        <v>メニューE</v>
      </c>
      <c r="AX1075" s="19">
        <f>IF(参照_電気!D1075="","",参照_電気!D1075)</f>
        <v>0</v>
      </c>
      <c r="AY1075" s="19">
        <f>IF(参照_電気!E1075="","",参照_電気!E1075)</f>
        <v>0</v>
      </c>
      <c r="AZ1075" s="19" t="str">
        <f>IF(参照_電気!F1075="","",参照_電気!F1075)</f>
        <v>会津エナジー(株)</v>
      </c>
      <c r="BA1075" s="19" t="str">
        <f>IF(参照_電気!G1075="","",参照_電気!G1075)</f>
        <v>会津エナジー(株)_メニューE</v>
      </c>
      <c r="BB1075" s="19">
        <f t="shared" si="57"/>
        <v>0</v>
      </c>
      <c r="BD1075" s="19" t="str">
        <f>IF(参照_電気!L1075="","",参照_電気!L1075)</f>
        <v/>
      </c>
    </row>
    <row r="1076" spans="47:56">
      <c r="AU1076" s="19" t="str">
        <f>IF(参照_電気!A1076="","",参照_電気!A1076)</f>
        <v/>
      </c>
      <c r="AV1076" s="19" t="str">
        <f>IF(参照_電気!B1076="","",参照_電気!B1076)</f>
        <v/>
      </c>
      <c r="AW1076" s="19" t="str">
        <f>IF(参照_電気!C1076="","",参照_電気!C1076)</f>
        <v>メニューF</v>
      </c>
      <c r="AX1076" s="19">
        <f>IF(参照_電気!D1076="","",参照_電気!D1076)</f>
        <v>0</v>
      </c>
      <c r="AY1076" s="19">
        <f>IF(参照_電気!E1076="","",参照_電気!E1076)</f>
        <v>0</v>
      </c>
      <c r="AZ1076" s="19" t="str">
        <f>IF(参照_電気!F1076="","",参照_電気!F1076)</f>
        <v>会津エナジー(株)</v>
      </c>
      <c r="BA1076" s="19" t="str">
        <f>IF(参照_電気!G1076="","",参照_電気!G1076)</f>
        <v>会津エナジー(株)_メニューF</v>
      </c>
      <c r="BB1076" s="19">
        <f t="shared" si="57"/>
        <v>0</v>
      </c>
      <c r="BD1076" s="19" t="str">
        <f>IF(参照_電気!L1076="","",参照_電気!L1076)</f>
        <v/>
      </c>
    </row>
    <row r="1077" spans="47:56">
      <c r="AU1077" s="19" t="str">
        <f>IF(参照_電気!A1077="","",参照_電気!A1077)</f>
        <v/>
      </c>
      <c r="AV1077" s="19" t="str">
        <f>IF(参照_電気!B1077="","",参照_電気!B1077)</f>
        <v/>
      </c>
      <c r="AW1077" s="19" t="str">
        <f>IF(参照_電気!C1077="","",参照_電気!C1077)</f>
        <v>メニューG</v>
      </c>
      <c r="AX1077" s="19">
        <f>IF(参照_電気!D1077="","",参照_電気!D1077)</f>
        <v>0</v>
      </c>
      <c r="AY1077" s="19">
        <f>IF(参照_電気!E1077="","",参照_電気!E1077)</f>
        <v>0</v>
      </c>
      <c r="AZ1077" s="19" t="str">
        <f>IF(参照_電気!F1077="","",参照_電気!F1077)</f>
        <v>会津エナジー(株)</v>
      </c>
      <c r="BA1077" s="19" t="str">
        <f>IF(参照_電気!G1077="","",参照_電気!G1077)</f>
        <v>会津エナジー(株)_メニューG</v>
      </c>
      <c r="BB1077" s="19">
        <f t="shared" si="57"/>
        <v>0</v>
      </c>
      <c r="BD1077" s="19" t="str">
        <f>IF(参照_電気!L1077="","",参照_電気!L1077)</f>
        <v/>
      </c>
    </row>
    <row r="1078" spans="47:56">
      <c r="AU1078" s="19" t="str">
        <f>IF(参照_電気!A1078="","",参照_電気!A1078)</f>
        <v/>
      </c>
      <c r="AV1078" s="19" t="str">
        <f>IF(参照_電気!B1078="","",参照_電気!B1078)</f>
        <v/>
      </c>
      <c r="AW1078" s="19" t="str">
        <f>IF(参照_電気!C1078="","",参照_電気!C1078)</f>
        <v>メニューH</v>
      </c>
      <c r="AX1078" s="19">
        <f>IF(参照_電気!D1078="","",参照_電気!D1078)</f>
        <v>0</v>
      </c>
      <c r="AY1078" s="19">
        <f>IF(参照_電気!E1078="","",参照_電気!E1078)</f>
        <v>0</v>
      </c>
      <c r="AZ1078" s="19" t="str">
        <f>IF(参照_電気!F1078="","",参照_電気!F1078)</f>
        <v>会津エナジー(株)</v>
      </c>
      <c r="BA1078" s="19" t="str">
        <f>IF(参照_電気!G1078="","",参照_電気!G1078)</f>
        <v>会津エナジー(株)_メニューH</v>
      </c>
      <c r="BB1078" s="19">
        <f t="shared" si="57"/>
        <v>0</v>
      </c>
      <c r="BD1078" s="19" t="str">
        <f>IF(参照_電気!L1078="","",参照_電気!L1078)</f>
        <v/>
      </c>
    </row>
    <row r="1079" spans="47:56">
      <c r="AU1079" s="19" t="str">
        <f>IF(参照_電気!A1079="","",参照_電気!A1079)</f>
        <v/>
      </c>
      <c r="AV1079" s="19" t="str">
        <f>IF(参照_電気!B1079="","",参照_電気!B1079)</f>
        <v/>
      </c>
      <c r="AW1079" s="19" t="str">
        <f>IF(参照_電気!C1079="","",参照_電気!C1079)</f>
        <v>メニューI</v>
      </c>
      <c r="AX1079" s="19">
        <f>IF(参照_電気!D1079="","",参照_電気!D1079)</f>
        <v>0</v>
      </c>
      <c r="AY1079" s="19">
        <f>IF(参照_電気!E1079="","",参照_電気!E1079)</f>
        <v>0</v>
      </c>
      <c r="AZ1079" s="19" t="str">
        <f>IF(参照_電気!F1079="","",参照_電気!F1079)</f>
        <v>会津エナジー(株)</v>
      </c>
      <c r="BA1079" s="19" t="str">
        <f>IF(参照_電気!G1079="","",参照_電気!G1079)</f>
        <v>会津エナジー(株)_メニューI</v>
      </c>
      <c r="BB1079" s="19">
        <f t="shared" si="57"/>
        <v>0</v>
      </c>
      <c r="BD1079" s="19" t="str">
        <f>IF(参照_電気!L1079="","",参照_電気!L1079)</f>
        <v/>
      </c>
    </row>
    <row r="1080" spans="47:56">
      <c r="AU1080" s="19" t="str">
        <f>IF(参照_電気!A1080="","",参照_電気!A1080)</f>
        <v/>
      </c>
      <c r="AV1080" s="19" t="str">
        <f>IF(参照_電気!B1080="","",参照_電気!B1080)</f>
        <v/>
      </c>
      <c r="AW1080" s="19" t="str">
        <f>IF(参照_電気!C1080="","",参照_電気!C1080)</f>
        <v>メニューJ</v>
      </c>
      <c r="AX1080" s="19">
        <f>IF(参照_電気!D1080="","",参照_電気!D1080)</f>
        <v>0</v>
      </c>
      <c r="AY1080" s="19">
        <f>IF(参照_電気!E1080="","",参照_電気!E1080)</f>
        <v>0</v>
      </c>
      <c r="AZ1080" s="19" t="str">
        <f>IF(参照_電気!F1080="","",参照_電気!F1080)</f>
        <v>会津エナジー(株)</v>
      </c>
      <c r="BA1080" s="19" t="str">
        <f>IF(参照_電気!G1080="","",参照_電気!G1080)</f>
        <v>会津エナジー(株)_メニューJ</v>
      </c>
      <c r="BB1080" s="19">
        <f t="shared" si="57"/>
        <v>0</v>
      </c>
      <c r="BD1080" s="19" t="str">
        <f>IF(参照_電気!L1080="","",参照_電気!L1080)</f>
        <v/>
      </c>
    </row>
    <row r="1081" spans="47:56">
      <c r="AU1081" s="19" t="str">
        <f>IF(参照_電気!A1081="","",参照_電気!A1081)</f>
        <v/>
      </c>
      <c r="AV1081" s="19" t="str">
        <f>IF(参照_電気!B1081="","",参照_電気!B1081)</f>
        <v/>
      </c>
      <c r="AW1081" s="19" t="str">
        <f>IF(参照_電気!C1081="","",参照_電気!C1081)</f>
        <v>メニューK</v>
      </c>
      <c r="AX1081" s="19">
        <f>IF(参照_電気!D1081="","",参照_電気!D1081)</f>
        <v>0</v>
      </c>
      <c r="AY1081" s="19">
        <f>IF(参照_電気!E1081="","",参照_電気!E1081)</f>
        <v>0</v>
      </c>
      <c r="AZ1081" s="19" t="str">
        <f>IF(参照_電気!F1081="","",参照_電気!F1081)</f>
        <v>会津エナジー(株)</v>
      </c>
      <c r="BA1081" s="19" t="str">
        <f>IF(参照_電気!G1081="","",参照_電気!G1081)</f>
        <v>会津エナジー(株)_メニューK</v>
      </c>
      <c r="BB1081" s="19">
        <f t="shared" si="57"/>
        <v>0</v>
      </c>
      <c r="BD1081" s="19" t="str">
        <f>IF(参照_電気!L1081="","",参照_電気!L1081)</f>
        <v/>
      </c>
    </row>
    <row r="1082" spans="47:56">
      <c r="AU1082" s="19" t="str">
        <f>IF(参照_電気!A1082="","",参照_電気!A1082)</f>
        <v/>
      </c>
      <c r="AV1082" s="19" t="str">
        <f>IF(参照_電気!B1082="","",参照_電気!B1082)</f>
        <v/>
      </c>
      <c r="AW1082" s="19" t="str">
        <f>IF(参照_電気!C1082="","",参照_電気!C1082)</f>
        <v>メニューL(残差)</v>
      </c>
      <c r="AX1082" s="19">
        <f>IF(参照_電気!D1082="","",参照_電気!D1082)</f>
        <v>4.2200000000000001E-4</v>
      </c>
      <c r="AY1082" s="19">
        <f>IF(参照_電気!E1082="","",参照_電気!E1082)</f>
        <v>4.2200000000000001E-4</v>
      </c>
      <c r="AZ1082" s="19" t="str">
        <f>IF(参照_電気!F1082="","",参照_電気!F1082)</f>
        <v>会津エナジー(株)</v>
      </c>
      <c r="BA1082" s="19" t="str">
        <f>IF(参照_電気!G1082="","",参照_電気!G1082)</f>
        <v>会津エナジー(株)_メニューL(残差)</v>
      </c>
      <c r="BB1082" s="19">
        <f t="shared" si="57"/>
        <v>0.42199999999999999</v>
      </c>
      <c r="BD1082" s="19" t="str">
        <f>IF(参照_電気!L1082="","",参照_電気!L1082)</f>
        <v/>
      </c>
    </row>
    <row r="1083" spans="47:56">
      <c r="AU1083" s="19" t="str">
        <f>IF(参照_電気!A1083="","",参照_電気!A1083)</f>
        <v/>
      </c>
      <c r="AV1083" s="19" t="str">
        <f>IF(参照_電気!B1083="","",参照_電気!B1083)</f>
        <v/>
      </c>
      <c r="AW1083" s="19" t="str">
        <f>IF(参照_電気!C1083="","",参照_電気!C1083)</f>
        <v>(参考値)事業者全体</v>
      </c>
      <c r="AX1083" s="19">
        <f>IF(参照_電気!D1083="","",参照_電気!D1083)</f>
        <v>1.0000000000000001E-5</v>
      </c>
      <c r="AY1083" s="19">
        <f>IF(参照_電気!E1083="","",参照_電気!E1083)</f>
        <v>1.0000000000000001E-5</v>
      </c>
      <c r="AZ1083" s="19" t="str">
        <f>IF(参照_電気!F1083="","",参照_電気!F1083)</f>
        <v>会津エナジー(株)</v>
      </c>
      <c r="BA1083" s="19" t="str">
        <f>IF(参照_電気!G1083="","",参照_電気!G1083)</f>
        <v>会津エナジー(株)_(参考値)事業者全体</v>
      </c>
      <c r="BB1083" s="19">
        <f t="shared" si="57"/>
        <v>0.01</v>
      </c>
      <c r="BD1083" s="19" t="str">
        <f>IF(参照_電気!L1083="","",参照_電気!L1083)</f>
        <v/>
      </c>
    </row>
    <row r="1084" spans="47:56">
      <c r="AU1084" s="19" t="str">
        <f>IF(参照_電気!A1084="","",参照_電気!A1084)</f>
        <v>A0681</v>
      </c>
      <c r="AV1084" s="19" t="str">
        <f>IF(参照_電気!B1084="","",参照_電気!B1084)</f>
        <v>うべ未来エネルギー(株)</v>
      </c>
      <c r="AW1084" s="19" t="str">
        <f>IF(参照_電気!C1084="","",参照_電気!C1084)</f>
        <v>メニューA</v>
      </c>
      <c r="AX1084" s="19">
        <f>IF(参照_電気!D1084="","",参照_電気!D1084)</f>
        <v>0</v>
      </c>
      <c r="AY1084" s="19">
        <f>IF(参照_電気!E1084="","",参照_電気!E1084)</f>
        <v>0</v>
      </c>
      <c r="AZ1084" s="19" t="str">
        <f>IF(参照_電気!F1084="","",参照_電気!F1084)</f>
        <v>うべ未来エネルギー(株)</v>
      </c>
      <c r="BA1084" s="19" t="str">
        <f>IF(参照_電気!G1084="","",参照_電気!G1084)</f>
        <v>うべ未来エネルギー(株)_メニューA</v>
      </c>
      <c r="BB1084" s="19">
        <f t="shared" si="57"/>
        <v>0</v>
      </c>
      <c r="BD1084" s="19" t="str">
        <f>IF(参照_電気!L1084="","",参照_電気!L1084)</f>
        <v/>
      </c>
    </row>
    <row r="1085" spans="47:56">
      <c r="AU1085" s="19" t="str">
        <f>IF(参照_電気!A1085="","",参照_電気!A1085)</f>
        <v/>
      </c>
      <c r="AV1085" s="19" t="str">
        <f>IF(参照_電気!B1085="","",参照_電気!B1085)</f>
        <v/>
      </c>
      <c r="AW1085" s="19" t="str">
        <f>IF(参照_電気!C1085="","",参照_電気!C1085)</f>
        <v>メニューB(残差)</v>
      </c>
      <c r="AX1085" s="19">
        <f>IF(参照_電気!D1085="","",参照_電気!D1085)</f>
        <v>5.5599999999999996E-4</v>
      </c>
      <c r="AY1085" s="19">
        <f>IF(参照_電気!E1085="","",参照_電気!E1085)</f>
        <v>5.5599999999999996E-4</v>
      </c>
      <c r="AZ1085" s="19" t="str">
        <f>IF(参照_電気!F1085="","",参照_電気!F1085)</f>
        <v>うべ未来エネルギー(株)</v>
      </c>
      <c r="BA1085" s="19" t="str">
        <f>IF(参照_電気!G1085="","",参照_電気!G1085)</f>
        <v>うべ未来エネルギー(株)_メニューB(残差)</v>
      </c>
      <c r="BB1085" s="19">
        <f t="shared" si="57"/>
        <v>0.55599999999999994</v>
      </c>
      <c r="BD1085" s="19" t="str">
        <f>IF(参照_電気!L1085="","",参照_電気!L1085)</f>
        <v/>
      </c>
    </row>
    <row r="1086" spans="47:56">
      <c r="AU1086" s="19" t="str">
        <f>IF(参照_電気!A1086="","",参照_電気!A1086)</f>
        <v/>
      </c>
      <c r="AV1086" s="19" t="str">
        <f>IF(参照_電気!B1086="","",参照_電気!B1086)</f>
        <v/>
      </c>
      <c r="AW1086" s="19" t="str">
        <f>IF(参照_電気!C1086="","",参照_電気!C1086)</f>
        <v>(参考値)事業者全体</v>
      </c>
      <c r="AX1086" s="19">
        <f>IF(参照_電気!D1086="","",参照_電気!D1086)</f>
        <v>5.5000000000000003E-4</v>
      </c>
      <c r="AY1086" s="19">
        <f>IF(参照_電気!E1086="","",参照_電気!E1086)</f>
        <v>5.5000000000000003E-4</v>
      </c>
      <c r="AZ1086" s="19" t="str">
        <f>IF(参照_電気!F1086="","",参照_電気!F1086)</f>
        <v>うべ未来エネルギー(株)</v>
      </c>
      <c r="BA1086" s="19" t="str">
        <f>IF(参照_電気!G1086="","",参照_電気!G1086)</f>
        <v>うべ未来エネルギー(株)_(参考値)事業者全体</v>
      </c>
      <c r="BB1086" s="19">
        <f t="shared" si="57"/>
        <v>0.55000000000000004</v>
      </c>
      <c r="BD1086" s="19" t="str">
        <f>IF(参照_電気!L1086="","",参照_電気!L1086)</f>
        <v/>
      </c>
    </row>
    <row r="1087" spans="47:56">
      <c r="AU1087" s="19" t="str">
        <f>IF(参照_電気!A1087="","",参照_電気!A1087)</f>
        <v>A0683</v>
      </c>
      <c r="AV1087" s="19" t="str">
        <f>IF(参照_電気!B1087="","",参照_電気!B1087)</f>
        <v>永井自動車工業(株)</v>
      </c>
      <c r="AW1087" s="19" t="str">
        <f>IF(参照_電気!C1087="","",参照_電気!C1087)</f>
        <v/>
      </c>
      <c r="AX1087" s="19">
        <f>IF(参照_電気!D1087="","",参照_電気!D1087)</f>
        <v>4.9600000000000002E-4</v>
      </c>
      <c r="AY1087" s="19">
        <f>IF(参照_電気!E1087="","",参照_電気!E1087)</f>
        <v>4.9600000000000002E-4</v>
      </c>
      <c r="AZ1087" s="19" t="str">
        <f>IF(参照_電気!F1087="","",参照_電気!F1087)</f>
        <v>永井自動車工業(株)</v>
      </c>
      <c r="BA1087" s="19" t="str">
        <f>IF(参照_電気!G1087="","",参照_電気!G1087)</f>
        <v>永井自動車工業(株)_</v>
      </c>
      <c r="BB1087" s="19">
        <f t="shared" si="57"/>
        <v>0.496</v>
      </c>
      <c r="BD1087" s="19" t="str">
        <f>IF(参照_電気!L1087="","",参照_電気!L1087)</f>
        <v/>
      </c>
    </row>
    <row r="1088" spans="47:56">
      <c r="AU1088" s="19" t="str">
        <f>IF(参照_電気!A1088="","",参照_電気!A1088)</f>
        <v>A0685</v>
      </c>
      <c r="AV1088" s="19" t="str">
        <f>IF(参照_電気!B1088="","",参照_電気!B1088)</f>
        <v>陸前高田しみんエネルギー(株)</v>
      </c>
      <c r="AW1088" s="19" t="str">
        <f>IF(参照_電気!C1088="","",参照_電気!C1088)</f>
        <v/>
      </c>
      <c r="AX1088" s="19">
        <f>IF(参照_電気!D1088="","",参照_電気!D1088)</f>
        <v>5.44E-4</v>
      </c>
      <c r="AY1088" s="19">
        <f>IF(参照_電気!E1088="","",参照_電気!E1088)</f>
        <v>5.44E-4</v>
      </c>
      <c r="AZ1088" s="19" t="str">
        <f>IF(参照_電気!F1088="","",参照_電気!F1088)</f>
        <v>陸前高田しみんエネルギー(株)</v>
      </c>
      <c r="BA1088" s="19" t="str">
        <f>IF(参照_電気!G1088="","",参照_電気!G1088)</f>
        <v>陸前高田しみんエネルギー(株)_</v>
      </c>
      <c r="BB1088" s="19">
        <f t="shared" si="57"/>
        <v>0.54400000000000004</v>
      </c>
      <c r="BD1088" s="19" t="str">
        <f>IF(参照_電気!L1088="","",参照_電気!L1088)</f>
        <v/>
      </c>
    </row>
    <row r="1089" spans="47:56">
      <c r="AU1089" s="19" t="str">
        <f>IF(参照_電気!A1089="","",参照_電気!A1089)</f>
        <v>A0687</v>
      </c>
      <c r="AV1089" s="19" t="str">
        <f>IF(参照_電気!B1089="","",参照_電気!B1089)</f>
        <v>(株)チャームドライフ</v>
      </c>
      <c r="AW1089" s="19" t="str">
        <f>IF(参照_電気!C1089="","",参照_電気!C1089)</f>
        <v/>
      </c>
      <c r="AX1089" s="19">
        <f>IF(参照_電気!D1089="","",参照_電気!D1089)</f>
        <v>5.5400000000000002E-4</v>
      </c>
      <c r="AY1089" s="19">
        <f>IF(参照_電気!E1089="","",参照_電気!E1089)</f>
        <v>5.5400000000000002E-4</v>
      </c>
      <c r="AZ1089" s="19" t="str">
        <f>IF(参照_電気!F1089="","",参照_電気!F1089)</f>
        <v>(株)チャームドライフ</v>
      </c>
      <c r="BA1089" s="19" t="str">
        <f>IF(参照_電気!G1089="","",参照_電気!G1089)</f>
        <v>(株)チャームドライフ_</v>
      </c>
      <c r="BB1089" s="19">
        <f t="shared" si="57"/>
        <v>0.55400000000000005</v>
      </c>
      <c r="BD1089" s="19" t="str">
        <f>IF(参照_電気!L1089="","",参照_電気!L1089)</f>
        <v/>
      </c>
    </row>
    <row r="1090" spans="47:56">
      <c r="AU1090" s="19" t="str">
        <f>IF(参照_電気!A1090="","",参照_電気!A1090)</f>
        <v>A0689</v>
      </c>
      <c r="AV1090" s="19" t="str">
        <f>IF(参照_電気!B1090="","",参照_電気!B1090)</f>
        <v>スターティア(株)</v>
      </c>
      <c r="AW1090" s="19" t="str">
        <f>IF(参照_電気!C1090="","",参照_電気!C1090)</f>
        <v>メニューA</v>
      </c>
      <c r="AX1090" s="19">
        <f>IF(参照_電気!D1090="","",参照_電気!D1090)</f>
        <v>2.3E-5</v>
      </c>
      <c r="AY1090" s="19">
        <f>IF(参照_電気!E1090="","",参照_電気!E1090)</f>
        <v>2.3E-5</v>
      </c>
      <c r="AZ1090" s="19" t="str">
        <f>IF(参照_電気!F1090="","",参照_電気!F1090)</f>
        <v>スターティア(株)</v>
      </c>
      <c r="BA1090" s="19" t="str">
        <f>IF(参照_電気!G1090="","",参照_電気!G1090)</f>
        <v>スターティア(株)_メニューA</v>
      </c>
      <c r="BB1090" s="19">
        <f t="shared" si="57"/>
        <v>2.3E-2</v>
      </c>
      <c r="BD1090" s="19" t="str">
        <f>IF(参照_電気!L1090="","",参照_電気!L1090)</f>
        <v/>
      </c>
    </row>
    <row r="1091" spans="47:56">
      <c r="AU1091" s="19" t="str">
        <f>IF(参照_電気!A1091="","",参照_電気!A1091)</f>
        <v/>
      </c>
      <c r="AV1091" s="19" t="str">
        <f>IF(参照_電気!B1091="","",参照_電気!B1091)</f>
        <v/>
      </c>
      <c r="AW1091" s="19" t="str">
        <f>IF(参照_電気!C1091="","",参照_電気!C1091)</f>
        <v>メニューB(残差)</v>
      </c>
      <c r="AX1091" s="19">
        <f>IF(参照_電気!D1091="","",参照_電気!D1091)</f>
        <v>6.6100000000000002E-4</v>
      </c>
      <c r="AY1091" s="19">
        <f>IF(参照_電気!E1091="","",参照_電気!E1091)</f>
        <v>6.6100000000000002E-4</v>
      </c>
      <c r="AZ1091" s="19" t="str">
        <f>IF(参照_電気!F1091="","",参照_電気!F1091)</f>
        <v>スターティア(株)</v>
      </c>
      <c r="BA1091" s="19" t="str">
        <f>IF(参照_電気!G1091="","",参照_電気!G1091)</f>
        <v>スターティア(株)_メニューB(残差)</v>
      </c>
      <c r="BB1091" s="19">
        <f t="shared" si="57"/>
        <v>0.66100000000000003</v>
      </c>
      <c r="BD1091" s="19" t="str">
        <f>IF(参照_電気!L1091="","",参照_電気!L1091)</f>
        <v/>
      </c>
    </row>
    <row r="1092" spans="47:56">
      <c r="AU1092" s="19" t="str">
        <f>IF(参照_電気!A1092="","",参照_電気!A1092)</f>
        <v/>
      </c>
      <c r="AV1092" s="19" t="str">
        <f>IF(参照_電気!B1092="","",参照_電気!B1092)</f>
        <v/>
      </c>
      <c r="AW1092" s="19" t="str">
        <f>IF(参照_電気!C1092="","",参照_電気!C1092)</f>
        <v>(参考値)事業者全体</v>
      </c>
      <c r="AX1092" s="19">
        <f>IF(参照_電気!D1092="","",参照_電気!D1092)</f>
        <v>6.6E-4</v>
      </c>
      <c r="AY1092" s="19">
        <f>IF(参照_電気!E1092="","",参照_電気!E1092)</f>
        <v>6.6E-4</v>
      </c>
      <c r="AZ1092" s="19" t="str">
        <f>IF(参照_電気!F1092="","",参照_電気!F1092)</f>
        <v>スターティア(株)</v>
      </c>
      <c r="BA1092" s="19" t="str">
        <f>IF(参照_電気!G1092="","",参照_電気!G1092)</f>
        <v>スターティア(株)_(参考値)事業者全体</v>
      </c>
      <c r="BB1092" s="19">
        <f t="shared" si="57"/>
        <v>0.66</v>
      </c>
      <c r="BD1092" s="19" t="str">
        <f>IF(参照_電気!L1092="","",参照_電気!L1092)</f>
        <v/>
      </c>
    </row>
    <row r="1093" spans="47:56">
      <c r="AU1093" s="19" t="str">
        <f>IF(参照_電気!A1093="","",参照_電気!A1093)</f>
        <v>A0690</v>
      </c>
      <c r="AV1093" s="19" t="str">
        <f>IF(参照_電気!B1093="","",参照_電気!B1093)</f>
        <v>東広島スマートエネルギー(株)</v>
      </c>
      <c r="AW1093" s="19" t="str">
        <f>IF(参照_電気!C1093="","",参照_電気!C1093)</f>
        <v/>
      </c>
      <c r="AX1093" s="19">
        <f>IF(参照_電気!D1093="","",参照_電気!D1093)</f>
        <v>4.17E-4</v>
      </c>
      <c r="AY1093" s="19">
        <f>IF(参照_電気!E1093="","",参照_電気!E1093)</f>
        <v>3.68E-4</v>
      </c>
      <c r="AZ1093" s="19" t="str">
        <f>IF(参照_電気!F1093="","",参照_電気!F1093)</f>
        <v>東広島スマートエネルギー(株)</v>
      </c>
      <c r="BA1093" s="19" t="str">
        <f>IF(参照_電気!G1093="","",参照_電気!G1093)</f>
        <v>東広島スマートエネルギー(株)_</v>
      </c>
      <c r="BB1093" s="19">
        <f t="shared" ref="BB1093:BB1156" si="58">AX1093*1000</f>
        <v>0.41699999999999998</v>
      </c>
      <c r="BD1093" s="19" t="str">
        <f>IF(参照_電気!L1093="","",参照_電気!L1093)</f>
        <v/>
      </c>
    </row>
    <row r="1094" spans="47:56">
      <c r="AU1094" s="19" t="str">
        <f>IF(参照_電気!A1094="","",参照_電気!A1094)</f>
        <v>A0692</v>
      </c>
      <c r="AV1094" s="19" t="str">
        <f>IF(参照_電気!B1094="","",参照_電気!B1094)</f>
        <v>旭化成(株)</v>
      </c>
      <c r="AW1094" s="19" t="str">
        <f>IF(参照_電気!C1094="","",参照_電気!C1094)</f>
        <v>メニューA</v>
      </c>
      <c r="AX1094" s="19">
        <f>IF(参照_電気!D1094="","",参照_電気!D1094)</f>
        <v>3.5199999999999999E-4</v>
      </c>
      <c r="AY1094" s="19">
        <f>IF(参照_電気!E1094="","",参照_電気!E1094)</f>
        <v>3.5199999999999999E-4</v>
      </c>
      <c r="AZ1094" s="19" t="str">
        <f>IF(参照_電気!F1094="","",参照_電気!F1094)</f>
        <v>旭化成(株)</v>
      </c>
      <c r="BA1094" s="19" t="str">
        <f>IF(参照_電気!G1094="","",参照_電気!G1094)</f>
        <v>旭化成(株)_メニューA</v>
      </c>
      <c r="BB1094" s="19">
        <f t="shared" si="58"/>
        <v>0.35199999999999998</v>
      </c>
      <c r="BD1094" s="19" t="str">
        <f>IF(参照_電気!L1094="","",参照_電気!L1094)</f>
        <v/>
      </c>
    </row>
    <row r="1095" spans="47:56">
      <c r="AU1095" s="19" t="str">
        <f>IF(参照_電気!A1095="","",参照_電気!A1095)</f>
        <v/>
      </c>
      <c r="AV1095" s="19" t="str">
        <f>IF(参照_電気!B1095="","",参照_電気!B1095)</f>
        <v/>
      </c>
      <c r="AW1095" s="19" t="str">
        <f>IF(参照_電気!C1095="","",参照_電気!C1095)</f>
        <v>メニューB</v>
      </c>
      <c r="AX1095" s="19">
        <f>IF(参照_電気!D1095="","",参照_電気!D1095)</f>
        <v>5.9900000000000003E-4</v>
      </c>
      <c r="AY1095" s="19">
        <f>IF(参照_電気!E1095="","",参照_電気!E1095)</f>
        <v>5.9900000000000003E-4</v>
      </c>
      <c r="AZ1095" s="19" t="str">
        <f>IF(参照_電気!F1095="","",参照_電気!F1095)</f>
        <v>旭化成(株)</v>
      </c>
      <c r="BA1095" s="19" t="str">
        <f>IF(参照_電気!G1095="","",参照_電気!G1095)</f>
        <v>旭化成(株)_メニューB</v>
      </c>
      <c r="BB1095" s="19">
        <f t="shared" si="58"/>
        <v>0.59899999999999998</v>
      </c>
      <c r="BD1095" s="19" t="str">
        <f>IF(参照_電気!L1095="","",参照_電気!L1095)</f>
        <v/>
      </c>
    </row>
    <row r="1096" spans="47:56">
      <c r="AU1096" s="19" t="str">
        <f>IF(参照_電気!A1096="","",参照_電気!A1096)</f>
        <v/>
      </c>
      <c r="AV1096" s="19" t="str">
        <f>IF(参照_電気!B1096="","",参照_電気!B1096)</f>
        <v/>
      </c>
      <c r="AW1096" s="19" t="str">
        <f>IF(参照_電気!C1096="","",参照_電気!C1096)</f>
        <v>メニューC</v>
      </c>
      <c r="AX1096" s="19">
        <f>IF(参照_電気!D1096="","",参照_電気!D1096)</f>
        <v>3.77E-4</v>
      </c>
      <c r="AY1096" s="19">
        <f>IF(参照_電気!E1096="","",参照_電気!E1096)</f>
        <v>3.77E-4</v>
      </c>
      <c r="AZ1096" s="19" t="str">
        <f>IF(参照_電気!F1096="","",参照_電気!F1096)</f>
        <v>旭化成(株)</v>
      </c>
      <c r="BA1096" s="19" t="str">
        <f>IF(参照_電気!G1096="","",参照_電気!G1096)</f>
        <v>旭化成(株)_メニューC</v>
      </c>
      <c r="BB1096" s="19">
        <f t="shared" si="58"/>
        <v>0.377</v>
      </c>
      <c r="BD1096" s="19" t="str">
        <f>IF(参照_電気!L1096="","",参照_電気!L1096)</f>
        <v/>
      </c>
    </row>
    <row r="1097" spans="47:56">
      <c r="AU1097" s="19" t="str">
        <f>IF(参照_電気!A1097="","",参照_電気!A1097)</f>
        <v/>
      </c>
      <c r="AV1097" s="19" t="str">
        <f>IF(参照_電気!B1097="","",参照_電気!B1097)</f>
        <v/>
      </c>
      <c r="AW1097" s="19" t="str">
        <f>IF(参照_電気!C1097="","",参照_電気!C1097)</f>
        <v>メニューD</v>
      </c>
      <c r="AX1097" s="19">
        <f>IF(参照_電気!D1097="","",参照_電気!D1097)</f>
        <v>3.5399999999999999E-4</v>
      </c>
      <c r="AY1097" s="19">
        <f>IF(参照_電気!E1097="","",参照_電気!E1097)</f>
        <v>3.5399999999999999E-4</v>
      </c>
      <c r="AZ1097" s="19" t="str">
        <f>IF(参照_電気!F1097="","",参照_電気!F1097)</f>
        <v>旭化成(株)</v>
      </c>
      <c r="BA1097" s="19" t="str">
        <f>IF(参照_電気!G1097="","",参照_電気!G1097)</f>
        <v>旭化成(株)_メニューD</v>
      </c>
      <c r="BB1097" s="19">
        <f t="shared" si="58"/>
        <v>0.35399999999999998</v>
      </c>
      <c r="BD1097" s="19" t="str">
        <f>IF(参照_電気!L1097="","",参照_電気!L1097)</f>
        <v/>
      </c>
    </row>
    <row r="1098" spans="47:56">
      <c r="AU1098" s="19" t="str">
        <f>IF(参照_電気!A1098="","",参照_電気!A1098)</f>
        <v/>
      </c>
      <c r="AV1098" s="19" t="str">
        <f>IF(参照_電気!B1098="","",参照_電気!B1098)</f>
        <v/>
      </c>
      <c r="AW1098" s="19" t="str">
        <f>IF(参照_電気!C1098="","",参照_電気!C1098)</f>
        <v>メニューE</v>
      </c>
      <c r="AX1098" s="19">
        <f>IF(参照_電気!D1098="","",参照_電気!D1098)</f>
        <v>3.6000000000000002E-4</v>
      </c>
      <c r="AY1098" s="19">
        <f>IF(参照_電気!E1098="","",参照_電気!E1098)</f>
        <v>3.6000000000000002E-4</v>
      </c>
      <c r="AZ1098" s="19" t="str">
        <f>IF(参照_電気!F1098="","",参照_電気!F1098)</f>
        <v>旭化成(株)</v>
      </c>
      <c r="BA1098" s="19" t="str">
        <f>IF(参照_電気!G1098="","",参照_電気!G1098)</f>
        <v>旭化成(株)_メニューE</v>
      </c>
      <c r="BB1098" s="19">
        <f t="shared" si="58"/>
        <v>0.36000000000000004</v>
      </c>
      <c r="BD1098" s="19" t="str">
        <f>IF(参照_電気!L1098="","",参照_電気!L1098)</f>
        <v/>
      </c>
    </row>
    <row r="1099" spans="47:56">
      <c r="AU1099" s="19" t="str">
        <f>IF(参照_電気!A1099="","",参照_電気!A1099)</f>
        <v/>
      </c>
      <c r="AV1099" s="19" t="str">
        <f>IF(参照_電気!B1099="","",参照_電気!B1099)</f>
        <v/>
      </c>
      <c r="AW1099" s="19" t="str">
        <f>IF(参照_電気!C1099="","",参照_電気!C1099)</f>
        <v>メニューF</v>
      </c>
      <c r="AX1099" s="19">
        <f>IF(参照_電気!D1099="","",参照_電気!D1099)</f>
        <v>0</v>
      </c>
      <c r="AY1099" s="19">
        <f>IF(参照_電気!E1099="","",参照_電気!E1099)</f>
        <v>0</v>
      </c>
      <c r="AZ1099" s="19" t="str">
        <f>IF(参照_電気!F1099="","",参照_電気!F1099)</f>
        <v>旭化成(株)</v>
      </c>
      <c r="BA1099" s="19" t="str">
        <f>IF(参照_電気!G1099="","",参照_電気!G1099)</f>
        <v>旭化成(株)_メニューF</v>
      </c>
      <c r="BB1099" s="19">
        <f t="shared" si="58"/>
        <v>0</v>
      </c>
      <c r="BD1099" s="19" t="str">
        <f>IF(参照_電気!L1099="","",参照_電気!L1099)</f>
        <v/>
      </c>
    </row>
    <row r="1100" spans="47:56">
      <c r="AU1100" s="19" t="str">
        <f>IF(参照_電気!A1100="","",参照_電気!A1100)</f>
        <v/>
      </c>
      <c r="AV1100" s="19" t="str">
        <f>IF(参照_電気!B1100="","",参照_電気!B1100)</f>
        <v/>
      </c>
      <c r="AW1100" s="19" t="str">
        <f>IF(参照_電気!C1100="","",参照_電気!C1100)</f>
        <v>メニューG</v>
      </c>
      <c r="AX1100" s="19">
        <f>IF(参照_電気!D1100="","",参照_電気!D1100)</f>
        <v>0</v>
      </c>
      <c r="AY1100" s="19">
        <f>IF(参照_電気!E1100="","",参照_電気!E1100)</f>
        <v>0</v>
      </c>
      <c r="AZ1100" s="19" t="str">
        <f>IF(参照_電気!F1100="","",参照_電気!F1100)</f>
        <v>旭化成(株)</v>
      </c>
      <c r="BA1100" s="19" t="str">
        <f>IF(参照_電気!G1100="","",参照_電気!G1100)</f>
        <v>旭化成(株)_メニューG</v>
      </c>
      <c r="BB1100" s="19">
        <f t="shared" si="58"/>
        <v>0</v>
      </c>
      <c r="BD1100" s="19" t="str">
        <f>IF(参照_電気!L1100="","",参照_電気!L1100)</f>
        <v/>
      </c>
    </row>
    <row r="1101" spans="47:56">
      <c r="AU1101" s="19" t="str">
        <f>IF(参照_電気!A1101="","",参照_電気!A1101)</f>
        <v/>
      </c>
      <c r="AV1101" s="19" t="str">
        <f>IF(参照_電気!B1101="","",参照_電気!B1101)</f>
        <v/>
      </c>
      <c r="AW1101" s="19" t="str">
        <f>IF(参照_電気!C1101="","",参照_電気!C1101)</f>
        <v>(参考値)事業者全体</v>
      </c>
      <c r="AX1101" s="19">
        <f>IF(参照_電気!D1101="","",参照_電気!D1101)</f>
        <v>4.3199999999999998E-4</v>
      </c>
      <c r="AY1101" s="19">
        <f>IF(参照_電気!E1101="","",参照_電気!E1101)</f>
        <v>4.3199999999999998E-4</v>
      </c>
      <c r="AZ1101" s="19" t="str">
        <f>IF(参照_電気!F1101="","",参照_電気!F1101)</f>
        <v>旭化成(株)</v>
      </c>
      <c r="BA1101" s="19" t="str">
        <f>IF(参照_電気!G1101="","",参照_電気!G1101)</f>
        <v>旭化成(株)_(参考値)事業者全体</v>
      </c>
      <c r="BB1101" s="19">
        <f t="shared" si="58"/>
        <v>0.432</v>
      </c>
      <c r="BD1101" s="19" t="str">
        <f>IF(参照_電気!L1101="","",参照_電気!L1101)</f>
        <v/>
      </c>
    </row>
    <row r="1102" spans="47:56">
      <c r="AU1102" s="19" t="str">
        <f>IF(参照_電気!A1102="","",参照_電気!A1102)</f>
        <v>A0693</v>
      </c>
      <c r="AV1102" s="19" t="str">
        <f>IF(参照_電気!B1102="","",参照_電気!B1102)</f>
        <v>京和ガス(株)</v>
      </c>
      <c r="AW1102" s="19" t="str">
        <f>IF(参照_電気!C1102="","",参照_電気!C1102)</f>
        <v/>
      </c>
      <c r="AX1102" s="19">
        <f>IF(参照_電気!D1102="","",参照_電気!D1102)</f>
        <v>4.2900000000000002E-4</v>
      </c>
      <c r="AY1102" s="19">
        <f>IF(参照_電気!E1102="","",参照_電気!E1102)</f>
        <v>4.2900000000000002E-4</v>
      </c>
      <c r="AZ1102" s="19" t="str">
        <f>IF(参照_電気!F1102="","",参照_電気!F1102)</f>
        <v>京和ガス(株)</v>
      </c>
      <c r="BA1102" s="19" t="str">
        <f>IF(参照_電気!G1102="","",参照_電気!G1102)</f>
        <v>京和ガス(株)_</v>
      </c>
      <c r="BB1102" s="19">
        <f t="shared" si="58"/>
        <v>0.42899999999999999</v>
      </c>
      <c r="BD1102" s="19" t="str">
        <f>IF(参照_電気!L1102="","",参照_電気!L1102)</f>
        <v/>
      </c>
    </row>
    <row r="1103" spans="47:56">
      <c r="AU1103" s="19" t="str">
        <f>IF(参照_電気!A1103="","",参照_電気!A1103)</f>
        <v>A0695</v>
      </c>
      <c r="AV1103" s="19" t="str">
        <f>IF(参照_電気!B1103="","",参照_電気!B1103)</f>
        <v>KMパワー(株)</v>
      </c>
      <c r="AW1103" s="19" t="str">
        <f>IF(参照_電気!C1103="","",参照_電気!C1103)</f>
        <v/>
      </c>
      <c r="AX1103" s="19">
        <f>IF(参照_電気!D1103="","",参照_電気!D1103)</f>
        <v>4.57E-4</v>
      </c>
      <c r="AY1103" s="19">
        <f>IF(参照_電気!E1103="","",参照_電気!E1103)</f>
        <v>4.57E-4</v>
      </c>
      <c r="AZ1103" s="19" t="str">
        <f>IF(参照_電気!F1103="","",参照_電気!F1103)</f>
        <v>KMパワー(株)</v>
      </c>
      <c r="BA1103" s="19" t="str">
        <f>IF(参照_電気!G1103="","",参照_電気!G1103)</f>
        <v>KMパワー(株)_</v>
      </c>
      <c r="BB1103" s="19">
        <f t="shared" si="58"/>
        <v>0.45700000000000002</v>
      </c>
      <c r="BD1103" s="19" t="str">
        <f>IF(参照_電気!L1103="","",参照_電気!L1103)</f>
        <v/>
      </c>
    </row>
    <row r="1104" spans="47:56">
      <c r="AU1104" s="19" t="str">
        <f>IF(参照_電気!A1104="","",参照_電気!A1104)</f>
        <v>A0696</v>
      </c>
      <c r="AV1104" s="19" t="str">
        <f>IF(参照_電気!B1104="","",参照_電気!B1104)</f>
        <v>(株)Okazaki</v>
      </c>
      <c r="AW1104" s="19" t="str">
        <f>IF(参照_電気!C1104="","",参照_電気!C1104)</f>
        <v/>
      </c>
      <c r="AX1104" s="19">
        <f>IF(参照_電気!D1104="","",参照_電気!D1104)</f>
        <v>6.2699999999999995E-4</v>
      </c>
      <c r="AY1104" s="19">
        <f>IF(参照_電気!E1104="","",参照_電気!E1104)</f>
        <v>6.2699999999999995E-4</v>
      </c>
      <c r="AZ1104" s="19" t="str">
        <f>IF(参照_電気!F1104="","",参照_電気!F1104)</f>
        <v>(株)Okazaki</v>
      </c>
      <c r="BA1104" s="19" t="str">
        <f>IF(参照_電気!G1104="","",参照_電気!G1104)</f>
        <v>(株)Okazaki_</v>
      </c>
      <c r="BB1104" s="19">
        <f t="shared" si="58"/>
        <v>0.627</v>
      </c>
      <c r="BD1104" s="19" t="str">
        <f>IF(参照_電気!L1104="","",参照_電気!L1104)</f>
        <v/>
      </c>
    </row>
    <row r="1105" spans="47:56">
      <c r="AU1105" s="19" t="str">
        <f>IF(参照_電気!A1105="","",参照_電気!A1105)</f>
        <v>A0698</v>
      </c>
      <c r="AV1105" s="19" t="str">
        <f>IF(参照_電気!B1105="","",参照_電気!B1105)</f>
        <v>(株)エフオン</v>
      </c>
      <c r="AW1105" s="19" t="str">
        <f>IF(参照_電気!C1105="","",参照_電気!C1105)</f>
        <v>メニューA</v>
      </c>
      <c r="AX1105" s="19">
        <f>IF(参照_電気!D1105="","",参照_電気!D1105)</f>
        <v>0</v>
      </c>
      <c r="AY1105" s="19">
        <f>IF(参照_電気!E1105="","",参照_電気!E1105)</f>
        <v>0</v>
      </c>
      <c r="AZ1105" s="19" t="str">
        <f>IF(参照_電気!F1105="","",参照_電気!F1105)</f>
        <v>(株)エフオン</v>
      </c>
      <c r="BA1105" s="19" t="str">
        <f>IF(参照_電気!G1105="","",参照_電気!G1105)</f>
        <v>(株)エフオン_メニューA</v>
      </c>
      <c r="BB1105" s="19">
        <f t="shared" si="58"/>
        <v>0</v>
      </c>
      <c r="BD1105" s="19" t="str">
        <f>IF(参照_電気!L1105="","",参照_電気!L1105)</f>
        <v/>
      </c>
    </row>
    <row r="1106" spans="47:56">
      <c r="AU1106" s="19" t="str">
        <f>IF(参照_電気!A1106="","",参照_電気!A1106)</f>
        <v/>
      </c>
      <c r="AV1106" s="19" t="str">
        <f>IF(参照_電気!B1106="","",参照_電気!B1106)</f>
        <v/>
      </c>
      <c r="AW1106" s="19" t="str">
        <f>IF(参照_電気!C1106="","",参照_電気!C1106)</f>
        <v>メニューB</v>
      </c>
      <c r="AX1106" s="19">
        <f>IF(参照_電気!D1106="","",参照_電気!D1106)</f>
        <v>1.74E-4</v>
      </c>
      <c r="AY1106" s="19">
        <f>IF(参照_電気!E1106="","",参照_電気!E1106)</f>
        <v>1.74E-4</v>
      </c>
      <c r="AZ1106" s="19" t="str">
        <f>IF(参照_電気!F1106="","",参照_電気!F1106)</f>
        <v>(株)エフオン</v>
      </c>
      <c r="BA1106" s="19" t="str">
        <f>IF(参照_電気!G1106="","",参照_電気!G1106)</f>
        <v>(株)エフオン_メニューB</v>
      </c>
      <c r="BB1106" s="19">
        <f t="shared" si="58"/>
        <v>0.17399999999999999</v>
      </c>
      <c r="BD1106" s="19" t="str">
        <f>IF(参照_電気!L1106="","",参照_電気!L1106)</f>
        <v/>
      </c>
    </row>
    <row r="1107" spans="47:56">
      <c r="AU1107" s="19" t="str">
        <f>IF(参照_電気!A1107="","",参照_電気!A1107)</f>
        <v/>
      </c>
      <c r="AV1107" s="19" t="str">
        <f>IF(参照_電気!B1107="","",参照_電気!B1107)</f>
        <v/>
      </c>
      <c r="AW1107" s="19" t="str">
        <f>IF(参照_電気!C1107="","",参照_電気!C1107)</f>
        <v>メニューC</v>
      </c>
      <c r="AX1107" s="19">
        <f>IF(参照_電気!D1107="","",参照_電気!D1107)</f>
        <v>2.6200000000000003E-4</v>
      </c>
      <c r="AY1107" s="19">
        <f>IF(参照_電気!E1107="","",参照_電気!E1107)</f>
        <v>2.6200000000000003E-4</v>
      </c>
      <c r="AZ1107" s="19" t="str">
        <f>IF(参照_電気!F1107="","",参照_電気!F1107)</f>
        <v>(株)エフオン</v>
      </c>
      <c r="BA1107" s="19" t="str">
        <f>IF(参照_電気!G1107="","",参照_電気!G1107)</f>
        <v>(株)エフオン_メニューC</v>
      </c>
      <c r="BB1107" s="19">
        <f t="shared" si="58"/>
        <v>0.26200000000000001</v>
      </c>
      <c r="BD1107" s="19" t="str">
        <f>IF(参照_電気!L1107="","",参照_電気!L1107)</f>
        <v/>
      </c>
    </row>
    <row r="1108" spans="47:56">
      <c r="AU1108" s="19" t="str">
        <f>IF(参照_電気!A1108="","",参照_電気!A1108)</f>
        <v/>
      </c>
      <c r="AV1108" s="19" t="str">
        <f>IF(参照_電気!B1108="","",参照_電気!B1108)</f>
        <v/>
      </c>
      <c r="AW1108" s="19" t="str">
        <f>IF(参照_電気!C1108="","",参照_電気!C1108)</f>
        <v>メニューD</v>
      </c>
      <c r="AX1108" s="19">
        <f>IF(参照_電気!D1108="","",参照_電気!D1108)</f>
        <v>3.48E-4</v>
      </c>
      <c r="AY1108" s="19">
        <f>IF(参照_電気!E1108="","",参照_電気!E1108)</f>
        <v>3.48E-4</v>
      </c>
      <c r="AZ1108" s="19" t="str">
        <f>IF(参照_電気!F1108="","",参照_電気!F1108)</f>
        <v>(株)エフオン</v>
      </c>
      <c r="BA1108" s="19" t="str">
        <f>IF(参照_電気!G1108="","",参照_電気!G1108)</f>
        <v>(株)エフオン_メニューD</v>
      </c>
      <c r="BB1108" s="19">
        <f t="shared" si="58"/>
        <v>0.34799999999999998</v>
      </c>
      <c r="BD1108" s="19" t="str">
        <f>IF(参照_電気!L1108="","",参照_電気!L1108)</f>
        <v/>
      </c>
    </row>
    <row r="1109" spans="47:56">
      <c r="AU1109" s="19" t="str">
        <f>IF(参照_電気!A1109="","",参照_電気!A1109)</f>
        <v/>
      </c>
      <c r="AV1109" s="19" t="str">
        <f>IF(参照_電気!B1109="","",参照_電気!B1109)</f>
        <v/>
      </c>
      <c r="AW1109" s="19" t="str">
        <f>IF(参照_電気!C1109="","",参照_電気!C1109)</f>
        <v>(参考値)事業者全体</v>
      </c>
      <c r="AX1109" s="19">
        <f>IF(参照_電気!D1109="","",参照_電気!D1109)</f>
        <v>1.01E-4</v>
      </c>
      <c r="AY1109" s="19">
        <f>IF(参照_電気!E1109="","",参照_電気!E1109)</f>
        <v>1.01E-4</v>
      </c>
      <c r="AZ1109" s="19" t="str">
        <f>IF(参照_電気!F1109="","",参照_電気!F1109)</f>
        <v>(株)エフオン</v>
      </c>
      <c r="BA1109" s="19" t="str">
        <f>IF(参照_電気!G1109="","",参照_電気!G1109)</f>
        <v>(株)エフオン_(参考値)事業者全体</v>
      </c>
      <c r="BB1109" s="19">
        <f t="shared" si="58"/>
        <v>0.10100000000000001</v>
      </c>
      <c r="BD1109" s="19" t="str">
        <f>IF(参照_電気!L1109="","",参照_電気!L1109)</f>
        <v/>
      </c>
    </row>
    <row r="1110" spans="47:56">
      <c r="AU1110" s="19" t="str">
        <f>IF(参照_電気!A1110="","",参照_電気!A1110)</f>
        <v>A0699</v>
      </c>
      <c r="AV1110" s="19" t="str">
        <f>IF(参照_電気!B1110="","",参照_電気!B1110)</f>
        <v>(株)岡崎さくら電力</v>
      </c>
      <c r="AW1110" s="19" t="str">
        <f>IF(参照_電気!C1110="","",参照_電気!C1110)</f>
        <v/>
      </c>
      <c r="AX1110" s="19">
        <f>IF(参照_電気!D1110="","",参照_電気!D1110)</f>
        <v>3.2000000000000003E-4</v>
      </c>
      <c r="AY1110" s="19">
        <f>IF(参照_電気!E1110="","",参照_電気!E1110)</f>
        <v>3.2000000000000003E-4</v>
      </c>
      <c r="AZ1110" s="19" t="str">
        <f>IF(参照_電気!F1110="","",参照_電気!F1110)</f>
        <v>(株)岡崎さくら電力</v>
      </c>
      <c r="BA1110" s="19" t="str">
        <f>IF(参照_電気!G1110="","",参照_電気!G1110)</f>
        <v>(株)岡崎さくら電力_</v>
      </c>
      <c r="BB1110" s="19">
        <f t="shared" si="58"/>
        <v>0.32</v>
      </c>
      <c r="BD1110" s="19" t="str">
        <f>IF(参照_電気!L1110="","",参照_電気!L1110)</f>
        <v/>
      </c>
    </row>
    <row r="1111" spans="47:56">
      <c r="AU1111" s="19" t="str">
        <f>IF(参照_電気!A1111="","",参照_電気!A1111)</f>
        <v>A0702</v>
      </c>
      <c r="AV1111" s="19" t="str">
        <f>IF(参照_電気!B1111="","",参照_電気!B1111)</f>
        <v>旭マルヰ(株)(旧：旭マルヰガス(株))</v>
      </c>
      <c r="AW1111" s="19" t="str">
        <f>IF(参照_電気!C1111="","",参照_電気!C1111)</f>
        <v/>
      </c>
      <c r="AX1111" s="19">
        <f>IF(参照_電気!D1111="","",参照_電気!D1111)</f>
        <v>4.2499999999999998E-4</v>
      </c>
      <c r="AY1111" s="19">
        <f>IF(参照_電気!E1111="","",参照_電気!E1111)</f>
        <v>4.2499999999999998E-4</v>
      </c>
      <c r="AZ1111" s="19" t="str">
        <f>IF(参照_電気!F1111="","",参照_電気!F1111)</f>
        <v>旭マルヰ(株)(旧：旭マルヰガス(株))</v>
      </c>
      <c r="BA1111" s="19" t="str">
        <f>IF(参照_電気!G1111="","",参照_電気!G1111)</f>
        <v>旭マルヰ(株)(旧：旭マルヰガス(株))_</v>
      </c>
      <c r="BB1111" s="19">
        <f t="shared" si="58"/>
        <v>0.42499999999999999</v>
      </c>
      <c r="BD1111" s="19" t="str">
        <f>IF(参照_電気!L1111="","",参照_電気!L1111)</f>
        <v/>
      </c>
    </row>
    <row r="1112" spans="47:56">
      <c r="AU1112" s="19" t="str">
        <f>IF(参照_電気!A1112="","",参照_電気!A1112)</f>
        <v>A0703</v>
      </c>
      <c r="AV1112" s="19" t="str">
        <f>IF(参照_電気!B1112="","",参照_電気!B1112)</f>
        <v>ENEOSリニューアブル・エナジー・ソリューションズ(株)(旧：JREトレーディング(株))</v>
      </c>
      <c r="AW1112" s="19" t="str">
        <f>IF(参照_電気!C1112="","",参照_電気!C1112)</f>
        <v/>
      </c>
      <c r="AX1112" s="19">
        <f>IF(参照_電気!D1112="","",参照_電気!D1112)</f>
        <v>0</v>
      </c>
      <c r="AY1112" s="19">
        <f>IF(参照_電気!E1112="","",参照_電気!E1112)</f>
        <v>0</v>
      </c>
      <c r="AZ1112" s="19" t="str">
        <f>IF(参照_電気!F1112="","",参照_電気!F1112)</f>
        <v>ENEOSリニューアブル・エナジー・ソリューションズ(株)(旧：JREトレーディング(株))</v>
      </c>
      <c r="BA1112" s="19" t="str">
        <f>IF(参照_電気!G1112="","",参照_電気!G1112)</f>
        <v>ENEOSリニューアブル・エナジー・ソリューションズ(株)(旧：JREトレーディング(株))_</v>
      </c>
      <c r="BB1112" s="19">
        <f t="shared" si="58"/>
        <v>0</v>
      </c>
      <c r="BD1112" s="19" t="str">
        <f>IF(参照_電気!L1112="","",参照_電気!L1112)</f>
        <v/>
      </c>
    </row>
    <row r="1113" spans="47:56">
      <c r="AU1113" s="19" t="str">
        <f>IF(参照_電気!A1113="","",参照_電気!A1113)</f>
        <v>A0704</v>
      </c>
      <c r="AV1113" s="19" t="str">
        <f>IF(参照_電気!B1113="","",参照_電気!B1113)</f>
        <v>Castleton Commodities Japan合同会社</v>
      </c>
      <c r="AW1113" s="19" t="str">
        <f>IF(参照_電気!C1113="","",参照_電気!C1113)</f>
        <v/>
      </c>
      <c r="AX1113" s="19">
        <f>IF(参照_電気!D1113="","",参照_電気!D1113)</f>
        <v>3.86E-4</v>
      </c>
      <c r="AY1113" s="19">
        <f>IF(参照_電気!E1113="","",参照_電気!E1113)</f>
        <v>3.86E-4</v>
      </c>
      <c r="AZ1113" s="19" t="str">
        <f>IF(参照_電気!F1113="","",参照_電気!F1113)</f>
        <v>Castleton Commodities Japan合同会社</v>
      </c>
      <c r="BA1113" s="19" t="str">
        <f>IF(参照_電気!G1113="","",参照_電気!G1113)</f>
        <v>Castleton Commodities Japan合同会社_</v>
      </c>
      <c r="BB1113" s="19">
        <f t="shared" si="58"/>
        <v>0.38600000000000001</v>
      </c>
      <c r="BD1113" s="19" t="str">
        <f>IF(参照_電気!L1113="","",参照_電気!L1113)</f>
        <v/>
      </c>
    </row>
    <row r="1114" spans="47:56">
      <c r="AU1114" s="19" t="str">
        <f>IF(参照_電気!A1114="","",参照_電気!A1114)</f>
        <v>A0705</v>
      </c>
      <c r="AV1114" s="19" t="str">
        <f>IF(参照_電気!B1114="","",参照_電気!B1114)</f>
        <v>神戸電力(株)</v>
      </c>
      <c r="AW1114" s="19" t="str">
        <f>IF(参照_電気!C1114="","",参照_電気!C1114)</f>
        <v/>
      </c>
      <c r="AX1114" s="19">
        <f>IF(参照_電気!D1114="","",参照_電気!D1114)</f>
        <v>2.04E-4</v>
      </c>
      <c r="AY1114" s="19">
        <f>IF(参照_電気!E1114="","",参照_電気!E1114)</f>
        <v>2.04E-4</v>
      </c>
      <c r="AZ1114" s="19" t="str">
        <f>IF(参照_電気!F1114="","",参照_電気!F1114)</f>
        <v>神戸電力(株)</v>
      </c>
      <c r="BA1114" s="19" t="str">
        <f>IF(参照_電気!G1114="","",参照_電気!G1114)</f>
        <v>神戸電力(株)_</v>
      </c>
      <c r="BB1114" s="19">
        <f t="shared" si="58"/>
        <v>0.20399999999999999</v>
      </c>
      <c r="BD1114" s="19" t="str">
        <f>IF(参照_電気!L1114="","",参照_電気!L1114)</f>
        <v/>
      </c>
    </row>
    <row r="1115" spans="47:56">
      <c r="AU1115" s="19" t="str">
        <f>IF(参照_電気!A1115="","",参照_電気!A1115)</f>
        <v>A0707</v>
      </c>
      <c r="AV1115" s="19" t="str">
        <f>IF(参照_電気!B1115="","",参照_電気!B1115)</f>
        <v>Valhall合同会社</v>
      </c>
      <c r="AW1115" s="19" t="str">
        <f>IF(参照_電気!C1115="","",参照_電気!C1115)</f>
        <v/>
      </c>
      <c r="AX1115" s="19">
        <f>IF(参照_電気!D1115="","",参照_電気!D1115)</f>
        <v>4.2200000000000001E-4</v>
      </c>
      <c r="AY1115" s="19">
        <f>IF(参照_電気!E1115="","",参照_電気!E1115)</f>
        <v>4.2200000000000001E-4</v>
      </c>
      <c r="AZ1115" s="19" t="str">
        <f>IF(参照_電気!F1115="","",参照_電気!F1115)</f>
        <v>Valhall合同会社</v>
      </c>
      <c r="BA1115" s="19" t="str">
        <f>IF(参照_電気!G1115="","",参照_電気!G1115)</f>
        <v>Valhall合同会社_</v>
      </c>
      <c r="BB1115" s="19">
        <f t="shared" si="58"/>
        <v>0.42199999999999999</v>
      </c>
      <c r="BD1115" s="19" t="str">
        <f>IF(参照_電気!L1115="","",参照_電気!L1115)</f>
        <v/>
      </c>
    </row>
    <row r="1116" spans="47:56">
      <c r="AU1116" s="19" t="str">
        <f>IF(参照_電気!A1116="","",参照_電気!A1116)</f>
        <v>A0708</v>
      </c>
      <c r="AV1116" s="19" t="str">
        <f>IF(参照_電気!B1116="","",参照_電気!B1116)</f>
        <v>エア・ウォーター・ライフソリューション(株)</v>
      </c>
      <c r="AW1116" s="19" t="str">
        <f>IF(参照_電気!C1116="","",参照_電気!C1116)</f>
        <v/>
      </c>
      <c r="AX1116" s="19">
        <f>IF(参照_電気!D1116="","",参照_電気!D1116)</f>
        <v>5.6099999999999998E-4</v>
      </c>
      <c r="AY1116" s="19">
        <f>IF(参照_電気!E1116="","",参照_電気!E1116)</f>
        <v>5.6099999999999998E-4</v>
      </c>
      <c r="AZ1116" s="19" t="str">
        <f>IF(参照_電気!F1116="","",参照_電気!F1116)</f>
        <v>エア・ウォーター・ライフソリューション(株)</v>
      </c>
      <c r="BA1116" s="19" t="str">
        <f>IF(参照_電気!G1116="","",参照_電気!G1116)</f>
        <v>エア・ウォーター・ライフソリューション(株)_</v>
      </c>
      <c r="BB1116" s="19">
        <f t="shared" si="58"/>
        <v>0.56099999999999994</v>
      </c>
      <c r="BD1116" s="19" t="str">
        <f>IF(参照_電気!L1116="","",参照_電気!L1116)</f>
        <v/>
      </c>
    </row>
    <row r="1117" spans="47:56">
      <c r="AU1117" s="19" t="str">
        <f>IF(参照_電気!A1117="","",参照_電気!A1117)</f>
        <v>A0709</v>
      </c>
      <c r="AV1117" s="19" t="str">
        <f>IF(参照_電気!B1117="","",参照_電気!B1117)</f>
        <v>生活協同組合ひろしま</v>
      </c>
      <c r="AW1117" s="19" t="str">
        <f>IF(参照_電気!C1117="","",参照_電気!C1117)</f>
        <v>メニューA</v>
      </c>
      <c r="AX1117" s="19">
        <f>IF(参照_電気!D1117="","",参照_電気!D1117)</f>
        <v>3.4499999999999998E-4</v>
      </c>
      <c r="AY1117" s="19">
        <f>IF(参照_電気!E1117="","",参照_電気!E1117)</f>
        <v>3.4499999999999998E-4</v>
      </c>
      <c r="AZ1117" s="19" t="str">
        <f>IF(参照_電気!F1117="","",参照_電気!F1117)</f>
        <v>生活協同組合ひろしま</v>
      </c>
      <c r="BA1117" s="19" t="str">
        <f>IF(参照_電気!G1117="","",参照_電気!G1117)</f>
        <v>生活協同組合ひろしま_メニューA</v>
      </c>
      <c r="BB1117" s="19">
        <f t="shared" si="58"/>
        <v>0.34499999999999997</v>
      </c>
      <c r="BD1117" s="19" t="str">
        <f>IF(参照_電気!L1117="","",参照_電気!L1117)</f>
        <v/>
      </c>
    </row>
    <row r="1118" spans="47:56">
      <c r="AU1118" s="19" t="str">
        <f>IF(参照_電気!A1118="","",参照_電気!A1118)</f>
        <v/>
      </c>
      <c r="AV1118" s="19" t="str">
        <f>IF(参照_電気!B1118="","",参照_電気!B1118)</f>
        <v/>
      </c>
      <c r="AW1118" s="19" t="str">
        <f>IF(参照_電気!C1118="","",参照_電気!C1118)</f>
        <v>メニューB(残差)</v>
      </c>
      <c r="AX1118" s="19">
        <f>IF(参照_電気!D1118="","",参照_電気!D1118)</f>
        <v>2.7099999999999997E-4</v>
      </c>
      <c r="AY1118" s="19">
        <f>IF(参照_電気!E1118="","",参照_電気!E1118)</f>
        <v>2.7099999999999997E-4</v>
      </c>
      <c r="AZ1118" s="19" t="str">
        <f>IF(参照_電気!F1118="","",参照_電気!F1118)</f>
        <v>生活協同組合ひろしま</v>
      </c>
      <c r="BA1118" s="19" t="str">
        <f>IF(参照_電気!G1118="","",参照_電気!G1118)</f>
        <v>生活協同組合ひろしま_メニューB(残差)</v>
      </c>
      <c r="BB1118" s="19">
        <f t="shared" si="58"/>
        <v>0.27099999999999996</v>
      </c>
      <c r="BD1118" s="19" t="str">
        <f>IF(参照_電気!L1118="","",参照_電気!L1118)</f>
        <v/>
      </c>
    </row>
    <row r="1119" spans="47:56">
      <c r="AU1119" s="19" t="str">
        <f>IF(参照_電気!A1119="","",参照_電気!A1119)</f>
        <v/>
      </c>
      <c r="AV1119" s="19" t="str">
        <f>IF(参照_電気!B1119="","",参照_電気!B1119)</f>
        <v/>
      </c>
      <c r="AW1119" s="19" t="str">
        <f>IF(参照_電気!C1119="","",参照_電気!C1119)</f>
        <v>(参考値)事業者全体</v>
      </c>
      <c r="AX1119" s="19">
        <f>IF(参照_電気!D1119="","",参照_電気!D1119)</f>
        <v>2.72E-4</v>
      </c>
      <c r="AY1119" s="19">
        <f>IF(参照_電気!E1119="","",参照_電気!E1119)</f>
        <v>2.72E-4</v>
      </c>
      <c r="AZ1119" s="19" t="str">
        <f>IF(参照_電気!F1119="","",参照_電気!F1119)</f>
        <v>生活協同組合ひろしま</v>
      </c>
      <c r="BA1119" s="19" t="str">
        <f>IF(参照_電気!G1119="","",参照_電気!G1119)</f>
        <v>生活協同組合ひろしま_(参考値)事業者全体</v>
      </c>
      <c r="BB1119" s="19">
        <f t="shared" si="58"/>
        <v>0.27200000000000002</v>
      </c>
      <c r="BD1119" s="19" t="str">
        <f>IF(参照_電気!L1119="","",参照_電気!L1119)</f>
        <v/>
      </c>
    </row>
    <row r="1120" spans="47:56">
      <c r="AU1120" s="19" t="str">
        <f>IF(参照_電気!A1120="","",参照_電気!A1120)</f>
        <v>A0711</v>
      </c>
      <c r="AV1120" s="19" t="str">
        <f>IF(参照_電気!B1120="","",参照_電気!B1120)</f>
        <v>(株)RenoLabo</v>
      </c>
      <c r="AW1120" s="19" t="str">
        <f>IF(参照_電気!C1120="","",参照_電気!C1120)</f>
        <v/>
      </c>
      <c r="AX1120" s="19">
        <f>IF(参照_電気!D1120="","",参照_電気!D1120)</f>
        <v>6.3299999999999999E-4</v>
      </c>
      <c r="AY1120" s="19">
        <f>IF(参照_電気!E1120="","",参照_電気!E1120)</f>
        <v>6.3299999999999999E-4</v>
      </c>
      <c r="AZ1120" s="19" t="str">
        <f>IF(参照_電気!F1120="","",参照_電気!F1120)</f>
        <v>(株)RenoLabo</v>
      </c>
      <c r="BA1120" s="19" t="str">
        <f>IF(参照_電気!G1120="","",参照_電気!G1120)</f>
        <v>(株)RenoLabo_</v>
      </c>
      <c r="BB1120" s="19">
        <f t="shared" si="58"/>
        <v>0.63300000000000001</v>
      </c>
      <c r="BD1120" s="19" t="str">
        <f>IF(参照_電気!L1120="","",参照_電気!L1120)</f>
        <v/>
      </c>
    </row>
    <row r="1121" spans="47:56">
      <c r="AU1121" s="19" t="str">
        <f>IF(参照_電気!A1121="","",参照_電気!A1121)</f>
        <v>A0712</v>
      </c>
      <c r="AV1121" s="19" t="str">
        <f>IF(参照_電気!B1121="","",参照_電気!B1121)</f>
        <v>アークエルテクノロジーズ(株)</v>
      </c>
      <c r="AW1121" s="19" t="str">
        <f>IF(参照_電気!C1121="","",参照_電気!C1121)</f>
        <v/>
      </c>
      <c r="AX1121" s="19">
        <f>IF(参照_電気!D1121="","",参照_電気!D1121)</f>
        <v>1.07E-4</v>
      </c>
      <c r="AY1121" s="19">
        <f>IF(参照_電気!E1121="","",参照_電気!E1121)</f>
        <v>1.07E-4</v>
      </c>
      <c r="AZ1121" s="19" t="str">
        <f>IF(参照_電気!F1121="","",参照_電気!F1121)</f>
        <v>アークエルテクノロジーズ(株)</v>
      </c>
      <c r="BA1121" s="19" t="str">
        <f>IF(参照_電気!G1121="","",参照_電気!G1121)</f>
        <v>アークエルテクノロジーズ(株)_</v>
      </c>
      <c r="BB1121" s="19">
        <f t="shared" si="58"/>
        <v>0.107</v>
      </c>
      <c r="BD1121" s="19" t="str">
        <f>IF(参照_電気!L1121="","",参照_電気!L1121)</f>
        <v/>
      </c>
    </row>
    <row r="1122" spans="47:56">
      <c r="AU1122" s="19" t="str">
        <f>IF(参照_電気!A1122="","",参照_電気!A1122)</f>
        <v>A0714</v>
      </c>
      <c r="AV1122" s="19" t="str">
        <f>IF(参照_電気!B1122="","",参照_電気!B1122)</f>
        <v>エルメック(株)</v>
      </c>
      <c r="AW1122" s="19" t="str">
        <f>IF(参照_電気!C1122="","",参照_電気!C1122)</f>
        <v/>
      </c>
      <c r="AX1122" s="19">
        <f>IF(参照_電気!D1122="","",参照_電気!D1122)</f>
        <v>6.0400000000000004E-4</v>
      </c>
      <c r="AY1122" s="19">
        <f>IF(参照_電気!E1122="","",参照_電気!E1122)</f>
        <v>6.0400000000000004E-4</v>
      </c>
      <c r="AZ1122" s="19" t="str">
        <f>IF(参照_電気!F1122="","",参照_電気!F1122)</f>
        <v>エルメック(株)</v>
      </c>
      <c r="BA1122" s="19" t="str">
        <f>IF(参照_電気!G1122="","",参照_電気!G1122)</f>
        <v>エルメック(株)_</v>
      </c>
      <c r="BB1122" s="19">
        <f t="shared" si="58"/>
        <v>0.60400000000000009</v>
      </c>
      <c r="BD1122" s="19" t="str">
        <f>IF(参照_電気!L1122="","",参照_電気!L1122)</f>
        <v/>
      </c>
    </row>
    <row r="1123" spans="47:56">
      <c r="AU1123" s="19" t="str">
        <f>IF(参照_電気!A1123="","",参照_電気!A1123)</f>
        <v>A0715</v>
      </c>
      <c r="AV1123" s="19" t="str">
        <f>IF(参照_電気!B1123="","",参照_電気!B1123)</f>
        <v>(株)オズエナジー</v>
      </c>
      <c r="AW1123" s="19" t="str">
        <f>IF(参照_電気!C1123="","",参照_電気!C1123)</f>
        <v/>
      </c>
      <c r="AX1123" s="19">
        <f>IF(参照_電気!D1123="","",参照_電気!D1123)</f>
        <v>4.4099999999999999E-4</v>
      </c>
      <c r="AY1123" s="19">
        <f>IF(参照_電気!E1123="","",参照_電気!E1123)</f>
        <v>4.4099999999999999E-4</v>
      </c>
      <c r="AZ1123" s="19" t="str">
        <f>IF(参照_電気!F1123="","",参照_電気!F1123)</f>
        <v>(株)オズエナジー</v>
      </c>
      <c r="BA1123" s="19" t="str">
        <f>IF(参照_電気!G1123="","",参照_電気!G1123)</f>
        <v>(株)オズエナジー_</v>
      </c>
      <c r="BB1123" s="19">
        <f t="shared" si="58"/>
        <v>0.441</v>
      </c>
      <c r="BD1123" s="19" t="str">
        <f>IF(参照_電気!L1123="","",参照_電気!L1123)</f>
        <v/>
      </c>
    </row>
    <row r="1124" spans="47:56">
      <c r="AU1124" s="19" t="str">
        <f>IF(参照_電気!A1124="","",参照_電気!A1124)</f>
        <v>A0716</v>
      </c>
      <c r="AV1124" s="19" t="str">
        <f>IF(参照_電気!B1124="","",参照_電気!B1124)</f>
        <v>レモンガス(株)</v>
      </c>
      <c r="AW1124" s="19" t="str">
        <f>IF(参照_電気!C1124="","",参照_電気!C1124)</f>
        <v/>
      </c>
      <c r="AX1124" s="19">
        <f>IF(参照_電気!D1124="","",参照_電気!D1124)</f>
        <v>4.2700000000000002E-4</v>
      </c>
      <c r="AY1124" s="19">
        <f>IF(参照_電気!E1124="","",参照_電気!E1124)</f>
        <v>4.2700000000000002E-4</v>
      </c>
      <c r="AZ1124" s="19" t="str">
        <f>IF(参照_電気!F1124="","",参照_電気!F1124)</f>
        <v>レモンガス(株)</v>
      </c>
      <c r="BA1124" s="19" t="str">
        <f>IF(参照_電気!G1124="","",参照_電気!G1124)</f>
        <v>レモンガス(株)_</v>
      </c>
      <c r="BB1124" s="19">
        <f t="shared" si="58"/>
        <v>0.42700000000000005</v>
      </c>
      <c r="BD1124" s="19" t="str">
        <f>IF(参照_電気!L1124="","",参照_電気!L1124)</f>
        <v/>
      </c>
    </row>
    <row r="1125" spans="47:56">
      <c r="AU1125" s="19" t="str">
        <f>IF(参照_電気!A1125="","",参照_電気!A1125)</f>
        <v>A0718</v>
      </c>
      <c r="AV1125" s="19" t="str">
        <f>IF(参照_電気!B1125="","",参照_電気!B1125)</f>
        <v>(株)日本海水</v>
      </c>
      <c r="AW1125" s="19" t="str">
        <f>IF(参照_電気!C1125="","",参照_電気!C1125)</f>
        <v/>
      </c>
      <c r="AX1125" s="19">
        <f>IF(参照_電気!D1125="","",参照_電気!D1125)</f>
        <v>3.0600000000000001E-4</v>
      </c>
      <c r="AY1125" s="19">
        <f>IF(参照_電気!E1125="","",参照_電気!E1125)</f>
        <v>3.0600000000000001E-4</v>
      </c>
      <c r="AZ1125" s="19" t="str">
        <f>IF(参照_電気!F1125="","",参照_電気!F1125)</f>
        <v>(株)日本海水</v>
      </c>
      <c r="BA1125" s="19" t="str">
        <f>IF(参照_電気!G1125="","",参照_電気!G1125)</f>
        <v>(株)日本海水_</v>
      </c>
      <c r="BB1125" s="19">
        <f t="shared" si="58"/>
        <v>0.30599999999999999</v>
      </c>
      <c r="BD1125" s="19" t="str">
        <f>IF(参照_電気!L1125="","",参照_電気!L1125)</f>
        <v/>
      </c>
    </row>
    <row r="1126" spans="47:56">
      <c r="AU1126" s="19" t="str">
        <f>IF(参照_電気!A1126="","",参照_電気!A1126)</f>
        <v>A0720</v>
      </c>
      <c r="AV1126" s="19" t="str">
        <f>IF(参照_電気!B1126="","",参照_電気!B1126)</f>
        <v>しろくま電力(株)</v>
      </c>
      <c r="AW1126" s="19" t="str">
        <f>IF(参照_電気!C1126="","",参照_電気!C1126)</f>
        <v>メニューA</v>
      </c>
      <c r="AX1126" s="19">
        <f>IF(参照_電気!D1126="","",参照_電気!D1126)</f>
        <v>0</v>
      </c>
      <c r="AY1126" s="19">
        <f>IF(参照_電気!E1126="","",参照_電気!E1126)</f>
        <v>0</v>
      </c>
      <c r="AZ1126" s="19" t="str">
        <f>IF(参照_電気!F1126="","",参照_電気!F1126)</f>
        <v>しろくま電力(株)</v>
      </c>
      <c r="BA1126" s="19" t="str">
        <f>IF(参照_電気!G1126="","",参照_電気!G1126)</f>
        <v>しろくま電力(株)_メニューA</v>
      </c>
      <c r="BB1126" s="19">
        <f t="shared" si="58"/>
        <v>0</v>
      </c>
      <c r="BD1126" s="19" t="str">
        <f>IF(参照_電気!L1126="","",参照_電気!L1126)</f>
        <v/>
      </c>
    </row>
    <row r="1127" spans="47:56">
      <c r="AU1127" s="19" t="str">
        <f>IF(参照_電気!A1127="","",参照_電気!A1127)</f>
        <v/>
      </c>
      <c r="AV1127" s="19" t="str">
        <f>IF(参照_電気!B1127="","",参照_電気!B1127)</f>
        <v/>
      </c>
      <c r="AW1127" s="19" t="str">
        <f>IF(参照_電気!C1127="","",参照_電気!C1127)</f>
        <v>メニューB</v>
      </c>
      <c r="AX1127" s="19">
        <f>IF(参照_電気!D1127="","",参照_電気!D1127)</f>
        <v>3.9899999999999999E-4</v>
      </c>
      <c r="AY1127" s="19">
        <f>IF(参照_電気!E1127="","",参照_電気!E1127)</f>
        <v>3.9899999999999999E-4</v>
      </c>
      <c r="AZ1127" s="19" t="str">
        <f>IF(参照_電気!F1127="","",参照_電気!F1127)</f>
        <v>しろくま電力(株)</v>
      </c>
      <c r="BA1127" s="19" t="str">
        <f>IF(参照_電気!G1127="","",参照_電気!G1127)</f>
        <v>しろくま電力(株)_メニューB</v>
      </c>
      <c r="BB1127" s="19">
        <f t="shared" si="58"/>
        <v>0.39900000000000002</v>
      </c>
      <c r="BD1127" s="19" t="str">
        <f>IF(参照_電気!L1127="","",参照_電気!L1127)</f>
        <v/>
      </c>
    </row>
    <row r="1128" spans="47:56">
      <c r="AU1128" s="19" t="str">
        <f>IF(参照_電気!A1128="","",参照_電気!A1128)</f>
        <v/>
      </c>
      <c r="AV1128" s="19" t="str">
        <f>IF(参照_電気!B1128="","",参照_電気!B1128)</f>
        <v/>
      </c>
      <c r="AW1128" s="19" t="str">
        <f>IF(参照_電気!C1128="","",参照_電気!C1128)</f>
        <v>メニューC(残差)</v>
      </c>
      <c r="AX1128" s="19">
        <f>IF(参照_電気!D1128="","",参照_電気!D1128)</f>
        <v>5.3200000000000003E-4</v>
      </c>
      <c r="AY1128" s="19">
        <f>IF(参照_電気!E1128="","",参照_電気!E1128)</f>
        <v>5.3200000000000003E-4</v>
      </c>
      <c r="AZ1128" s="19" t="str">
        <f>IF(参照_電気!F1128="","",参照_電気!F1128)</f>
        <v>しろくま電力(株)</v>
      </c>
      <c r="BA1128" s="19" t="str">
        <f>IF(参照_電気!G1128="","",参照_電気!G1128)</f>
        <v>しろくま電力(株)_メニューC(残差)</v>
      </c>
      <c r="BB1128" s="19">
        <f t="shared" si="58"/>
        <v>0.53200000000000003</v>
      </c>
      <c r="BD1128" s="19" t="str">
        <f>IF(参照_電気!L1128="","",参照_電気!L1128)</f>
        <v/>
      </c>
    </row>
    <row r="1129" spans="47:56">
      <c r="AU1129" s="19" t="str">
        <f>IF(参照_電気!A1129="","",参照_電気!A1129)</f>
        <v/>
      </c>
      <c r="AV1129" s="19" t="str">
        <f>IF(参照_電気!B1129="","",参照_電気!B1129)</f>
        <v/>
      </c>
      <c r="AW1129" s="19" t="str">
        <f>IF(参照_電気!C1129="","",参照_電気!C1129)</f>
        <v>(参考値)事業者全体</v>
      </c>
      <c r="AX1129" s="19">
        <f>IF(参照_電気!D1129="","",参照_電気!D1129)</f>
        <v>1.5699999999999999E-4</v>
      </c>
      <c r="AY1129" s="19">
        <f>IF(参照_電気!E1129="","",参照_電気!E1129)</f>
        <v>1.5699999999999999E-4</v>
      </c>
      <c r="AZ1129" s="19" t="str">
        <f>IF(参照_電気!F1129="","",参照_電気!F1129)</f>
        <v>しろくま電力(株)</v>
      </c>
      <c r="BA1129" s="19" t="str">
        <f>IF(参照_電気!G1129="","",参照_電気!G1129)</f>
        <v>しろくま電力(株)_(参考値)事業者全体</v>
      </c>
      <c r="BB1129" s="19">
        <f t="shared" si="58"/>
        <v>0.157</v>
      </c>
      <c r="BD1129" s="19" t="str">
        <f>IF(参照_電気!L1129="","",参照_電気!L1129)</f>
        <v/>
      </c>
    </row>
    <row r="1130" spans="47:56">
      <c r="AU1130" s="19" t="str">
        <f>IF(参照_電気!A1130="","",参照_電気!A1130)</f>
        <v>A0721</v>
      </c>
      <c r="AV1130" s="19" t="str">
        <f>IF(参照_電気!B1130="","",参照_電気!B1130)</f>
        <v>中小企業支援(株)</v>
      </c>
      <c r="AW1130" s="19" t="str">
        <f>IF(参照_電気!C1130="","",参照_電気!C1130)</f>
        <v/>
      </c>
      <c r="AX1130" s="19">
        <f>IF(参照_電気!D1130="","",参照_電気!D1130)</f>
        <v>4.8899999999999996E-4</v>
      </c>
      <c r="AY1130" s="19">
        <f>IF(参照_電気!E1130="","",参照_電気!E1130)</f>
        <v>4.8899999999999996E-4</v>
      </c>
      <c r="AZ1130" s="19" t="str">
        <f>IF(参照_電気!F1130="","",参照_電気!F1130)</f>
        <v>中小企業支援(株)</v>
      </c>
      <c r="BA1130" s="19" t="str">
        <f>IF(参照_電気!G1130="","",参照_電気!G1130)</f>
        <v>中小企業支援(株)_</v>
      </c>
      <c r="BB1130" s="19">
        <f t="shared" si="58"/>
        <v>0.48899999999999993</v>
      </c>
      <c r="BD1130" s="19" t="str">
        <f>IF(参照_電気!L1130="","",参照_電気!L1130)</f>
        <v/>
      </c>
    </row>
    <row r="1131" spans="47:56">
      <c r="AU1131" s="19" t="str">
        <f>IF(参照_電気!A1131="","",参照_電気!A1131)</f>
        <v>A0722</v>
      </c>
      <c r="AV1131" s="19" t="str">
        <f>IF(参照_電気!B1131="","",参照_電気!B1131)</f>
        <v>サントラベラーズサービス有限会社</v>
      </c>
      <c r="AW1131" s="19" t="str">
        <f>IF(参照_電気!C1131="","",参照_電気!C1131)</f>
        <v/>
      </c>
      <c r="AX1131" s="19">
        <f>IF(参照_電気!D1131="","",参照_電気!D1131)</f>
        <v>6.1799999999999995E-4</v>
      </c>
      <c r="AY1131" s="19">
        <f>IF(参照_電気!E1131="","",参照_電気!E1131)</f>
        <v>6.1799999999999995E-4</v>
      </c>
      <c r="AZ1131" s="19" t="str">
        <f>IF(参照_電気!F1131="","",参照_電気!F1131)</f>
        <v>サントラベラーズサービス有限会社</v>
      </c>
      <c r="BA1131" s="19" t="str">
        <f>IF(参照_電気!G1131="","",参照_電気!G1131)</f>
        <v>サントラベラーズサービス有限会社_</v>
      </c>
      <c r="BB1131" s="19">
        <f t="shared" si="58"/>
        <v>0.61799999999999999</v>
      </c>
      <c r="BD1131" s="19" t="str">
        <f>IF(参照_電気!L1131="","",参照_電気!L1131)</f>
        <v/>
      </c>
    </row>
    <row r="1132" spans="47:56">
      <c r="AU1132" s="19" t="str">
        <f>IF(参照_電気!A1132="","",参照_電気!A1132)</f>
        <v>A0726</v>
      </c>
      <c r="AV1132" s="19" t="str">
        <f>IF(参照_電気!B1132="","",参照_電気!B1132)</f>
        <v>八千代エンジニヤリング(株)</v>
      </c>
      <c r="AW1132" s="19" t="str">
        <f>IF(参照_電気!C1132="","",参照_電気!C1132)</f>
        <v/>
      </c>
      <c r="AX1132" s="19">
        <f>IF(参照_電気!D1132="","",参照_電気!D1132)</f>
        <v>3.8299999999999999E-4</v>
      </c>
      <c r="AY1132" s="19">
        <f>IF(参照_電気!E1132="","",参照_電気!E1132)</f>
        <v>3.8299999999999999E-4</v>
      </c>
      <c r="AZ1132" s="19" t="str">
        <f>IF(参照_電気!F1132="","",参照_電気!F1132)</f>
        <v>八千代エンジニヤリング(株)</v>
      </c>
      <c r="BA1132" s="19" t="str">
        <f>IF(参照_電気!G1132="","",参照_電気!G1132)</f>
        <v>八千代エンジニヤリング(株)_</v>
      </c>
      <c r="BB1132" s="19">
        <f t="shared" si="58"/>
        <v>0.38300000000000001</v>
      </c>
      <c r="BD1132" s="19" t="str">
        <f>IF(参照_電気!L1132="","",参照_電気!L1132)</f>
        <v/>
      </c>
    </row>
    <row r="1133" spans="47:56">
      <c r="AU1133" s="19" t="str">
        <f>IF(参照_電気!A1133="","",参照_電気!A1133)</f>
        <v>A0729</v>
      </c>
      <c r="AV1133" s="19" t="str">
        <f>IF(参照_電気!B1133="","",参照_電気!B1133)</f>
        <v>神楽電力(株)</v>
      </c>
      <c r="AW1133" s="19" t="str">
        <f>IF(参照_電気!C1133="","",参照_電気!C1133)</f>
        <v>メニューA</v>
      </c>
      <c r="AX1133" s="19">
        <f>IF(参照_電気!D1133="","",参照_電気!D1133)</f>
        <v>0</v>
      </c>
      <c r="AY1133" s="19">
        <f>IF(参照_電気!E1133="","",参照_電気!E1133)</f>
        <v>0</v>
      </c>
      <c r="AZ1133" s="19" t="str">
        <f>IF(参照_電気!F1133="","",参照_電気!F1133)</f>
        <v>神楽電力(株)</v>
      </c>
      <c r="BA1133" s="19" t="str">
        <f>IF(参照_電気!G1133="","",参照_電気!G1133)</f>
        <v>神楽電力(株)_メニューA</v>
      </c>
      <c r="BB1133" s="19">
        <f t="shared" si="58"/>
        <v>0</v>
      </c>
      <c r="BD1133" s="19" t="str">
        <f>IF(参照_電気!L1133="","",参照_電気!L1133)</f>
        <v/>
      </c>
    </row>
    <row r="1134" spans="47:56">
      <c r="AU1134" s="19" t="str">
        <f>IF(参照_電気!A1134="","",参照_電気!A1134)</f>
        <v/>
      </c>
      <c r="AV1134" s="19" t="str">
        <f>IF(参照_電気!B1134="","",参照_電気!B1134)</f>
        <v/>
      </c>
      <c r="AW1134" s="19" t="str">
        <f>IF(参照_電気!C1134="","",参照_電気!C1134)</f>
        <v>メニューB</v>
      </c>
      <c r="AX1134" s="19">
        <f>IF(参照_電気!D1134="","",参照_電気!D1134)</f>
        <v>0</v>
      </c>
      <c r="AY1134" s="19">
        <f>IF(参照_電気!E1134="","",参照_電気!E1134)</f>
        <v>0</v>
      </c>
      <c r="AZ1134" s="19" t="str">
        <f>IF(参照_電気!F1134="","",参照_電気!F1134)</f>
        <v>神楽電力(株)</v>
      </c>
      <c r="BA1134" s="19" t="str">
        <f>IF(参照_電気!G1134="","",参照_電気!G1134)</f>
        <v>神楽電力(株)_メニューB</v>
      </c>
      <c r="BB1134" s="19">
        <f t="shared" si="58"/>
        <v>0</v>
      </c>
      <c r="BD1134" s="19" t="str">
        <f>IF(参照_電気!L1134="","",参照_電気!L1134)</f>
        <v/>
      </c>
    </row>
    <row r="1135" spans="47:56">
      <c r="AU1135" s="19" t="str">
        <f>IF(参照_電気!A1135="","",参照_電気!A1135)</f>
        <v/>
      </c>
      <c r="AV1135" s="19" t="str">
        <f>IF(参照_電気!B1135="","",参照_電気!B1135)</f>
        <v/>
      </c>
      <c r="AW1135" s="19" t="str">
        <f>IF(参照_電気!C1135="","",参照_電気!C1135)</f>
        <v>メニューC(残差)</v>
      </c>
      <c r="AX1135" s="19">
        <f>IF(参照_電気!D1135="","",参照_電気!D1135)</f>
        <v>5.9400000000000002E-4</v>
      </c>
      <c r="AY1135" s="19">
        <f>IF(参照_電気!E1135="","",参照_電気!E1135)</f>
        <v>5.9400000000000002E-4</v>
      </c>
      <c r="AZ1135" s="19" t="str">
        <f>IF(参照_電気!F1135="","",参照_電気!F1135)</f>
        <v>神楽電力(株)</v>
      </c>
      <c r="BA1135" s="19" t="str">
        <f>IF(参照_電気!G1135="","",参照_電気!G1135)</f>
        <v>神楽電力(株)_メニューC(残差)</v>
      </c>
      <c r="BB1135" s="19">
        <f t="shared" si="58"/>
        <v>0.59399999999999997</v>
      </c>
      <c r="BD1135" s="19" t="str">
        <f>IF(参照_電気!L1135="","",参照_電気!L1135)</f>
        <v/>
      </c>
    </row>
    <row r="1136" spans="47:56">
      <c r="AU1136" s="19" t="str">
        <f>IF(参照_電気!A1136="","",参照_電気!A1136)</f>
        <v/>
      </c>
      <c r="AV1136" s="19" t="str">
        <f>IF(参照_電気!B1136="","",参照_電気!B1136)</f>
        <v/>
      </c>
      <c r="AW1136" s="19" t="str">
        <f>IF(参照_電気!C1136="","",参照_電気!C1136)</f>
        <v>(参考値)事業者全体</v>
      </c>
      <c r="AX1136" s="19">
        <f>IF(参照_電気!D1136="","",参照_電気!D1136)</f>
        <v>2.0799999999999999E-4</v>
      </c>
      <c r="AY1136" s="19">
        <f>IF(参照_電気!E1136="","",参照_電気!E1136)</f>
        <v>2.0799999999999999E-4</v>
      </c>
      <c r="AZ1136" s="19" t="str">
        <f>IF(参照_電気!F1136="","",参照_電気!F1136)</f>
        <v>神楽電力(株)</v>
      </c>
      <c r="BA1136" s="19" t="str">
        <f>IF(参照_電気!G1136="","",参照_電気!G1136)</f>
        <v>神楽電力(株)_(参考値)事業者全体</v>
      </c>
      <c r="BB1136" s="19">
        <f t="shared" si="58"/>
        <v>0.20799999999999999</v>
      </c>
      <c r="BD1136" s="19" t="str">
        <f>IF(参照_電気!L1136="","",参照_電気!L1136)</f>
        <v/>
      </c>
    </row>
    <row r="1137" spans="47:56">
      <c r="AU1137" s="19" t="str">
        <f>IF(参照_電気!A1137="","",参照_電気!A1137)</f>
        <v>A0730</v>
      </c>
      <c r="AV1137" s="19" t="str">
        <f>IF(参照_電気!B1137="","",参照_電気!B1137)</f>
        <v>ゆきぐに新電力(株)</v>
      </c>
      <c r="AW1137" s="19" t="str">
        <f>IF(参照_電気!C1137="","",参照_電気!C1137)</f>
        <v/>
      </c>
      <c r="AX1137" s="19">
        <f>IF(参照_電気!D1137="","",参照_電気!D1137)</f>
        <v>4.3300000000000001E-4</v>
      </c>
      <c r="AY1137" s="19">
        <f>IF(参照_電気!E1137="","",参照_電気!E1137)</f>
        <v>4.3300000000000001E-4</v>
      </c>
      <c r="AZ1137" s="19" t="str">
        <f>IF(参照_電気!F1137="","",参照_電気!F1137)</f>
        <v>ゆきぐに新電力(株)</v>
      </c>
      <c r="BA1137" s="19" t="str">
        <f>IF(参照_電気!G1137="","",参照_電気!G1137)</f>
        <v>ゆきぐに新電力(株)_</v>
      </c>
      <c r="BB1137" s="19">
        <f t="shared" si="58"/>
        <v>0.433</v>
      </c>
      <c r="BD1137" s="19" t="str">
        <f>IF(参照_電気!L1137="","",参照_電気!L1137)</f>
        <v/>
      </c>
    </row>
    <row r="1138" spans="47:56">
      <c r="AU1138" s="19" t="str">
        <f>IF(参照_電気!A1138="","",参照_電気!A1138)</f>
        <v>A0732</v>
      </c>
      <c r="AV1138" s="19" t="str">
        <f>IF(参照_電気!B1138="","",参照_電気!B1138)</f>
        <v>(株)ながさきサステナエナジー</v>
      </c>
      <c r="AW1138" s="19" t="str">
        <f>IF(参照_電気!C1138="","",参照_電気!C1138)</f>
        <v/>
      </c>
      <c r="AX1138" s="19">
        <f>IF(参照_電気!D1138="","",参照_電気!D1138)</f>
        <v>3.0000000000000001E-6</v>
      </c>
      <c r="AY1138" s="19">
        <f>IF(参照_電気!E1138="","",参照_電気!E1138)</f>
        <v>3.0000000000000001E-6</v>
      </c>
      <c r="AZ1138" s="19" t="str">
        <f>IF(参照_電気!F1138="","",参照_電気!F1138)</f>
        <v>(株)ながさきサステナエナジー</v>
      </c>
      <c r="BA1138" s="19" t="str">
        <f>IF(参照_電気!G1138="","",参照_電気!G1138)</f>
        <v>(株)ながさきサステナエナジー_</v>
      </c>
      <c r="BB1138" s="19">
        <f t="shared" si="58"/>
        <v>3.0000000000000001E-3</v>
      </c>
      <c r="BD1138" s="19" t="str">
        <f>IF(参照_電気!L1138="","",参照_電気!L1138)</f>
        <v/>
      </c>
    </row>
    <row r="1139" spans="47:56">
      <c r="AU1139" s="19" t="str">
        <f>IF(参照_電気!A1139="","",参照_電気!A1139)</f>
        <v>A0733</v>
      </c>
      <c r="AV1139" s="19" t="str">
        <f>IF(参照_電気!B1139="","",参照_電気!B1139)</f>
        <v>葛尾創生電力(株)</v>
      </c>
      <c r="AW1139" s="19" t="str">
        <f>IF(参照_電気!C1139="","",参照_電気!C1139)</f>
        <v/>
      </c>
      <c r="AX1139" s="19">
        <f>IF(参照_電気!D1139="","",参照_電気!D1139)</f>
        <v>3.6299999999999999E-4</v>
      </c>
      <c r="AY1139" s="19">
        <f>IF(参照_電気!E1139="","",参照_電気!E1139)</f>
        <v>3.6299999999999999E-4</v>
      </c>
      <c r="AZ1139" s="19" t="str">
        <f>IF(参照_電気!F1139="","",参照_電気!F1139)</f>
        <v>葛尾創生電力(株)</v>
      </c>
      <c r="BA1139" s="19" t="str">
        <f>IF(参照_電気!G1139="","",参照_電気!G1139)</f>
        <v>葛尾創生電力(株)_</v>
      </c>
      <c r="BB1139" s="19">
        <f t="shared" si="58"/>
        <v>0.36299999999999999</v>
      </c>
      <c r="BD1139" s="19" t="str">
        <f>IF(参照_電気!L1139="","",参照_電気!L1139)</f>
        <v/>
      </c>
    </row>
    <row r="1140" spans="47:56">
      <c r="AU1140" s="19" t="str">
        <f>IF(参照_電気!A1140="","",参照_電気!A1140)</f>
        <v>A0737</v>
      </c>
      <c r="AV1140" s="19" t="str">
        <f>IF(参照_電気!B1140="","",参照_電気!B1140)</f>
        <v>(株)EFでんき(旧：(株)ライフエナジー)</v>
      </c>
      <c r="AW1140" s="19" t="str">
        <f>IF(参照_電気!C1140="","",参照_電気!C1140)</f>
        <v>メニューA</v>
      </c>
      <c r="AX1140" s="19">
        <f>IF(参照_電気!D1140="","",参照_電気!D1140)</f>
        <v>0</v>
      </c>
      <c r="AY1140" s="19">
        <f>IF(参照_電気!E1140="","",参照_電気!E1140)</f>
        <v>0</v>
      </c>
      <c r="AZ1140" s="19" t="str">
        <f>IF(参照_電気!F1140="","",参照_電気!F1140)</f>
        <v>(株)EFでんき(旧：(株)ライフエナジー)</v>
      </c>
      <c r="BA1140" s="19" t="str">
        <f>IF(参照_電気!G1140="","",参照_電気!G1140)</f>
        <v>(株)EFでんき(旧：(株)ライフエナジー)_メニューA</v>
      </c>
      <c r="BB1140" s="19">
        <f t="shared" si="58"/>
        <v>0</v>
      </c>
      <c r="BD1140" s="19" t="str">
        <f>IF(参照_電気!L1140="","",参照_電気!L1140)</f>
        <v/>
      </c>
    </row>
    <row r="1141" spans="47:56">
      <c r="AU1141" s="19" t="str">
        <f>IF(参照_電気!A1141="","",参照_電気!A1141)</f>
        <v/>
      </c>
      <c r="AV1141" s="19" t="str">
        <f>IF(参照_電気!B1141="","",参照_電気!B1141)</f>
        <v/>
      </c>
      <c r="AW1141" s="19" t="str">
        <f>IF(参照_電気!C1141="","",参照_電気!C1141)</f>
        <v>メニューB</v>
      </c>
      <c r="AX1141" s="19">
        <f>IF(参照_電気!D1141="","",参照_電気!D1141)</f>
        <v>1.2400000000000001E-4</v>
      </c>
      <c r="AY1141" s="19">
        <f>IF(参照_電気!E1141="","",参照_電気!E1141)</f>
        <v>1.2400000000000001E-4</v>
      </c>
      <c r="AZ1141" s="19" t="str">
        <f>IF(参照_電気!F1141="","",参照_電気!F1141)</f>
        <v>(株)EFでんき(旧：(株)ライフエナジー)</v>
      </c>
      <c r="BA1141" s="19" t="str">
        <f>IF(参照_電気!G1141="","",参照_電気!G1141)</f>
        <v>(株)EFでんき(旧：(株)ライフエナジー)_メニューB</v>
      </c>
      <c r="BB1141" s="19">
        <f t="shared" si="58"/>
        <v>0.124</v>
      </c>
      <c r="BD1141" s="19" t="str">
        <f>IF(参照_電気!L1141="","",参照_電気!L1141)</f>
        <v/>
      </c>
    </row>
    <row r="1142" spans="47:56">
      <c r="AU1142" s="19" t="str">
        <f>IF(参照_電気!A1142="","",参照_電気!A1142)</f>
        <v/>
      </c>
      <c r="AV1142" s="19" t="str">
        <f>IF(参照_電気!B1142="","",参照_電気!B1142)</f>
        <v/>
      </c>
      <c r="AW1142" s="19" t="str">
        <f>IF(参照_電気!C1142="","",参照_電気!C1142)</f>
        <v>メニューC(残差)</v>
      </c>
      <c r="AX1142" s="19">
        <f>IF(参照_電気!D1142="","",参照_電気!D1142)</f>
        <v>0</v>
      </c>
      <c r="AY1142" s="19">
        <f>IF(参照_電気!E1142="","",参照_電気!E1142)</f>
        <v>0</v>
      </c>
      <c r="AZ1142" s="19" t="str">
        <f>IF(参照_電気!F1142="","",参照_電気!F1142)</f>
        <v>(株)EFでんき(旧：(株)ライフエナジー)</v>
      </c>
      <c r="BA1142" s="19" t="str">
        <f>IF(参照_電気!G1142="","",参照_電気!G1142)</f>
        <v>(株)EFでんき(旧：(株)ライフエナジー)_メニューC(残差)</v>
      </c>
      <c r="BB1142" s="19">
        <f t="shared" si="58"/>
        <v>0</v>
      </c>
      <c r="BD1142" s="19" t="str">
        <f>IF(参照_電気!L1142="","",参照_電気!L1142)</f>
        <v/>
      </c>
    </row>
    <row r="1143" spans="47:56">
      <c r="AU1143" s="19" t="str">
        <f>IF(参照_電気!A1143="","",参照_電気!A1143)</f>
        <v/>
      </c>
      <c r="AV1143" s="19" t="str">
        <f>IF(参照_電気!B1143="","",参照_電気!B1143)</f>
        <v/>
      </c>
      <c r="AW1143" s="19" t="str">
        <f>IF(参照_電気!C1143="","",参照_電気!C1143)</f>
        <v>(参考値)事業者全体</v>
      </c>
      <c r="AX1143" s="19">
        <f>IF(参照_電気!D1143="","",参照_電気!D1143)</f>
        <v>0</v>
      </c>
      <c r="AY1143" s="19">
        <f>IF(参照_電気!E1143="","",参照_電気!E1143)</f>
        <v>0</v>
      </c>
      <c r="AZ1143" s="19" t="str">
        <f>IF(参照_電気!F1143="","",参照_電気!F1143)</f>
        <v>(株)EFでんき(旧：(株)ライフエナジー)</v>
      </c>
      <c r="BA1143" s="19" t="str">
        <f>IF(参照_電気!G1143="","",参照_電気!G1143)</f>
        <v>(株)EFでんき(旧：(株)ライフエナジー)_(参考値)事業者全体</v>
      </c>
      <c r="BB1143" s="19">
        <f t="shared" si="58"/>
        <v>0</v>
      </c>
      <c r="BD1143" s="19" t="str">
        <f>IF(参照_電気!L1143="","",参照_電気!L1143)</f>
        <v/>
      </c>
    </row>
    <row r="1144" spans="47:56">
      <c r="AU1144" s="19" t="str">
        <f>IF(参照_電気!A1144="","",参照_電気!A1144)</f>
        <v>A0738</v>
      </c>
      <c r="AV1144" s="19" t="str">
        <f>IF(参照_電気!B1144="","",参照_電気!B1144)</f>
        <v>(株)グルーヴエナジー</v>
      </c>
      <c r="AW1144" s="19" t="str">
        <f>IF(参照_電気!C1144="","",参照_電気!C1144)</f>
        <v/>
      </c>
      <c r="AX1144" s="19">
        <f>IF(参照_電気!D1144="","",参照_電気!D1144)</f>
        <v>4.2999999999999999E-4</v>
      </c>
      <c r="AY1144" s="19">
        <f>IF(参照_電気!E1144="","",参照_電気!E1144)</f>
        <v>4.2999999999999999E-4</v>
      </c>
      <c r="AZ1144" s="19" t="str">
        <f>IF(参照_電気!F1144="","",参照_電気!F1144)</f>
        <v>(株)グルーヴエナジー</v>
      </c>
      <c r="BA1144" s="19" t="str">
        <f>IF(参照_電気!G1144="","",参照_電気!G1144)</f>
        <v>(株)グルーヴエナジー_</v>
      </c>
      <c r="BB1144" s="19">
        <f t="shared" si="58"/>
        <v>0.43</v>
      </c>
      <c r="BD1144" s="19" t="str">
        <f>IF(参照_電気!L1144="","",参照_電気!L1144)</f>
        <v/>
      </c>
    </row>
    <row r="1145" spans="47:56">
      <c r="AU1145" s="19" t="str">
        <f>IF(参照_電気!A1145="","",参照_電気!A1145)</f>
        <v>A0739</v>
      </c>
      <c r="AV1145" s="19" t="str">
        <f>IF(参照_電気!B1145="","",参照_電気!B1145)</f>
        <v>高知ニューエナジー(株)</v>
      </c>
      <c r="AW1145" s="19" t="str">
        <f>IF(参照_電気!C1145="","",参照_電気!C1145)</f>
        <v/>
      </c>
      <c r="AX1145" s="19">
        <f>IF(参照_電気!D1145="","",参照_電気!D1145)</f>
        <v>5.1199999999999998E-4</v>
      </c>
      <c r="AY1145" s="19">
        <f>IF(参照_電気!E1145="","",参照_電気!E1145)</f>
        <v>5.1199999999999998E-4</v>
      </c>
      <c r="AZ1145" s="19" t="str">
        <f>IF(参照_電気!F1145="","",参照_電気!F1145)</f>
        <v>高知ニューエナジー(株)</v>
      </c>
      <c r="BA1145" s="19" t="str">
        <f>IF(参照_電気!G1145="","",参照_電気!G1145)</f>
        <v>高知ニューエナジー(株)_</v>
      </c>
      <c r="BB1145" s="19">
        <f t="shared" si="58"/>
        <v>0.51200000000000001</v>
      </c>
      <c r="BD1145" s="19" t="str">
        <f>IF(参照_電気!L1145="","",参照_電気!L1145)</f>
        <v/>
      </c>
    </row>
    <row r="1146" spans="47:56">
      <c r="AU1146" s="19" t="str">
        <f>IF(参照_電気!A1146="","",参照_電気!A1146)</f>
        <v>A0740</v>
      </c>
      <c r="AV1146" s="19" t="str">
        <f>IF(参照_電気!B1146="","",参照_電気!B1146)</f>
        <v>もみじ電力(株)</v>
      </c>
      <c r="AW1146" s="19" t="str">
        <f>IF(参照_電気!C1146="","",参照_電気!C1146)</f>
        <v/>
      </c>
      <c r="AX1146" s="19">
        <f>IF(参照_電気!D1146="","",参照_電気!D1146)</f>
        <v>4.64E-4</v>
      </c>
      <c r="AY1146" s="19">
        <f>IF(参照_電気!E1146="","",参照_電気!E1146)</f>
        <v>4.64E-4</v>
      </c>
      <c r="AZ1146" s="19" t="str">
        <f>IF(参照_電気!F1146="","",参照_電気!F1146)</f>
        <v>もみじ電力(株)</v>
      </c>
      <c r="BA1146" s="19" t="str">
        <f>IF(参照_電気!G1146="","",参照_電気!G1146)</f>
        <v>もみじ電力(株)_</v>
      </c>
      <c r="BB1146" s="19">
        <f t="shared" si="58"/>
        <v>0.46400000000000002</v>
      </c>
      <c r="BD1146" s="19" t="str">
        <f>IF(参照_電気!L1146="","",参照_電気!L1146)</f>
        <v/>
      </c>
    </row>
    <row r="1147" spans="47:56">
      <c r="AU1147" s="19" t="str">
        <f>IF(参照_電気!A1147="","",参照_電気!A1147)</f>
        <v>A0742</v>
      </c>
      <c r="AV1147" s="19" t="str">
        <f>IF(参照_電気!B1147="","",参照_電気!B1147)</f>
        <v>(株)縁人</v>
      </c>
      <c r="AW1147" s="19" t="str">
        <f>IF(参照_電気!C1147="","",参照_電気!C1147)</f>
        <v/>
      </c>
      <c r="AX1147" s="19">
        <f>IF(参照_電気!D1147="","",参照_電気!D1147)</f>
        <v>5.1199999999999998E-4</v>
      </c>
      <c r="AY1147" s="19">
        <f>IF(参照_電気!E1147="","",参照_電気!E1147)</f>
        <v>5.1199999999999998E-4</v>
      </c>
      <c r="AZ1147" s="19" t="str">
        <f>IF(参照_電気!F1147="","",参照_電気!F1147)</f>
        <v>(株)縁人</v>
      </c>
      <c r="BA1147" s="19" t="str">
        <f>IF(参照_電気!G1147="","",参照_電気!G1147)</f>
        <v>(株)縁人_</v>
      </c>
      <c r="BB1147" s="19">
        <f t="shared" si="58"/>
        <v>0.51200000000000001</v>
      </c>
      <c r="BD1147" s="19" t="str">
        <f>IF(参照_電気!L1147="","",参照_電気!L1147)</f>
        <v/>
      </c>
    </row>
    <row r="1148" spans="47:56">
      <c r="AU1148" s="19" t="str">
        <f>IF(参照_電気!A1148="","",参照_電気!A1148)</f>
        <v>A0743</v>
      </c>
      <c r="AV1148" s="19" t="str">
        <f>IF(参照_電気!B1148="","",参照_電気!B1148)</f>
        <v>T＆Tエナジー(株)</v>
      </c>
      <c r="AW1148" s="19" t="str">
        <f>IF(参照_電気!C1148="","",参照_電気!C1148)</f>
        <v/>
      </c>
      <c r="AX1148" s="19">
        <f>IF(参照_電気!D1148="","",参照_電気!D1148)</f>
        <v>4.55E-4</v>
      </c>
      <c r="AY1148" s="19">
        <f>IF(参照_電気!E1148="","",参照_電気!E1148)</f>
        <v>4.55E-4</v>
      </c>
      <c r="AZ1148" s="19" t="str">
        <f>IF(参照_電気!F1148="","",参照_電気!F1148)</f>
        <v>T＆Tエナジー(株)</v>
      </c>
      <c r="BA1148" s="19" t="str">
        <f>IF(参照_電気!G1148="","",参照_電気!G1148)</f>
        <v>T＆Tエナジー(株)_</v>
      </c>
      <c r="BB1148" s="19">
        <f t="shared" si="58"/>
        <v>0.45500000000000002</v>
      </c>
      <c r="BD1148" s="19" t="str">
        <f>IF(参照_電気!L1148="","",参照_電気!L1148)</f>
        <v/>
      </c>
    </row>
    <row r="1149" spans="47:56">
      <c r="AU1149" s="19" t="str">
        <f>IF(参照_電気!A1149="","",参照_電気!A1149)</f>
        <v>A0744</v>
      </c>
      <c r="AV1149" s="19" t="str">
        <f>IF(参照_電気!B1149="","",参照_電気!B1149)</f>
        <v>(株)ルーク</v>
      </c>
      <c r="AW1149" s="19" t="str">
        <f>IF(参照_電気!C1149="","",参照_電気!C1149)</f>
        <v>メニューA</v>
      </c>
      <c r="AX1149" s="19">
        <f>IF(参照_電気!D1149="","",参照_電気!D1149)</f>
        <v>0</v>
      </c>
      <c r="AY1149" s="19">
        <f>IF(参照_電気!E1149="","",参照_電気!E1149)</f>
        <v>0</v>
      </c>
      <c r="AZ1149" s="19" t="str">
        <f>IF(参照_電気!F1149="","",参照_電気!F1149)</f>
        <v>(株)ルーク</v>
      </c>
      <c r="BA1149" s="19" t="str">
        <f>IF(参照_電気!G1149="","",参照_電気!G1149)</f>
        <v>(株)ルーク_メニューA</v>
      </c>
      <c r="BB1149" s="19">
        <f t="shared" si="58"/>
        <v>0</v>
      </c>
      <c r="BD1149" s="19" t="str">
        <f>IF(参照_電気!L1149="","",参照_電気!L1149)</f>
        <v/>
      </c>
    </row>
    <row r="1150" spans="47:56">
      <c r="AU1150" s="19" t="str">
        <f>IF(参照_電気!A1150="","",参照_電気!A1150)</f>
        <v/>
      </c>
      <c r="AV1150" s="19" t="str">
        <f>IF(参照_電気!B1150="","",参照_電気!B1150)</f>
        <v/>
      </c>
      <c r="AW1150" s="19" t="str">
        <f>IF(参照_電気!C1150="","",参照_電気!C1150)</f>
        <v>メニューB(残差)</v>
      </c>
      <c r="AX1150" s="19">
        <f>IF(参照_電気!D1150="","",参照_電気!D1150)</f>
        <v>4.2999999999999999E-4</v>
      </c>
      <c r="AY1150" s="19">
        <f>IF(参照_電気!E1150="","",参照_電気!E1150)</f>
        <v>4.2999999999999999E-4</v>
      </c>
      <c r="AZ1150" s="19" t="str">
        <f>IF(参照_電気!F1150="","",参照_電気!F1150)</f>
        <v>(株)ルーク</v>
      </c>
      <c r="BA1150" s="19" t="str">
        <f>IF(参照_電気!G1150="","",参照_電気!G1150)</f>
        <v>(株)ルーク_メニューB(残差)</v>
      </c>
      <c r="BB1150" s="19">
        <f t="shared" si="58"/>
        <v>0.43</v>
      </c>
      <c r="BD1150" s="19" t="str">
        <f>IF(参照_電気!L1150="","",参照_電気!L1150)</f>
        <v/>
      </c>
    </row>
    <row r="1151" spans="47:56">
      <c r="AU1151" s="19" t="str">
        <f>IF(参照_電気!A1151="","",参照_電気!A1151)</f>
        <v/>
      </c>
      <c r="AV1151" s="19" t="str">
        <f>IF(参照_電気!B1151="","",参照_電気!B1151)</f>
        <v/>
      </c>
      <c r="AW1151" s="19" t="str">
        <f>IF(参照_電気!C1151="","",参照_電気!C1151)</f>
        <v>(参考値)事業者全体</v>
      </c>
      <c r="AX1151" s="19">
        <f>IF(参照_電気!D1151="","",参照_電気!D1151)</f>
        <v>4.0900000000000002E-4</v>
      </c>
      <c r="AY1151" s="19">
        <f>IF(参照_電気!E1151="","",参照_電気!E1151)</f>
        <v>4.0900000000000002E-4</v>
      </c>
      <c r="AZ1151" s="19" t="str">
        <f>IF(参照_電気!F1151="","",参照_電気!F1151)</f>
        <v>(株)ルーク</v>
      </c>
      <c r="BA1151" s="19" t="str">
        <f>IF(参照_電気!G1151="","",参照_電気!G1151)</f>
        <v>(株)ルーク_(参考値)事業者全体</v>
      </c>
      <c r="BB1151" s="19">
        <f t="shared" si="58"/>
        <v>0.40900000000000003</v>
      </c>
      <c r="BD1151" s="19" t="str">
        <f>IF(参照_電気!L1151="","",参照_電気!L1151)</f>
        <v/>
      </c>
    </row>
    <row r="1152" spans="47:56">
      <c r="AU1152" s="19" t="str">
        <f>IF(参照_電気!A1152="","",参照_電気!A1152)</f>
        <v>A0746</v>
      </c>
      <c r="AV1152" s="19" t="str">
        <f>IF(参照_電気!B1152="","",参照_電気!B1152)</f>
        <v>かけがわ報徳パワー(株)</v>
      </c>
      <c r="AW1152" s="19" t="str">
        <f>IF(参照_電気!C1152="","",参照_電気!C1152)</f>
        <v/>
      </c>
      <c r="AX1152" s="19">
        <f>IF(参照_電気!D1152="","",参照_電気!D1152)</f>
        <v>0</v>
      </c>
      <c r="AY1152" s="19">
        <f>IF(参照_電気!E1152="","",参照_電気!E1152)</f>
        <v>0</v>
      </c>
      <c r="AZ1152" s="19" t="str">
        <f>IF(参照_電気!F1152="","",参照_電気!F1152)</f>
        <v>かけがわ報徳パワー(株)</v>
      </c>
      <c r="BA1152" s="19" t="str">
        <f>IF(参照_電気!G1152="","",参照_電気!G1152)</f>
        <v>かけがわ報徳パワー(株)_</v>
      </c>
      <c r="BB1152" s="19">
        <f t="shared" si="58"/>
        <v>0</v>
      </c>
      <c r="BD1152" s="19" t="str">
        <f>IF(参照_電気!L1152="","",参照_電気!L1152)</f>
        <v/>
      </c>
    </row>
    <row r="1153" spans="47:56">
      <c r="AU1153" s="19" t="str">
        <f>IF(参照_電気!A1153="","",参照_電気!A1153)</f>
        <v>A0747</v>
      </c>
      <c r="AV1153" s="19" t="str">
        <f>IF(参照_電気!B1153="","",参照_電気!B1153)</f>
        <v>SustainableEnergy(株)</v>
      </c>
      <c r="AW1153" s="19" t="str">
        <f>IF(参照_電気!C1153="","",参照_電気!C1153)</f>
        <v/>
      </c>
      <c r="AX1153" s="19">
        <f>IF(参照_電気!D1153="","",参照_電気!D1153)</f>
        <v>6.2100000000000002E-4</v>
      </c>
      <c r="AY1153" s="19">
        <f>IF(参照_電気!E1153="","",参照_電気!E1153)</f>
        <v>6.2100000000000002E-4</v>
      </c>
      <c r="AZ1153" s="19" t="str">
        <f>IF(参照_電気!F1153="","",参照_電気!F1153)</f>
        <v>SustainableEnergy(株)</v>
      </c>
      <c r="BA1153" s="19" t="str">
        <f>IF(参照_電気!G1153="","",参照_電気!G1153)</f>
        <v>SustainableEnergy(株)_</v>
      </c>
      <c r="BB1153" s="19">
        <f t="shared" si="58"/>
        <v>0.621</v>
      </c>
      <c r="BD1153" s="19" t="str">
        <f>IF(参照_電気!L1153="","",参照_電気!L1153)</f>
        <v/>
      </c>
    </row>
    <row r="1154" spans="47:56">
      <c r="AU1154" s="19" t="str">
        <f>IF(参照_電気!A1154="","",参照_電気!A1154)</f>
        <v>A0748</v>
      </c>
      <c r="AV1154" s="19" t="str">
        <f>IF(参照_電気!B1154="","",参照_電気!B1154)</f>
        <v>穂の国とよはし電力(株)</v>
      </c>
      <c r="AW1154" s="19" t="str">
        <f>IF(参照_電気!C1154="","",参照_電気!C1154)</f>
        <v/>
      </c>
      <c r="AX1154" s="19">
        <f>IF(参照_電気!D1154="","",参照_電気!D1154)</f>
        <v>2.4600000000000002E-4</v>
      </c>
      <c r="AY1154" s="19">
        <f>IF(参照_電気!E1154="","",参照_電気!E1154)</f>
        <v>2.4600000000000002E-4</v>
      </c>
      <c r="AZ1154" s="19" t="str">
        <f>IF(参照_電気!F1154="","",参照_電気!F1154)</f>
        <v>穂の国とよはし電力(株)</v>
      </c>
      <c r="BA1154" s="19" t="str">
        <f>IF(参照_電気!G1154="","",参照_電気!G1154)</f>
        <v>穂の国とよはし電力(株)_</v>
      </c>
      <c r="BB1154" s="19">
        <f t="shared" si="58"/>
        <v>0.24600000000000002</v>
      </c>
      <c r="BD1154" s="19" t="str">
        <f>IF(参照_電気!L1154="","",参照_電気!L1154)</f>
        <v/>
      </c>
    </row>
    <row r="1155" spans="47:56">
      <c r="AU1155" s="19" t="str">
        <f>IF(参照_電気!A1155="","",参照_電気!A1155)</f>
        <v>A0752</v>
      </c>
      <c r="AV1155" s="19" t="str">
        <f>IF(参照_電気!B1155="","",参照_電気!B1155)</f>
        <v>イワタニセントラル北海道(株)</v>
      </c>
      <c r="AW1155" s="19" t="str">
        <f>IF(参照_電気!C1155="","",参照_電気!C1155)</f>
        <v/>
      </c>
      <c r="AX1155" s="19">
        <f>IF(参照_電気!D1155="","",参照_電気!D1155)</f>
        <v>5.6499999999999996E-4</v>
      </c>
      <c r="AY1155" s="19">
        <f>IF(参照_電気!E1155="","",参照_電気!E1155)</f>
        <v>5.6499999999999996E-4</v>
      </c>
      <c r="AZ1155" s="19" t="str">
        <f>IF(参照_電気!F1155="","",参照_電気!F1155)</f>
        <v>イワタニセントラル北海道(株)</v>
      </c>
      <c r="BA1155" s="19" t="str">
        <f>IF(参照_電気!G1155="","",参照_電気!G1155)</f>
        <v>イワタニセントラル北海道(株)_</v>
      </c>
      <c r="BB1155" s="19">
        <f t="shared" si="58"/>
        <v>0.56499999999999995</v>
      </c>
      <c r="BD1155" s="19" t="str">
        <f>IF(参照_電気!L1155="","",参照_電気!L1155)</f>
        <v/>
      </c>
    </row>
    <row r="1156" spans="47:56">
      <c r="AU1156" s="19" t="str">
        <f>IF(参照_電気!A1156="","",参照_電気!A1156)</f>
        <v>A0753</v>
      </c>
      <c r="AV1156" s="19" t="str">
        <f>IF(参照_電気!B1156="","",参照_電気!B1156)</f>
        <v>ホームタウンエナジー(株)</v>
      </c>
      <c r="AW1156" s="19" t="str">
        <f>IF(参照_電気!C1156="","",参照_電気!C1156)</f>
        <v>メニューA</v>
      </c>
      <c r="AX1156" s="19">
        <f>IF(参照_電気!D1156="","",参照_電気!D1156)</f>
        <v>2.63E-4</v>
      </c>
      <c r="AY1156" s="19">
        <f>IF(参照_電気!E1156="","",参照_電気!E1156)</f>
        <v>2.63E-4</v>
      </c>
      <c r="AZ1156" s="19" t="str">
        <f>IF(参照_電気!F1156="","",参照_電気!F1156)</f>
        <v>ホームタウンエナジー(株)</v>
      </c>
      <c r="BA1156" s="19" t="str">
        <f>IF(参照_電気!G1156="","",参照_電気!G1156)</f>
        <v>ホームタウンエナジー(株)_メニューA</v>
      </c>
      <c r="BB1156" s="19">
        <f t="shared" si="58"/>
        <v>0.26300000000000001</v>
      </c>
      <c r="BD1156" s="19" t="str">
        <f>IF(参照_電気!L1156="","",参照_電気!L1156)</f>
        <v/>
      </c>
    </row>
    <row r="1157" spans="47:56">
      <c r="AU1157" s="19" t="str">
        <f>IF(参照_電気!A1157="","",参照_電気!A1157)</f>
        <v/>
      </c>
      <c r="AV1157" s="19" t="str">
        <f>IF(参照_電気!B1157="","",参照_電気!B1157)</f>
        <v/>
      </c>
      <c r="AW1157" s="19" t="str">
        <f>IF(参照_電気!C1157="","",参照_電気!C1157)</f>
        <v>メニューB(残差)</v>
      </c>
      <c r="AX1157" s="19">
        <f>IF(参照_電気!D1157="","",参照_電気!D1157)</f>
        <v>5.7899999999999998E-4</v>
      </c>
      <c r="AY1157" s="19">
        <f>IF(参照_電気!E1157="","",参照_電気!E1157)</f>
        <v>5.7899999999999998E-4</v>
      </c>
      <c r="AZ1157" s="19" t="str">
        <f>IF(参照_電気!F1157="","",参照_電気!F1157)</f>
        <v>ホームタウンエナジー(株)</v>
      </c>
      <c r="BA1157" s="19" t="str">
        <f>IF(参照_電気!G1157="","",参照_電気!G1157)</f>
        <v>ホームタウンエナジー(株)_メニューB(残差)</v>
      </c>
      <c r="BB1157" s="19">
        <f t="shared" ref="BB1157:BB1220" si="59">AX1157*1000</f>
        <v>0.57899999999999996</v>
      </c>
      <c r="BD1157" s="19" t="str">
        <f>IF(参照_電気!L1157="","",参照_電気!L1157)</f>
        <v/>
      </c>
    </row>
    <row r="1158" spans="47:56">
      <c r="AU1158" s="19" t="str">
        <f>IF(参照_電気!A1158="","",参照_電気!A1158)</f>
        <v/>
      </c>
      <c r="AV1158" s="19" t="str">
        <f>IF(参照_電気!B1158="","",参照_電気!B1158)</f>
        <v/>
      </c>
      <c r="AW1158" s="19" t="str">
        <f>IF(参照_電気!C1158="","",参照_電気!C1158)</f>
        <v>(参考値)事業者全体</v>
      </c>
      <c r="AX1158" s="19">
        <f>IF(参照_電気!D1158="","",参照_電気!D1158)</f>
        <v>5.4600000000000004E-4</v>
      </c>
      <c r="AY1158" s="19">
        <f>IF(参照_電気!E1158="","",参照_電気!E1158)</f>
        <v>5.4600000000000004E-4</v>
      </c>
      <c r="AZ1158" s="19" t="str">
        <f>IF(参照_電気!F1158="","",参照_電気!F1158)</f>
        <v>ホームタウンエナジー(株)</v>
      </c>
      <c r="BA1158" s="19" t="str">
        <f>IF(参照_電気!G1158="","",参照_電気!G1158)</f>
        <v>ホームタウンエナジー(株)_(参考値)事業者全体</v>
      </c>
      <c r="BB1158" s="19">
        <f t="shared" si="59"/>
        <v>0.54600000000000004</v>
      </c>
      <c r="BD1158" s="19" t="str">
        <f>IF(参照_電気!L1158="","",参照_電気!L1158)</f>
        <v/>
      </c>
    </row>
    <row r="1159" spans="47:56">
      <c r="AU1159" s="19" t="str">
        <f>IF(参照_電気!A1159="","",参照_電気!A1159)</f>
        <v>A0754</v>
      </c>
      <c r="AV1159" s="19" t="str">
        <f>IF(参照_電気!B1159="","",参照_電気!B1159)</f>
        <v>(株)彩の国でんき</v>
      </c>
      <c r="AW1159" s="19" t="str">
        <f>IF(参照_電気!C1159="","",参照_電気!C1159)</f>
        <v/>
      </c>
      <c r="AX1159" s="19">
        <f>IF(参照_電気!D1159="","",参照_電気!D1159)</f>
        <v>6.6200000000000005E-4</v>
      </c>
      <c r="AY1159" s="19">
        <f>IF(参照_電気!E1159="","",参照_電気!E1159)</f>
        <v>6.6200000000000005E-4</v>
      </c>
      <c r="AZ1159" s="19" t="str">
        <f>IF(参照_電気!F1159="","",参照_電気!F1159)</f>
        <v>(株)彩の国でんき</v>
      </c>
      <c r="BA1159" s="19" t="str">
        <f>IF(参照_電気!G1159="","",参照_電気!G1159)</f>
        <v>(株)彩の国でんき_</v>
      </c>
      <c r="BB1159" s="19">
        <f t="shared" si="59"/>
        <v>0.66200000000000003</v>
      </c>
      <c r="BD1159" s="19" t="str">
        <f>IF(参照_電気!L1159="","",参照_電気!L1159)</f>
        <v/>
      </c>
    </row>
    <row r="1160" spans="47:56">
      <c r="AU1160" s="19" t="str">
        <f>IF(参照_電気!A1160="","",参照_電気!A1160)</f>
        <v>A0758</v>
      </c>
      <c r="AV1160" s="19" t="str">
        <f>IF(参照_電気!B1160="","",参照_電気!B1160)</f>
        <v>(株)みやきエネルギー</v>
      </c>
      <c r="AW1160" s="19" t="str">
        <f>IF(参照_電気!C1160="","",参照_電気!C1160)</f>
        <v/>
      </c>
      <c r="AX1160" s="19">
        <f>IF(参照_電気!D1160="","",参照_電気!D1160)</f>
        <v>5.8299999999999997E-4</v>
      </c>
      <c r="AY1160" s="19">
        <f>IF(参照_電気!E1160="","",参照_電気!E1160)</f>
        <v>5.8299999999999997E-4</v>
      </c>
      <c r="AZ1160" s="19" t="str">
        <f>IF(参照_電気!F1160="","",参照_電気!F1160)</f>
        <v>(株)みやきエネルギー</v>
      </c>
      <c r="BA1160" s="19" t="str">
        <f>IF(参照_電気!G1160="","",参照_電気!G1160)</f>
        <v>(株)みやきエネルギー_</v>
      </c>
      <c r="BB1160" s="19">
        <f t="shared" si="59"/>
        <v>0.58299999999999996</v>
      </c>
      <c r="BD1160" s="19" t="str">
        <f>IF(参照_電気!L1160="","",参照_電気!L1160)</f>
        <v/>
      </c>
    </row>
    <row r="1161" spans="47:56">
      <c r="AU1161" s="19" t="str">
        <f>IF(参照_電気!A1161="","",参照_電気!A1161)</f>
        <v>A0759</v>
      </c>
      <c r="AV1161" s="19" t="str">
        <f>IF(参照_電気!B1161="","",参照_電気!B1161)</f>
        <v>(株)クリーンベンチャー21</v>
      </c>
      <c r="AW1161" s="19" t="str">
        <f>IF(参照_電気!C1161="","",参照_電気!C1161)</f>
        <v/>
      </c>
      <c r="AX1161" s="19">
        <f>IF(参照_電気!D1161="","",参照_電気!D1161)</f>
        <v>5.5400000000000002E-4</v>
      </c>
      <c r="AY1161" s="19">
        <f>IF(参照_電気!E1161="","",参照_電気!E1161)</f>
        <v>5.5400000000000002E-4</v>
      </c>
      <c r="AZ1161" s="19" t="str">
        <f>IF(参照_電気!F1161="","",参照_電気!F1161)</f>
        <v>(株)クリーンベンチャー21</v>
      </c>
      <c r="BA1161" s="19" t="str">
        <f>IF(参照_電気!G1161="","",参照_電気!G1161)</f>
        <v>(株)クリーンベンチャー21_</v>
      </c>
      <c r="BB1161" s="19">
        <f t="shared" si="59"/>
        <v>0.55400000000000005</v>
      </c>
      <c r="BD1161" s="19" t="str">
        <f>IF(参照_電気!L1161="","",参照_電気!L1161)</f>
        <v/>
      </c>
    </row>
    <row r="1162" spans="47:56">
      <c r="AU1162" s="19" t="str">
        <f>IF(参照_電気!A1162="","",参照_電気!A1162)</f>
        <v>A0760</v>
      </c>
      <c r="AV1162" s="19" t="str">
        <f>IF(参照_電気!B1162="","",参照_電気!B1162)</f>
        <v>三河商事(株)</v>
      </c>
      <c r="AW1162" s="19" t="str">
        <f>IF(参照_電気!C1162="","",参照_電気!C1162)</f>
        <v/>
      </c>
      <c r="AX1162" s="19">
        <f>IF(参照_電気!D1162="","",参照_電気!D1162)</f>
        <v>6.0300000000000002E-4</v>
      </c>
      <c r="AY1162" s="19">
        <f>IF(参照_電気!E1162="","",参照_電気!E1162)</f>
        <v>6.0300000000000002E-4</v>
      </c>
      <c r="AZ1162" s="19" t="str">
        <f>IF(参照_電気!F1162="","",参照_電気!F1162)</f>
        <v>三河商事(株)</v>
      </c>
      <c r="BA1162" s="19" t="str">
        <f>IF(参照_電気!G1162="","",参照_電気!G1162)</f>
        <v>三河商事(株)_</v>
      </c>
      <c r="BB1162" s="19">
        <f t="shared" si="59"/>
        <v>0.60299999999999998</v>
      </c>
      <c r="BD1162" s="19" t="str">
        <f>IF(参照_電気!L1162="","",参照_電気!L1162)</f>
        <v/>
      </c>
    </row>
    <row r="1163" spans="47:56">
      <c r="AU1163" s="19" t="str">
        <f>IF(参照_電気!A1163="","",参照_電気!A1163)</f>
        <v>A0764</v>
      </c>
      <c r="AV1163" s="19" t="str">
        <f>IF(参照_電気!B1163="","",参照_電気!B1163)</f>
        <v>沖縄新エネ開発(株)</v>
      </c>
      <c r="AW1163" s="19" t="str">
        <f>IF(参照_電気!C1163="","",参照_電気!C1163)</f>
        <v/>
      </c>
      <c r="AX1163" s="19">
        <f>IF(参照_電気!D1163="","",参照_電気!D1163)</f>
        <v>5.8100000000000003E-4</v>
      </c>
      <c r="AY1163" s="19">
        <f>IF(参照_電気!E1163="","",参照_電気!E1163)</f>
        <v>5.8100000000000003E-4</v>
      </c>
      <c r="AZ1163" s="19" t="str">
        <f>IF(参照_電気!F1163="","",参照_電気!F1163)</f>
        <v>沖縄新エネ開発(株)</v>
      </c>
      <c r="BA1163" s="19" t="str">
        <f>IF(参照_電気!G1163="","",参照_電気!G1163)</f>
        <v>沖縄新エネ開発(株)_</v>
      </c>
      <c r="BB1163" s="19">
        <f t="shared" si="59"/>
        <v>0.58100000000000007</v>
      </c>
      <c r="BD1163" s="19" t="str">
        <f>IF(参照_電気!L1163="","",参照_電気!L1163)</f>
        <v/>
      </c>
    </row>
    <row r="1164" spans="47:56">
      <c r="AU1164" s="19" t="str">
        <f>IF(参照_電気!A1164="","",参照_電気!A1164)</f>
        <v>A0770</v>
      </c>
      <c r="AV1164" s="19" t="str">
        <f>IF(参照_電気!B1164="","",参照_電気!B1164)</f>
        <v>(株)ほくだん</v>
      </c>
      <c r="AW1164" s="19" t="str">
        <f>IF(参照_電気!C1164="","",参照_電気!C1164)</f>
        <v/>
      </c>
      <c r="AX1164" s="19">
        <f>IF(参照_電気!D1164="","",参照_電気!D1164)</f>
        <v>4.0099999999999999E-4</v>
      </c>
      <c r="AY1164" s="19">
        <f>IF(参照_電気!E1164="","",参照_電気!E1164)</f>
        <v>4.0099999999999999E-4</v>
      </c>
      <c r="AZ1164" s="19" t="str">
        <f>IF(参照_電気!F1164="","",参照_電気!F1164)</f>
        <v>(株)ほくだん</v>
      </c>
      <c r="BA1164" s="19" t="str">
        <f>IF(参照_電気!G1164="","",参照_電気!G1164)</f>
        <v>(株)ほくだん_</v>
      </c>
      <c r="BB1164" s="19">
        <f t="shared" si="59"/>
        <v>0.40099999999999997</v>
      </c>
      <c r="BD1164" s="19" t="str">
        <f>IF(参照_電気!L1164="","",参照_電気!L1164)</f>
        <v/>
      </c>
    </row>
    <row r="1165" spans="47:56">
      <c r="AU1165" s="19" t="str">
        <f>IF(参照_電気!A1165="","",参照_電気!A1165)</f>
        <v>A0772</v>
      </c>
      <c r="AV1165" s="19" t="str">
        <f>IF(参照_電気!B1165="","",参照_電気!B1165)</f>
        <v>(株)エスコ</v>
      </c>
      <c r="AW1165" s="19" t="str">
        <f>IF(参照_電気!C1165="","",参照_電気!C1165)</f>
        <v/>
      </c>
      <c r="AX1165" s="19">
        <f>IF(参照_電気!D1165="","",参照_電気!D1165)</f>
        <v>4.06E-4</v>
      </c>
      <c r="AY1165" s="19">
        <f>IF(参照_電気!E1165="","",参照_電気!E1165)</f>
        <v>4.06E-4</v>
      </c>
      <c r="AZ1165" s="19" t="str">
        <f>IF(参照_電気!F1165="","",参照_電気!F1165)</f>
        <v>(株)エスコ</v>
      </c>
      <c r="BA1165" s="19" t="str">
        <f>IF(参照_電気!G1165="","",参照_電気!G1165)</f>
        <v>(株)エスコ_</v>
      </c>
      <c r="BB1165" s="19">
        <f t="shared" si="59"/>
        <v>0.40600000000000003</v>
      </c>
      <c r="BD1165" s="19" t="str">
        <f>IF(参照_電気!L1165="","",参照_電気!L1165)</f>
        <v/>
      </c>
    </row>
    <row r="1166" spans="47:56">
      <c r="AU1166" s="19" t="str">
        <f>IF(参照_電気!A1166="","",参照_電気!A1166)</f>
        <v>A0773</v>
      </c>
      <c r="AV1166" s="19" t="str">
        <f>IF(参照_電気!B1166="","",参照_電気!B1166)</f>
        <v>(株)Qvou</v>
      </c>
      <c r="AW1166" s="19" t="str">
        <f>IF(参照_電気!C1166="","",参照_電気!C1166)</f>
        <v/>
      </c>
      <c r="AX1166" s="19">
        <f>IF(参照_電気!D1166="","",参照_電気!D1166)</f>
        <v>3.88E-4</v>
      </c>
      <c r="AY1166" s="19">
        <f>IF(参照_電気!E1166="","",参照_電気!E1166)</f>
        <v>3.88E-4</v>
      </c>
      <c r="AZ1166" s="19" t="str">
        <f>IF(参照_電気!F1166="","",参照_電気!F1166)</f>
        <v>(株)Qvou</v>
      </c>
      <c r="BA1166" s="19" t="str">
        <f>IF(参照_電気!G1166="","",参照_電気!G1166)</f>
        <v>(株)Qvou_</v>
      </c>
      <c r="BB1166" s="19">
        <f t="shared" si="59"/>
        <v>0.38800000000000001</v>
      </c>
      <c r="BD1166" s="19" t="str">
        <f>IF(参照_電気!L1166="","",参照_電気!L1166)</f>
        <v/>
      </c>
    </row>
    <row r="1167" spans="47:56">
      <c r="AU1167" s="19" t="str">
        <f>IF(参照_電気!A1167="","",参照_電気!A1167)</f>
        <v>A0777</v>
      </c>
      <c r="AV1167" s="19" t="str">
        <f>IF(参照_電気!B1167="","",参照_電気!B1167)</f>
        <v>住友商事(株)</v>
      </c>
      <c r="AW1167" s="19" t="str">
        <f>IF(参照_電気!C1167="","",参照_電気!C1167)</f>
        <v>メニューA</v>
      </c>
      <c r="AX1167" s="19">
        <f>IF(参照_電気!D1167="","",参照_電気!D1167)</f>
        <v>0</v>
      </c>
      <c r="AY1167" s="19">
        <f>IF(参照_電気!E1167="","",参照_電気!E1167)</f>
        <v>0</v>
      </c>
      <c r="AZ1167" s="19" t="str">
        <f>IF(参照_電気!F1167="","",参照_電気!F1167)</f>
        <v>住友商事(株)</v>
      </c>
      <c r="BA1167" s="19" t="str">
        <f>IF(参照_電気!G1167="","",参照_電気!G1167)</f>
        <v>住友商事(株)_メニューA</v>
      </c>
      <c r="BB1167" s="19">
        <f t="shared" si="59"/>
        <v>0</v>
      </c>
      <c r="BD1167" s="19" t="str">
        <f>IF(参照_電気!L1167="","",参照_電気!L1167)</f>
        <v/>
      </c>
    </row>
    <row r="1168" spans="47:56">
      <c r="AU1168" s="19" t="str">
        <f>IF(参照_電気!A1168="","",参照_電気!A1168)</f>
        <v/>
      </c>
      <c r="AV1168" s="19" t="str">
        <f>IF(参照_電気!B1168="","",参照_電気!B1168)</f>
        <v/>
      </c>
      <c r="AW1168" s="19" t="str">
        <f>IF(参照_電気!C1168="","",参照_電気!C1168)</f>
        <v>メニューB(残差)</v>
      </c>
      <c r="AX1168" s="19">
        <f>IF(参照_電気!D1168="","",参照_電気!D1168)</f>
        <v>3.77E-4</v>
      </c>
      <c r="AY1168" s="19">
        <f>IF(参照_電気!E1168="","",参照_電気!E1168)</f>
        <v>3.77E-4</v>
      </c>
      <c r="AZ1168" s="19" t="str">
        <f>IF(参照_電気!F1168="","",参照_電気!F1168)</f>
        <v>住友商事(株)</v>
      </c>
      <c r="BA1168" s="19" t="str">
        <f>IF(参照_電気!G1168="","",参照_電気!G1168)</f>
        <v>住友商事(株)_メニューB(残差)</v>
      </c>
      <c r="BB1168" s="19">
        <f t="shared" si="59"/>
        <v>0.377</v>
      </c>
      <c r="BD1168" s="19" t="str">
        <f>IF(参照_電気!L1168="","",参照_電気!L1168)</f>
        <v/>
      </c>
    </row>
    <row r="1169" spans="47:56">
      <c r="AU1169" s="19" t="str">
        <f>IF(参照_電気!A1169="","",参照_電気!A1169)</f>
        <v/>
      </c>
      <c r="AV1169" s="19" t="str">
        <f>IF(参照_電気!B1169="","",参照_電気!B1169)</f>
        <v/>
      </c>
      <c r="AW1169" s="19" t="str">
        <f>IF(参照_電気!C1169="","",参照_電気!C1169)</f>
        <v>(参考値)事業者全体</v>
      </c>
      <c r="AX1169" s="19">
        <f>IF(参照_電気!D1169="","",参照_電気!D1169)</f>
        <v>3.6999999999999999E-4</v>
      </c>
      <c r="AY1169" s="19">
        <f>IF(参照_電気!E1169="","",参照_電気!E1169)</f>
        <v>3.6999999999999999E-4</v>
      </c>
      <c r="AZ1169" s="19" t="str">
        <f>IF(参照_電気!F1169="","",参照_電気!F1169)</f>
        <v>住友商事(株)</v>
      </c>
      <c r="BA1169" s="19" t="str">
        <f>IF(参照_電気!G1169="","",参照_電気!G1169)</f>
        <v>住友商事(株)_(参考値)事業者全体</v>
      </c>
      <c r="BB1169" s="19">
        <f t="shared" si="59"/>
        <v>0.37</v>
      </c>
      <c r="BD1169" s="19" t="str">
        <f>IF(参照_電気!L1169="","",参照_電気!L1169)</f>
        <v/>
      </c>
    </row>
    <row r="1170" spans="47:56">
      <c r="AU1170" s="19" t="str">
        <f>IF(参照_電気!A1170="","",参照_電気!A1170)</f>
        <v>A0781</v>
      </c>
      <c r="AV1170" s="19" t="str">
        <f>IF(参照_電気!B1170="","",参照_電気!B1170)</f>
        <v>(株)丸の内電力</v>
      </c>
      <c r="AW1170" s="19" t="str">
        <f>IF(参照_電気!C1170="","",参照_電気!C1170)</f>
        <v/>
      </c>
      <c r="AX1170" s="19">
        <f>IF(参照_電気!D1170="","",参照_電気!D1170)</f>
        <v>6.2699999999999995E-4</v>
      </c>
      <c r="AY1170" s="19">
        <f>IF(参照_電気!E1170="","",参照_電気!E1170)</f>
        <v>6.2699999999999995E-4</v>
      </c>
      <c r="AZ1170" s="19" t="str">
        <f>IF(参照_電気!F1170="","",参照_電気!F1170)</f>
        <v>(株)丸の内電力</v>
      </c>
      <c r="BA1170" s="19" t="str">
        <f>IF(参照_電気!G1170="","",参照_電気!G1170)</f>
        <v>(株)丸の内電力_</v>
      </c>
      <c r="BB1170" s="19">
        <f t="shared" si="59"/>
        <v>0.627</v>
      </c>
      <c r="BD1170" s="19" t="str">
        <f>IF(参照_電気!L1170="","",参照_電気!L1170)</f>
        <v/>
      </c>
    </row>
    <row r="1171" spans="47:56">
      <c r="AU1171" s="19" t="str">
        <f>IF(参照_電気!A1171="","",参照_電気!A1171)</f>
        <v>A0783</v>
      </c>
      <c r="AV1171" s="19" t="str">
        <f>IF(参照_電気!B1171="","",参照_電気!B1171)</f>
        <v>(株)中京電力</v>
      </c>
      <c r="AW1171" s="19" t="str">
        <f>IF(参照_電気!C1171="","",参照_電気!C1171)</f>
        <v/>
      </c>
      <c r="AX1171" s="19">
        <f>IF(参照_電気!D1171="","",参照_電気!D1171)</f>
        <v>4.6799999999999999E-4</v>
      </c>
      <c r="AY1171" s="19">
        <f>IF(参照_電気!E1171="","",参照_電気!E1171)</f>
        <v>4.6799999999999999E-4</v>
      </c>
      <c r="AZ1171" s="19" t="str">
        <f>IF(参照_電気!F1171="","",参照_電気!F1171)</f>
        <v>(株)中京電力</v>
      </c>
      <c r="BA1171" s="19" t="str">
        <f>IF(参照_電気!G1171="","",参照_電気!G1171)</f>
        <v>(株)中京電力_</v>
      </c>
      <c r="BB1171" s="19">
        <f t="shared" si="59"/>
        <v>0.46799999999999997</v>
      </c>
      <c r="BD1171" s="19" t="str">
        <f>IF(参照_電気!L1171="","",参照_電気!L1171)</f>
        <v/>
      </c>
    </row>
    <row r="1172" spans="47:56">
      <c r="AU1172" s="19" t="str">
        <f>IF(参照_電気!A1172="","",参照_電気!A1172)</f>
        <v>A0785</v>
      </c>
      <c r="AV1172" s="19" t="str">
        <f>IF(参照_電気!B1172="","",参照_電気!B1172)</f>
        <v>(株)クオリティプラス</v>
      </c>
      <c r="AW1172" s="19" t="str">
        <f>IF(参照_電気!C1172="","",参照_電気!C1172)</f>
        <v/>
      </c>
      <c r="AX1172" s="19">
        <f>IF(参照_電気!D1172="","",参照_電気!D1172)</f>
        <v>4.7600000000000002E-4</v>
      </c>
      <c r="AY1172" s="19">
        <f>IF(参照_電気!E1172="","",参照_電気!E1172)</f>
        <v>4.7600000000000002E-4</v>
      </c>
      <c r="AZ1172" s="19" t="str">
        <f>IF(参照_電気!F1172="","",参照_電気!F1172)</f>
        <v>(株)クオリティプラス</v>
      </c>
      <c r="BA1172" s="19" t="str">
        <f>IF(参照_電気!G1172="","",参照_電気!G1172)</f>
        <v>(株)クオリティプラス_</v>
      </c>
      <c r="BB1172" s="19">
        <f t="shared" si="59"/>
        <v>0.47600000000000003</v>
      </c>
      <c r="BD1172" s="19" t="str">
        <f>IF(参照_電気!L1172="","",参照_電気!L1172)</f>
        <v/>
      </c>
    </row>
    <row r="1173" spans="47:56">
      <c r="AU1173" s="19" t="str">
        <f>IF(参照_電気!A1173="","",参照_電気!A1173)</f>
        <v>A0786</v>
      </c>
      <c r="AV1173" s="19" t="str">
        <f>IF(参照_電気!B1173="","",参照_電気!B1173)</f>
        <v>Y.W.C.(株)</v>
      </c>
      <c r="AW1173" s="19" t="str">
        <f>IF(参照_電気!C1173="","",参照_電気!C1173)</f>
        <v>メニューA</v>
      </c>
      <c r="AX1173" s="19">
        <f>IF(参照_電気!D1173="","",参照_電気!D1173)</f>
        <v>4.0999999999999999E-4</v>
      </c>
      <c r="AY1173" s="19">
        <f>IF(参照_電気!E1173="","",参照_電気!E1173)</f>
        <v>4.0999999999999999E-4</v>
      </c>
      <c r="AZ1173" s="19" t="str">
        <f>IF(参照_電気!F1173="","",参照_電気!F1173)</f>
        <v>Y.W.C.(株)</v>
      </c>
      <c r="BA1173" s="19" t="str">
        <f>IF(参照_電気!G1173="","",参照_電気!G1173)</f>
        <v>Y.W.C.(株)_メニューA</v>
      </c>
      <c r="BB1173" s="19">
        <f t="shared" si="59"/>
        <v>0.41</v>
      </c>
      <c r="BD1173" s="19" t="str">
        <f>IF(参照_電気!L1173="","",参照_電気!L1173)</f>
        <v/>
      </c>
    </row>
    <row r="1174" spans="47:56">
      <c r="AU1174" s="19" t="str">
        <f>IF(参照_電気!A1174="","",参照_電気!A1174)</f>
        <v/>
      </c>
      <c r="AV1174" s="19" t="str">
        <f>IF(参照_電気!B1174="","",参照_電気!B1174)</f>
        <v/>
      </c>
      <c r="AW1174" s="19" t="str">
        <f>IF(参照_電気!C1174="","",参照_電気!C1174)</f>
        <v>メニューB(残差)</v>
      </c>
      <c r="AX1174" s="19">
        <f>IF(参照_電気!D1174="","",参照_電気!D1174)</f>
        <v>4.2499999999999998E-4</v>
      </c>
      <c r="AY1174" s="19">
        <f>IF(参照_電気!E1174="","",参照_電気!E1174)</f>
        <v>4.2499999999999998E-4</v>
      </c>
      <c r="AZ1174" s="19" t="str">
        <f>IF(参照_電気!F1174="","",参照_電気!F1174)</f>
        <v>Y.W.C.(株)</v>
      </c>
      <c r="BA1174" s="19" t="str">
        <f>IF(参照_電気!G1174="","",参照_電気!G1174)</f>
        <v>Y.W.C.(株)_メニューB(残差)</v>
      </c>
      <c r="BB1174" s="19">
        <f t="shared" si="59"/>
        <v>0.42499999999999999</v>
      </c>
      <c r="BD1174" s="19" t="str">
        <f>IF(参照_電気!L1174="","",参照_電気!L1174)</f>
        <v/>
      </c>
    </row>
    <row r="1175" spans="47:56">
      <c r="AU1175" s="19" t="str">
        <f>IF(参照_電気!A1175="","",参照_電気!A1175)</f>
        <v/>
      </c>
      <c r="AV1175" s="19" t="str">
        <f>IF(参照_電気!B1175="","",参照_電気!B1175)</f>
        <v/>
      </c>
      <c r="AW1175" s="19" t="str">
        <f>IF(参照_電気!C1175="","",参照_電気!C1175)</f>
        <v>(参考値)事業者全体</v>
      </c>
      <c r="AX1175" s="19">
        <f>IF(参照_電気!D1175="","",参照_電気!D1175)</f>
        <v>4.2099999999999999E-4</v>
      </c>
      <c r="AY1175" s="19">
        <f>IF(参照_電気!E1175="","",参照_電気!E1175)</f>
        <v>4.2099999999999999E-4</v>
      </c>
      <c r="AZ1175" s="19" t="str">
        <f>IF(参照_電気!F1175="","",参照_電気!F1175)</f>
        <v>Y.W.C.(株)</v>
      </c>
      <c r="BA1175" s="19" t="str">
        <f>IF(参照_電気!G1175="","",参照_電気!G1175)</f>
        <v>Y.W.C.(株)_(参考値)事業者全体</v>
      </c>
      <c r="BB1175" s="19">
        <f t="shared" si="59"/>
        <v>0.42099999999999999</v>
      </c>
      <c r="BD1175" s="19" t="str">
        <f>IF(参照_電気!L1175="","",参照_電気!L1175)</f>
        <v/>
      </c>
    </row>
    <row r="1176" spans="47:56">
      <c r="AU1176" s="19" t="str">
        <f>IF(参照_電気!A1176="","",参照_電気!A1176)</f>
        <v>A0792</v>
      </c>
      <c r="AV1176" s="19" t="str">
        <f>IF(参照_電気!B1176="","",参照_電気!B1176)</f>
        <v>(株)MTエナジー</v>
      </c>
      <c r="AW1176" s="19" t="str">
        <f>IF(参照_電気!C1176="","",参照_電気!C1176)</f>
        <v/>
      </c>
      <c r="AX1176" s="19">
        <f>IF(参照_電気!D1176="","",参照_電気!D1176)</f>
        <v>6.2299999999999996E-4</v>
      </c>
      <c r="AY1176" s="19">
        <f>IF(参照_電気!E1176="","",参照_電気!E1176)</f>
        <v>6.2299999999999996E-4</v>
      </c>
      <c r="AZ1176" s="19" t="str">
        <f>IF(参照_電気!F1176="","",参照_電気!F1176)</f>
        <v>(株)MTエナジー</v>
      </c>
      <c r="BA1176" s="19" t="str">
        <f>IF(参照_電気!G1176="","",参照_電気!G1176)</f>
        <v>(株)MTエナジー_</v>
      </c>
      <c r="BB1176" s="19">
        <f t="shared" si="59"/>
        <v>0.623</v>
      </c>
      <c r="BD1176" s="19" t="str">
        <f>IF(参照_電気!L1176="","",参照_電気!L1176)</f>
        <v/>
      </c>
    </row>
    <row r="1177" spans="47:56">
      <c r="AU1177" s="19" t="str">
        <f>IF(参照_電気!A1177="","",参照_電気!A1177)</f>
        <v>A0793</v>
      </c>
      <c r="AV1177" s="19" t="str">
        <f>IF(参照_電気!B1177="","",参照_電気!B1177)</f>
        <v>TGオクトパスエナジー(株)</v>
      </c>
      <c r="AW1177" s="19" t="str">
        <f>IF(参照_電気!C1177="","",参照_電気!C1177)</f>
        <v>メニューA</v>
      </c>
      <c r="AX1177" s="19">
        <f>IF(参照_電気!D1177="","",参照_電気!D1177)</f>
        <v>0</v>
      </c>
      <c r="AY1177" s="19">
        <f>IF(参照_電気!E1177="","",参照_電気!E1177)</f>
        <v>0</v>
      </c>
      <c r="AZ1177" s="19" t="str">
        <f>IF(参照_電気!F1177="","",参照_電気!F1177)</f>
        <v>TGオクトパスエナジー(株)</v>
      </c>
      <c r="BA1177" s="19" t="str">
        <f>IF(参照_電気!G1177="","",参照_電気!G1177)</f>
        <v>TGオクトパスエナジー(株)_メニューA</v>
      </c>
      <c r="BB1177" s="19">
        <f t="shared" si="59"/>
        <v>0</v>
      </c>
      <c r="BD1177" s="19" t="str">
        <f>IF(参照_電気!L1177="","",参照_電気!L1177)</f>
        <v/>
      </c>
    </row>
    <row r="1178" spans="47:56">
      <c r="AU1178" s="19" t="str">
        <f>IF(参照_電気!A1178="","",参照_電気!A1178)</f>
        <v/>
      </c>
      <c r="AV1178" s="19" t="str">
        <f>IF(参照_電気!B1178="","",参照_電気!B1178)</f>
        <v/>
      </c>
      <c r="AW1178" s="19" t="str">
        <f>IF(参照_電気!C1178="","",参照_電気!C1178)</f>
        <v>メニューB</v>
      </c>
      <c r="AX1178" s="19">
        <f>IF(参照_電気!D1178="","",参照_電気!D1178)</f>
        <v>2.9999999999999997E-4</v>
      </c>
      <c r="AY1178" s="19">
        <f>IF(参照_電気!E1178="","",参照_電気!E1178)</f>
        <v>2.9999999999999997E-4</v>
      </c>
      <c r="AZ1178" s="19" t="str">
        <f>IF(参照_電気!F1178="","",参照_電気!F1178)</f>
        <v>TGオクトパスエナジー(株)</v>
      </c>
      <c r="BA1178" s="19" t="str">
        <f>IF(参照_電気!G1178="","",参照_電気!G1178)</f>
        <v>TGオクトパスエナジー(株)_メニューB</v>
      </c>
      <c r="BB1178" s="19">
        <f t="shared" si="59"/>
        <v>0.3</v>
      </c>
      <c r="BD1178" s="19" t="str">
        <f>IF(参照_電気!L1178="","",参照_電気!L1178)</f>
        <v/>
      </c>
    </row>
    <row r="1179" spans="47:56">
      <c r="AU1179" s="19" t="str">
        <f>IF(参照_電気!A1179="","",参照_電気!A1179)</f>
        <v/>
      </c>
      <c r="AV1179" s="19" t="str">
        <f>IF(参照_電気!B1179="","",参照_電気!B1179)</f>
        <v/>
      </c>
      <c r="AW1179" s="19" t="str">
        <f>IF(参照_電気!C1179="","",参照_電気!C1179)</f>
        <v>(参考値)事業者全体</v>
      </c>
      <c r="AX1179" s="19">
        <f>IF(参照_電気!D1179="","",参照_電気!D1179)</f>
        <v>4.6E-5</v>
      </c>
      <c r="AY1179" s="19">
        <f>IF(参照_電気!E1179="","",参照_電気!E1179)</f>
        <v>4.6E-5</v>
      </c>
      <c r="AZ1179" s="19" t="str">
        <f>IF(参照_電気!F1179="","",参照_電気!F1179)</f>
        <v>TGオクトパスエナジー(株)</v>
      </c>
      <c r="BA1179" s="19" t="str">
        <f>IF(参照_電気!G1179="","",参照_電気!G1179)</f>
        <v>TGオクトパスエナジー(株)_(参考値)事業者全体</v>
      </c>
      <c r="BB1179" s="19">
        <f t="shared" si="59"/>
        <v>4.5999999999999999E-2</v>
      </c>
      <c r="BD1179" s="19" t="str">
        <f>IF(参照_電気!L1179="","",参照_電気!L1179)</f>
        <v/>
      </c>
    </row>
    <row r="1180" spans="47:56">
      <c r="AU1180" s="19" t="str">
        <f>IF(参照_電気!A1180="","",参照_電気!A1180)</f>
        <v>A0796</v>
      </c>
      <c r="AV1180" s="19" t="str">
        <f>IF(参照_電気!B1180="","",参照_電気!B1180)</f>
        <v>東北電力フロンティア(株)</v>
      </c>
      <c r="AW1180" s="19" t="str">
        <f>IF(参照_電気!C1180="","",参照_電気!C1180)</f>
        <v>メニューA</v>
      </c>
      <c r="AX1180" s="19">
        <f>IF(参照_電気!D1180="","",参照_電気!D1180)</f>
        <v>0</v>
      </c>
      <c r="AY1180" s="19">
        <f>IF(参照_電気!E1180="","",参照_電気!E1180)</f>
        <v>0</v>
      </c>
      <c r="AZ1180" s="19" t="str">
        <f>IF(参照_電気!F1180="","",参照_電気!F1180)</f>
        <v>東北電力フロンティア(株)</v>
      </c>
      <c r="BA1180" s="19" t="str">
        <f>IF(参照_電気!G1180="","",参照_電気!G1180)</f>
        <v>東北電力フロンティア(株)_メニューA</v>
      </c>
      <c r="BB1180" s="19">
        <f t="shared" si="59"/>
        <v>0</v>
      </c>
      <c r="BD1180" s="19" t="str">
        <f>IF(参照_電気!L1180="","",参照_電気!L1180)</f>
        <v/>
      </c>
    </row>
    <row r="1181" spans="47:56">
      <c r="AU1181" s="19" t="str">
        <f>IF(参照_電気!A1181="","",参照_電気!A1181)</f>
        <v/>
      </c>
      <c r="AV1181" s="19" t="str">
        <f>IF(参照_電気!B1181="","",参照_電気!B1181)</f>
        <v/>
      </c>
      <c r="AW1181" s="19" t="str">
        <f>IF(参照_電気!C1181="","",参照_電気!C1181)</f>
        <v>メニューB(残差)</v>
      </c>
      <c r="AX1181" s="19">
        <f>IF(参照_電気!D1181="","",参照_電気!D1181)</f>
        <v>5.2899999999999996E-4</v>
      </c>
      <c r="AY1181" s="19">
        <f>IF(参照_電気!E1181="","",参照_電気!E1181)</f>
        <v>5.2899999999999996E-4</v>
      </c>
      <c r="AZ1181" s="19" t="str">
        <f>IF(参照_電気!F1181="","",参照_電気!F1181)</f>
        <v>東北電力フロンティア(株)</v>
      </c>
      <c r="BA1181" s="19" t="str">
        <f>IF(参照_電気!G1181="","",参照_電気!G1181)</f>
        <v>東北電力フロンティア(株)_メニューB(残差)</v>
      </c>
      <c r="BB1181" s="19">
        <f t="shared" si="59"/>
        <v>0.52899999999999991</v>
      </c>
      <c r="BD1181" s="19" t="str">
        <f>IF(参照_電気!L1181="","",参照_電気!L1181)</f>
        <v/>
      </c>
    </row>
    <row r="1182" spans="47:56">
      <c r="AU1182" s="19" t="str">
        <f>IF(参照_電気!A1182="","",参照_電気!A1182)</f>
        <v/>
      </c>
      <c r="AV1182" s="19" t="str">
        <f>IF(参照_電気!B1182="","",参照_電気!B1182)</f>
        <v/>
      </c>
      <c r="AW1182" s="19" t="str">
        <f>IF(参照_電気!C1182="","",参照_電気!C1182)</f>
        <v>(参考値)事業者全体</v>
      </c>
      <c r="AX1182" s="19">
        <f>IF(参照_電気!D1182="","",参照_電気!D1182)</f>
        <v>5.2700000000000002E-4</v>
      </c>
      <c r="AY1182" s="19">
        <f>IF(参照_電気!E1182="","",参照_電気!E1182)</f>
        <v>5.2700000000000002E-4</v>
      </c>
      <c r="AZ1182" s="19" t="str">
        <f>IF(参照_電気!F1182="","",参照_電気!F1182)</f>
        <v>東北電力フロンティア(株)</v>
      </c>
      <c r="BA1182" s="19" t="str">
        <f>IF(参照_電気!G1182="","",参照_電気!G1182)</f>
        <v>東北電力フロンティア(株)_(参考値)事業者全体</v>
      </c>
      <c r="BB1182" s="19">
        <f t="shared" si="59"/>
        <v>0.52700000000000002</v>
      </c>
      <c r="BD1182" s="19" t="str">
        <f>IF(参照_電気!L1182="","",参照_電気!L1182)</f>
        <v/>
      </c>
    </row>
    <row r="1183" spans="47:56">
      <c r="AU1183" s="19" t="str">
        <f>IF(参照_電気!A1183="","",参照_電気!A1183)</f>
        <v>A0798</v>
      </c>
      <c r="AV1183" s="19" t="str">
        <f>IF(参照_電気!B1183="","",参照_電気!B1183)</f>
        <v>(株)ファラデー</v>
      </c>
      <c r="AW1183" s="19" t="str">
        <f>IF(参照_電気!C1183="","",参照_電気!C1183)</f>
        <v/>
      </c>
      <c r="AX1183" s="19">
        <f>IF(参照_電気!D1183="","",参照_電気!D1183)</f>
        <v>4.3300000000000001E-4</v>
      </c>
      <c r="AY1183" s="19">
        <f>IF(参照_電気!E1183="","",参照_電気!E1183)</f>
        <v>4.3300000000000001E-4</v>
      </c>
      <c r="AZ1183" s="19" t="str">
        <f>IF(参照_電気!F1183="","",参照_電気!F1183)</f>
        <v>(株)ファラデー</v>
      </c>
      <c r="BA1183" s="19" t="str">
        <f>IF(参照_電気!G1183="","",参照_電気!G1183)</f>
        <v>(株)ファラデー_</v>
      </c>
      <c r="BB1183" s="19">
        <f t="shared" si="59"/>
        <v>0.433</v>
      </c>
      <c r="BD1183" s="19" t="str">
        <f>IF(参照_電気!L1183="","",参照_電気!L1183)</f>
        <v/>
      </c>
    </row>
    <row r="1184" spans="47:56">
      <c r="AU1184" s="19" t="str">
        <f>IF(参照_電気!A1184="","",参照_電気!A1184)</f>
        <v>A0799</v>
      </c>
      <c r="AV1184" s="19" t="str">
        <f>IF(参照_電気!B1184="","",参照_電気!B1184)</f>
        <v>三菱HCキャピタルエナジー(株)</v>
      </c>
      <c r="AW1184" s="19" t="str">
        <f>IF(参照_電気!C1184="","",参照_電気!C1184)</f>
        <v/>
      </c>
      <c r="AX1184" s="19">
        <f>IF(参照_電気!D1184="","",参照_電気!D1184)</f>
        <v>0</v>
      </c>
      <c r="AY1184" s="19">
        <f>IF(参照_電気!E1184="","",参照_電気!E1184)</f>
        <v>0</v>
      </c>
      <c r="AZ1184" s="19" t="str">
        <f>IF(参照_電気!F1184="","",参照_電気!F1184)</f>
        <v>三菱HCキャピタルエナジー(株)</v>
      </c>
      <c r="BA1184" s="19" t="str">
        <f>IF(参照_電気!G1184="","",参照_電気!G1184)</f>
        <v>三菱HCキャピタルエナジー(株)_</v>
      </c>
      <c r="BB1184" s="19">
        <f t="shared" si="59"/>
        <v>0</v>
      </c>
      <c r="BD1184" s="19" t="str">
        <f>IF(参照_電気!L1184="","",参照_電気!L1184)</f>
        <v/>
      </c>
    </row>
    <row r="1185" spans="47:56">
      <c r="AU1185" s="19" t="str">
        <f>IF(参照_電気!A1185="","",参照_電気!A1185)</f>
        <v>A0800</v>
      </c>
      <c r="AV1185" s="19" t="str">
        <f>IF(参照_電気!B1185="","",参照_電気!B1185)</f>
        <v>(株)Meisin</v>
      </c>
      <c r="AW1185" s="19" t="str">
        <f>IF(参照_電気!C1185="","",参照_電気!C1185)</f>
        <v/>
      </c>
      <c r="AX1185" s="19">
        <f>IF(参照_電気!D1185="","",参照_電気!D1185)</f>
        <v>6.3199999999999997E-4</v>
      </c>
      <c r="AY1185" s="19">
        <f>IF(参照_電気!E1185="","",参照_電気!E1185)</f>
        <v>6.3199999999999997E-4</v>
      </c>
      <c r="AZ1185" s="19" t="str">
        <f>IF(参照_電気!F1185="","",参照_電気!F1185)</f>
        <v>(株)Meisin</v>
      </c>
      <c r="BA1185" s="19" t="str">
        <f>IF(参照_電気!G1185="","",参照_電気!G1185)</f>
        <v>(株)Meisin_</v>
      </c>
      <c r="BB1185" s="19">
        <f t="shared" si="59"/>
        <v>0.63200000000000001</v>
      </c>
      <c r="BD1185" s="19" t="str">
        <f>IF(参照_電気!L1185="","",参照_電気!L1185)</f>
        <v/>
      </c>
    </row>
    <row r="1186" spans="47:56">
      <c r="AU1186" s="19" t="str">
        <f>IF(参照_電気!A1186="","",参照_電気!A1186)</f>
        <v>A0802</v>
      </c>
      <c r="AV1186" s="19" t="str">
        <f>IF(参照_電気!B1186="","",参照_電気!B1186)</f>
        <v>大塚ビジネスサポート(株)</v>
      </c>
      <c r="AW1186" s="19" t="str">
        <f>IF(参照_電気!C1186="","",参照_電気!C1186)</f>
        <v/>
      </c>
      <c r="AX1186" s="19">
        <f>IF(参照_電気!D1186="","",参照_電気!D1186)</f>
        <v>3.9999999999999998E-6</v>
      </c>
      <c r="AY1186" s="19">
        <f>IF(参照_電気!E1186="","",参照_電気!E1186)</f>
        <v>3.9999999999999998E-6</v>
      </c>
      <c r="AZ1186" s="19" t="str">
        <f>IF(参照_電気!F1186="","",参照_電気!F1186)</f>
        <v>大塚ビジネスサポート(株)</v>
      </c>
      <c r="BA1186" s="19" t="str">
        <f>IF(参照_電気!G1186="","",参照_電気!G1186)</f>
        <v>大塚ビジネスサポート(株)_</v>
      </c>
      <c r="BB1186" s="19">
        <f t="shared" si="59"/>
        <v>4.0000000000000001E-3</v>
      </c>
      <c r="BD1186" s="19" t="str">
        <f>IF(参照_電気!L1186="","",参照_電気!L1186)</f>
        <v/>
      </c>
    </row>
    <row r="1187" spans="47:56">
      <c r="AU1187" s="19" t="str">
        <f>IF(参照_電気!A1187="","",参照_電気!A1187)</f>
        <v>A0803</v>
      </c>
      <c r="AV1187" s="19" t="str">
        <f>IF(参照_電気!B1187="","",参照_電気!B1187)</f>
        <v>出雲ケーブルビジョン(株)</v>
      </c>
      <c r="AW1187" s="19" t="str">
        <f>IF(参照_電気!C1187="","",参照_電気!C1187)</f>
        <v/>
      </c>
      <c r="AX1187" s="19">
        <f>IF(参照_電気!D1187="","",参照_電気!D1187)</f>
        <v>7.1199999999999996E-4</v>
      </c>
      <c r="AY1187" s="19">
        <f>IF(参照_電気!E1187="","",参照_電気!E1187)</f>
        <v>7.1199999999999996E-4</v>
      </c>
      <c r="AZ1187" s="19" t="str">
        <f>IF(参照_電気!F1187="","",参照_電気!F1187)</f>
        <v>出雲ケーブルビジョン(株)</v>
      </c>
      <c r="BA1187" s="19" t="str">
        <f>IF(参照_電気!G1187="","",参照_電気!G1187)</f>
        <v>出雲ケーブルビジョン(株)_</v>
      </c>
      <c r="BB1187" s="19">
        <f t="shared" si="59"/>
        <v>0.71199999999999997</v>
      </c>
      <c r="BD1187" s="19" t="str">
        <f>IF(参照_電気!L1187="","",参照_電気!L1187)</f>
        <v/>
      </c>
    </row>
    <row r="1188" spans="47:56">
      <c r="AU1188" s="19" t="str">
        <f>IF(参照_電気!A1188="","",参照_電気!A1188)</f>
        <v>A0806</v>
      </c>
      <c r="AV1188" s="19" t="str">
        <f>IF(参照_電気!B1188="","",参照_電気!B1188)</f>
        <v>いずも縁結び電力(株)</v>
      </c>
      <c r="AW1188" s="19" t="str">
        <f>IF(参照_電気!C1188="","",参照_電気!C1188)</f>
        <v/>
      </c>
      <c r="AX1188" s="19">
        <f>IF(参照_電気!D1188="","",参照_電気!D1188)</f>
        <v>9.8999999999999994E-5</v>
      </c>
      <c r="AY1188" s="19">
        <f>IF(参照_電気!E1188="","",参照_電気!E1188)</f>
        <v>9.8999999999999994E-5</v>
      </c>
      <c r="AZ1188" s="19" t="str">
        <f>IF(参照_電気!F1188="","",参照_電気!F1188)</f>
        <v>いずも縁結び電力(株)</v>
      </c>
      <c r="BA1188" s="19" t="str">
        <f>IF(参照_電気!G1188="","",参照_電気!G1188)</f>
        <v>いずも縁結び電力(株)_</v>
      </c>
      <c r="BB1188" s="19">
        <f t="shared" si="59"/>
        <v>9.8999999999999991E-2</v>
      </c>
      <c r="BD1188" s="19" t="str">
        <f>IF(参照_電気!L1188="","",参照_電気!L1188)</f>
        <v/>
      </c>
    </row>
    <row r="1189" spans="47:56">
      <c r="AU1189" s="19" t="str">
        <f>IF(参照_電気!A1189="","",参照_電気!A1189)</f>
        <v>A0807</v>
      </c>
      <c r="AV1189" s="19" t="str">
        <f>IF(参照_電気!B1189="","",参照_電気!B1189)</f>
        <v>恵那電力(株)</v>
      </c>
      <c r="AW1189" s="19" t="str">
        <f>IF(参照_電気!C1189="","",参照_電気!C1189)</f>
        <v>メニューA</v>
      </c>
      <c r="AX1189" s="19">
        <f>IF(参照_電気!D1189="","",参照_電気!D1189)</f>
        <v>2.6600000000000001E-4</v>
      </c>
      <c r="AY1189" s="19">
        <f>IF(参照_電気!E1189="","",参照_電気!E1189)</f>
        <v>2.6600000000000001E-4</v>
      </c>
      <c r="AZ1189" s="19" t="str">
        <f>IF(参照_電気!F1189="","",参照_電気!F1189)</f>
        <v>恵那電力(株)</v>
      </c>
      <c r="BA1189" s="19" t="str">
        <f>IF(参照_電気!G1189="","",参照_電気!G1189)</f>
        <v>恵那電力(株)_メニューA</v>
      </c>
      <c r="BB1189" s="19">
        <f t="shared" si="59"/>
        <v>0.26600000000000001</v>
      </c>
      <c r="BD1189" s="19" t="str">
        <f>IF(参照_電気!L1189="","",参照_電気!L1189)</f>
        <v/>
      </c>
    </row>
    <row r="1190" spans="47:56">
      <c r="AU1190" s="19" t="str">
        <f>IF(参照_電気!A1190="","",参照_電気!A1190)</f>
        <v/>
      </c>
      <c r="AV1190" s="19" t="str">
        <f>IF(参照_電気!B1190="","",参照_電気!B1190)</f>
        <v/>
      </c>
      <c r="AW1190" s="19" t="str">
        <f>IF(参照_電気!C1190="","",参照_電気!C1190)</f>
        <v>メニューB(残差)</v>
      </c>
      <c r="AX1190" s="19">
        <f>IF(参照_電気!D1190="","",参照_電気!D1190)</f>
        <v>3.4499999999999998E-4</v>
      </c>
      <c r="AY1190" s="19">
        <f>IF(参照_電気!E1190="","",参照_電気!E1190)</f>
        <v>3.4499999999999998E-4</v>
      </c>
      <c r="AZ1190" s="19" t="str">
        <f>IF(参照_電気!F1190="","",参照_電気!F1190)</f>
        <v>恵那電力(株)</v>
      </c>
      <c r="BA1190" s="19" t="str">
        <f>IF(参照_電気!G1190="","",参照_電気!G1190)</f>
        <v>恵那電力(株)_メニューB(残差)</v>
      </c>
      <c r="BB1190" s="19">
        <f t="shared" si="59"/>
        <v>0.34499999999999997</v>
      </c>
      <c r="BD1190" s="19" t="str">
        <f>IF(参照_電気!L1190="","",参照_電気!L1190)</f>
        <v/>
      </c>
    </row>
    <row r="1191" spans="47:56">
      <c r="AU1191" s="19" t="str">
        <f>IF(参照_電気!A1191="","",参照_電気!A1191)</f>
        <v/>
      </c>
      <c r="AV1191" s="19" t="str">
        <f>IF(参照_電気!B1191="","",参照_電気!B1191)</f>
        <v/>
      </c>
      <c r="AW1191" s="19" t="str">
        <f>IF(参照_電気!C1191="","",参照_電気!C1191)</f>
        <v>(参考値)事業者全体</v>
      </c>
      <c r="AX1191" s="19">
        <f>IF(参照_電気!D1191="","",参照_電気!D1191)</f>
        <v>3.3599999999999998E-4</v>
      </c>
      <c r="AY1191" s="19">
        <f>IF(参照_電気!E1191="","",参照_電気!E1191)</f>
        <v>3.3599999999999998E-4</v>
      </c>
      <c r="AZ1191" s="19" t="str">
        <f>IF(参照_電気!F1191="","",参照_電気!F1191)</f>
        <v>恵那電力(株)</v>
      </c>
      <c r="BA1191" s="19" t="str">
        <f>IF(参照_電気!G1191="","",参照_電気!G1191)</f>
        <v>恵那電力(株)_(参考値)事業者全体</v>
      </c>
      <c r="BB1191" s="19">
        <f t="shared" si="59"/>
        <v>0.33599999999999997</v>
      </c>
      <c r="BD1191" s="19" t="str">
        <f>IF(参照_電気!L1191="","",参照_電気!L1191)</f>
        <v/>
      </c>
    </row>
    <row r="1192" spans="47:56">
      <c r="AU1192" s="19" t="str">
        <f>IF(参照_電気!A1192="","",参照_電気!A1192)</f>
        <v>A0808</v>
      </c>
      <c r="AV1192" s="19" t="str">
        <f>IF(参照_電気!B1192="","",参照_電気!B1192)</f>
        <v>宇都宮ライトパワー(株)</v>
      </c>
      <c r="AW1192" s="19" t="str">
        <f>IF(参照_電気!C1192="","",参照_電気!C1192)</f>
        <v>メニューA</v>
      </c>
      <c r="AX1192" s="19">
        <f>IF(参照_電気!D1192="","",参照_電気!D1192)</f>
        <v>0</v>
      </c>
      <c r="AY1192" s="19">
        <f>IF(参照_電気!E1192="","",参照_電気!E1192)</f>
        <v>0</v>
      </c>
      <c r="AZ1192" s="19" t="str">
        <f>IF(参照_電気!F1192="","",参照_電気!F1192)</f>
        <v>宇都宮ライトパワー(株)</v>
      </c>
      <c r="BA1192" s="19" t="str">
        <f>IF(参照_電気!G1192="","",参照_電気!G1192)</f>
        <v>宇都宮ライトパワー(株)_メニューA</v>
      </c>
      <c r="BB1192" s="19">
        <f t="shared" si="59"/>
        <v>0</v>
      </c>
      <c r="BD1192" s="19" t="str">
        <f>IF(参照_電気!L1192="","",参照_電気!L1192)</f>
        <v/>
      </c>
    </row>
    <row r="1193" spans="47:56">
      <c r="AU1193" s="19" t="str">
        <f>IF(参照_電気!A1193="","",参照_電気!A1193)</f>
        <v/>
      </c>
      <c r="AV1193" s="19" t="str">
        <f>IF(参照_電気!B1193="","",参照_電気!B1193)</f>
        <v/>
      </c>
      <c r="AW1193" s="19" t="str">
        <f>IF(参照_電気!C1193="","",参照_電気!C1193)</f>
        <v>メニューB(残差)</v>
      </c>
      <c r="AX1193" s="19">
        <f>IF(参照_電気!D1193="","",参照_電気!D1193)</f>
        <v>3.6099999999999999E-4</v>
      </c>
      <c r="AY1193" s="19">
        <f>IF(参照_電気!E1193="","",参照_電気!E1193)</f>
        <v>3.6099999999999999E-4</v>
      </c>
      <c r="AZ1193" s="19" t="str">
        <f>IF(参照_電気!F1193="","",参照_電気!F1193)</f>
        <v>宇都宮ライトパワー(株)</v>
      </c>
      <c r="BA1193" s="19" t="str">
        <f>IF(参照_電気!G1193="","",参照_電気!G1193)</f>
        <v>宇都宮ライトパワー(株)_メニューB(残差)</v>
      </c>
      <c r="BB1193" s="19">
        <f t="shared" si="59"/>
        <v>0.36099999999999999</v>
      </c>
      <c r="BD1193" s="19" t="str">
        <f>IF(参照_電気!L1193="","",参照_電気!L1193)</f>
        <v/>
      </c>
    </row>
    <row r="1194" spans="47:56">
      <c r="AU1194" s="19" t="str">
        <f>IF(参照_電気!A1194="","",参照_電気!A1194)</f>
        <v/>
      </c>
      <c r="AV1194" s="19" t="str">
        <f>IF(参照_電気!B1194="","",参照_電気!B1194)</f>
        <v/>
      </c>
      <c r="AW1194" s="19" t="str">
        <f>IF(参照_電気!C1194="","",参照_電気!C1194)</f>
        <v>(参考値)事業者全体</v>
      </c>
      <c r="AX1194" s="19">
        <f>IF(参照_電気!D1194="","",参照_電気!D1194)</f>
        <v>3.1100000000000002E-4</v>
      </c>
      <c r="AY1194" s="19">
        <f>IF(参照_電気!E1194="","",参照_電気!E1194)</f>
        <v>3.1100000000000002E-4</v>
      </c>
      <c r="AZ1194" s="19" t="str">
        <f>IF(参照_電気!F1194="","",参照_電気!F1194)</f>
        <v>宇都宮ライトパワー(株)</v>
      </c>
      <c r="BA1194" s="19" t="str">
        <f>IF(参照_電気!G1194="","",参照_電気!G1194)</f>
        <v>宇都宮ライトパワー(株)_(参考値)事業者全体</v>
      </c>
      <c r="BB1194" s="19">
        <f t="shared" si="59"/>
        <v>0.311</v>
      </c>
      <c r="BD1194" s="19" t="str">
        <f>IF(参照_電気!L1194="","",参照_電気!L1194)</f>
        <v/>
      </c>
    </row>
    <row r="1195" spans="47:56">
      <c r="AU1195" s="19" t="str">
        <f>IF(参照_電気!A1195="","",参照_電気!A1195)</f>
        <v>A0809</v>
      </c>
      <c r="AV1195" s="19" t="str">
        <f>IF(参照_電気!B1195="","",参照_電気!B1195)</f>
        <v>帯広電力(株)</v>
      </c>
      <c r="AW1195" s="19" t="str">
        <f>IF(参照_電気!C1195="","",参照_電気!C1195)</f>
        <v/>
      </c>
      <c r="AX1195" s="19">
        <f>IF(参照_電気!D1195="","",参照_電気!D1195)</f>
        <v>4.75E-4</v>
      </c>
      <c r="AY1195" s="19">
        <f>IF(参照_電気!E1195="","",参照_電気!E1195)</f>
        <v>4.75E-4</v>
      </c>
      <c r="AZ1195" s="19" t="str">
        <f>IF(参照_電気!F1195="","",参照_電気!F1195)</f>
        <v>帯広電力(株)</v>
      </c>
      <c r="BA1195" s="19" t="str">
        <f>IF(参照_電気!G1195="","",参照_電気!G1195)</f>
        <v>帯広電力(株)_</v>
      </c>
      <c r="BB1195" s="19">
        <f t="shared" si="59"/>
        <v>0.47499999999999998</v>
      </c>
      <c r="BD1195" s="19" t="str">
        <f>IF(参照_電気!L1195="","",参照_電気!L1195)</f>
        <v/>
      </c>
    </row>
    <row r="1196" spans="47:56">
      <c r="AU1196" s="19" t="str">
        <f>IF(参照_電気!A1196="","",参照_電気!A1196)</f>
        <v>A0810</v>
      </c>
      <c r="AV1196" s="19" t="str">
        <f>IF(参照_電気!B1196="","",参照_電気!B1196)</f>
        <v>フジ物産(株)</v>
      </c>
      <c r="AW1196" s="19" t="str">
        <f>IF(参照_電気!C1196="","",参照_電気!C1196)</f>
        <v/>
      </c>
      <c r="AX1196" s="19">
        <f>IF(参照_電気!D1196="","",参照_電気!D1196)</f>
        <v>4.73E-4</v>
      </c>
      <c r="AY1196" s="19">
        <f>IF(参照_電気!E1196="","",参照_電気!E1196)</f>
        <v>4.73E-4</v>
      </c>
      <c r="AZ1196" s="19" t="str">
        <f>IF(参照_電気!F1196="","",参照_電気!F1196)</f>
        <v>フジ物産(株)</v>
      </c>
      <c r="BA1196" s="19" t="str">
        <f>IF(参照_電気!G1196="","",参照_電気!G1196)</f>
        <v>フジ物産(株)_</v>
      </c>
      <c r="BB1196" s="19">
        <f t="shared" si="59"/>
        <v>0.47300000000000003</v>
      </c>
      <c r="BD1196" s="19" t="str">
        <f>IF(参照_電気!L1196="","",参照_電気!L1196)</f>
        <v/>
      </c>
    </row>
    <row r="1197" spans="47:56">
      <c r="AU1197" s="19" t="str">
        <f>IF(参照_電気!A1197="","",参照_電気!A1197)</f>
        <v>A0812</v>
      </c>
      <c r="AV1197" s="19" t="str">
        <f>IF(参照_電気!B1197="","",参照_電気!B1197)</f>
        <v>金沢エナジー(株)</v>
      </c>
      <c r="AW1197" s="19" t="str">
        <f>IF(参照_電気!C1197="","",参照_電気!C1197)</f>
        <v>メニューA</v>
      </c>
      <c r="AX1197" s="19">
        <f>IF(参照_電気!D1197="","",参照_電気!D1197)</f>
        <v>0</v>
      </c>
      <c r="AY1197" s="19">
        <f>IF(参照_電気!E1197="","",参照_電気!E1197)</f>
        <v>0</v>
      </c>
      <c r="AZ1197" s="19" t="str">
        <f>IF(参照_電気!F1197="","",参照_電気!F1197)</f>
        <v>金沢エナジー(株)</v>
      </c>
      <c r="BA1197" s="19" t="str">
        <f>IF(参照_電気!G1197="","",参照_電気!G1197)</f>
        <v>金沢エナジー(株)_メニューA</v>
      </c>
      <c r="BB1197" s="19">
        <f t="shared" si="59"/>
        <v>0</v>
      </c>
      <c r="BD1197" s="19" t="str">
        <f>IF(参照_電気!L1197="","",参照_電気!L1197)</f>
        <v/>
      </c>
    </row>
    <row r="1198" spans="47:56">
      <c r="AU1198" s="19" t="str">
        <f>IF(参照_電気!A1198="","",参照_電気!A1198)</f>
        <v/>
      </c>
      <c r="AV1198" s="19" t="str">
        <f>IF(参照_電気!B1198="","",参照_電気!B1198)</f>
        <v/>
      </c>
      <c r="AW1198" s="19" t="str">
        <f>IF(参照_電気!C1198="","",参照_電気!C1198)</f>
        <v>メニューB(残差)</v>
      </c>
      <c r="AX1198" s="19">
        <f>IF(参照_電気!D1198="","",参照_電気!D1198)</f>
        <v>3.88E-4</v>
      </c>
      <c r="AY1198" s="19">
        <f>IF(参照_電気!E1198="","",参照_電気!E1198)</f>
        <v>3.88E-4</v>
      </c>
      <c r="AZ1198" s="19" t="str">
        <f>IF(参照_電気!F1198="","",参照_電気!F1198)</f>
        <v>金沢エナジー(株)</v>
      </c>
      <c r="BA1198" s="19" t="str">
        <f>IF(参照_電気!G1198="","",参照_電気!G1198)</f>
        <v>金沢エナジー(株)_メニューB(残差)</v>
      </c>
      <c r="BB1198" s="19">
        <f t="shared" si="59"/>
        <v>0.38800000000000001</v>
      </c>
      <c r="BD1198" s="19" t="str">
        <f>IF(参照_電気!L1198="","",参照_電気!L1198)</f>
        <v/>
      </c>
    </row>
    <row r="1199" spans="47:56">
      <c r="AU1199" s="19" t="str">
        <f>IF(参照_電気!A1199="","",参照_電気!A1199)</f>
        <v/>
      </c>
      <c r="AV1199" s="19" t="str">
        <f>IF(参照_電気!B1199="","",参照_電気!B1199)</f>
        <v/>
      </c>
      <c r="AW1199" s="19" t="str">
        <f>IF(参照_電気!C1199="","",参照_電気!C1199)</f>
        <v>(参考値)事業者全体</v>
      </c>
      <c r="AX1199" s="19">
        <f>IF(参照_電気!D1199="","",参照_電気!D1199)</f>
        <v>3.3100000000000002E-4</v>
      </c>
      <c r="AY1199" s="19">
        <f>IF(参照_電気!E1199="","",参照_電気!E1199)</f>
        <v>3.3100000000000002E-4</v>
      </c>
      <c r="AZ1199" s="19" t="str">
        <f>IF(参照_電気!F1199="","",参照_電気!F1199)</f>
        <v>金沢エナジー(株)</v>
      </c>
      <c r="BA1199" s="19" t="str">
        <f>IF(参照_電気!G1199="","",参照_電気!G1199)</f>
        <v>金沢エナジー(株)_(参考値)事業者全体</v>
      </c>
      <c r="BB1199" s="19">
        <f t="shared" si="59"/>
        <v>0.33100000000000002</v>
      </c>
      <c r="BD1199" s="19" t="str">
        <f>IF(参照_電気!L1199="","",参照_電気!L1199)</f>
        <v/>
      </c>
    </row>
    <row r="1200" spans="47:56">
      <c r="AU1200" s="19" t="str">
        <f>IF(参照_電気!A1200="","",参照_電気!A1200)</f>
        <v>A0817</v>
      </c>
      <c r="AV1200" s="19" t="str">
        <f>IF(参照_電気!B1200="","",参照_電気!B1200)</f>
        <v>(株)なんとエナジー</v>
      </c>
      <c r="AW1200" s="19" t="str">
        <f>IF(参照_電気!C1200="","",参照_電気!C1200)</f>
        <v/>
      </c>
      <c r="AX1200" s="19">
        <f>IF(参照_電気!D1200="","",参照_電気!D1200)</f>
        <v>4.4299999999999998E-4</v>
      </c>
      <c r="AY1200" s="19">
        <f>IF(参照_電気!E1200="","",参照_電気!E1200)</f>
        <v>4.4299999999999998E-4</v>
      </c>
      <c r="AZ1200" s="19" t="str">
        <f>IF(参照_電気!F1200="","",参照_電気!F1200)</f>
        <v>(株)なんとエナジー</v>
      </c>
      <c r="BA1200" s="19" t="str">
        <f>IF(参照_電気!G1200="","",参照_電気!G1200)</f>
        <v>(株)なんとエナジー_</v>
      </c>
      <c r="BB1200" s="19">
        <f t="shared" si="59"/>
        <v>0.443</v>
      </c>
      <c r="BD1200" s="19" t="str">
        <f>IF(参照_電気!L1200="","",参照_電気!L1200)</f>
        <v/>
      </c>
    </row>
    <row r="1201" spans="47:56">
      <c r="AU1201" s="19" t="str">
        <f>IF(参照_電気!A1201="","",参照_電気!A1201)</f>
        <v>A0819</v>
      </c>
      <c r="AV1201" s="19" t="str">
        <f>IF(参照_電気!B1201="","",参照_電気!B1201)</f>
        <v>(株)ボーダレス・ジャパン</v>
      </c>
      <c r="AW1201" s="19" t="str">
        <f>IF(参照_電気!C1201="","",参照_電気!C1201)</f>
        <v/>
      </c>
      <c r="AX1201" s="19">
        <f>IF(参照_電気!D1201="","",参照_電気!D1201)</f>
        <v>0</v>
      </c>
      <c r="AY1201" s="19">
        <f>IF(参照_電気!E1201="","",参照_電気!E1201)</f>
        <v>0</v>
      </c>
      <c r="AZ1201" s="19" t="str">
        <f>IF(参照_電気!F1201="","",参照_電気!F1201)</f>
        <v>(株)ボーダレス・ジャパン</v>
      </c>
      <c r="BA1201" s="19" t="str">
        <f>IF(参照_電気!G1201="","",参照_電気!G1201)</f>
        <v>(株)ボーダレス・ジャパン_</v>
      </c>
      <c r="BB1201" s="19">
        <f t="shared" si="59"/>
        <v>0</v>
      </c>
      <c r="BD1201" s="19" t="str">
        <f>IF(参照_電気!L1201="","",参照_電気!L1201)</f>
        <v/>
      </c>
    </row>
    <row r="1202" spans="47:56">
      <c r="AU1202" s="19" t="str">
        <f>IF(参照_電気!A1202="","",参照_電気!A1202)</f>
        <v>A0820</v>
      </c>
      <c r="AV1202" s="19" t="str">
        <f>IF(参照_電気!B1202="","",参照_電気!B1202)</f>
        <v>(株)ワット</v>
      </c>
      <c r="AW1202" s="19" t="str">
        <f>IF(参照_電気!C1202="","",参照_電気!C1202)</f>
        <v>メニューA</v>
      </c>
      <c r="AX1202" s="19">
        <f>IF(参照_電気!D1202="","",参照_電気!D1202)</f>
        <v>0</v>
      </c>
      <c r="AY1202" s="19">
        <f>IF(参照_電気!E1202="","",参照_電気!E1202)</f>
        <v>0</v>
      </c>
      <c r="AZ1202" s="19" t="str">
        <f>IF(参照_電気!F1202="","",参照_電気!F1202)</f>
        <v>(株)ワット</v>
      </c>
      <c r="BA1202" s="19" t="str">
        <f>IF(参照_電気!G1202="","",参照_電気!G1202)</f>
        <v>(株)ワット_メニューA</v>
      </c>
      <c r="BB1202" s="19">
        <f t="shared" si="59"/>
        <v>0</v>
      </c>
      <c r="BD1202" s="19" t="str">
        <f>IF(参照_電気!L1202="","",参照_電気!L1202)</f>
        <v/>
      </c>
    </row>
    <row r="1203" spans="47:56">
      <c r="AU1203" s="19" t="str">
        <f>IF(参照_電気!A1203="","",参照_電気!A1203)</f>
        <v/>
      </c>
      <c r="AV1203" s="19" t="str">
        <f>IF(参照_電気!B1203="","",参照_電気!B1203)</f>
        <v/>
      </c>
      <c r="AW1203" s="19" t="str">
        <f>IF(参照_電気!C1203="","",参照_電気!C1203)</f>
        <v>メニューB</v>
      </c>
      <c r="AX1203" s="19">
        <f>IF(参照_電気!D1203="","",参照_電気!D1203)</f>
        <v>0</v>
      </c>
      <c r="AY1203" s="19">
        <f>IF(参照_電気!E1203="","",参照_電気!E1203)</f>
        <v>0</v>
      </c>
      <c r="AZ1203" s="19" t="str">
        <f>IF(参照_電気!F1203="","",参照_電気!F1203)</f>
        <v>(株)ワット</v>
      </c>
      <c r="BA1203" s="19" t="str">
        <f>IF(参照_電気!G1203="","",参照_電気!G1203)</f>
        <v>(株)ワット_メニューB</v>
      </c>
      <c r="BB1203" s="19">
        <f t="shared" si="59"/>
        <v>0</v>
      </c>
      <c r="BD1203" s="19" t="str">
        <f>IF(参照_電気!L1203="","",参照_電気!L1203)</f>
        <v/>
      </c>
    </row>
    <row r="1204" spans="47:56">
      <c r="AU1204" s="19" t="str">
        <f>IF(参照_電気!A1204="","",参照_電気!A1204)</f>
        <v/>
      </c>
      <c r="AV1204" s="19" t="str">
        <f>IF(参照_電気!B1204="","",参照_電気!B1204)</f>
        <v/>
      </c>
      <c r="AW1204" s="19" t="str">
        <f>IF(参照_電気!C1204="","",参照_電気!C1204)</f>
        <v>(参考値)事業者全体</v>
      </c>
      <c r="AX1204" s="19">
        <f>IF(参照_電気!D1204="","",参照_電気!D1204)</f>
        <v>0</v>
      </c>
      <c r="AY1204" s="19">
        <f>IF(参照_電気!E1204="","",参照_電気!E1204)</f>
        <v>0</v>
      </c>
      <c r="AZ1204" s="19" t="str">
        <f>IF(参照_電気!F1204="","",参照_電気!F1204)</f>
        <v>(株)ワット</v>
      </c>
      <c r="BA1204" s="19" t="str">
        <f>IF(参照_電気!G1204="","",参照_電気!G1204)</f>
        <v>(株)ワット_(参考値)事業者全体</v>
      </c>
      <c r="BB1204" s="19">
        <f t="shared" si="59"/>
        <v>0</v>
      </c>
      <c r="BD1204" s="19" t="str">
        <f>IF(参照_電気!L1204="","",参照_電気!L1204)</f>
        <v/>
      </c>
    </row>
    <row r="1205" spans="47:56">
      <c r="AU1205" s="19" t="str">
        <f>IF(参照_電気!A1205="","",参照_電気!A1205)</f>
        <v>A0821</v>
      </c>
      <c r="AV1205" s="19" t="str">
        <f>IF(参照_電気!B1205="","",参照_電気!B1205)</f>
        <v>ジケイ・スペース(株)</v>
      </c>
      <c r="AW1205" s="19" t="str">
        <f>IF(参照_電気!C1205="","",参照_電気!C1205)</f>
        <v/>
      </c>
      <c r="AX1205" s="19">
        <f>IF(参照_電気!D1205="","",参照_電気!D1205)</f>
        <v>5.7399999999999997E-4</v>
      </c>
      <c r="AY1205" s="19">
        <f>IF(参照_電気!E1205="","",参照_電気!E1205)</f>
        <v>5.7399999999999997E-4</v>
      </c>
      <c r="AZ1205" s="19" t="str">
        <f>IF(参照_電気!F1205="","",参照_電気!F1205)</f>
        <v>ジケイ・スペース(株)</v>
      </c>
      <c r="BA1205" s="19" t="str">
        <f>IF(参照_電気!G1205="","",参照_電気!G1205)</f>
        <v>ジケイ・スペース(株)_</v>
      </c>
      <c r="BB1205" s="19">
        <f t="shared" si="59"/>
        <v>0.57399999999999995</v>
      </c>
      <c r="BD1205" s="19" t="str">
        <f>IF(参照_電気!L1205="","",参照_電気!L1205)</f>
        <v/>
      </c>
    </row>
    <row r="1206" spans="47:56">
      <c r="AU1206" s="19" t="str">
        <f>IF(参照_電気!A1206="","",参照_電気!A1206)</f>
        <v>A0822</v>
      </c>
      <c r="AV1206" s="19" t="str">
        <f>IF(参照_電気!B1206="","",参照_電気!B1206)</f>
        <v>広島ガス(株)</v>
      </c>
      <c r="AW1206" s="19" t="str">
        <f>IF(参照_電気!C1206="","",参照_電気!C1206)</f>
        <v>メニューA</v>
      </c>
      <c r="AX1206" s="19">
        <f>IF(参照_電気!D1206="","",参照_電気!D1206)</f>
        <v>0</v>
      </c>
      <c r="AY1206" s="19">
        <f>IF(参照_電気!E1206="","",参照_電気!E1206)</f>
        <v>0</v>
      </c>
      <c r="AZ1206" s="19" t="str">
        <f>IF(参照_電気!F1206="","",参照_電気!F1206)</f>
        <v>広島ガス(株)</v>
      </c>
      <c r="BA1206" s="19" t="str">
        <f>IF(参照_電気!G1206="","",参照_電気!G1206)</f>
        <v>広島ガス(株)_メニューA</v>
      </c>
      <c r="BB1206" s="19">
        <f t="shared" si="59"/>
        <v>0</v>
      </c>
      <c r="BD1206" s="19" t="str">
        <f>IF(参照_電気!L1206="","",参照_電気!L1206)</f>
        <v/>
      </c>
    </row>
    <row r="1207" spans="47:56">
      <c r="AU1207" s="19" t="str">
        <f>IF(参照_電気!A1207="","",参照_電気!A1207)</f>
        <v/>
      </c>
      <c r="AV1207" s="19" t="str">
        <f>IF(参照_電気!B1207="","",参照_電気!B1207)</f>
        <v/>
      </c>
      <c r="AW1207" s="19" t="str">
        <f>IF(参照_電気!C1207="","",参照_電気!C1207)</f>
        <v>メニューB(残差)</v>
      </c>
      <c r="AX1207" s="19">
        <f>IF(参照_電気!D1207="","",参照_電気!D1207)</f>
        <v>4.6200000000000001E-4</v>
      </c>
      <c r="AY1207" s="19">
        <f>IF(参照_電気!E1207="","",参照_電気!E1207)</f>
        <v>4.6200000000000001E-4</v>
      </c>
      <c r="AZ1207" s="19" t="str">
        <f>IF(参照_電気!F1207="","",参照_電気!F1207)</f>
        <v>広島ガス(株)</v>
      </c>
      <c r="BA1207" s="19" t="str">
        <f>IF(参照_電気!G1207="","",参照_電気!G1207)</f>
        <v>広島ガス(株)_メニューB(残差)</v>
      </c>
      <c r="BB1207" s="19">
        <f t="shared" si="59"/>
        <v>0.46200000000000002</v>
      </c>
      <c r="BD1207" s="19" t="str">
        <f>IF(参照_電気!L1207="","",参照_電気!L1207)</f>
        <v/>
      </c>
    </row>
    <row r="1208" spans="47:56">
      <c r="AU1208" s="19" t="str">
        <f>IF(参照_電気!A1208="","",参照_電気!A1208)</f>
        <v/>
      </c>
      <c r="AV1208" s="19" t="str">
        <f>IF(参照_電気!B1208="","",参照_電気!B1208)</f>
        <v/>
      </c>
      <c r="AW1208" s="19" t="str">
        <f>IF(参照_電気!C1208="","",参照_電気!C1208)</f>
        <v>(参考値)事業者全体</v>
      </c>
      <c r="AX1208" s="19">
        <f>IF(参照_電気!D1208="","",参照_電気!D1208)</f>
        <v>0</v>
      </c>
      <c r="AY1208" s="19">
        <f>IF(参照_電気!E1208="","",参照_電気!E1208)</f>
        <v>0</v>
      </c>
      <c r="AZ1208" s="19" t="str">
        <f>IF(参照_電気!F1208="","",参照_電気!F1208)</f>
        <v>広島ガス(株)</v>
      </c>
      <c r="BA1208" s="19" t="str">
        <f>IF(参照_電気!G1208="","",参照_電気!G1208)</f>
        <v>広島ガス(株)_(参考値)事業者全体</v>
      </c>
      <c r="BB1208" s="19">
        <f t="shared" si="59"/>
        <v>0</v>
      </c>
      <c r="BD1208" s="19" t="str">
        <f>IF(参照_電気!L1208="","",参照_電気!L1208)</f>
        <v/>
      </c>
    </row>
    <row r="1209" spans="47:56">
      <c r="AU1209" s="19" t="str">
        <f>IF(参照_電気!A1209="","",参照_電気!A1209)</f>
        <v>A0824</v>
      </c>
      <c r="AV1209" s="19" t="str">
        <f>IF(参照_電気!B1209="","",参照_電気!B1209)</f>
        <v>(株)IQg</v>
      </c>
      <c r="AW1209" s="19" t="str">
        <f>IF(参照_電気!C1209="","",参照_電気!C1209)</f>
        <v/>
      </c>
      <c r="AX1209" s="19">
        <f>IF(参照_電気!D1209="","",参照_電気!D1209)</f>
        <v>6.38E-4</v>
      </c>
      <c r="AY1209" s="19">
        <f>IF(参照_電気!E1209="","",参照_電気!E1209)</f>
        <v>6.38E-4</v>
      </c>
      <c r="AZ1209" s="19" t="str">
        <f>IF(参照_電気!F1209="","",参照_電気!F1209)</f>
        <v>(株)IQg</v>
      </c>
      <c r="BA1209" s="19" t="str">
        <f>IF(参照_電気!G1209="","",参照_電気!G1209)</f>
        <v>(株)IQg_</v>
      </c>
      <c r="BB1209" s="19">
        <f t="shared" si="59"/>
        <v>0.63800000000000001</v>
      </c>
      <c r="BD1209" s="19" t="str">
        <f>IF(参照_電気!L1209="","",参照_電気!L1209)</f>
        <v/>
      </c>
    </row>
    <row r="1210" spans="47:56">
      <c r="AU1210" s="19" t="str">
        <f>IF(参照_電気!A1210="","",参照_電気!A1210)</f>
        <v>A0825</v>
      </c>
      <c r="AV1210" s="19" t="str">
        <f>IF(参照_電気!B1210="","",参照_電気!B1210)</f>
        <v>最適でんき(株)（旧：エナジーサプライ(株)）</v>
      </c>
      <c r="AW1210" s="19" t="str">
        <f>IF(参照_電気!C1210="","",参照_電気!C1210)</f>
        <v/>
      </c>
      <c r="AX1210" s="19">
        <f>IF(参照_電気!D1210="","",参照_電気!D1210)</f>
        <v>4.7600000000000002E-4</v>
      </c>
      <c r="AY1210" s="19">
        <f>IF(参照_電気!E1210="","",参照_電気!E1210)</f>
        <v>4.7600000000000002E-4</v>
      </c>
      <c r="AZ1210" s="19" t="str">
        <f>IF(参照_電気!F1210="","",参照_電気!F1210)</f>
        <v>最適でんき(株)（旧：エナジーサプライ(株)）</v>
      </c>
      <c r="BA1210" s="19" t="str">
        <f>IF(参照_電気!G1210="","",参照_電気!G1210)</f>
        <v>最適でんき(株)（旧：エナジーサプライ(株)）_</v>
      </c>
      <c r="BB1210" s="19">
        <f t="shared" si="59"/>
        <v>0.47600000000000003</v>
      </c>
      <c r="BD1210" s="19" t="str">
        <f>IF(参照_電気!L1210="","",参照_電気!L1210)</f>
        <v/>
      </c>
    </row>
    <row r="1211" spans="47:56">
      <c r="AU1211" s="19" t="str">
        <f>IF(参照_電気!A1211="","",参照_電気!A1211)</f>
        <v>A0826</v>
      </c>
      <c r="AV1211" s="19" t="str">
        <f>IF(参照_電気!B1211="","",参照_電気!B1211)</f>
        <v>(株)FPS</v>
      </c>
      <c r="AW1211" s="19" t="str">
        <f>IF(参照_電気!C1211="","",参照_電気!C1211)</f>
        <v>メニューA</v>
      </c>
      <c r="AX1211" s="19">
        <f>IF(参照_電気!D1211="","",参照_電気!D1211)</f>
        <v>0</v>
      </c>
      <c r="AY1211" s="19">
        <f>IF(参照_電気!E1211="","",参照_電気!E1211)</f>
        <v>0</v>
      </c>
      <c r="AZ1211" s="19" t="str">
        <f>IF(参照_電気!F1211="","",参照_電気!F1211)</f>
        <v>(株)FPS</v>
      </c>
      <c r="BA1211" s="19" t="str">
        <f>IF(参照_電気!G1211="","",参照_電気!G1211)</f>
        <v>(株)FPS_メニューA</v>
      </c>
      <c r="BB1211" s="19">
        <f t="shared" si="59"/>
        <v>0</v>
      </c>
      <c r="BD1211" s="19" t="str">
        <f>IF(参照_電気!L1211="","",参照_電気!L1211)</f>
        <v/>
      </c>
    </row>
    <row r="1212" spans="47:56">
      <c r="AU1212" s="19" t="str">
        <f>IF(参照_電気!A1212="","",参照_電気!A1212)</f>
        <v/>
      </c>
      <c r="AV1212" s="19" t="str">
        <f>IF(参照_電気!B1212="","",参照_電気!B1212)</f>
        <v/>
      </c>
      <c r="AW1212" s="19" t="str">
        <f>IF(参照_電気!C1212="","",参照_電気!C1212)</f>
        <v>メニューB</v>
      </c>
      <c r="AX1212" s="19">
        <f>IF(参照_電気!D1212="","",参照_電気!D1212)</f>
        <v>0</v>
      </c>
      <c r="AY1212" s="19">
        <f>IF(参照_電気!E1212="","",参照_電気!E1212)</f>
        <v>0</v>
      </c>
      <c r="AZ1212" s="19" t="str">
        <f>IF(参照_電気!F1212="","",参照_電気!F1212)</f>
        <v>(株)FPS</v>
      </c>
      <c r="BA1212" s="19" t="str">
        <f>IF(参照_電気!G1212="","",参照_電気!G1212)</f>
        <v>(株)FPS_メニューB</v>
      </c>
      <c r="BB1212" s="19">
        <f t="shared" si="59"/>
        <v>0</v>
      </c>
      <c r="BD1212" s="19" t="str">
        <f>IF(参照_電気!L1212="","",参照_電気!L1212)</f>
        <v/>
      </c>
    </row>
    <row r="1213" spans="47:56">
      <c r="AU1213" s="19" t="str">
        <f>IF(参照_電気!A1213="","",参照_電気!A1213)</f>
        <v/>
      </c>
      <c r="AV1213" s="19" t="str">
        <f>IF(参照_電気!B1213="","",参照_電気!B1213)</f>
        <v/>
      </c>
      <c r="AW1213" s="19" t="str">
        <f>IF(参照_電気!C1213="","",参照_電気!C1213)</f>
        <v>メニューC</v>
      </c>
      <c r="AX1213" s="19">
        <f>IF(参照_電気!D1213="","",参照_電気!D1213)</f>
        <v>1.6699999999999999E-4</v>
      </c>
      <c r="AY1213" s="19">
        <f>IF(参照_電気!E1213="","",参照_電気!E1213)</f>
        <v>1.6699999999999999E-4</v>
      </c>
      <c r="AZ1213" s="19" t="str">
        <f>IF(参照_電気!F1213="","",参照_電気!F1213)</f>
        <v>(株)FPS</v>
      </c>
      <c r="BA1213" s="19" t="str">
        <f>IF(参照_電気!G1213="","",参照_電気!G1213)</f>
        <v>(株)FPS_メニューC</v>
      </c>
      <c r="BB1213" s="19">
        <f t="shared" si="59"/>
        <v>0.16699999999999998</v>
      </c>
      <c r="BD1213" s="19" t="str">
        <f>IF(参照_電気!L1213="","",参照_電気!L1213)</f>
        <v/>
      </c>
    </row>
    <row r="1214" spans="47:56">
      <c r="AU1214" s="19" t="str">
        <f>IF(参照_電気!A1214="","",参照_電気!A1214)</f>
        <v/>
      </c>
      <c r="AV1214" s="19" t="str">
        <f>IF(参照_電気!B1214="","",参照_電気!B1214)</f>
        <v/>
      </c>
      <c r="AW1214" s="19" t="str">
        <f>IF(参照_電気!C1214="","",参照_電気!C1214)</f>
        <v>メニューD</v>
      </c>
      <c r="AX1214" s="19">
        <f>IF(参照_電気!D1214="","",参照_電気!D1214)</f>
        <v>2.13E-4</v>
      </c>
      <c r="AY1214" s="19">
        <f>IF(参照_電気!E1214="","",参照_電気!E1214)</f>
        <v>2.13E-4</v>
      </c>
      <c r="AZ1214" s="19" t="str">
        <f>IF(参照_電気!F1214="","",参照_電気!F1214)</f>
        <v>(株)FPS</v>
      </c>
      <c r="BA1214" s="19" t="str">
        <f>IF(参照_電気!G1214="","",参照_電気!G1214)</f>
        <v>(株)FPS_メニューD</v>
      </c>
      <c r="BB1214" s="19">
        <f t="shared" si="59"/>
        <v>0.21299999999999999</v>
      </c>
      <c r="BD1214" s="19" t="str">
        <f>IF(参照_電気!L1214="","",参照_電気!L1214)</f>
        <v/>
      </c>
    </row>
    <row r="1215" spans="47:56">
      <c r="AU1215" s="19" t="str">
        <f>IF(参照_電気!A1215="","",参照_電気!A1215)</f>
        <v/>
      </c>
      <c r="AV1215" s="19" t="str">
        <f>IF(参照_電気!B1215="","",参照_電気!B1215)</f>
        <v/>
      </c>
      <c r="AW1215" s="19" t="str">
        <f>IF(参照_電気!C1215="","",参照_電気!C1215)</f>
        <v>メニューE</v>
      </c>
      <c r="AX1215" s="19">
        <f>IF(参照_電気!D1215="","",参照_電気!D1215)</f>
        <v>3.0499999999999999E-4</v>
      </c>
      <c r="AY1215" s="19">
        <f>IF(参照_電気!E1215="","",参照_電気!E1215)</f>
        <v>3.0499999999999999E-4</v>
      </c>
      <c r="AZ1215" s="19" t="str">
        <f>IF(参照_電気!F1215="","",参照_電気!F1215)</f>
        <v>(株)FPS</v>
      </c>
      <c r="BA1215" s="19" t="str">
        <f>IF(参照_電気!G1215="","",参照_電気!G1215)</f>
        <v>(株)FPS_メニューE</v>
      </c>
      <c r="BB1215" s="19">
        <f t="shared" si="59"/>
        <v>0.30499999999999999</v>
      </c>
      <c r="BD1215" s="19" t="str">
        <f>IF(参照_電気!L1215="","",参照_電気!L1215)</f>
        <v/>
      </c>
    </row>
    <row r="1216" spans="47:56">
      <c r="AU1216" s="19" t="str">
        <f>IF(参照_電気!A1216="","",参照_電気!A1216)</f>
        <v/>
      </c>
      <c r="AV1216" s="19" t="str">
        <f>IF(参照_電気!B1216="","",参照_電気!B1216)</f>
        <v/>
      </c>
      <c r="AW1216" s="19" t="str">
        <f>IF(参照_電気!C1216="","",参照_電気!C1216)</f>
        <v>メニューF</v>
      </c>
      <c r="AX1216" s="19">
        <f>IF(参照_電気!D1216="","",参照_電気!D1216)</f>
        <v>3.97E-4</v>
      </c>
      <c r="AY1216" s="19">
        <f>IF(参照_電気!E1216="","",参照_電気!E1216)</f>
        <v>3.97E-4</v>
      </c>
      <c r="AZ1216" s="19" t="str">
        <f>IF(参照_電気!F1216="","",参照_電気!F1216)</f>
        <v>(株)FPS</v>
      </c>
      <c r="BA1216" s="19" t="str">
        <f>IF(参照_電気!G1216="","",参照_電気!G1216)</f>
        <v>(株)FPS_メニューF</v>
      </c>
      <c r="BB1216" s="19">
        <f t="shared" si="59"/>
        <v>0.39700000000000002</v>
      </c>
      <c r="BD1216" s="19" t="str">
        <f>IF(参照_電気!L1216="","",参照_電気!L1216)</f>
        <v/>
      </c>
    </row>
    <row r="1217" spans="47:56">
      <c r="AU1217" s="19" t="str">
        <f>IF(参照_電気!A1217="","",参照_電気!A1217)</f>
        <v/>
      </c>
      <c r="AV1217" s="19" t="str">
        <f>IF(参照_電気!B1217="","",参照_電気!B1217)</f>
        <v/>
      </c>
      <c r="AW1217" s="19" t="str">
        <f>IF(参照_電気!C1217="","",参照_電気!C1217)</f>
        <v>メニューG(残差)</v>
      </c>
      <c r="AX1217" s="19">
        <f>IF(参照_電気!D1217="","",参照_電気!D1217)</f>
        <v>4.57E-4</v>
      </c>
      <c r="AY1217" s="19">
        <f>IF(参照_電気!E1217="","",参照_電気!E1217)</f>
        <v>4.57E-4</v>
      </c>
      <c r="AZ1217" s="19" t="str">
        <f>IF(参照_電気!F1217="","",参照_電気!F1217)</f>
        <v>(株)FPS</v>
      </c>
      <c r="BA1217" s="19" t="str">
        <f>IF(参照_電気!G1217="","",参照_電気!G1217)</f>
        <v>(株)FPS_メニューG(残差)</v>
      </c>
      <c r="BB1217" s="19">
        <f t="shared" si="59"/>
        <v>0.45700000000000002</v>
      </c>
      <c r="BD1217" s="19" t="str">
        <f>IF(参照_電気!L1217="","",参照_電気!L1217)</f>
        <v/>
      </c>
    </row>
    <row r="1218" spans="47:56">
      <c r="AU1218" s="19" t="str">
        <f>IF(参照_電気!A1218="","",参照_電気!A1218)</f>
        <v/>
      </c>
      <c r="AV1218" s="19" t="str">
        <f>IF(参照_電気!B1218="","",参照_電気!B1218)</f>
        <v/>
      </c>
      <c r="AW1218" s="19" t="str">
        <f>IF(参照_電気!C1218="","",参照_電気!C1218)</f>
        <v>(参考値)事業者全体</v>
      </c>
      <c r="AX1218" s="19">
        <f>IF(参照_電気!D1218="","",参照_電気!D1218)</f>
        <v>4.2499999999999998E-4</v>
      </c>
      <c r="AY1218" s="19">
        <f>IF(参照_電気!E1218="","",参照_電気!E1218)</f>
        <v>4.2499999999999998E-4</v>
      </c>
      <c r="AZ1218" s="19" t="str">
        <f>IF(参照_電気!F1218="","",参照_電気!F1218)</f>
        <v>(株)FPS</v>
      </c>
      <c r="BA1218" s="19" t="str">
        <f>IF(参照_電気!G1218="","",参照_電気!G1218)</f>
        <v>(株)FPS_(参考値)事業者全体</v>
      </c>
      <c r="BB1218" s="19">
        <f t="shared" si="59"/>
        <v>0.42499999999999999</v>
      </c>
      <c r="BD1218" s="19" t="str">
        <f>IF(参照_電気!L1218="","",参照_電気!L1218)</f>
        <v/>
      </c>
    </row>
    <row r="1219" spans="47:56">
      <c r="AU1219" s="19" t="str">
        <f>IF(参照_電気!A1219="","",参照_電気!A1219)</f>
        <v>A0827</v>
      </c>
      <c r="AV1219" s="19" t="str">
        <f>IF(参照_電気!B1219="","",参照_電気!B1219)</f>
        <v>大熊るるるん電力(株)</v>
      </c>
      <c r="AW1219" s="19" t="str">
        <f>IF(参照_電気!C1219="","",参照_電気!C1219)</f>
        <v/>
      </c>
      <c r="AX1219" s="19">
        <f>IF(参照_電気!D1219="","",参照_電気!D1219)</f>
        <v>5.7399999999999997E-4</v>
      </c>
      <c r="AY1219" s="19">
        <f>IF(参照_電気!E1219="","",参照_電気!E1219)</f>
        <v>5.7399999999999997E-4</v>
      </c>
      <c r="AZ1219" s="19" t="str">
        <f>IF(参照_電気!F1219="","",参照_電気!F1219)</f>
        <v>大熊るるるん電力(株)</v>
      </c>
      <c r="BA1219" s="19" t="str">
        <f>IF(参照_電気!G1219="","",参照_電気!G1219)</f>
        <v>大熊るるるん電力(株)_</v>
      </c>
      <c r="BB1219" s="19">
        <f t="shared" si="59"/>
        <v>0.57399999999999995</v>
      </c>
      <c r="BD1219" s="19" t="str">
        <f>IF(参照_電気!L1219="","",参照_電気!L1219)</f>
        <v/>
      </c>
    </row>
    <row r="1220" spans="47:56">
      <c r="AU1220" s="19" t="str">
        <f>IF(参照_電気!A1220="","",参照_電気!A1220)</f>
        <v>A0829</v>
      </c>
      <c r="AV1220" s="19" t="str">
        <f>IF(参照_電気!B1220="","",参照_電気!B1220)</f>
        <v>(株)レックス</v>
      </c>
      <c r="AW1220" s="19" t="str">
        <f>IF(参照_電気!C1220="","",参照_電気!C1220)</f>
        <v>メニューA</v>
      </c>
      <c r="AX1220" s="19">
        <f>IF(参照_電気!D1220="","",参照_電気!D1220)</f>
        <v>5.4699999999999996E-4</v>
      </c>
      <c r="AY1220" s="19">
        <f>IF(参照_電気!E1220="","",参照_電気!E1220)</f>
        <v>5.4699999999999996E-4</v>
      </c>
      <c r="AZ1220" s="19" t="str">
        <f>IF(参照_電気!F1220="","",参照_電気!F1220)</f>
        <v>(株)レックス</v>
      </c>
      <c r="BA1220" s="19" t="str">
        <f>IF(参照_電気!G1220="","",参照_電気!G1220)</f>
        <v>(株)レックス_メニューA</v>
      </c>
      <c r="BB1220" s="19">
        <f t="shared" si="59"/>
        <v>0.54699999999999993</v>
      </c>
      <c r="BD1220" s="19" t="str">
        <f>IF(参照_電気!L1220="","",参照_電気!L1220)</f>
        <v/>
      </c>
    </row>
    <row r="1221" spans="47:56">
      <c r="AU1221" s="19" t="str">
        <f>IF(参照_電気!A1221="","",参照_電気!A1221)</f>
        <v/>
      </c>
      <c r="AV1221" s="19" t="str">
        <f>IF(参照_電気!B1221="","",参照_電気!B1221)</f>
        <v/>
      </c>
      <c r="AW1221" s="19" t="str">
        <f>IF(参照_電気!C1221="","",参照_電気!C1221)</f>
        <v>(参考値)事業者全体</v>
      </c>
      <c r="AX1221" s="19">
        <f>IF(参照_電気!D1221="","",参照_電気!D1221)</f>
        <v>5.4699999999999996E-4</v>
      </c>
      <c r="AY1221" s="19">
        <f>IF(参照_電気!E1221="","",参照_電気!E1221)</f>
        <v>5.4699999999999996E-4</v>
      </c>
      <c r="AZ1221" s="19" t="str">
        <f>IF(参照_電気!F1221="","",参照_電気!F1221)</f>
        <v>(株)レックス</v>
      </c>
      <c r="BA1221" s="19" t="str">
        <f>IF(参照_電気!G1221="","",参照_電気!G1221)</f>
        <v>(株)レックス_(参考値)事業者全体</v>
      </c>
      <c r="BB1221" s="19">
        <f t="shared" ref="BB1221:BB1284" si="60">AX1221*1000</f>
        <v>0.54699999999999993</v>
      </c>
      <c r="BD1221" s="19" t="str">
        <f>IF(参照_電気!L1221="","",参照_電気!L1221)</f>
        <v/>
      </c>
    </row>
    <row r="1222" spans="47:56">
      <c r="AU1222" s="19" t="str">
        <f>IF(参照_電気!A1222="","",参照_電気!A1222)</f>
        <v>A0831</v>
      </c>
      <c r="AV1222" s="19" t="str">
        <f>IF(参照_電気!B1222="","",参照_電気!B1222)</f>
        <v>おきたま新電力(株)</v>
      </c>
      <c r="AW1222" s="19" t="str">
        <f>IF(参照_電気!C1222="","",参照_電気!C1222)</f>
        <v>メニューA</v>
      </c>
      <c r="AX1222" s="19">
        <f>IF(参照_電気!D1222="","",参照_電気!D1222)</f>
        <v>0</v>
      </c>
      <c r="AY1222" s="19">
        <f>IF(参照_電気!E1222="","",参照_電気!E1222)</f>
        <v>0</v>
      </c>
      <c r="AZ1222" s="19" t="str">
        <f>IF(参照_電気!F1222="","",参照_電気!F1222)</f>
        <v>おきたま新電力(株)</v>
      </c>
      <c r="BA1222" s="19" t="str">
        <f>IF(参照_電気!G1222="","",参照_電気!G1222)</f>
        <v>おきたま新電力(株)_メニューA</v>
      </c>
      <c r="BB1222" s="19">
        <f t="shared" si="60"/>
        <v>0</v>
      </c>
      <c r="BD1222" s="19" t="str">
        <f>IF(参照_電気!L1222="","",参照_電気!L1222)</f>
        <v/>
      </c>
    </row>
    <row r="1223" spans="47:56">
      <c r="AU1223" s="19" t="str">
        <f>IF(参照_電気!A1223="","",参照_電気!A1223)</f>
        <v/>
      </c>
      <c r="AV1223" s="19" t="str">
        <f>IF(参照_電気!B1223="","",参照_電気!B1223)</f>
        <v/>
      </c>
      <c r="AW1223" s="19" t="str">
        <f>IF(参照_電気!C1223="","",参照_電気!C1223)</f>
        <v>メニューB(残差)</v>
      </c>
      <c r="AX1223" s="19">
        <f>IF(参照_電気!D1223="","",参照_電気!D1223)</f>
        <v>5.9800000000000001E-4</v>
      </c>
      <c r="AY1223" s="19">
        <f>IF(参照_電気!E1223="","",参照_電気!E1223)</f>
        <v>5.9800000000000001E-4</v>
      </c>
      <c r="AZ1223" s="19" t="str">
        <f>IF(参照_電気!F1223="","",参照_電気!F1223)</f>
        <v>おきたま新電力(株)</v>
      </c>
      <c r="BA1223" s="19" t="str">
        <f>IF(参照_電気!G1223="","",参照_電気!G1223)</f>
        <v>おきたま新電力(株)_メニューB(残差)</v>
      </c>
      <c r="BB1223" s="19">
        <f t="shared" si="60"/>
        <v>0.59799999999999998</v>
      </c>
      <c r="BD1223" s="19" t="str">
        <f>IF(参照_電気!L1223="","",参照_電気!L1223)</f>
        <v/>
      </c>
    </row>
    <row r="1224" spans="47:56">
      <c r="AU1224" s="19" t="str">
        <f>IF(参照_電気!A1224="","",参照_電気!A1224)</f>
        <v/>
      </c>
      <c r="AV1224" s="19" t="str">
        <f>IF(参照_電気!B1224="","",参照_電気!B1224)</f>
        <v/>
      </c>
      <c r="AW1224" s="19" t="str">
        <f>IF(参照_電気!C1224="","",参照_電気!C1224)</f>
        <v>(参考値)事業者全体</v>
      </c>
      <c r="AX1224" s="19">
        <f>IF(参照_電気!D1224="","",参照_電気!D1224)</f>
        <v>5.1800000000000001E-4</v>
      </c>
      <c r="AY1224" s="19">
        <f>IF(参照_電気!E1224="","",参照_電気!E1224)</f>
        <v>5.1800000000000001E-4</v>
      </c>
      <c r="AZ1224" s="19" t="str">
        <f>IF(参照_電気!F1224="","",参照_電気!F1224)</f>
        <v>おきたま新電力(株)</v>
      </c>
      <c r="BA1224" s="19" t="str">
        <f>IF(参照_電気!G1224="","",参照_電気!G1224)</f>
        <v>おきたま新電力(株)_(参考値)事業者全体</v>
      </c>
      <c r="BB1224" s="19">
        <f t="shared" si="60"/>
        <v>0.51800000000000002</v>
      </c>
      <c r="BD1224" s="19" t="str">
        <f>IF(参照_電気!L1224="","",参照_電気!L1224)</f>
        <v/>
      </c>
    </row>
    <row r="1225" spans="47:56">
      <c r="AU1225" s="19" t="str">
        <f>IF(参照_電気!A1225="","",参照_電気!A1225)</f>
        <v>A0835</v>
      </c>
      <c r="AV1225" s="19" t="str">
        <f>IF(参照_電気!B1225="","",参照_電気!B1225)</f>
        <v>河原実業(株)</v>
      </c>
      <c r="AW1225" s="19" t="str">
        <f>IF(参照_電気!C1225="","",参照_電気!C1225)</f>
        <v/>
      </c>
      <c r="AX1225" s="19">
        <f>IF(参照_電気!D1225="","",参照_電気!D1225)</f>
        <v>4.8899999999999996E-4</v>
      </c>
      <c r="AY1225" s="19">
        <f>IF(参照_電気!E1225="","",参照_電気!E1225)</f>
        <v>4.8899999999999996E-4</v>
      </c>
      <c r="AZ1225" s="19" t="str">
        <f>IF(参照_電気!F1225="","",参照_電気!F1225)</f>
        <v>河原実業(株)</v>
      </c>
      <c r="BA1225" s="19" t="str">
        <f>IF(参照_電気!G1225="","",参照_電気!G1225)</f>
        <v>河原実業(株)_</v>
      </c>
      <c r="BB1225" s="19">
        <f t="shared" si="60"/>
        <v>0.48899999999999993</v>
      </c>
      <c r="BD1225" s="19" t="str">
        <f>IF(参照_電気!L1225="","",参照_電気!L1225)</f>
        <v/>
      </c>
    </row>
    <row r="1226" spans="47:56">
      <c r="AU1226" s="19" t="str">
        <f>IF(参照_電気!A1226="","",参照_電気!A1226)</f>
        <v>A0838</v>
      </c>
      <c r="AV1226" s="19" t="str">
        <f>IF(参照_電気!B1226="","",参照_電気!B1226)</f>
        <v>(株)stc</v>
      </c>
      <c r="AW1226" s="19" t="str">
        <f>IF(参照_電気!C1226="","",参照_電気!C1226)</f>
        <v/>
      </c>
      <c r="AX1226" s="19">
        <f>IF(参照_電気!D1226="","",参照_電気!D1226)</f>
        <v>4.2200000000000001E-4</v>
      </c>
      <c r="AY1226" s="19">
        <f>IF(参照_電気!E1226="","",参照_電気!E1226)</f>
        <v>4.2200000000000001E-4</v>
      </c>
      <c r="AZ1226" s="19" t="str">
        <f>IF(参照_電気!F1226="","",参照_電気!F1226)</f>
        <v>(株)stc</v>
      </c>
      <c r="BA1226" s="19" t="str">
        <f>IF(参照_電気!G1226="","",参照_電気!G1226)</f>
        <v>(株)stc_</v>
      </c>
      <c r="BB1226" s="19">
        <f t="shared" si="60"/>
        <v>0.42199999999999999</v>
      </c>
      <c r="BD1226" s="19" t="str">
        <f>IF(参照_電気!L1226="","",参照_電気!L1226)</f>
        <v/>
      </c>
    </row>
    <row r="1227" spans="47:56">
      <c r="AU1227" s="19" t="str">
        <f>IF(参照_電気!A1227="","",参照_電気!A1227)</f>
        <v>A0839</v>
      </c>
      <c r="AV1227" s="19" t="str">
        <f>IF(参照_電気!B1227="","",参照_電気!B1227)</f>
        <v>(株)工営エナジー</v>
      </c>
      <c r="AW1227" s="19" t="str">
        <f>IF(参照_電気!C1227="","",参照_電気!C1227)</f>
        <v>メニューA</v>
      </c>
      <c r="AX1227" s="19">
        <f>IF(参照_電気!D1227="","",参照_電気!D1227)</f>
        <v>2.0000000000000002E-5</v>
      </c>
      <c r="AY1227" s="19">
        <f>IF(参照_電気!E1227="","",参照_電気!E1227)</f>
        <v>2.0000000000000002E-5</v>
      </c>
      <c r="AZ1227" s="19" t="str">
        <f>IF(参照_電気!F1227="","",参照_電気!F1227)</f>
        <v>(株)工営エナジー</v>
      </c>
      <c r="BA1227" s="19" t="str">
        <f>IF(参照_電気!G1227="","",参照_電気!G1227)</f>
        <v>(株)工営エナジー_メニューA</v>
      </c>
      <c r="BB1227" s="19">
        <f t="shared" si="60"/>
        <v>0.02</v>
      </c>
      <c r="BD1227" s="19" t="str">
        <f>IF(参照_電気!L1227="","",参照_電気!L1227)</f>
        <v/>
      </c>
    </row>
    <row r="1228" spans="47:56">
      <c r="AU1228" s="19" t="str">
        <f>IF(参照_電気!A1228="","",参照_電気!A1228)</f>
        <v/>
      </c>
      <c r="AV1228" s="19" t="str">
        <f>IF(参照_電気!B1228="","",参照_電気!B1228)</f>
        <v/>
      </c>
      <c r="AW1228" s="19" t="str">
        <f>IF(参照_電気!C1228="","",参照_電気!C1228)</f>
        <v>(参考値)事業者全体</v>
      </c>
      <c r="AX1228" s="19">
        <f>IF(参照_電気!D1228="","",参照_電気!D1228)</f>
        <v>2.0000000000000002E-5</v>
      </c>
      <c r="AY1228" s="19">
        <f>IF(参照_電気!E1228="","",参照_電気!E1228)</f>
        <v>2.0000000000000002E-5</v>
      </c>
      <c r="AZ1228" s="19" t="str">
        <f>IF(参照_電気!F1228="","",参照_電気!F1228)</f>
        <v>(株)工営エナジー</v>
      </c>
      <c r="BA1228" s="19" t="str">
        <f>IF(参照_電気!G1228="","",参照_電気!G1228)</f>
        <v>(株)工営エナジー_(参考値)事業者全体</v>
      </c>
      <c r="BB1228" s="19">
        <f t="shared" si="60"/>
        <v>0.02</v>
      </c>
      <c r="BD1228" s="19" t="str">
        <f>IF(参照_電気!L1228="","",参照_電気!L1228)</f>
        <v/>
      </c>
    </row>
    <row r="1229" spans="47:56">
      <c r="AU1229" s="19" t="str">
        <f>IF(参照_電気!A1229="","",参照_電気!A1229)</f>
        <v>A0840</v>
      </c>
      <c r="AV1229" s="19" t="str">
        <f>IF(参照_電気!B1229="","",参照_電気!B1229)</f>
        <v>アースシグナルソリューションズ(株)</v>
      </c>
      <c r="AW1229" s="19" t="str">
        <f>IF(参照_電気!C1229="","",参照_電気!C1229)</f>
        <v/>
      </c>
      <c r="AX1229" s="19">
        <f>IF(参照_電気!D1229="","",参照_電気!D1229)</f>
        <v>8.8999999999999995E-5</v>
      </c>
      <c r="AY1229" s="19">
        <f>IF(参照_電気!E1229="","",参照_電気!E1229)</f>
        <v>8.8999999999999995E-5</v>
      </c>
      <c r="AZ1229" s="19" t="str">
        <f>IF(参照_電気!F1229="","",参照_電気!F1229)</f>
        <v>アースシグナルソリューションズ(株)</v>
      </c>
      <c r="BA1229" s="19" t="str">
        <f>IF(参照_電気!G1229="","",参照_電気!G1229)</f>
        <v>アースシグナルソリューションズ(株)_</v>
      </c>
      <c r="BB1229" s="19">
        <f t="shared" si="60"/>
        <v>8.8999999999999996E-2</v>
      </c>
      <c r="BD1229" s="19" t="str">
        <f>IF(参照_電気!L1229="","",参照_電気!L1229)</f>
        <v/>
      </c>
    </row>
    <row r="1230" spans="47:56">
      <c r="AU1230" s="19" t="str">
        <f>IF(参照_電気!A1230="","",参照_電気!A1230)</f>
        <v>A0843</v>
      </c>
      <c r="AV1230" s="19" t="str">
        <f>IF(参照_電気!B1230="","",参照_電気!B1230)</f>
        <v>シントウエナジー(株)</v>
      </c>
      <c r="AW1230" s="19" t="str">
        <f>IF(参照_電気!C1230="","",参照_電気!C1230)</f>
        <v/>
      </c>
      <c r="AX1230" s="19">
        <f>IF(参照_電気!D1230="","",参照_電気!D1230)</f>
        <v>2.8899999999999998E-4</v>
      </c>
      <c r="AY1230" s="19">
        <f>IF(参照_電気!E1230="","",参照_電気!E1230)</f>
        <v>2.8899999999999998E-4</v>
      </c>
      <c r="AZ1230" s="19" t="str">
        <f>IF(参照_電気!F1230="","",参照_電気!F1230)</f>
        <v>シントウエナジー(株)</v>
      </c>
      <c r="BA1230" s="19" t="str">
        <f>IF(参照_電気!G1230="","",参照_電気!G1230)</f>
        <v>シントウエナジー(株)_</v>
      </c>
      <c r="BB1230" s="19">
        <f t="shared" si="60"/>
        <v>0.28899999999999998</v>
      </c>
      <c r="BD1230" s="19" t="str">
        <f>IF(参照_電気!L1230="","",参照_電気!L1230)</f>
        <v/>
      </c>
    </row>
    <row r="1231" spans="47:56">
      <c r="AU1231" s="19" t="str">
        <f>IF(参照_電気!A1231="","",参照_電気!A1231)</f>
        <v>A0844</v>
      </c>
      <c r="AV1231" s="19" t="str">
        <f>IF(参照_電気!B1231="","",参照_電気!B1231)</f>
        <v>那須野ヶ原みらい電力(株)</v>
      </c>
      <c r="AW1231" s="19" t="str">
        <f>IF(参照_電気!C1231="","",参照_電気!C1231)</f>
        <v/>
      </c>
      <c r="AX1231" s="19">
        <f>IF(参照_電気!D1231="","",参照_電気!D1231)</f>
        <v>2.22E-4</v>
      </c>
      <c r="AY1231" s="19">
        <f>IF(参照_電気!E1231="","",参照_電気!E1231)</f>
        <v>2.22E-4</v>
      </c>
      <c r="AZ1231" s="19" t="str">
        <f>IF(参照_電気!F1231="","",参照_電気!F1231)</f>
        <v>那須野ヶ原みらい電力(株)</v>
      </c>
      <c r="BA1231" s="19" t="str">
        <f>IF(参照_電気!G1231="","",参照_電気!G1231)</f>
        <v>那須野ヶ原みらい電力(株)_</v>
      </c>
      <c r="BB1231" s="19">
        <f t="shared" si="60"/>
        <v>0.222</v>
      </c>
      <c r="BD1231" s="19" t="str">
        <f>IF(参照_電気!L1231="","",参照_電気!L1231)</f>
        <v/>
      </c>
    </row>
    <row r="1232" spans="47:56">
      <c r="AU1232" s="19" t="str">
        <f>IF(参照_電気!A1232="","",参照_電気!A1232)</f>
        <v>A0847</v>
      </c>
      <c r="AV1232" s="19" t="str">
        <f>IF(参照_電気!B1232="","",参照_電気!B1232)</f>
        <v>柏崎あい・あーるエナジー(株)</v>
      </c>
      <c r="AW1232" s="19" t="str">
        <f>IF(参照_電気!C1232="","",参照_電気!C1232)</f>
        <v/>
      </c>
      <c r="AX1232" s="19">
        <f>IF(参照_電気!D1232="","",参照_電気!D1232)</f>
        <v>5.7899999999999998E-4</v>
      </c>
      <c r="AY1232" s="19">
        <f>IF(参照_電気!E1232="","",参照_電気!E1232)</f>
        <v>5.7899999999999998E-4</v>
      </c>
      <c r="AZ1232" s="19" t="str">
        <f>IF(参照_電気!F1232="","",参照_電気!F1232)</f>
        <v>柏崎あい・あーるエナジー(株)</v>
      </c>
      <c r="BA1232" s="19" t="str">
        <f>IF(参照_電気!G1232="","",参照_電気!G1232)</f>
        <v>柏崎あい・あーるエナジー(株)_</v>
      </c>
      <c r="BB1232" s="19">
        <f t="shared" si="60"/>
        <v>0.57899999999999996</v>
      </c>
      <c r="BD1232" s="19" t="str">
        <f>IF(参照_電気!L1232="","",参照_電気!L1232)</f>
        <v/>
      </c>
    </row>
    <row r="1233" spans="47:56">
      <c r="AU1233" s="19" t="str">
        <f>IF(参照_電気!A1233="","",参照_電気!A1233)</f>
        <v>A0849</v>
      </c>
      <c r="AV1233" s="19" t="str">
        <f>IF(参照_電気!B1233="","",参照_電気!B1233)</f>
        <v>京セラ(株)</v>
      </c>
      <c r="AW1233" s="19" t="str">
        <f>IF(参照_電気!C1233="","",参照_電気!C1233)</f>
        <v>メニューA</v>
      </c>
      <c r="AX1233" s="19">
        <f>IF(参照_電気!D1233="","",参照_電気!D1233)</f>
        <v>0</v>
      </c>
      <c r="AY1233" s="19">
        <f>IF(参照_電気!E1233="","",参照_電気!E1233)</f>
        <v>0</v>
      </c>
      <c r="AZ1233" s="19" t="str">
        <f>IF(参照_電気!F1233="","",参照_電気!F1233)</f>
        <v>京セラ(株)</v>
      </c>
      <c r="BA1233" s="19" t="str">
        <f>IF(参照_電気!G1233="","",参照_電気!G1233)</f>
        <v>京セラ(株)_メニューA</v>
      </c>
      <c r="BB1233" s="19">
        <f t="shared" si="60"/>
        <v>0</v>
      </c>
      <c r="BD1233" s="19" t="str">
        <f>IF(参照_電気!L1233="","",参照_電気!L1233)</f>
        <v/>
      </c>
    </row>
    <row r="1234" spans="47:56">
      <c r="AU1234" s="19" t="str">
        <f>IF(参照_電気!A1234="","",参照_電気!A1234)</f>
        <v/>
      </c>
      <c r="AV1234" s="19" t="str">
        <f>IF(参照_電気!B1234="","",参照_電気!B1234)</f>
        <v/>
      </c>
      <c r="AW1234" s="19" t="str">
        <f>IF(参照_電気!C1234="","",参照_電気!C1234)</f>
        <v>(参考値)事業者全体</v>
      </c>
      <c r="AX1234" s="19">
        <f>IF(参照_電気!D1234="","",参照_電気!D1234)</f>
        <v>0</v>
      </c>
      <c r="AY1234" s="19">
        <f>IF(参照_電気!E1234="","",参照_電気!E1234)</f>
        <v>0</v>
      </c>
      <c r="AZ1234" s="19" t="str">
        <f>IF(参照_電気!F1234="","",参照_電気!F1234)</f>
        <v>京セラ(株)</v>
      </c>
      <c r="BA1234" s="19" t="str">
        <f>IF(参照_電気!G1234="","",参照_電気!G1234)</f>
        <v>京セラ(株)_(参考値)事業者全体</v>
      </c>
      <c r="BB1234" s="19">
        <f t="shared" si="60"/>
        <v>0</v>
      </c>
      <c r="BD1234" s="19" t="str">
        <f>IF(参照_電気!L1234="","",参照_電気!L1234)</f>
        <v/>
      </c>
    </row>
    <row r="1235" spans="47:56">
      <c r="AU1235" s="19" t="str">
        <f>IF(参照_電気!A1235="","",参照_電気!A1235)</f>
        <v>A0851</v>
      </c>
      <c r="AV1235" s="19" t="str">
        <f>IF(参照_電気!B1235="","",参照_電気!B1235)</f>
        <v>(株)鳥取みらい電力</v>
      </c>
      <c r="AW1235" s="19" t="str">
        <f>IF(参照_電気!C1235="","",参照_電気!C1235)</f>
        <v/>
      </c>
      <c r="AX1235" s="19">
        <f>IF(参照_電気!D1235="","",参照_電気!D1235)</f>
        <v>4.28E-4</v>
      </c>
      <c r="AY1235" s="19">
        <f>IF(参照_電気!E1235="","",参照_電気!E1235)</f>
        <v>4.28E-4</v>
      </c>
      <c r="AZ1235" s="19" t="str">
        <f>IF(参照_電気!F1235="","",参照_電気!F1235)</f>
        <v>(株)鳥取みらい電力</v>
      </c>
      <c r="BA1235" s="19" t="str">
        <f>IF(参照_電気!G1235="","",参照_電気!G1235)</f>
        <v>(株)鳥取みらい電力_</v>
      </c>
      <c r="BB1235" s="19">
        <f t="shared" si="60"/>
        <v>0.42799999999999999</v>
      </c>
      <c r="BD1235" s="19" t="str">
        <f>IF(参照_電気!L1235="","",参照_電気!L1235)</f>
        <v/>
      </c>
    </row>
    <row r="1236" spans="47:56">
      <c r="AU1236" s="19" t="str">
        <f>IF(参照_電気!A1236="","",参照_電気!A1236)</f>
        <v>A0852</v>
      </c>
      <c r="AV1236" s="19" t="str">
        <f>IF(参照_電気!B1236="","",参照_電気!B1236)</f>
        <v>鈴鹿グリーンエナジー(株)</v>
      </c>
      <c r="AW1236" s="19" t="str">
        <f>IF(参照_電気!C1236="","",参照_電気!C1236)</f>
        <v/>
      </c>
      <c r="AX1236" s="19">
        <f>IF(参照_電気!D1236="","",参照_電気!D1236)</f>
        <v>2.31E-4</v>
      </c>
      <c r="AY1236" s="19">
        <f>IF(参照_電気!E1236="","",参照_電気!E1236)</f>
        <v>2.31E-4</v>
      </c>
      <c r="AZ1236" s="19" t="str">
        <f>IF(参照_電気!F1236="","",参照_電気!F1236)</f>
        <v>鈴鹿グリーンエナジー(株)</v>
      </c>
      <c r="BA1236" s="19" t="str">
        <f>IF(参照_電気!G1236="","",参照_電気!G1236)</f>
        <v>鈴鹿グリーンエナジー(株)_</v>
      </c>
      <c r="BB1236" s="19">
        <f t="shared" si="60"/>
        <v>0.23100000000000001</v>
      </c>
      <c r="BD1236" s="19" t="str">
        <f>IF(参照_電気!L1236="","",参照_電気!L1236)</f>
        <v/>
      </c>
    </row>
    <row r="1237" spans="47:56">
      <c r="AU1237" s="19" t="str">
        <f>IF(参照_電気!A1237="","",参照_電気!A1237)</f>
        <v>A0853</v>
      </c>
      <c r="AV1237" s="19" t="str">
        <f>IF(参照_電気!B1237="","",参照_電気!B1237)</f>
        <v>一般社団法人東北自動車産業グリーンエネルギー普及協会</v>
      </c>
      <c r="AW1237" s="19" t="str">
        <f>IF(参照_電気!C1237="","",参照_電気!C1237)</f>
        <v/>
      </c>
      <c r="AX1237" s="19">
        <f>IF(参照_電気!D1237="","",参照_電気!D1237)</f>
        <v>0</v>
      </c>
      <c r="AY1237" s="19">
        <f>IF(参照_電気!E1237="","",参照_電気!E1237)</f>
        <v>0</v>
      </c>
      <c r="AZ1237" s="19" t="str">
        <f>IF(参照_電気!F1237="","",参照_電気!F1237)</f>
        <v>一般社団法人東北自動車産業グリーンエネルギー普及協会</v>
      </c>
      <c r="BA1237" s="19" t="str">
        <f>IF(参照_電気!G1237="","",参照_電気!G1237)</f>
        <v>一般社団法人東北自動車産業グリーンエネルギー普及協会_</v>
      </c>
      <c r="BB1237" s="19">
        <f t="shared" si="60"/>
        <v>0</v>
      </c>
      <c r="BD1237" s="19" t="str">
        <f>IF(参照_電気!L1237="","",参照_電気!L1237)</f>
        <v/>
      </c>
    </row>
    <row r="1238" spans="47:56">
      <c r="AU1238" s="19" t="str">
        <f>IF(参照_電気!A1238="","",参照_電気!A1238)</f>
        <v>A0854</v>
      </c>
      <c r="AV1238" s="19" t="str">
        <f>IF(参照_電気!B1238="","",参照_電気!B1238)</f>
        <v>刈谷知立みらい電力(株)</v>
      </c>
      <c r="AW1238" s="19" t="str">
        <f>IF(参照_電気!C1238="","",参照_電気!C1238)</f>
        <v>メニューA</v>
      </c>
      <c r="AX1238" s="19">
        <f>IF(参照_電気!D1238="","",参照_電気!D1238)</f>
        <v>3.0400000000000002E-4</v>
      </c>
      <c r="AY1238" s="19">
        <f>IF(参照_電気!E1238="","",参照_電気!E1238)</f>
        <v>3.0400000000000002E-4</v>
      </c>
      <c r="AZ1238" s="19" t="str">
        <f>IF(参照_電気!F1238="","",参照_電気!F1238)</f>
        <v>刈谷知立みらい電力(株)</v>
      </c>
      <c r="BA1238" s="19" t="str">
        <f>IF(参照_電気!G1238="","",参照_電気!G1238)</f>
        <v>刈谷知立みらい電力(株)_メニューA</v>
      </c>
      <c r="BB1238" s="19">
        <f t="shared" si="60"/>
        <v>0.30399999999999999</v>
      </c>
      <c r="BD1238" s="19" t="str">
        <f>IF(参照_電気!L1238="","",参照_電気!L1238)</f>
        <v/>
      </c>
    </row>
    <row r="1239" spans="47:56">
      <c r="AU1239" s="19" t="str">
        <f>IF(参照_電気!A1239="","",参照_電気!A1239)</f>
        <v/>
      </c>
      <c r="AV1239" s="19" t="str">
        <f>IF(参照_電気!B1239="","",参照_電気!B1239)</f>
        <v/>
      </c>
      <c r="AW1239" s="19" t="str">
        <f>IF(参照_電気!C1239="","",参照_電気!C1239)</f>
        <v>(参考値)事業者全体</v>
      </c>
      <c r="AX1239" s="19">
        <f>IF(参照_電気!D1239="","",参照_電気!D1239)</f>
        <v>3.0400000000000002E-4</v>
      </c>
      <c r="AY1239" s="19">
        <f>IF(参照_電気!E1239="","",参照_電気!E1239)</f>
        <v>3.0400000000000002E-4</v>
      </c>
      <c r="AZ1239" s="19" t="str">
        <f>IF(参照_電気!F1239="","",参照_電気!F1239)</f>
        <v>刈谷知立みらい電力(株)</v>
      </c>
      <c r="BA1239" s="19" t="str">
        <f>IF(参照_電気!G1239="","",参照_電気!G1239)</f>
        <v>刈谷知立みらい電力(株)_(参考値)事業者全体</v>
      </c>
      <c r="BB1239" s="19">
        <f t="shared" si="60"/>
        <v>0.30399999999999999</v>
      </c>
      <c r="BD1239" s="19" t="str">
        <f>IF(参照_電気!L1239="","",参照_電気!L1239)</f>
        <v/>
      </c>
    </row>
    <row r="1240" spans="47:56">
      <c r="AU1240" s="19" t="str">
        <f>IF(参照_電気!A1240="","",参照_電気!A1240)</f>
        <v>A0857</v>
      </c>
      <c r="AV1240" s="19" t="str">
        <f>IF(参照_電気!B1240="","",参照_電気!B1240)</f>
        <v>(株)パワーエックス</v>
      </c>
      <c r="AW1240" s="19" t="str">
        <f>IF(参照_電気!C1240="","",参照_電気!C1240)</f>
        <v>メニューA</v>
      </c>
      <c r="AX1240" s="19">
        <f>IF(参照_電気!D1240="","",参照_電気!D1240)</f>
        <v>2.9500000000000001E-4</v>
      </c>
      <c r="AY1240" s="19">
        <f>IF(参照_電気!E1240="","",参照_電気!E1240)</f>
        <v>2.9500000000000001E-4</v>
      </c>
      <c r="AZ1240" s="19" t="str">
        <f>IF(参照_電気!F1240="","",参照_電気!F1240)</f>
        <v>(株)パワーエックス</v>
      </c>
      <c r="BA1240" s="19" t="str">
        <f>IF(参照_電気!G1240="","",参照_電気!G1240)</f>
        <v>(株)パワーエックス_メニューA</v>
      </c>
      <c r="BB1240" s="19">
        <f t="shared" si="60"/>
        <v>0.29500000000000004</v>
      </c>
      <c r="BD1240" s="19" t="str">
        <f>IF(参照_電気!L1240="","",参照_電気!L1240)</f>
        <v/>
      </c>
    </row>
    <row r="1241" spans="47:56">
      <c r="AU1241" s="19" t="str">
        <f>IF(参照_電気!A1241="","",参照_電気!A1241)</f>
        <v/>
      </c>
      <c r="AV1241" s="19" t="str">
        <f>IF(参照_電気!B1241="","",参照_電気!B1241)</f>
        <v/>
      </c>
      <c r="AW1241" s="19" t="str">
        <f>IF(参照_電気!C1241="","",参照_電気!C1241)</f>
        <v>メニューB</v>
      </c>
      <c r="AX1241" s="19">
        <f>IF(参照_電気!D1241="","",参照_電気!D1241)</f>
        <v>4.2999999999999999E-4</v>
      </c>
      <c r="AY1241" s="19">
        <f>IF(参照_電気!E1241="","",参照_電気!E1241)</f>
        <v>4.2999999999999999E-4</v>
      </c>
      <c r="AZ1241" s="19" t="str">
        <f>IF(参照_電気!F1241="","",参照_電気!F1241)</f>
        <v>(株)パワーエックス</v>
      </c>
      <c r="BA1241" s="19" t="str">
        <f>IF(参照_電気!G1241="","",参照_電気!G1241)</f>
        <v>(株)パワーエックス_メニューB</v>
      </c>
      <c r="BB1241" s="19">
        <f t="shared" si="60"/>
        <v>0.43</v>
      </c>
      <c r="BD1241" s="19" t="str">
        <f>IF(参照_電気!L1241="","",参照_電気!L1241)</f>
        <v/>
      </c>
    </row>
    <row r="1242" spans="47:56">
      <c r="AU1242" s="19" t="str">
        <f>IF(参照_電気!A1242="","",参照_電気!A1242)</f>
        <v/>
      </c>
      <c r="AV1242" s="19" t="str">
        <f>IF(参照_電気!B1242="","",参照_電気!B1242)</f>
        <v/>
      </c>
      <c r="AW1242" s="19" t="str">
        <f>IF(参照_電気!C1242="","",参照_電気!C1242)</f>
        <v>メニューC(残差)</v>
      </c>
      <c r="AX1242" s="19">
        <f>IF(参照_電気!D1242="","",参照_電気!D1242)</f>
        <v>4.2200000000000001E-4</v>
      </c>
      <c r="AY1242" s="19">
        <f>IF(参照_電気!E1242="","",参照_電気!E1242)</f>
        <v>4.2200000000000001E-4</v>
      </c>
      <c r="AZ1242" s="19" t="str">
        <f>IF(参照_電気!F1242="","",参照_電気!F1242)</f>
        <v>(株)パワーエックス</v>
      </c>
      <c r="BA1242" s="19" t="str">
        <f>IF(参照_電気!G1242="","",参照_電気!G1242)</f>
        <v>(株)パワーエックス_メニューC(残差)</v>
      </c>
      <c r="BB1242" s="19">
        <f t="shared" si="60"/>
        <v>0.42199999999999999</v>
      </c>
      <c r="BD1242" s="19" t="str">
        <f>IF(参照_電気!L1242="","",参照_電気!L1242)</f>
        <v/>
      </c>
    </row>
    <row r="1243" spans="47:56">
      <c r="AU1243" s="19" t="str">
        <f>IF(参照_電気!A1243="","",参照_電気!A1243)</f>
        <v/>
      </c>
      <c r="AV1243" s="19" t="str">
        <f>IF(参照_電気!B1243="","",参照_電気!B1243)</f>
        <v/>
      </c>
      <c r="AW1243" s="19" t="str">
        <f>IF(参照_電気!C1243="","",参照_電気!C1243)</f>
        <v>(参考値)事業者全体</v>
      </c>
      <c r="AX1243" s="19">
        <f>IF(参照_電気!D1243="","",参照_電気!D1243)</f>
        <v>1.023E-3</v>
      </c>
      <c r="AY1243" s="19">
        <f>IF(参照_電気!E1243="","",参照_電気!E1243)</f>
        <v>1.023E-3</v>
      </c>
      <c r="AZ1243" s="19" t="str">
        <f>IF(参照_電気!F1243="","",参照_電気!F1243)</f>
        <v>(株)パワーエックス</v>
      </c>
      <c r="BA1243" s="19" t="str">
        <f>IF(参照_電気!G1243="","",参照_電気!G1243)</f>
        <v>(株)パワーエックス_(参考値)事業者全体</v>
      </c>
      <c r="BB1243" s="19">
        <f t="shared" si="60"/>
        <v>1.0230000000000001</v>
      </c>
      <c r="BD1243" s="19" t="str">
        <f>IF(参照_電気!L1243="","",参照_電気!L1243)</f>
        <v/>
      </c>
    </row>
    <row r="1244" spans="47:56">
      <c r="AU1244" s="19" t="str">
        <f>IF(参照_電気!A1244="","",参照_電気!A1244)</f>
        <v>A0859</v>
      </c>
      <c r="AV1244" s="19" t="str">
        <f>IF(参照_電気!B1244="","",参照_電気!B1244)</f>
        <v>いちのみや未来エネルギー(株)</v>
      </c>
      <c r="AW1244" s="19" t="str">
        <f>IF(参照_電気!C1244="","",参照_電気!C1244)</f>
        <v>メニューA</v>
      </c>
      <c r="AX1244" s="19">
        <f>IF(参照_電気!D1244="","",参照_電気!D1244)</f>
        <v>0</v>
      </c>
      <c r="AY1244" s="19">
        <f>IF(参照_電気!E1244="","",参照_電気!E1244)</f>
        <v>0</v>
      </c>
      <c r="AZ1244" s="19" t="str">
        <f>IF(参照_電気!F1244="","",参照_電気!F1244)</f>
        <v>いちのみや未来エネルギー(株)</v>
      </c>
      <c r="BA1244" s="19" t="str">
        <f>IF(参照_電気!G1244="","",参照_電気!G1244)</f>
        <v>いちのみや未来エネルギー(株)_メニューA</v>
      </c>
      <c r="BB1244" s="19">
        <f t="shared" si="60"/>
        <v>0</v>
      </c>
      <c r="BD1244" s="19" t="str">
        <f>IF(参照_電気!L1244="","",参照_電気!L1244)</f>
        <v/>
      </c>
    </row>
    <row r="1245" spans="47:56">
      <c r="AU1245" s="19" t="str">
        <f>IF(参照_電気!A1245="","",参照_電気!A1245)</f>
        <v/>
      </c>
      <c r="AV1245" s="19" t="str">
        <f>IF(参照_電気!B1245="","",参照_電気!B1245)</f>
        <v/>
      </c>
      <c r="AW1245" s="19" t="str">
        <f>IF(参照_電気!C1245="","",参照_電気!C1245)</f>
        <v>(参考値)事業者全体</v>
      </c>
      <c r="AX1245" s="19">
        <f>IF(参照_電気!D1245="","",参照_電気!D1245)</f>
        <v>0</v>
      </c>
      <c r="AY1245" s="19">
        <f>IF(参照_電気!E1245="","",参照_電気!E1245)</f>
        <v>0</v>
      </c>
      <c r="AZ1245" s="19" t="str">
        <f>IF(参照_電気!F1245="","",参照_電気!F1245)</f>
        <v>いちのみや未来エネルギー(株)</v>
      </c>
      <c r="BA1245" s="19" t="str">
        <f>IF(参照_電気!G1245="","",参照_電気!G1245)</f>
        <v>いちのみや未来エネルギー(株)_(参考値)事業者全体</v>
      </c>
      <c r="BB1245" s="19">
        <f t="shared" si="60"/>
        <v>0</v>
      </c>
      <c r="BD1245" s="19" t="str">
        <f>IF(参照_電気!L1245="","",参照_電気!L1245)</f>
        <v/>
      </c>
    </row>
    <row r="1246" spans="47:56">
      <c r="AU1246" s="19" t="str">
        <f>IF(参照_電気!A1246="","",参照_電気!A1246)</f>
        <v>A0860</v>
      </c>
      <c r="AV1246" s="19" t="str">
        <f>IF(参照_電気!B1246="","",参照_電気!B1246)</f>
        <v>岡谷酸素(株)</v>
      </c>
      <c r="AW1246" s="19" t="str">
        <f>IF(参照_電気!C1246="","",参照_電気!C1246)</f>
        <v/>
      </c>
      <c r="AX1246" s="19">
        <f>IF(参照_電気!D1246="","",参照_電気!D1246)</f>
        <v>6.2500000000000001E-4</v>
      </c>
      <c r="AY1246" s="19">
        <f>IF(参照_電気!E1246="","",参照_電気!E1246)</f>
        <v>6.2500000000000001E-4</v>
      </c>
      <c r="AZ1246" s="19" t="str">
        <f>IF(参照_電気!F1246="","",参照_電気!F1246)</f>
        <v>岡谷酸素(株)</v>
      </c>
      <c r="BA1246" s="19" t="str">
        <f>IF(参照_電気!G1246="","",参照_電気!G1246)</f>
        <v>岡谷酸素(株)_</v>
      </c>
      <c r="BB1246" s="19">
        <f t="shared" si="60"/>
        <v>0.625</v>
      </c>
      <c r="BD1246" s="19" t="str">
        <f>IF(参照_電気!L1246="","",参照_電気!L1246)</f>
        <v/>
      </c>
    </row>
    <row r="1247" spans="47:56">
      <c r="AU1247" s="19" t="str">
        <f>IF(参照_電気!A1247="","",参照_電気!A1247)</f>
        <v>A0863</v>
      </c>
      <c r="AV1247" s="19" t="str">
        <f>IF(参照_電気!B1247="","",参照_電気!B1247)</f>
        <v>(株)絆</v>
      </c>
      <c r="AW1247" s="19" t="str">
        <f>IF(参照_電気!C1247="","",参照_電気!C1247)</f>
        <v/>
      </c>
      <c r="AX1247" s="19">
        <f>IF(参照_電気!D1247="","",参照_電気!D1247)</f>
        <v>6.1600000000000001E-4</v>
      </c>
      <c r="AY1247" s="19">
        <f>IF(参照_電気!E1247="","",参照_電気!E1247)</f>
        <v>6.1600000000000001E-4</v>
      </c>
      <c r="AZ1247" s="19" t="str">
        <f>IF(参照_電気!F1247="","",参照_電気!F1247)</f>
        <v>(株)絆</v>
      </c>
      <c r="BA1247" s="19" t="str">
        <f>IF(参照_電気!G1247="","",参照_電気!G1247)</f>
        <v>(株)絆_</v>
      </c>
      <c r="BB1247" s="19">
        <f t="shared" si="60"/>
        <v>0.61599999999999999</v>
      </c>
      <c r="BD1247" s="19" t="str">
        <f>IF(参照_電気!L1247="","",参照_電気!L1247)</f>
        <v/>
      </c>
    </row>
    <row r="1248" spans="47:56">
      <c r="AU1248" s="19" t="str">
        <f>IF(参照_電気!A1248="","",参照_電気!A1248)</f>
        <v>A0865</v>
      </c>
      <c r="AV1248" s="19" t="str">
        <f>IF(参照_電気!B1248="","",参照_電気!B1248)</f>
        <v>東北エネルギーサービス(株)</v>
      </c>
      <c r="AW1248" s="19" t="str">
        <f>IF(参照_電気!C1248="","",参照_電気!C1248)</f>
        <v>メニューA</v>
      </c>
      <c r="AX1248" s="19">
        <f>IF(参照_電気!D1248="","",参照_電気!D1248)</f>
        <v>1.2899999999999999E-4</v>
      </c>
      <c r="AY1248" s="19">
        <f>IF(参照_電気!E1248="","",参照_電気!E1248)</f>
        <v>1.2899999999999999E-4</v>
      </c>
      <c r="AZ1248" s="19" t="str">
        <f>IF(参照_電気!F1248="","",参照_電気!F1248)</f>
        <v>東北エネルギーサービス(株)</v>
      </c>
      <c r="BA1248" s="19" t="str">
        <f>IF(参照_電気!G1248="","",参照_電気!G1248)</f>
        <v>東北エネルギーサービス(株)_メニューA</v>
      </c>
      <c r="BB1248" s="19">
        <f t="shared" si="60"/>
        <v>0.129</v>
      </c>
      <c r="BD1248" s="19" t="str">
        <f>IF(参照_電気!L1248="","",参照_電気!L1248)</f>
        <v/>
      </c>
    </row>
    <row r="1249" spans="47:56">
      <c r="AU1249" s="19" t="str">
        <f>IF(参照_電気!A1249="","",参照_電気!A1249)</f>
        <v/>
      </c>
      <c r="AV1249" s="19" t="str">
        <f>IF(参照_電気!B1249="","",参照_電気!B1249)</f>
        <v/>
      </c>
      <c r="AW1249" s="19" t="str">
        <f>IF(参照_電気!C1249="","",参照_電気!C1249)</f>
        <v>メニューB</v>
      </c>
      <c r="AX1249" s="19">
        <f>IF(参照_電気!D1249="","",参照_電気!D1249)</f>
        <v>1.4799999999999999E-4</v>
      </c>
      <c r="AY1249" s="19">
        <f>IF(参照_電気!E1249="","",参照_電気!E1249)</f>
        <v>1.4799999999999999E-4</v>
      </c>
      <c r="AZ1249" s="19" t="str">
        <f>IF(参照_電気!F1249="","",参照_電気!F1249)</f>
        <v>東北エネルギーサービス(株)</v>
      </c>
      <c r="BA1249" s="19" t="str">
        <f>IF(参照_電気!G1249="","",参照_電気!G1249)</f>
        <v>東北エネルギーサービス(株)_メニューB</v>
      </c>
      <c r="BB1249" s="19">
        <f t="shared" si="60"/>
        <v>0.14799999999999999</v>
      </c>
      <c r="BD1249" s="19" t="str">
        <f>IF(参照_電気!L1249="","",参照_電気!L1249)</f>
        <v/>
      </c>
    </row>
    <row r="1250" spans="47:56">
      <c r="AU1250" s="19" t="str">
        <f>IF(参照_電気!A1250="","",参照_電気!A1250)</f>
        <v/>
      </c>
      <c r="AV1250" s="19" t="str">
        <f>IF(参照_電気!B1250="","",参照_電気!B1250)</f>
        <v/>
      </c>
      <c r="AW1250" s="19" t="str">
        <f>IF(参照_電気!C1250="","",参照_電気!C1250)</f>
        <v>メニューC</v>
      </c>
      <c r="AX1250" s="19">
        <f>IF(参照_電気!D1250="","",参照_電気!D1250)</f>
        <v>9.7999999999999997E-5</v>
      </c>
      <c r="AY1250" s="19">
        <f>IF(参照_電気!E1250="","",参照_電気!E1250)</f>
        <v>9.7999999999999997E-5</v>
      </c>
      <c r="AZ1250" s="19" t="str">
        <f>IF(参照_電気!F1250="","",参照_電気!F1250)</f>
        <v>東北エネルギーサービス(株)</v>
      </c>
      <c r="BA1250" s="19" t="str">
        <f>IF(参照_電気!G1250="","",参照_電気!G1250)</f>
        <v>東北エネルギーサービス(株)_メニューC</v>
      </c>
      <c r="BB1250" s="19">
        <f t="shared" si="60"/>
        <v>9.8000000000000004E-2</v>
      </c>
      <c r="BD1250" s="19" t="str">
        <f>IF(参照_電気!L1250="","",参照_電気!L1250)</f>
        <v/>
      </c>
    </row>
    <row r="1251" spans="47:56">
      <c r="AU1251" s="19" t="str">
        <f>IF(参照_電気!A1251="","",参照_電気!A1251)</f>
        <v/>
      </c>
      <c r="AV1251" s="19" t="str">
        <f>IF(参照_電気!B1251="","",参照_電気!B1251)</f>
        <v/>
      </c>
      <c r="AW1251" s="19" t="str">
        <f>IF(参照_電気!C1251="","",参照_電気!C1251)</f>
        <v>(参考値)事業者全体</v>
      </c>
      <c r="AX1251" s="19">
        <f>IF(参照_電気!D1251="","",参照_電気!D1251)</f>
        <v>1.2300000000000001E-4</v>
      </c>
      <c r="AY1251" s="19">
        <f>IF(参照_電気!E1251="","",参照_電気!E1251)</f>
        <v>1.2300000000000001E-4</v>
      </c>
      <c r="AZ1251" s="19" t="str">
        <f>IF(参照_電気!F1251="","",参照_電気!F1251)</f>
        <v>東北エネルギーサービス(株)</v>
      </c>
      <c r="BA1251" s="19" t="str">
        <f>IF(参照_電気!G1251="","",参照_電気!G1251)</f>
        <v>東北エネルギーサービス(株)_(参考値)事業者全体</v>
      </c>
      <c r="BB1251" s="19">
        <f t="shared" si="60"/>
        <v>0.12300000000000001</v>
      </c>
      <c r="BD1251" s="19" t="str">
        <f>IF(参照_電気!L1251="","",参照_電気!L1251)</f>
        <v/>
      </c>
    </row>
    <row r="1252" spans="47:56">
      <c r="AU1252" s="19" t="str">
        <f>IF(参照_電気!A1252="","",参照_電気!A1252)</f>
        <v>A0866</v>
      </c>
      <c r="AV1252" s="19" t="str">
        <f>IF(参照_電気!B1252="","",参照_電気!B1252)</f>
        <v>(株)いなしきエナジー</v>
      </c>
      <c r="AW1252" s="19" t="str">
        <f>IF(参照_電気!C1252="","",参照_電気!C1252)</f>
        <v/>
      </c>
      <c r="AX1252" s="19">
        <f>IF(参照_電気!D1252="","",参照_電気!D1252)</f>
        <v>2.41E-4</v>
      </c>
      <c r="AY1252" s="19">
        <f>IF(参照_電気!E1252="","",参照_電気!E1252)</f>
        <v>2.41E-4</v>
      </c>
      <c r="AZ1252" s="19" t="str">
        <f>IF(参照_電気!F1252="","",参照_電気!F1252)</f>
        <v>(株)いなしきエナジー</v>
      </c>
      <c r="BA1252" s="19" t="str">
        <f>IF(参照_電気!G1252="","",参照_電気!G1252)</f>
        <v>(株)いなしきエナジー_</v>
      </c>
      <c r="BB1252" s="19">
        <f t="shared" si="60"/>
        <v>0.24099999999999999</v>
      </c>
      <c r="BD1252" s="19" t="str">
        <f>IF(参照_電気!L1252="","",参照_電気!L1252)</f>
        <v/>
      </c>
    </row>
    <row r="1253" spans="47:56">
      <c r="AU1253" s="19" t="str">
        <f>IF(参照_電気!A1253="","",参照_電気!A1253)</f>
        <v>A0867</v>
      </c>
      <c r="AV1253" s="19" t="str">
        <f>IF(参照_電気!B1253="","",参照_電気!B1253)</f>
        <v>ながのスマートパワー(株)</v>
      </c>
      <c r="AW1253" s="19" t="str">
        <f>IF(参照_電気!C1253="","",参照_電気!C1253)</f>
        <v/>
      </c>
      <c r="AX1253" s="19">
        <f>IF(参照_電気!D1253="","",参照_電気!D1253)</f>
        <v>9.3999999999999994E-5</v>
      </c>
      <c r="AY1253" s="19">
        <f>IF(参照_電気!E1253="","",参照_電気!E1253)</f>
        <v>9.3999999999999994E-5</v>
      </c>
      <c r="AZ1253" s="19" t="str">
        <f>IF(参照_電気!F1253="","",参照_電気!F1253)</f>
        <v>ながのスマートパワー(株)</v>
      </c>
      <c r="BA1253" s="19" t="str">
        <f>IF(参照_電気!G1253="","",参照_電気!G1253)</f>
        <v>ながのスマートパワー(株)_</v>
      </c>
      <c r="BB1253" s="19">
        <f t="shared" si="60"/>
        <v>9.4E-2</v>
      </c>
      <c r="BD1253" s="19" t="str">
        <f>IF(参照_電気!L1253="","",参照_電気!L1253)</f>
        <v/>
      </c>
    </row>
    <row r="1254" spans="47:56">
      <c r="AU1254" s="19" t="str">
        <f>IF(参照_電気!A1254="","",参照_電気!A1254)</f>
        <v>A0868</v>
      </c>
      <c r="AV1254" s="19" t="str">
        <f>IF(参照_電気!B1254="","",参照_電気!B1254)</f>
        <v>(株)ホクレン油機サービス</v>
      </c>
      <c r="AW1254" s="19" t="str">
        <f>IF(参照_電気!C1254="","",参照_電気!C1254)</f>
        <v/>
      </c>
      <c r="AX1254" s="19">
        <f>IF(参照_電気!D1254="","",参照_電気!D1254)</f>
        <v>5.1099999999999995E-4</v>
      </c>
      <c r="AY1254" s="19">
        <f>IF(参照_電気!E1254="","",参照_電気!E1254)</f>
        <v>5.1099999999999995E-4</v>
      </c>
      <c r="AZ1254" s="19" t="str">
        <f>IF(参照_電気!F1254="","",参照_電気!F1254)</f>
        <v>(株)ホクレン油機サービス</v>
      </c>
      <c r="BA1254" s="19" t="str">
        <f>IF(参照_電気!G1254="","",参照_電気!G1254)</f>
        <v>(株)ホクレン油機サービス_</v>
      </c>
      <c r="BB1254" s="19">
        <f t="shared" si="60"/>
        <v>0.5109999999999999</v>
      </c>
      <c r="BD1254" s="19" t="str">
        <f>IF(参照_電気!L1254="","",参照_電気!L1254)</f>
        <v/>
      </c>
    </row>
    <row r="1255" spans="47:56">
      <c r="AU1255" s="19" t="str">
        <f>IF(参照_電気!A1255="","",参照_電気!A1255)</f>
        <v>A0869</v>
      </c>
      <c r="AV1255" s="19" t="str">
        <f>IF(参照_電気!B1255="","",参照_電気!B1255)</f>
        <v>(株)JR東日本商事</v>
      </c>
      <c r="AW1255" s="19" t="str">
        <f>IF(参照_電気!C1255="","",参照_電気!C1255)</f>
        <v>メニューA</v>
      </c>
      <c r="AX1255" s="19">
        <f>IF(参照_電気!D1255="","",参照_電気!D1255)</f>
        <v>0</v>
      </c>
      <c r="AY1255" s="19">
        <f>IF(参照_電気!E1255="","",参照_電気!E1255)</f>
        <v>0</v>
      </c>
      <c r="AZ1255" s="19" t="str">
        <f>IF(参照_電気!F1255="","",参照_電気!F1255)</f>
        <v>(株)JR東日本商事</v>
      </c>
      <c r="BA1255" s="19" t="str">
        <f>IF(参照_電気!G1255="","",参照_電気!G1255)</f>
        <v>(株)JR東日本商事_メニューA</v>
      </c>
      <c r="BB1255" s="19">
        <f t="shared" si="60"/>
        <v>0</v>
      </c>
      <c r="BD1255" s="19" t="str">
        <f>IF(参照_電気!L1255="","",参照_電気!L1255)</f>
        <v/>
      </c>
    </row>
    <row r="1256" spans="47:56">
      <c r="AU1256" s="19" t="str">
        <f>IF(参照_電気!A1256="","",参照_電気!A1256)</f>
        <v/>
      </c>
      <c r="AV1256" s="19" t="str">
        <f>IF(参照_電気!B1256="","",参照_電気!B1256)</f>
        <v/>
      </c>
      <c r="AW1256" s="19" t="str">
        <f>IF(参照_電気!C1256="","",参照_電気!C1256)</f>
        <v>メニューB(残差)</v>
      </c>
      <c r="AX1256" s="19">
        <f>IF(参照_電気!D1256="","",参照_電気!D1256)</f>
        <v>5.8799999999999998E-4</v>
      </c>
      <c r="AY1256" s="19">
        <f>IF(参照_電気!E1256="","",参照_電気!E1256)</f>
        <v>5.8799999999999998E-4</v>
      </c>
      <c r="AZ1256" s="19" t="str">
        <f>IF(参照_電気!F1256="","",参照_電気!F1256)</f>
        <v>(株)JR東日本商事</v>
      </c>
      <c r="BA1256" s="19" t="str">
        <f>IF(参照_電気!G1256="","",参照_電気!G1256)</f>
        <v>(株)JR東日本商事_メニューB(残差)</v>
      </c>
      <c r="BB1256" s="19">
        <f t="shared" si="60"/>
        <v>0.58799999999999997</v>
      </c>
      <c r="BD1256" s="19" t="str">
        <f>IF(参照_電気!L1256="","",参照_電気!L1256)</f>
        <v/>
      </c>
    </row>
    <row r="1257" spans="47:56">
      <c r="AU1257" s="19" t="str">
        <f>IF(参照_電気!A1257="","",参照_電気!A1257)</f>
        <v/>
      </c>
      <c r="AV1257" s="19" t="str">
        <f>IF(参照_電気!B1257="","",参照_電気!B1257)</f>
        <v/>
      </c>
      <c r="AW1257" s="19" t="str">
        <f>IF(参照_電気!C1257="","",参照_電気!C1257)</f>
        <v>(参考値)事業者全体</v>
      </c>
      <c r="AX1257" s="19">
        <f>IF(参照_電気!D1257="","",参照_電気!D1257)</f>
        <v>3.1E-4</v>
      </c>
      <c r="AY1257" s="19">
        <f>IF(参照_電気!E1257="","",参照_電気!E1257)</f>
        <v>3.1E-4</v>
      </c>
      <c r="AZ1257" s="19" t="str">
        <f>IF(参照_電気!F1257="","",参照_電気!F1257)</f>
        <v>(株)JR東日本商事</v>
      </c>
      <c r="BA1257" s="19" t="str">
        <f>IF(参照_電気!G1257="","",参照_電気!G1257)</f>
        <v>(株)JR東日本商事_(参考値)事業者全体</v>
      </c>
      <c r="BB1257" s="19">
        <f t="shared" si="60"/>
        <v>0.31</v>
      </c>
      <c r="BD1257" s="19" t="str">
        <f>IF(参照_電気!L1257="","",参照_電気!L1257)</f>
        <v/>
      </c>
    </row>
    <row r="1258" spans="47:56">
      <c r="AU1258" s="19" t="str">
        <f>IF(参照_電気!A1258="","",参照_電気!A1258)</f>
        <v>A0870</v>
      </c>
      <c r="AV1258" s="19" t="str">
        <f>IF(参照_電気!B1258="","",参照_電気!B1258)</f>
        <v>岡山ガス(株)</v>
      </c>
      <c r="AW1258" s="19" t="str">
        <f>IF(参照_電気!C1258="","",参照_電気!C1258)</f>
        <v/>
      </c>
      <c r="AX1258" s="19">
        <f>IF(参照_電気!D1258="","",参照_電気!D1258)</f>
        <v>3.0600000000000001E-4</v>
      </c>
      <c r="AY1258" s="19">
        <f>IF(参照_電気!E1258="","",参照_電気!E1258)</f>
        <v>3.0600000000000001E-4</v>
      </c>
      <c r="AZ1258" s="19" t="str">
        <f>IF(参照_電気!F1258="","",参照_電気!F1258)</f>
        <v>岡山ガス(株)</v>
      </c>
      <c r="BA1258" s="19" t="str">
        <f>IF(参照_電気!G1258="","",参照_電気!G1258)</f>
        <v>岡山ガス(株)_</v>
      </c>
      <c r="BB1258" s="19">
        <f t="shared" si="60"/>
        <v>0.30599999999999999</v>
      </c>
      <c r="BD1258" s="19" t="str">
        <f>IF(参照_電気!L1258="","",参照_電気!L1258)</f>
        <v/>
      </c>
    </row>
    <row r="1259" spans="47:56">
      <c r="AU1259" s="19" t="str">
        <f>IF(参照_電気!A1259="","",参照_電気!A1259)</f>
        <v>A0871</v>
      </c>
      <c r="AV1259" s="19" t="str">
        <f>IF(参照_電気!B1259="","",参照_電気!B1259)</f>
        <v>合同会社グリーンパワーリテイリング</v>
      </c>
      <c r="AW1259" s="19" t="str">
        <f>IF(参照_電気!C1259="","",参照_電気!C1259)</f>
        <v/>
      </c>
      <c r="AX1259" s="19">
        <f>IF(参照_電気!D1259="","",参照_電気!D1259)</f>
        <v>4.66E-4</v>
      </c>
      <c r="AY1259" s="19">
        <f>IF(参照_電気!E1259="","",参照_電気!E1259)</f>
        <v>4.66E-4</v>
      </c>
      <c r="AZ1259" s="19" t="str">
        <f>IF(参照_電気!F1259="","",参照_電気!F1259)</f>
        <v>合同会社グリーンパワーリテイリング</v>
      </c>
      <c r="BA1259" s="19" t="str">
        <f>IF(参照_電気!G1259="","",参照_電気!G1259)</f>
        <v>合同会社グリーンパワーリテイリング_</v>
      </c>
      <c r="BB1259" s="19">
        <f t="shared" si="60"/>
        <v>0.46599999999999997</v>
      </c>
      <c r="BD1259" s="19" t="str">
        <f>IF(参照_電気!L1259="","",参照_電気!L1259)</f>
        <v/>
      </c>
    </row>
    <row r="1260" spans="47:56">
      <c r="AU1260" s="19" t="str">
        <f>IF(参照_電気!A1260="","",参照_電気!A1260)</f>
        <v>A0873</v>
      </c>
      <c r="AV1260" s="19" t="str">
        <f>IF(参照_電気!B1260="","",参照_電気!B1260)</f>
        <v>川崎未来エナジー(株)</v>
      </c>
      <c r="AW1260" s="19" t="str">
        <f>IF(参照_電気!C1260="","",参照_電気!C1260)</f>
        <v>メニューA</v>
      </c>
      <c r="AX1260" s="19">
        <f>IF(参照_電気!D1260="","",参照_電気!D1260)</f>
        <v>0</v>
      </c>
      <c r="AY1260" s="19">
        <f>IF(参照_電気!E1260="","",参照_電気!E1260)</f>
        <v>0</v>
      </c>
      <c r="AZ1260" s="19" t="str">
        <f>IF(参照_電気!F1260="","",参照_電気!F1260)</f>
        <v>川崎未来エナジー(株)</v>
      </c>
      <c r="BA1260" s="19" t="str">
        <f>IF(参照_電気!G1260="","",参照_電気!G1260)</f>
        <v>川崎未来エナジー(株)_メニューA</v>
      </c>
      <c r="BB1260" s="19">
        <f t="shared" si="60"/>
        <v>0</v>
      </c>
      <c r="BD1260" s="19" t="str">
        <f>IF(参照_電気!L1260="","",参照_電気!L1260)</f>
        <v/>
      </c>
    </row>
    <row r="1261" spans="47:56">
      <c r="AU1261" s="19" t="str">
        <f>IF(参照_電気!A1261="","",参照_電気!A1261)</f>
        <v/>
      </c>
      <c r="AV1261" s="19" t="str">
        <f>IF(参照_電気!B1261="","",参照_電気!B1261)</f>
        <v/>
      </c>
      <c r="AW1261" s="19" t="str">
        <f>IF(参照_電気!C1261="","",参照_電気!C1261)</f>
        <v>(参考値)事業者全体</v>
      </c>
      <c r="AX1261" s="19">
        <f>IF(参照_電気!D1261="","",参照_電気!D1261)</f>
        <v>0</v>
      </c>
      <c r="AY1261" s="19">
        <f>IF(参照_電気!E1261="","",参照_電気!E1261)</f>
        <v>0</v>
      </c>
      <c r="AZ1261" s="19" t="str">
        <f>IF(参照_電気!F1261="","",参照_電気!F1261)</f>
        <v>川崎未来エナジー(株)</v>
      </c>
      <c r="BA1261" s="19" t="str">
        <f>IF(参照_電気!G1261="","",参照_電気!G1261)</f>
        <v>川崎未来エナジー(株)_(参考値)事業者全体</v>
      </c>
      <c r="BB1261" s="19">
        <f t="shared" si="60"/>
        <v>0</v>
      </c>
      <c r="BD1261" s="19" t="str">
        <f>IF(参照_電気!L1261="","",参照_電気!L1261)</f>
        <v/>
      </c>
    </row>
    <row r="1262" spans="47:56">
      <c r="AU1262" s="19" t="str">
        <f>IF(参照_電気!A1262="","",参照_電気!A1262)</f>
        <v>A0874</v>
      </c>
      <c r="AV1262" s="19" t="str">
        <f>IF(参照_電気!B1262="","",参照_電気!B1262)</f>
        <v>(株)いずみみらい</v>
      </c>
      <c r="AW1262" s="19" t="str">
        <f>IF(参照_電気!C1262="","",参照_電気!C1262)</f>
        <v/>
      </c>
      <c r="AX1262" s="19">
        <f>IF(参照_電気!D1262="","",参照_電気!D1262)</f>
        <v>4.7100000000000006E-4</v>
      </c>
      <c r="AY1262" s="19">
        <f>IF(参照_電気!E1262="","",参照_電気!E1262)</f>
        <v>4.7100000000000006E-4</v>
      </c>
      <c r="AZ1262" s="19" t="str">
        <f>IF(参照_電気!F1262="","",参照_電気!F1262)</f>
        <v>(株)いずみみらい</v>
      </c>
      <c r="BA1262" s="19" t="str">
        <f>IF(参照_電気!G1262="","",参照_電気!G1262)</f>
        <v>(株)いずみみらい_</v>
      </c>
      <c r="BB1262" s="19">
        <f t="shared" si="60"/>
        <v>0.47100000000000009</v>
      </c>
      <c r="BD1262" s="19" t="str">
        <f>IF(参照_電気!L1262="","",参照_電気!L1262)</f>
        <v/>
      </c>
    </row>
    <row r="1263" spans="47:56">
      <c r="AU1263" s="19" t="str">
        <f>IF(参照_電気!A1263="","",参照_電気!A1263)</f>
        <v>A0877</v>
      </c>
      <c r="AV1263" s="19" t="str">
        <f>IF(参照_電気!B1263="","",参照_電気!B1263)</f>
        <v>(株)アット東京</v>
      </c>
      <c r="AW1263" s="19" t="str">
        <f>IF(参照_電気!C1263="","",参照_電気!C1263)</f>
        <v>メニューA</v>
      </c>
      <c r="AX1263" s="19">
        <f>IF(参照_電気!D1263="","",参照_電気!D1263)</f>
        <v>4.2700000000000002E-4</v>
      </c>
      <c r="AY1263" s="19">
        <f>IF(参照_電気!E1263="","",参照_電気!E1263)</f>
        <v>4.2700000000000002E-4</v>
      </c>
      <c r="AZ1263" s="19" t="str">
        <f>IF(参照_電気!F1263="","",参照_電気!F1263)</f>
        <v>(株)アット東京</v>
      </c>
      <c r="BA1263" s="19" t="str">
        <f>IF(参照_電気!G1263="","",参照_電気!G1263)</f>
        <v>(株)アット東京_メニューA</v>
      </c>
      <c r="BB1263" s="19">
        <f t="shared" si="60"/>
        <v>0.42700000000000005</v>
      </c>
      <c r="BD1263" s="19" t="str">
        <f>IF(参照_電気!L1263="","",参照_電気!L1263)</f>
        <v/>
      </c>
    </row>
    <row r="1264" spans="47:56">
      <c r="AU1264" s="19" t="str">
        <f>IF(参照_電気!A1264="","",参照_電気!A1264)</f>
        <v/>
      </c>
      <c r="AV1264" s="19" t="str">
        <f>IF(参照_電気!B1264="","",参照_電気!B1264)</f>
        <v/>
      </c>
      <c r="AW1264" s="19" t="str">
        <f>IF(参照_電気!C1264="","",参照_電気!C1264)</f>
        <v>メニューB(残差)</v>
      </c>
      <c r="AX1264" s="19">
        <f>IF(参照_電気!D1264="","",参照_電気!D1264)</f>
        <v>4.4499999999999997E-4</v>
      </c>
      <c r="AY1264" s="19">
        <f>IF(参照_電気!E1264="","",参照_電気!E1264)</f>
        <v>4.4499999999999997E-4</v>
      </c>
      <c r="AZ1264" s="19" t="str">
        <f>IF(参照_電気!F1264="","",参照_電気!F1264)</f>
        <v>(株)アット東京</v>
      </c>
      <c r="BA1264" s="19" t="str">
        <f>IF(参照_電気!G1264="","",参照_電気!G1264)</f>
        <v>(株)アット東京_メニューB(残差)</v>
      </c>
      <c r="BB1264" s="19">
        <f t="shared" si="60"/>
        <v>0.44499999999999995</v>
      </c>
      <c r="BD1264" s="19" t="str">
        <f>IF(参照_電気!L1264="","",参照_電気!L1264)</f>
        <v/>
      </c>
    </row>
    <row r="1265" spans="47:56">
      <c r="AU1265" s="19" t="str">
        <f>IF(参照_電気!A1265="","",参照_電気!A1265)</f>
        <v/>
      </c>
      <c r="AV1265" s="19" t="str">
        <f>IF(参照_電気!B1265="","",参照_電気!B1265)</f>
        <v/>
      </c>
      <c r="AW1265" s="19" t="str">
        <f>IF(参照_電気!C1265="","",参照_電気!C1265)</f>
        <v>(参考値)事業者全体</v>
      </c>
      <c r="AX1265" s="19">
        <f>IF(参照_電気!D1265="","",参照_電気!D1265)</f>
        <v>4.3100000000000001E-4</v>
      </c>
      <c r="AY1265" s="19">
        <f>IF(参照_電気!E1265="","",参照_電気!E1265)</f>
        <v>4.3100000000000001E-4</v>
      </c>
      <c r="AZ1265" s="19" t="str">
        <f>IF(参照_電気!F1265="","",参照_電気!F1265)</f>
        <v>(株)アット東京</v>
      </c>
      <c r="BA1265" s="19" t="str">
        <f>IF(参照_電気!G1265="","",参照_電気!G1265)</f>
        <v>(株)アット東京_(参考値)事業者全体</v>
      </c>
      <c r="BB1265" s="19">
        <f t="shared" si="60"/>
        <v>0.43099999999999999</v>
      </c>
      <c r="BD1265" s="19" t="str">
        <f>IF(参照_電気!L1265="","",参照_電気!L1265)</f>
        <v/>
      </c>
    </row>
    <row r="1266" spans="47:56">
      <c r="AU1266" s="19" t="str">
        <f>IF(参照_電気!A1266="","",参照_電気!A1266)</f>
        <v>A0880</v>
      </c>
      <c r="AV1266" s="19" t="str">
        <f>IF(参照_電気!B1266="","",参照_電気!B1266)</f>
        <v>(株)つるエネルギー</v>
      </c>
      <c r="AW1266" s="19" t="str">
        <f>IF(参照_電気!C1266="","",参照_電気!C1266)</f>
        <v/>
      </c>
      <c r="AX1266" s="19">
        <f>IF(参照_電気!D1266="","",参照_電気!D1266)</f>
        <v>4.1899999999999999E-4</v>
      </c>
      <c r="AY1266" s="19">
        <f>IF(参照_電気!E1266="","",参照_電気!E1266)</f>
        <v>4.1899999999999999E-4</v>
      </c>
      <c r="AZ1266" s="19" t="str">
        <f>IF(参照_電気!F1266="","",参照_電気!F1266)</f>
        <v>(株)つるエネルギー</v>
      </c>
      <c r="BA1266" s="19" t="str">
        <f>IF(参照_電気!G1266="","",参照_電気!G1266)</f>
        <v>(株)つるエネルギー_</v>
      </c>
      <c r="BB1266" s="19">
        <f t="shared" si="60"/>
        <v>0.41899999999999998</v>
      </c>
      <c r="BD1266" s="19" t="str">
        <f>IF(参照_電気!L1266="","",参照_電気!L1266)</f>
        <v/>
      </c>
    </row>
    <row r="1267" spans="47:56">
      <c r="AU1267" s="19" t="str">
        <f>IF(参照_電気!A1267="","",参照_電気!A1267)</f>
        <v>A0881</v>
      </c>
      <c r="AV1267" s="19" t="str">
        <f>IF(参照_電気!B1267="","",参照_電気!B1267)</f>
        <v>川重商事(株)</v>
      </c>
      <c r="AW1267" s="19" t="str">
        <f>IF(参照_電気!C1267="","",参照_電気!C1267)</f>
        <v/>
      </c>
      <c r="AX1267" s="19">
        <f>IF(参照_電気!D1267="","",参照_電気!D1267)</f>
        <v>4.4700000000000002E-4</v>
      </c>
      <c r="AY1267" s="19">
        <f>IF(参照_電気!E1267="","",参照_電気!E1267)</f>
        <v>4.4700000000000002E-4</v>
      </c>
      <c r="AZ1267" s="19" t="str">
        <f>IF(参照_電気!F1267="","",参照_電気!F1267)</f>
        <v>川重商事(株)</v>
      </c>
      <c r="BA1267" s="19" t="str">
        <f>IF(参照_電気!G1267="","",参照_電気!G1267)</f>
        <v>川重商事(株)_</v>
      </c>
      <c r="BB1267" s="19">
        <f t="shared" si="60"/>
        <v>0.44700000000000001</v>
      </c>
      <c r="BD1267" s="19" t="str">
        <f>IF(参照_電気!L1267="","",参照_電気!L1267)</f>
        <v/>
      </c>
    </row>
    <row r="1268" spans="47:56">
      <c r="AU1268" s="19" t="str">
        <f>IF(参照_電気!A1268="","",参照_電気!A1268)</f>
        <v>A0882</v>
      </c>
      <c r="AV1268" s="19" t="str">
        <f>IF(参照_電気!B1268="","",参照_電気!B1268)</f>
        <v>(株)JERA Cross</v>
      </c>
      <c r="AW1268" s="19" t="str">
        <f>IF(参照_電気!C1268="","",参照_電気!C1268)</f>
        <v>メニューA</v>
      </c>
      <c r="AX1268" s="19">
        <f>IF(参照_電気!D1268="","",参照_電気!D1268)</f>
        <v>0</v>
      </c>
      <c r="AY1268" s="19">
        <f>IF(参照_電気!E1268="","",参照_電気!E1268)</f>
        <v>0</v>
      </c>
      <c r="AZ1268" s="19" t="str">
        <f>IF(参照_電気!F1268="","",参照_電気!F1268)</f>
        <v>(株)JERA Cross</v>
      </c>
      <c r="BA1268" s="19" t="str">
        <f>IF(参照_電気!G1268="","",参照_電気!G1268)</f>
        <v>(株)JERA Cross_メニューA</v>
      </c>
      <c r="BB1268" s="19">
        <f t="shared" si="60"/>
        <v>0</v>
      </c>
      <c r="BD1268" s="19" t="str">
        <f>IF(参照_電気!L1268="","",参照_電気!L1268)</f>
        <v/>
      </c>
    </row>
    <row r="1269" spans="47:56">
      <c r="AU1269" s="19" t="str">
        <f>IF(参照_電気!A1269="","",参照_電気!A1269)</f>
        <v/>
      </c>
      <c r="AV1269" s="19" t="str">
        <f>IF(参照_電気!B1269="","",参照_電気!B1269)</f>
        <v/>
      </c>
      <c r="AW1269" s="19" t="str">
        <f>IF(参照_電気!C1269="","",参照_電気!C1269)</f>
        <v>メニューB</v>
      </c>
      <c r="AX1269" s="19">
        <f>IF(参照_電気!D1269="","",参照_電気!D1269)</f>
        <v>0</v>
      </c>
      <c r="AY1269" s="19">
        <f>IF(参照_電気!E1269="","",参照_電気!E1269)</f>
        <v>0</v>
      </c>
      <c r="AZ1269" s="19" t="str">
        <f>IF(参照_電気!F1269="","",参照_電気!F1269)</f>
        <v>(株)JERA Cross</v>
      </c>
      <c r="BA1269" s="19" t="str">
        <f>IF(参照_電気!G1269="","",参照_電気!G1269)</f>
        <v>(株)JERA Cross_メニューB</v>
      </c>
      <c r="BB1269" s="19">
        <f t="shared" si="60"/>
        <v>0</v>
      </c>
      <c r="BD1269" s="19" t="str">
        <f>IF(参照_電気!L1269="","",参照_電気!L1269)</f>
        <v/>
      </c>
    </row>
    <row r="1270" spans="47:56">
      <c r="AU1270" s="19" t="str">
        <f>IF(参照_電気!A1270="","",参照_電気!A1270)</f>
        <v/>
      </c>
      <c r="AV1270" s="19" t="str">
        <f>IF(参照_電気!B1270="","",参照_電気!B1270)</f>
        <v/>
      </c>
      <c r="AW1270" s="19" t="str">
        <f>IF(参照_電気!C1270="","",参照_電気!C1270)</f>
        <v>メニューC</v>
      </c>
      <c r="AX1270" s="19">
        <f>IF(参照_電気!D1270="","",参照_電気!D1270)</f>
        <v>3.77E-4</v>
      </c>
      <c r="AY1270" s="19">
        <f>IF(参照_電気!E1270="","",参照_電気!E1270)</f>
        <v>3.77E-4</v>
      </c>
      <c r="AZ1270" s="19" t="str">
        <f>IF(参照_電気!F1270="","",参照_電気!F1270)</f>
        <v>(株)JERA Cross</v>
      </c>
      <c r="BA1270" s="19" t="str">
        <f>IF(参照_電気!G1270="","",参照_電気!G1270)</f>
        <v>(株)JERA Cross_メニューC</v>
      </c>
      <c r="BB1270" s="19">
        <f t="shared" si="60"/>
        <v>0.377</v>
      </c>
      <c r="BD1270" s="19" t="str">
        <f>IF(参照_電気!L1270="","",参照_電気!L1270)</f>
        <v/>
      </c>
    </row>
    <row r="1271" spans="47:56">
      <c r="AU1271" s="19" t="str">
        <f>IF(参照_電気!A1271="","",参照_電気!A1271)</f>
        <v/>
      </c>
      <c r="AV1271" s="19" t="str">
        <f>IF(参照_電気!B1271="","",参照_電気!B1271)</f>
        <v/>
      </c>
      <c r="AW1271" s="19" t="str">
        <f>IF(参照_電気!C1271="","",参照_電気!C1271)</f>
        <v>(参考値)事業者全体</v>
      </c>
      <c r="AX1271" s="19">
        <f>IF(参照_電気!D1271="","",参照_電気!D1271)</f>
        <v>4.2200000000000001E-4</v>
      </c>
      <c r="AY1271" s="19">
        <f>IF(参照_電気!E1271="","",参照_電気!E1271)</f>
        <v>4.2200000000000001E-4</v>
      </c>
      <c r="AZ1271" s="19" t="str">
        <f>IF(参照_電気!F1271="","",参照_電気!F1271)</f>
        <v>(株)JERA Cross</v>
      </c>
      <c r="BA1271" s="19" t="str">
        <f>IF(参照_電気!G1271="","",参照_電気!G1271)</f>
        <v>(株)JERA Cross_(参考値)事業者全体</v>
      </c>
      <c r="BB1271" s="19">
        <f t="shared" si="60"/>
        <v>0.42199999999999999</v>
      </c>
      <c r="BD1271" s="19" t="str">
        <f>IF(参照_電気!L1271="","",参照_電気!L1271)</f>
        <v/>
      </c>
    </row>
    <row r="1272" spans="47:56">
      <c r="AU1272" s="19" t="str">
        <f>IF(参照_電気!A1272="","",参照_電気!A1272)</f>
        <v>A0883</v>
      </c>
      <c r="AV1272" s="19" t="str">
        <f>IF(参照_電気!B1272="","",参照_電気!B1272)</f>
        <v>飛騨高山電力(株)</v>
      </c>
      <c r="AW1272" s="19" t="str">
        <f>IF(参照_電気!C1272="","",参照_電気!C1272)</f>
        <v>メニューA</v>
      </c>
      <c r="AX1272" s="19">
        <f>IF(参照_電気!D1272="","",参照_電気!D1272)</f>
        <v>6.3599999999999996E-4</v>
      </c>
      <c r="AY1272" s="19">
        <f>IF(参照_電気!E1272="","",参照_電気!E1272)</f>
        <v>6.3599999999999996E-4</v>
      </c>
      <c r="AZ1272" s="19" t="str">
        <f>IF(参照_電気!F1272="","",参照_電気!F1272)</f>
        <v>飛騨高山電力(株)</v>
      </c>
      <c r="BA1272" s="19" t="str">
        <f>IF(参照_電気!G1272="","",参照_電気!G1272)</f>
        <v>飛騨高山電力(株)_メニューA</v>
      </c>
      <c r="BB1272" s="19">
        <f t="shared" si="60"/>
        <v>0.63600000000000001</v>
      </c>
      <c r="BD1272" s="19" t="str">
        <f>IF(参照_電気!L1272="","",参照_電気!L1272)</f>
        <v/>
      </c>
    </row>
    <row r="1273" spans="47:56">
      <c r="AU1273" s="19" t="str">
        <f>IF(参照_電気!A1273="","",参照_電気!A1273)</f>
        <v/>
      </c>
      <c r="AV1273" s="19" t="str">
        <f>IF(参照_電気!B1273="","",参照_電気!B1273)</f>
        <v/>
      </c>
      <c r="AW1273" s="19" t="str">
        <f>IF(参照_電気!C1273="","",参照_電気!C1273)</f>
        <v>(参考値)事業者全体</v>
      </c>
      <c r="AX1273" s="19">
        <f>IF(参照_電気!D1273="","",参照_電気!D1273)</f>
        <v>6.3599999999999996E-4</v>
      </c>
      <c r="AY1273" s="19">
        <f>IF(参照_電気!E1273="","",参照_電気!E1273)</f>
        <v>6.3599999999999996E-4</v>
      </c>
      <c r="AZ1273" s="19" t="str">
        <f>IF(参照_電気!F1273="","",参照_電気!F1273)</f>
        <v>飛騨高山電力(株)</v>
      </c>
      <c r="BA1273" s="19" t="str">
        <f>IF(参照_電気!G1273="","",参照_電気!G1273)</f>
        <v>飛騨高山電力(株)_(参考値)事業者全体</v>
      </c>
      <c r="BB1273" s="19">
        <f t="shared" si="60"/>
        <v>0.63600000000000001</v>
      </c>
      <c r="BD1273" s="19" t="str">
        <f>IF(参照_電気!L1273="","",参照_電気!L1273)</f>
        <v/>
      </c>
    </row>
    <row r="1274" spans="47:56">
      <c r="AU1274" s="19" t="str">
        <f>IF(参照_電気!A1274="","",参照_電気!A1274)</f>
        <v>A0886</v>
      </c>
      <c r="AV1274" s="19" t="str">
        <f>IF(参照_電気!B1274="","",参照_電気!B1274)</f>
        <v>(株)リボンエナジー</v>
      </c>
      <c r="AW1274" s="19" t="str">
        <f>IF(参照_電気!C1274="","",参照_電気!C1274)</f>
        <v/>
      </c>
      <c r="AX1274" s="19">
        <f>IF(参照_電気!D1274="","",参照_電気!D1274)</f>
        <v>9.3899999999999995E-4</v>
      </c>
      <c r="AY1274" s="19">
        <f>IF(参照_電気!E1274="","",参照_電気!E1274)</f>
        <v>9.3899999999999995E-4</v>
      </c>
      <c r="AZ1274" s="19" t="str">
        <f>IF(参照_電気!F1274="","",参照_電気!F1274)</f>
        <v>(株)リボンエナジー</v>
      </c>
      <c r="BA1274" s="19" t="str">
        <f>IF(参照_電気!G1274="","",参照_電気!G1274)</f>
        <v>(株)リボンエナジー_</v>
      </c>
      <c r="BB1274" s="19">
        <f t="shared" si="60"/>
        <v>0.93899999999999995</v>
      </c>
      <c r="BD1274" s="19" t="str">
        <f>IF(参照_電気!L1274="","",参照_電気!L1274)</f>
        <v/>
      </c>
    </row>
    <row r="1275" spans="47:56">
      <c r="AU1275" s="19" t="str">
        <f>IF(参照_電気!A1275="","",参照_電気!A1275)</f>
        <v>A0888</v>
      </c>
      <c r="AV1275" s="19" t="str">
        <f>IF(参照_電気!B1275="","",参照_電気!B1275)</f>
        <v>(株)大崎クリエーション</v>
      </c>
      <c r="AW1275" s="19" t="str">
        <f>IF(参照_電気!C1275="","",参照_電気!C1275)</f>
        <v/>
      </c>
      <c r="AX1275" s="19">
        <f>IF(参照_電気!D1275="","",参照_電気!D1275)</f>
        <v>5.5099999999999995E-4</v>
      </c>
      <c r="AY1275" s="19">
        <f>IF(参照_電気!E1275="","",参照_電気!E1275)</f>
        <v>5.5099999999999995E-4</v>
      </c>
      <c r="AZ1275" s="19" t="str">
        <f>IF(参照_電気!F1275="","",参照_電気!F1275)</f>
        <v>(株)大崎クリエーション</v>
      </c>
      <c r="BA1275" s="19" t="str">
        <f>IF(参照_電気!G1275="","",参照_電気!G1275)</f>
        <v>(株)大崎クリエーション_</v>
      </c>
      <c r="BB1275" s="19">
        <f t="shared" si="60"/>
        <v>0.55099999999999993</v>
      </c>
      <c r="BD1275" s="19" t="str">
        <f>IF(参照_電気!L1275="","",参照_電気!L1275)</f>
        <v/>
      </c>
    </row>
    <row r="1276" spans="47:56">
      <c r="AU1276" s="19" t="str">
        <f>IF(参照_電気!A1276="","",参照_電気!A1276)</f>
        <v>A0890</v>
      </c>
      <c r="AV1276" s="19" t="str">
        <f>IF(参照_電気!B1276="","",参照_電気!B1276)</f>
        <v>(株)UPX</v>
      </c>
      <c r="AW1276" s="19" t="str">
        <f>IF(参照_電気!C1276="","",参照_電気!C1276)</f>
        <v>メニューA</v>
      </c>
      <c r="AX1276" s="19">
        <f>IF(参照_電気!D1276="","",参照_電気!D1276)</f>
        <v>0</v>
      </c>
      <c r="AY1276" s="19">
        <f>IF(参照_電気!E1276="","",参照_電気!E1276)</f>
        <v>0</v>
      </c>
      <c r="AZ1276" s="19" t="str">
        <f>IF(参照_電気!F1276="","",参照_電気!F1276)</f>
        <v>(株)UPX</v>
      </c>
      <c r="BA1276" s="19" t="str">
        <f>IF(参照_電気!G1276="","",参照_電気!G1276)</f>
        <v>(株)UPX_メニューA</v>
      </c>
      <c r="BB1276" s="19">
        <f t="shared" si="60"/>
        <v>0</v>
      </c>
      <c r="BD1276" s="19" t="str">
        <f>IF(参照_電気!L1276="","",参照_電気!L1276)</f>
        <v/>
      </c>
    </row>
    <row r="1277" spans="47:56">
      <c r="AU1277" s="19" t="str">
        <f>IF(参照_電気!A1277="","",参照_電気!A1277)</f>
        <v/>
      </c>
      <c r="AV1277" s="19" t="str">
        <f>IF(参照_電気!B1277="","",参照_電気!B1277)</f>
        <v/>
      </c>
      <c r="AW1277" s="19" t="str">
        <f>IF(参照_電気!C1277="","",参照_電気!C1277)</f>
        <v>メニューB</v>
      </c>
      <c r="AX1277" s="19">
        <f>IF(参照_電気!D1277="","",参照_電気!D1277)</f>
        <v>3.9599999999999998E-4</v>
      </c>
      <c r="AY1277" s="19">
        <f>IF(参照_電気!E1277="","",参照_電気!E1277)</f>
        <v>3.9599999999999998E-4</v>
      </c>
      <c r="AZ1277" s="19" t="str">
        <f>IF(参照_電気!F1277="","",参照_電気!F1277)</f>
        <v>(株)UPX</v>
      </c>
      <c r="BA1277" s="19" t="str">
        <f>IF(参照_電気!G1277="","",参照_電気!G1277)</f>
        <v>(株)UPX_メニューB</v>
      </c>
      <c r="BB1277" s="19">
        <f t="shared" si="60"/>
        <v>0.39599999999999996</v>
      </c>
      <c r="BD1277" s="19" t="str">
        <f>IF(参照_電気!L1277="","",参照_電気!L1277)</f>
        <v/>
      </c>
    </row>
    <row r="1278" spans="47:56">
      <c r="AU1278" s="19" t="str">
        <f>IF(参照_電気!A1278="","",参照_電気!A1278)</f>
        <v/>
      </c>
      <c r="AV1278" s="19" t="str">
        <f>IF(参照_電気!B1278="","",参照_電気!B1278)</f>
        <v/>
      </c>
      <c r="AW1278" s="19" t="str">
        <f>IF(参照_電気!C1278="","",参照_電気!C1278)</f>
        <v>メニューC(残差)</v>
      </c>
      <c r="AX1278" s="19">
        <f>IF(参照_電気!D1278="","",参照_電気!D1278)</f>
        <v>4.8799999999999999E-4</v>
      </c>
      <c r="AY1278" s="19">
        <f>IF(参照_電気!E1278="","",参照_電気!E1278)</f>
        <v>4.8799999999999999E-4</v>
      </c>
      <c r="AZ1278" s="19" t="str">
        <f>IF(参照_電気!F1278="","",参照_電気!F1278)</f>
        <v>(株)UPX</v>
      </c>
      <c r="BA1278" s="19" t="str">
        <f>IF(参照_電気!G1278="","",参照_電気!G1278)</f>
        <v>(株)UPX_メニューC(残差)</v>
      </c>
      <c r="BB1278" s="19">
        <f t="shared" si="60"/>
        <v>0.48799999999999999</v>
      </c>
      <c r="BD1278" s="19" t="str">
        <f>IF(参照_電気!L1278="","",参照_電気!L1278)</f>
        <v/>
      </c>
    </row>
    <row r="1279" spans="47:56">
      <c r="AU1279" s="19" t="str">
        <f>IF(参照_電気!A1279="","",参照_電気!A1279)</f>
        <v/>
      </c>
      <c r="AV1279" s="19" t="str">
        <f>IF(参照_電気!B1279="","",参照_電気!B1279)</f>
        <v/>
      </c>
      <c r="AW1279" s="19" t="str">
        <f>IF(参照_電気!C1279="","",参照_電気!C1279)</f>
        <v>(参考値)事業者全体</v>
      </c>
      <c r="AX1279" s="19">
        <f>IF(参照_電気!D1279="","",参照_電気!D1279)</f>
        <v>4.6500000000000003E-4</v>
      </c>
      <c r="AY1279" s="19">
        <f>IF(参照_電気!E1279="","",参照_電気!E1279)</f>
        <v>4.6500000000000003E-4</v>
      </c>
      <c r="AZ1279" s="19" t="str">
        <f>IF(参照_電気!F1279="","",参照_電気!F1279)</f>
        <v>(株)UPX</v>
      </c>
      <c r="BA1279" s="19" t="str">
        <f>IF(参照_電気!G1279="","",参照_電気!G1279)</f>
        <v>(株)UPX_(参考値)事業者全体</v>
      </c>
      <c r="BB1279" s="19">
        <f t="shared" si="60"/>
        <v>0.46500000000000002</v>
      </c>
      <c r="BD1279" s="19" t="str">
        <f>IF(参照_電気!L1279="","",参照_電気!L1279)</f>
        <v/>
      </c>
    </row>
    <row r="1280" spans="47:56">
      <c r="AU1280" s="19" t="str">
        <f>IF(参照_電気!A1280="","",参照_電気!A1280)</f>
        <v>A0893</v>
      </c>
      <c r="AV1280" s="19" t="str">
        <f>IF(参照_電気!B1280="","",参照_電気!B1280)</f>
        <v>Miraiつのエナジー(株)</v>
      </c>
      <c r="AW1280" s="19" t="str">
        <f>IF(参照_電気!C1280="","",参照_電気!C1280)</f>
        <v>メニューA</v>
      </c>
      <c r="AX1280" s="19">
        <f>IF(参照_電気!D1280="","",参照_電気!D1280)</f>
        <v>3.7599999999999998E-4</v>
      </c>
      <c r="AY1280" s="19">
        <f>IF(参照_電気!E1280="","",参照_電気!E1280)</f>
        <v>3.7599999999999998E-4</v>
      </c>
      <c r="AZ1280" s="19" t="str">
        <f>IF(参照_電気!F1280="","",参照_電気!F1280)</f>
        <v>Miraiつのエナジー(株)</v>
      </c>
      <c r="BA1280" s="19" t="str">
        <f>IF(参照_電気!G1280="","",参照_電気!G1280)</f>
        <v>Miraiつのエナジー(株)_メニューA</v>
      </c>
      <c r="BB1280" s="19">
        <f t="shared" si="60"/>
        <v>0.376</v>
      </c>
      <c r="BD1280" s="19" t="str">
        <f>IF(参照_電気!L1280="","",参照_電気!L1280)</f>
        <v/>
      </c>
    </row>
    <row r="1281" spans="47:56">
      <c r="AU1281" s="19" t="str">
        <f>IF(参照_電気!A1281="","",参照_電気!A1281)</f>
        <v/>
      </c>
      <c r="AV1281" s="19" t="str">
        <f>IF(参照_電気!B1281="","",参照_電気!B1281)</f>
        <v/>
      </c>
      <c r="AW1281" s="19" t="str">
        <f>IF(参照_電気!C1281="","",参照_電気!C1281)</f>
        <v>(参考値)事業者全体</v>
      </c>
      <c r="AX1281" s="19">
        <f>IF(参照_電気!D1281="","",参照_電気!D1281)</f>
        <v>3.7599999999999998E-4</v>
      </c>
      <c r="AY1281" s="19">
        <f>IF(参照_電気!E1281="","",参照_電気!E1281)</f>
        <v>3.7599999999999998E-4</v>
      </c>
      <c r="AZ1281" s="19" t="str">
        <f>IF(参照_電気!F1281="","",参照_電気!F1281)</f>
        <v>Miraiつのエナジー(株)</v>
      </c>
      <c r="BA1281" s="19" t="str">
        <f>IF(参照_電気!G1281="","",参照_電気!G1281)</f>
        <v>Miraiつのエナジー(株)_(参考値)事業者全体</v>
      </c>
      <c r="BB1281" s="19">
        <f t="shared" si="60"/>
        <v>0.376</v>
      </c>
      <c r="BD1281" s="19" t="str">
        <f>IF(参照_電気!L1281="","",参照_電気!L1281)</f>
        <v/>
      </c>
    </row>
    <row r="1282" spans="47:56">
      <c r="AU1282" s="19" t="str">
        <f>IF(参照_電気!A1282="","",参照_電気!A1282)</f>
        <v>A0903</v>
      </c>
      <c r="AV1282" s="19" t="str">
        <f>IF(参照_電気!B1282="","",参照_電気!B1282)</f>
        <v>山口グリーンエネルギー(株)</v>
      </c>
      <c r="AW1282" s="19" t="str">
        <f>IF(参照_電気!C1282="","",参照_電気!C1282)</f>
        <v/>
      </c>
      <c r="AX1282" s="19">
        <f>IF(参照_電気!D1282="","",参照_電気!D1282)</f>
        <v>4.8700000000000007E-4</v>
      </c>
      <c r="AY1282" s="19">
        <f>IF(参照_電気!E1282="","",参照_電気!E1282)</f>
        <v>4.8700000000000007E-4</v>
      </c>
      <c r="AZ1282" s="19" t="str">
        <f>IF(参照_電気!F1282="","",参照_電気!F1282)</f>
        <v>山口グリーンエネルギー(株)</v>
      </c>
      <c r="BA1282" s="19" t="str">
        <f>IF(参照_電気!G1282="","",参照_電気!G1282)</f>
        <v>山口グリーンエネルギー(株)_</v>
      </c>
      <c r="BB1282" s="19">
        <f t="shared" si="60"/>
        <v>0.4870000000000001</v>
      </c>
      <c r="BD1282" s="19" t="str">
        <f>IF(参照_電気!L1282="","",参照_電気!L1282)</f>
        <v/>
      </c>
    </row>
    <row r="1283" spans="47:56">
      <c r="AU1283" s="19" t="str">
        <f>IF(参照_電気!A1283="","",参照_電気!A1283)</f>
        <v>A0905</v>
      </c>
      <c r="AV1283" s="19" t="str">
        <f>IF(参照_電気!B1283="","",参照_電気!B1283)</f>
        <v>(株)はちまんたいジオパワー</v>
      </c>
      <c r="AW1283" s="19" t="str">
        <f>IF(参照_電気!C1283="","",参照_電気!C1283)</f>
        <v>メニューA</v>
      </c>
      <c r="AX1283" s="19">
        <f>IF(参照_電気!D1283="","",参照_電気!D1283)</f>
        <v>0</v>
      </c>
      <c r="AY1283" s="19">
        <f>IF(参照_電気!E1283="","",参照_電気!E1283)</f>
        <v>0</v>
      </c>
      <c r="AZ1283" s="19" t="str">
        <f>IF(参照_電気!F1283="","",参照_電気!F1283)</f>
        <v>(株)はちまんたいジオパワー</v>
      </c>
      <c r="BA1283" s="19" t="str">
        <f>IF(参照_電気!G1283="","",参照_電気!G1283)</f>
        <v>(株)はちまんたいジオパワー_メニューA</v>
      </c>
      <c r="BB1283" s="19">
        <f t="shared" si="60"/>
        <v>0</v>
      </c>
      <c r="BD1283" s="19" t="str">
        <f>IF(参照_電気!L1283="","",参照_電気!L1283)</f>
        <v/>
      </c>
    </row>
    <row r="1284" spans="47:56">
      <c r="AU1284" s="19" t="str">
        <f>IF(参照_電気!A1284="","",参照_電気!A1284)</f>
        <v/>
      </c>
      <c r="AV1284" s="19" t="str">
        <f>IF(参照_電気!B1284="","",参照_電気!B1284)</f>
        <v/>
      </c>
      <c r="AW1284" s="19" t="str">
        <f>IF(参照_電気!C1284="","",参照_電気!C1284)</f>
        <v>メニューB(残差)</v>
      </c>
      <c r="AX1284" s="19">
        <f>IF(参照_電気!D1284="","",参照_電気!D1284)</f>
        <v>6.3100000000000005E-4</v>
      </c>
      <c r="AY1284" s="19">
        <f>IF(参照_電気!E1284="","",参照_電気!E1284)</f>
        <v>6.3100000000000005E-4</v>
      </c>
      <c r="AZ1284" s="19" t="str">
        <f>IF(参照_電気!F1284="","",参照_電気!F1284)</f>
        <v>(株)はちまんたいジオパワー</v>
      </c>
      <c r="BA1284" s="19" t="str">
        <f>IF(参照_電気!G1284="","",参照_電気!G1284)</f>
        <v>(株)はちまんたいジオパワー_メニューB(残差)</v>
      </c>
      <c r="BB1284" s="19">
        <f t="shared" si="60"/>
        <v>0.63100000000000001</v>
      </c>
      <c r="BD1284" s="19" t="str">
        <f>IF(参照_電気!L1284="","",参照_電気!L1284)</f>
        <v/>
      </c>
    </row>
    <row r="1285" spans="47:56">
      <c r="AU1285" s="19" t="str">
        <f>IF(参照_電気!A1285="","",参照_電気!A1285)</f>
        <v/>
      </c>
      <c r="AV1285" s="19" t="str">
        <f>IF(参照_電気!B1285="","",参照_電気!B1285)</f>
        <v/>
      </c>
      <c r="AW1285" s="19" t="str">
        <f>IF(参照_電気!C1285="","",参照_電気!C1285)</f>
        <v>(参考値)事業者全体</v>
      </c>
      <c r="AX1285" s="19">
        <f>IF(参照_電気!D1285="","",参照_電気!D1285)</f>
        <v>5.5999999999999999E-5</v>
      </c>
      <c r="AY1285" s="19">
        <f>IF(参照_電気!E1285="","",参照_電気!E1285)</f>
        <v>5.5999999999999999E-5</v>
      </c>
      <c r="AZ1285" s="19" t="str">
        <f>IF(参照_電気!F1285="","",参照_電気!F1285)</f>
        <v>(株)はちまんたいジオパワー</v>
      </c>
      <c r="BA1285" s="19" t="str">
        <f>IF(参照_電気!G1285="","",参照_電気!G1285)</f>
        <v>(株)はちまんたいジオパワー_(参考値)事業者全体</v>
      </c>
      <c r="BB1285" s="19">
        <f t="shared" ref="BB1285:BB1286" si="61">AX1285*1000</f>
        <v>5.6000000000000001E-2</v>
      </c>
      <c r="BD1285" s="19" t="str">
        <f>IF(参照_電気!L1285="","",参照_電気!L1285)</f>
        <v/>
      </c>
    </row>
    <row r="1286" spans="47:56">
      <c r="AU1286" s="19" t="str">
        <f>IF(参照_電気!A1286="","",参照_電気!A1286)</f>
        <v>A0906</v>
      </c>
      <c r="AV1286" s="19" t="str">
        <f>IF(参照_電気!B1286="","",参照_電気!B1286)</f>
        <v>(株)アイモバイル</v>
      </c>
      <c r="AW1286" s="19" t="str">
        <f>IF(参照_電気!C1286="","",参照_電気!C1286)</f>
        <v/>
      </c>
      <c r="AX1286" s="19">
        <f>IF(参照_電気!D1286="","",参照_電気!D1286)</f>
        <v>6.1700000000000004E-4</v>
      </c>
      <c r="AY1286" s="19">
        <f>IF(参照_電気!E1286="","",参照_電気!E1286)</f>
        <v>6.1700000000000004E-4</v>
      </c>
      <c r="AZ1286" s="19" t="str">
        <f>IF(参照_電気!F1286="","",参照_電気!F1286)</f>
        <v>(株)アイモバイル</v>
      </c>
      <c r="BA1286" s="19" t="str">
        <f>IF(参照_電気!G1286="","",参照_電気!G1286)</f>
        <v>(株)アイモバイル_</v>
      </c>
      <c r="BB1286" s="19">
        <f t="shared" si="61"/>
        <v>0.61699999999999999</v>
      </c>
      <c r="BD1286" s="19" t="str">
        <f>IF(参照_電気!L1286="","",参照_電気!L1286)</f>
        <v/>
      </c>
    </row>
    <row r="1287" spans="47:56">
      <c r="AU1287" s="19"/>
      <c r="AV1287" s="19"/>
      <c r="AW1287" s="19"/>
      <c r="AX1287" s="19"/>
      <c r="AY1287" s="19"/>
      <c r="AZ1287" s="19"/>
      <c r="BA1287" s="19"/>
      <c r="BB1287" s="19"/>
      <c r="BD1287" s="19" t="str">
        <f>IF(参照_電気!L1287="","",参照_電気!L1287)</f>
        <v/>
      </c>
    </row>
    <row r="1288" spans="47:56">
      <c r="BD1288" s="7" t="str">
        <f>IF(参照_電気!L1288="","",参照_電気!L1288)</f>
        <v/>
      </c>
    </row>
  </sheetData>
  <sheetProtection algorithmName="SHA-512" hashValue="4O4bVgnD+ZuPUuOmhYSYIPTw2eJl7W/e5btVKE11tBYqsOxwvL38hk26ih7yhHsQ9Q6qXc17OiTK+wr8boSu2g==" saltValue="/C+FlWy81+7myd9d3ZCaXA==" spinCount="100000" sheet="1" selectLockedCells="1"/>
  <mergeCells count="139">
    <mergeCell ref="T58:U58"/>
    <mergeCell ref="T59:U59"/>
    <mergeCell ref="T55:U55"/>
    <mergeCell ref="D56:G56"/>
    <mergeCell ref="J56:K56"/>
    <mergeCell ref="D57:G57"/>
    <mergeCell ref="J57:K57"/>
    <mergeCell ref="D69:K69"/>
    <mergeCell ref="D63:K63"/>
    <mergeCell ref="D64:K64"/>
    <mergeCell ref="D65:K65"/>
    <mergeCell ref="D66:K66"/>
    <mergeCell ref="D67:K67"/>
    <mergeCell ref="D68:K68"/>
    <mergeCell ref="T60:U60"/>
    <mergeCell ref="D61:K61"/>
    <mergeCell ref="T61:U61"/>
    <mergeCell ref="D62:K62"/>
    <mergeCell ref="T62:U62"/>
    <mergeCell ref="T53:U53"/>
    <mergeCell ref="D54:G54"/>
    <mergeCell ref="J54:K54"/>
    <mergeCell ref="T54:U54"/>
    <mergeCell ref="D51:G51"/>
    <mergeCell ref="J51:K51"/>
    <mergeCell ref="T51:U51"/>
    <mergeCell ref="D52:G52"/>
    <mergeCell ref="J52:K52"/>
    <mergeCell ref="T52:U52"/>
    <mergeCell ref="D48:G48"/>
    <mergeCell ref="C49:C59"/>
    <mergeCell ref="D49:G49"/>
    <mergeCell ref="J49:K49"/>
    <mergeCell ref="D50:G50"/>
    <mergeCell ref="J50:K50"/>
    <mergeCell ref="D53:G53"/>
    <mergeCell ref="J53:K53"/>
    <mergeCell ref="D55:G55"/>
    <mergeCell ref="J55:K55"/>
    <mergeCell ref="D58:G59"/>
    <mergeCell ref="H58:K59"/>
    <mergeCell ref="AH32:AH33"/>
    <mergeCell ref="D33:G33"/>
    <mergeCell ref="D34:G34"/>
    <mergeCell ref="AH34:AH36"/>
    <mergeCell ref="D35:G35"/>
    <mergeCell ref="D36:G36"/>
    <mergeCell ref="F39:F40"/>
    <mergeCell ref="H39:H40"/>
    <mergeCell ref="I39:I40"/>
    <mergeCell ref="J39:J40"/>
    <mergeCell ref="K39:K40"/>
    <mergeCell ref="K37:K38"/>
    <mergeCell ref="AH37:AK37"/>
    <mergeCell ref="AJ46:AK46"/>
    <mergeCell ref="H47:I47"/>
    <mergeCell ref="J47:K47"/>
    <mergeCell ref="N47:R47"/>
    <mergeCell ref="AH47:AK47"/>
    <mergeCell ref="AJ41:AK41"/>
    <mergeCell ref="AJ42:AK42"/>
    <mergeCell ref="AJ43:AK43"/>
    <mergeCell ref="AJ44:AK44"/>
    <mergeCell ref="AJ45:AK45"/>
    <mergeCell ref="D28:G28"/>
    <mergeCell ref="D29:G29"/>
    <mergeCell ref="E41:F42"/>
    <mergeCell ref="H41:H42"/>
    <mergeCell ref="I41:I42"/>
    <mergeCell ref="J41:J42"/>
    <mergeCell ref="K41:K42"/>
    <mergeCell ref="D46:G47"/>
    <mergeCell ref="H46:I46"/>
    <mergeCell ref="D43:G43"/>
    <mergeCell ref="D44:G45"/>
    <mergeCell ref="J46:K46"/>
    <mergeCell ref="E23:F24"/>
    <mergeCell ref="H23:H24"/>
    <mergeCell ref="I23:I24"/>
    <mergeCell ref="J23:J24"/>
    <mergeCell ref="K23:K24"/>
    <mergeCell ref="D25:F27"/>
    <mergeCell ref="H19:H20"/>
    <mergeCell ref="I19:I20"/>
    <mergeCell ref="J19:J20"/>
    <mergeCell ref="K19:K20"/>
    <mergeCell ref="F21:F22"/>
    <mergeCell ref="H21:H22"/>
    <mergeCell ref="I21:I22"/>
    <mergeCell ref="J21:J22"/>
    <mergeCell ref="K21:K22"/>
    <mergeCell ref="AJ9:AK9"/>
    <mergeCell ref="D10:G10"/>
    <mergeCell ref="AJ10:AK10"/>
    <mergeCell ref="D11:G11"/>
    <mergeCell ref="AJ11:AK11"/>
    <mergeCell ref="D12:G12"/>
    <mergeCell ref="AH12:AK12"/>
    <mergeCell ref="D13:G13"/>
    <mergeCell ref="C5:G7"/>
    <mergeCell ref="H5:I7"/>
    <mergeCell ref="J5:K7"/>
    <mergeCell ref="AJ6:AK6"/>
    <mergeCell ref="AJ7:AK7"/>
    <mergeCell ref="C8:K8"/>
    <mergeCell ref="AJ8:AK8"/>
    <mergeCell ref="C9:C30"/>
    <mergeCell ref="D9:G9"/>
    <mergeCell ref="AJ16:AK16"/>
    <mergeCell ref="D17:G17"/>
    <mergeCell ref="AH17:AH31"/>
    <mergeCell ref="D18:G18"/>
    <mergeCell ref="D19:D24"/>
    <mergeCell ref="E19:E22"/>
    <mergeCell ref="F19:F20"/>
    <mergeCell ref="N89:R89"/>
    <mergeCell ref="N22:R22"/>
    <mergeCell ref="N28:R28"/>
    <mergeCell ref="N34:R34"/>
    <mergeCell ref="C2:K2"/>
    <mergeCell ref="C3:F3"/>
    <mergeCell ref="C4:G4"/>
    <mergeCell ref="H4:I4"/>
    <mergeCell ref="J4:K4"/>
    <mergeCell ref="G3:K3"/>
    <mergeCell ref="D14:G14"/>
    <mergeCell ref="D15:G15"/>
    <mergeCell ref="D16:G16"/>
    <mergeCell ref="H29:K29"/>
    <mergeCell ref="D30:G30"/>
    <mergeCell ref="C31:C48"/>
    <mergeCell ref="D31:G31"/>
    <mergeCell ref="D32:G32"/>
    <mergeCell ref="D37:D42"/>
    <mergeCell ref="E37:E40"/>
    <mergeCell ref="F37:F38"/>
    <mergeCell ref="H37:H38"/>
    <mergeCell ref="I37:I38"/>
    <mergeCell ref="J37:J38"/>
  </mergeCells>
  <phoneticPr fontId="6"/>
  <dataValidations count="7">
    <dataValidation type="list" allowBlank="1" showInputMessage="1" showErrorMessage="1" sqref="AJ52:AK54" xr:uid="{6CAE31AF-8E0A-49EC-8284-5D6B61E0A0D0}">
      <formula1>#REF!</formula1>
    </dataValidation>
    <dataValidation type="list" errorStyle="information" allowBlank="1" showInputMessage="1" showErrorMessage="1" errorTitle="リストにない情報" error="リストにない情報です" sqref="O42:O46 O74:O88 O7:O21" xr:uid="{19E04499-1CFC-4461-88E8-0B1D327BF89D}">
      <formula1>INDIRECT($BG$4&amp;"4:"&amp;$BG$4&amp;$BG$8+3)</formula1>
    </dataValidation>
    <dataValidation type="list" errorStyle="information" allowBlank="1" showInputMessage="1" showErrorMessage="1" errorTitle="リストにない情報" error="リストにない情報です" sqref="P74:P88 P7:P21 P42:P46" xr:uid="{F522B491-C9B0-4614-A793-5FE2A55F01AC}">
      <formula1>IF(OR($Z7=0,$Z7=""),$T$3:$T$3,INDIRECT($BG$5&amp;AE7&amp;":"&amp;$BG$5&amp;AF7))</formula1>
    </dataValidation>
    <dataValidation type="list" errorStyle="information" allowBlank="1" showInputMessage="1" showErrorMessage="1" errorTitle="リストにない情報" error="リストにない情報です" sqref="P26:P27" xr:uid="{E4F528A1-7977-4B4F-B9F3-CD8D8C154A2E}">
      <formula1>IF(OR($Z26=0,$Z26=""),$T$3:$T$3,INDIRECT($BW$5&amp;AE26&amp;":"&amp;$BW$5&amp;AF26))</formula1>
    </dataValidation>
    <dataValidation type="list" errorStyle="information" allowBlank="1" showInputMessage="1" showErrorMessage="1" errorTitle="リストにない情報" error="リストにない情報です" sqref="P32:P33" xr:uid="{76EFFF7D-7959-4A7D-B7D3-610C1E24FE65}">
      <formula1>IF(OR($Z32=0,$Z32=""),$T$3:$T$3,INDIRECT($CM$5&amp;AE32&amp;":"&amp;$CM$5&amp;AF32))</formula1>
    </dataValidation>
    <dataValidation type="list" errorStyle="information" allowBlank="1" showInputMessage="1" showErrorMessage="1" errorTitle="リストにない情報" error="リストにない情報です" sqref="O26:O27" xr:uid="{2E933230-C8D6-4890-A344-BF2B2A3B2199}">
      <formula1>INDIRECT($BW$4&amp;"4:"&amp;$BW$4&amp;$BW$8+3)</formula1>
    </dataValidation>
    <dataValidation type="list" errorStyle="information" allowBlank="1" showInputMessage="1" showErrorMessage="1" errorTitle="リストにない情報" error="リストにない情報です" sqref="O32:O33" xr:uid="{D8E245AB-FC90-4F9E-AD96-21670C402A1D}">
      <formula1>INDIRECT($CM$4&amp;"4:"&amp;$CM$4&amp;$CM$8+3)</formula1>
    </dataValidation>
  </dataValidations>
  <printOptions horizontalCentered="1"/>
  <pageMargins left="0.39370078740157483" right="0.39370078740157483" top="0.39370078740157483" bottom="0.39370078740157483" header="0" footer="0"/>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48" r:id="rId4" name="Check Box 36">
              <controlPr defaultSize="0" autoFill="0" autoLine="0" autoPict="0">
                <anchor moveWithCells="1">
                  <from>
                    <xdr:col>3</xdr:col>
                    <xdr:colOff>114300</xdr:colOff>
                    <xdr:row>4</xdr:row>
                    <xdr:rowOff>69850</xdr:rowOff>
                  </from>
                  <to>
                    <xdr:col>4</xdr:col>
                    <xdr:colOff>222250</xdr:colOff>
                    <xdr:row>5</xdr:row>
                    <xdr:rowOff>107950</xdr:rowOff>
                  </to>
                </anchor>
              </controlPr>
            </control>
          </mc:Choice>
        </mc:AlternateContent>
        <mc:AlternateContent xmlns:mc="http://schemas.openxmlformats.org/markup-compatibility/2006">
          <mc:Choice Requires="x14">
            <control shapeId="13349" r:id="rId5" name="Check Box 37">
              <controlPr defaultSize="0" autoFill="0" autoLine="0" autoPict="0">
                <anchor moveWithCells="1">
                  <from>
                    <xdr:col>3</xdr:col>
                    <xdr:colOff>114300</xdr:colOff>
                    <xdr:row>5</xdr:row>
                    <xdr:rowOff>63500</xdr:rowOff>
                  </from>
                  <to>
                    <xdr:col>4</xdr:col>
                    <xdr:colOff>222250</xdr:colOff>
                    <xdr:row>6</xdr:row>
                    <xdr:rowOff>88900</xdr:rowOff>
                  </to>
                </anchor>
              </controlPr>
            </control>
          </mc:Choice>
        </mc:AlternateContent>
        <mc:AlternateContent xmlns:mc="http://schemas.openxmlformats.org/markup-compatibility/2006">
          <mc:Choice Requires="x14">
            <control shapeId="13350" r:id="rId6" name="Check Box 38">
              <controlPr defaultSize="0" autoFill="0" autoLine="0" autoPict="0">
                <anchor moveWithCells="1">
                  <from>
                    <xdr:col>9</xdr:col>
                    <xdr:colOff>520700</xdr:colOff>
                    <xdr:row>4</xdr:row>
                    <xdr:rowOff>146050</xdr:rowOff>
                  </from>
                  <to>
                    <xdr:col>9</xdr:col>
                    <xdr:colOff>825500</xdr:colOff>
                    <xdr:row>6</xdr:row>
                    <xdr:rowOff>12700</xdr:rowOff>
                  </to>
                </anchor>
              </controlPr>
            </control>
          </mc:Choice>
        </mc:AlternateContent>
        <mc:AlternateContent xmlns:mc="http://schemas.openxmlformats.org/markup-compatibility/2006">
          <mc:Choice Requires="x14">
            <control shapeId="13351" r:id="rId7" name="Check Box 39">
              <controlPr defaultSize="0" autoFill="0" autoLine="0" autoPict="0">
                <anchor moveWithCells="1">
                  <from>
                    <xdr:col>9</xdr:col>
                    <xdr:colOff>520700</xdr:colOff>
                    <xdr:row>3</xdr:row>
                    <xdr:rowOff>152400</xdr:rowOff>
                  </from>
                  <to>
                    <xdr:col>9</xdr:col>
                    <xdr:colOff>825500</xdr:colOff>
                    <xdr:row>5</xdr:row>
                    <xdr:rowOff>31750</xdr:rowOff>
                  </to>
                </anchor>
              </controlPr>
            </control>
          </mc:Choice>
        </mc:AlternateContent>
        <mc:AlternateContent xmlns:mc="http://schemas.openxmlformats.org/markup-compatibility/2006">
          <mc:Choice Requires="x14">
            <control shapeId="13352" r:id="rId8" name="Check Box 40">
              <controlPr defaultSize="0" autoFill="0" autoLine="0" autoPict="0">
                <anchor moveWithCells="1">
                  <from>
                    <xdr:col>9</xdr:col>
                    <xdr:colOff>520700</xdr:colOff>
                    <xdr:row>5</xdr:row>
                    <xdr:rowOff>139700</xdr:rowOff>
                  </from>
                  <to>
                    <xdr:col>9</xdr:col>
                    <xdr:colOff>825500</xdr:colOff>
                    <xdr:row>7</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114"/>
  <sheetViews>
    <sheetView zoomScaleNormal="100" workbookViewId="0">
      <selection activeCell="H5" sqref="H5"/>
    </sheetView>
  </sheetViews>
  <sheetFormatPr defaultColWidth="9.08984375" defaultRowHeight="12.5"/>
  <cols>
    <col min="1" max="1" width="2.6328125" style="2" customWidth="1"/>
    <col min="2" max="2" width="11.90625" style="2" customWidth="1"/>
    <col min="3" max="3" width="28" style="2" customWidth="1"/>
    <col min="4" max="4" width="12.08984375" style="2" customWidth="1"/>
    <col min="5" max="5" width="14.36328125" style="2" customWidth="1"/>
    <col min="6" max="6" width="12.08984375" style="2" customWidth="1"/>
    <col min="7" max="7" width="14.36328125" style="2" customWidth="1"/>
    <col min="8" max="8" width="45.54296875" style="2" customWidth="1"/>
    <col min="9" max="16384" width="9.08984375" style="2"/>
  </cols>
  <sheetData>
    <row r="1" spans="2:10" ht="16.5">
      <c r="B1" s="631" t="s">
        <v>67</v>
      </c>
      <c r="C1" s="631"/>
      <c r="D1" s="631"/>
      <c r="E1" s="631"/>
      <c r="F1" s="631"/>
      <c r="G1" s="631"/>
    </row>
    <row r="2" spans="2:10" ht="14">
      <c r="B2" s="632"/>
      <c r="C2" s="632"/>
      <c r="D2" s="632"/>
      <c r="E2" s="632"/>
      <c r="F2" s="632"/>
      <c r="G2" s="632"/>
    </row>
    <row r="3" spans="2:10" ht="14.5" thickBot="1">
      <c r="B3" s="632" t="s">
        <v>494</v>
      </c>
      <c r="C3" s="632"/>
      <c r="D3" s="632"/>
      <c r="E3" s="632"/>
      <c r="F3" s="632"/>
      <c r="G3" s="632"/>
    </row>
    <row r="4" spans="2:10">
      <c r="B4" s="633"/>
      <c r="C4" s="634"/>
      <c r="D4" s="634" t="s">
        <v>68</v>
      </c>
      <c r="E4" s="634"/>
      <c r="F4" s="634" t="s">
        <v>69</v>
      </c>
      <c r="G4" s="637"/>
    </row>
    <row r="5" spans="2:10">
      <c r="B5" s="635"/>
      <c r="C5" s="636"/>
      <c r="D5" s="17" t="s">
        <v>70</v>
      </c>
      <c r="E5" s="17" t="s">
        <v>6</v>
      </c>
      <c r="F5" s="17" t="s">
        <v>70</v>
      </c>
      <c r="G5" s="18" t="s">
        <v>6</v>
      </c>
    </row>
    <row r="6" spans="2:10" ht="12.75" customHeight="1">
      <c r="B6" s="629" t="s">
        <v>493</v>
      </c>
      <c r="C6" s="630"/>
      <c r="D6" s="451">
        <v>38.299999999999997</v>
      </c>
      <c r="E6" s="142" t="s">
        <v>71</v>
      </c>
      <c r="F6" s="452">
        <v>1.9E-2</v>
      </c>
      <c r="G6" s="453" t="s">
        <v>72</v>
      </c>
      <c r="J6" s="443"/>
    </row>
    <row r="7" spans="2:10" ht="12.75" customHeight="1">
      <c r="B7" s="629" t="s">
        <v>492</v>
      </c>
      <c r="C7" s="630"/>
      <c r="D7" s="451">
        <v>34.799999999999997</v>
      </c>
      <c r="E7" s="142" t="s">
        <v>71</v>
      </c>
      <c r="F7" s="452">
        <v>1.83E-2</v>
      </c>
      <c r="G7" s="453" t="s">
        <v>72</v>
      </c>
    </row>
    <row r="8" spans="2:10" ht="12.75" customHeight="1">
      <c r="B8" s="629" t="s">
        <v>491</v>
      </c>
      <c r="C8" s="630"/>
      <c r="D8" s="451">
        <v>33.4</v>
      </c>
      <c r="E8" s="142" t="s">
        <v>71</v>
      </c>
      <c r="F8" s="452">
        <v>1.8700000000000001E-2</v>
      </c>
      <c r="G8" s="453" t="s">
        <v>72</v>
      </c>
    </row>
    <row r="9" spans="2:10">
      <c r="B9" s="629" t="s">
        <v>75</v>
      </c>
      <c r="C9" s="630"/>
      <c r="D9" s="451">
        <v>33.299999999999997</v>
      </c>
      <c r="E9" s="142" t="s">
        <v>71</v>
      </c>
      <c r="F9" s="452">
        <v>1.8599999999999998E-2</v>
      </c>
      <c r="G9" s="453" t="s">
        <v>72</v>
      </c>
    </row>
    <row r="10" spans="2:10" ht="12.75" customHeight="1">
      <c r="B10" s="629" t="s">
        <v>76</v>
      </c>
      <c r="C10" s="630"/>
      <c r="D10" s="451">
        <v>36.299999999999997</v>
      </c>
      <c r="E10" s="142" t="s">
        <v>71</v>
      </c>
      <c r="F10" s="452">
        <v>1.8599999999999998E-2</v>
      </c>
      <c r="G10" s="453" t="s">
        <v>72</v>
      </c>
    </row>
    <row r="11" spans="2:10" ht="12.75" customHeight="1">
      <c r="B11" s="629" t="s">
        <v>79</v>
      </c>
      <c r="C11" s="630"/>
      <c r="D11" s="451">
        <v>36.5</v>
      </c>
      <c r="E11" s="142" t="s">
        <v>71</v>
      </c>
      <c r="F11" s="452">
        <v>1.8700000000000001E-2</v>
      </c>
      <c r="G11" s="453" t="s">
        <v>72</v>
      </c>
    </row>
    <row r="12" spans="2:10" ht="12.75" customHeight="1">
      <c r="B12" s="629" t="s">
        <v>80</v>
      </c>
      <c r="C12" s="630"/>
      <c r="D12" s="451">
        <v>38</v>
      </c>
      <c r="E12" s="142" t="s">
        <v>71</v>
      </c>
      <c r="F12" s="452">
        <v>1.8800000000000001E-2</v>
      </c>
      <c r="G12" s="453" t="s">
        <v>72</v>
      </c>
    </row>
    <row r="13" spans="2:10" ht="12.75" customHeight="1">
      <c r="B13" s="629" t="s">
        <v>83</v>
      </c>
      <c r="C13" s="630"/>
      <c r="D13" s="451">
        <v>38.9</v>
      </c>
      <c r="E13" s="142" t="s">
        <v>71</v>
      </c>
      <c r="F13" s="452">
        <v>1.9300000000000001E-2</v>
      </c>
      <c r="G13" s="453" t="s">
        <v>72</v>
      </c>
    </row>
    <row r="14" spans="2:10" ht="12.75" customHeight="1">
      <c r="B14" s="629" t="s">
        <v>73</v>
      </c>
      <c r="C14" s="630"/>
      <c r="D14" s="451">
        <v>41.8</v>
      </c>
      <c r="E14" s="142" t="s">
        <v>71</v>
      </c>
      <c r="F14" s="452">
        <v>2.0199999999999999E-2</v>
      </c>
      <c r="G14" s="453" t="s">
        <v>72</v>
      </c>
    </row>
    <row r="15" spans="2:10" ht="12.75" customHeight="1">
      <c r="B15" s="629" t="s">
        <v>74</v>
      </c>
      <c r="C15" s="630"/>
      <c r="D15" s="451">
        <v>41.8</v>
      </c>
      <c r="E15" s="142" t="s">
        <v>71</v>
      </c>
      <c r="F15" s="452">
        <v>2.0199999999999999E-2</v>
      </c>
      <c r="G15" s="453" t="s">
        <v>72</v>
      </c>
    </row>
    <row r="16" spans="2:10" ht="12.75" customHeight="1">
      <c r="B16" s="629" t="s">
        <v>81</v>
      </c>
      <c r="C16" s="630"/>
      <c r="D16" s="451">
        <v>40</v>
      </c>
      <c r="E16" s="142" t="s">
        <v>86</v>
      </c>
      <c r="F16" s="452">
        <v>2.0400000000000001E-2</v>
      </c>
      <c r="G16" s="453" t="s">
        <v>72</v>
      </c>
    </row>
    <row r="17" spans="2:10" ht="12.75" customHeight="1">
      <c r="B17" s="629" t="s">
        <v>1863</v>
      </c>
      <c r="C17" s="630"/>
      <c r="D17" s="451">
        <v>34.1</v>
      </c>
      <c r="E17" s="142" t="s">
        <v>86</v>
      </c>
      <c r="F17" s="452">
        <v>2.4500000000000001E-2</v>
      </c>
      <c r="G17" s="453" t="s">
        <v>72</v>
      </c>
    </row>
    <row r="18" spans="2:10" ht="12.75" customHeight="1">
      <c r="B18" s="629" t="s">
        <v>89</v>
      </c>
      <c r="C18" s="630"/>
      <c r="D18" s="451">
        <v>50.1</v>
      </c>
      <c r="E18" s="142" t="s">
        <v>86</v>
      </c>
      <c r="F18" s="452">
        <v>1.6299999999999999E-2</v>
      </c>
      <c r="G18" s="453" t="s">
        <v>72</v>
      </c>
    </row>
    <row r="19" spans="2:10" ht="12.75" customHeight="1">
      <c r="B19" s="629" t="s">
        <v>84</v>
      </c>
      <c r="C19" s="630"/>
      <c r="D19" s="451">
        <v>46.1</v>
      </c>
      <c r="E19" s="142" t="s">
        <v>92</v>
      </c>
      <c r="F19" s="452">
        <v>1.44E-2</v>
      </c>
      <c r="G19" s="453" t="s">
        <v>72</v>
      </c>
    </row>
    <row r="20" spans="2:10" ht="12.75" customHeight="1">
      <c r="B20" s="629" t="s">
        <v>93</v>
      </c>
      <c r="C20" s="630"/>
      <c r="D20" s="451">
        <v>54.7</v>
      </c>
      <c r="E20" s="142" t="s">
        <v>86</v>
      </c>
      <c r="F20" s="452">
        <v>1.3899999999999999E-2</v>
      </c>
      <c r="G20" s="453" t="s">
        <v>72</v>
      </c>
    </row>
    <row r="21" spans="2:10" ht="12.75" hidden="1" customHeight="1">
      <c r="B21" s="638" t="s">
        <v>82</v>
      </c>
      <c r="C21" s="639"/>
      <c r="D21" s="162">
        <v>43.5</v>
      </c>
      <c r="E21" s="163" t="s">
        <v>92</v>
      </c>
      <c r="F21" s="164">
        <v>1.3899999999999999E-2</v>
      </c>
      <c r="G21" s="165" t="s">
        <v>72</v>
      </c>
    </row>
    <row r="22" spans="2:10" ht="12.75" customHeight="1">
      <c r="B22" s="629" t="s">
        <v>87</v>
      </c>
      <c r="C22" s="630"/>
      <c r="D22" s="451">
        <v>28.7</v>
      </c>
      <c r="E22" s="142" t="s">
        <v>86</v>
      </c>
      <c r="F22" s="452">
        <v>2.46E-2</v>
      </c>
      <c r="G22" s="453" t="s">
        <v>72</v>
      </c>
    </row>
    <row r="23" spans="2:10" ht="12.75" customHeight="1">
      <c r="B23" s="629" t="s">
        <v>85</v>
      </c>
      <c r="C23" s="630"/>
      <c r="D23" s="451">
        <v>26.1</v>
      </c>
      <c r="E23" s="142" t="s">
        <v>86</v>
      </c>
      <c r="F23" s="452">
        <v>2.4299999999999999E-2</v>
      </c>
      <c r="G23" s="453" t="s">
        <v>72</v>
      </c>
    </row>
    <row r="24" spans="2:10" ht="12.75" customHeight="1">
      <c r="B24" s="629" t="s">
        <v>90</v>
      </c>
      <c r="C24" s="630"/>
      <c r="D24" s="451">
        <v>27.8</v>
      </c>
      <c r="E24" s="142" t="s">
        <v>86</v>
      </c>
      <c r="F24" s="452">
        <v>2.5899999999999999E-2</v>
      </c>
      <c r="G24" s="453" t="s">
        <v>72</v>
      </c>
    </row>
    <row r="25" spans="2:10" ht="12.75" customHeight="1">
      <c r="B25" s="629" t="s">
        <v>91</v>
      </c>
      <c r="C25" s="630"/>
      <c r="D25" s="451">
        <v>29</v>
      </c>
      <c r="E25" s="142" t="s">
        <v>86</v>
      </c>
      <c r="F25" s="452">
        <v>2.9899999999999999E-2</v>
      </c>
      <c r="G25" s="453" t="s">
        <v>72</v>
      </c>
    </row>
    <row r="26" spans="2:10" ht="12.75" customHeight="1">
      <c r="B26" s="629" t="s">
        <v>78</v>
      </c>
      <c r="C26" s="630"/>
      <c r="D26" s="451">
        <v>37.299999999999997</v>
      </c>
      <c r="E26" s="142" t="s">
        <v>86</v>
      </c>
      <c r="F26" s="452">
        <v>2.0899999999999998E-2</v>
      </c>
      <c r="G26" s="453" t="s">
        <v>72</v>
      </c>
    </row>
    <row r="27" spans="2:10" ht="12.75" customHeight="1">
      <c r="B27" s="629" t="s">
        <v>77</v>
      </c>
      <c r="C27" s="630"/>
      <c r="D27" s="451">
        <v>18.399999999999999</v>
      </c>
      <c r="E27" s="142" t="s">
        <v>92</v>
      </c>
      <c r="F27" s="452">
        <v>1.09E-2</v>
      </c>
      <c r="G27" s="453" t="s">
        <v>72</v>
      </c>
    </row>
    <row r="28" spans="2:10" ht="12.75" customHeight="1">
      <c r="B28" s="629" t="s">
        <v>88</v>
      </c>
      <c r="C28" s="630"/>
      <c r="D28" s="454">
        <v>3.23</v>
      </c>
      <c r="E28" s="142" t="s">
        <v>92</v>
      </c>
      <c r="F28" s="452">
        <v>2.64E-2</v>
      </c>
      <c r="G28" s="453" t="s">
        <v>72</v>
      </c>
    </row>
    <row r="29" spans="2:10" ht="12.75" customHeight="1">
      <c r="B29" s="629" t="s">
        <v>94</v>
      </c>
      <c r="C29" s="630"/>
      <c r="D29" s="454">
        <v>7.53</v>
      </c>
      <c r="E29" s="142" t="s">
        <v>92</v>
      </c>
      <c r="F29" s="452">
        <v>4.2000000000000003E-2</v>
      </c>
      <c r="G29" s="453" t="s">
        <v>72</v>
      </c>
    </row>
    <row r="30" spans="2:10">
      <c r="B30" s="640" t="s">
        <v>95</v>
      </c>
      <c r="C30" s="641"/>
      <c r="D30" s="455">
        <v>45</v>
      </c>
      <c r="E30" s="142" t="s">
        <v>92</v>
      </c>
      <c r="F30" s="456" t="s">
        <v>2908</v>
      </c>
      <c r="G30" s="453" t="s">
        <v>96</v>
      </c>
      <c r="H30" t="s">
        <v>2901</v>
      </c>
      <c r="I30" s="443"/>
      <c r="J30" s="443"/>
    </row>
    <row r="31" spans="2:10">
      <c r="B31" s="640" t="s">
        <v>100</v>
      </c>
      <c r="C31" s="641"/>
      <c r="D31" s="455">
        <v>18</v>
      </c>
      <c r="E31" s="142" t="s">
        <v>86</v>
      </c>
      <c r="F31" s="452">
        <v>1.6199999999999999E-2</v>
      </c>
      <c r="G31" s="453" t="s">
        <v>488</v>
      </c>
      <c r="J31" s="443"/>
    </row>
    <row r="32" spans="2:10">
      <c r="B32" s="640" t="s">
        <v>99</v>
      </c>
      <c r="C32" s="641"/>
      <c r="D32" s="455">
        <v>26.9</v>
      </c>
      <c r="E32" s="142" t="s">
        <v>86</v>
      </c>
      <c r="F32" s="452">
        <v>1.66E-2</v>
      </c>
      <c r="G32" s="453" t="s">
        <v>485</v>
      </c>
      <c r="J32" s="443"/>
    </row>
    <row r="33" spans="2:11">
      <c r="B33" s="640" t="s">
        <v>417</v>
      </c>
      <c r="C33" s="641"/>
      <c r="D33" s="455">
        <v>33.200000000000003</v>
      </c>
      <c r="E33" s="142" t="s">
        <v>86</v>
      </c>
      <c r="F33" s="452">
        <v>1.35E-2</v>
      </c>
      <c r="G33" s="453" t="s">
        <v>485</v>
      </c>
    </row>
    <row r="34" spans="2:11">
      <c r="B34" s="640" t="s">
        <v>1862</v>
      </c>
      <c r="C34" s="641"/>
      <c r="D34" s="455">
        <v>29.3</v>
      </c>
      <c r="E34" s="142" t="s">
        <v>86</v>
      </c>
      <c r="F34" s="452">
        <v>2.5700000000000001E-2</v>
      </c>
      <c r="G34" s="453" t="s">
        <v>485</v>
      </c>
      <c r="J34" s="443"/>
    </row>
    <row r="35" spans="2:11">
      <c r="B35" s="640" t="s">
        <v>487</v>
      </c>
      <c r="C35" s="641"/>
      <c r="D35" s="455">
        <v>29.3</v>
      </c>
      <c r="E35" s="142" t="s">
        <v>86</v>
      </c>
      <c r="F35" s="452">
        <v>2.3900000000000001E-2</v>
      </c>
      <c r="G35" s="453" t="s">
        <v>485</v>
      </c>
      <c r="J35" s="443"/>
    </row>
    <row r="36" spans="2:11" ht="14.5">
      <c r="B36" s="640" t="s">
        <v>2933</v>
      </c>
      <c r="C36" s="641"/>
      <c r="D36" s="455">
        <v>40.200000000000003</v>
      </c>
      <c r="E36" s="142" t="s">
        <v>86</v>
      </c>
      <c r="F36" s="452">
        <v>1.7899999999999999E-2</v>
      </c>
      <c r="G36" s="453" t="s">
        <v>485</v>
      </c>
    </row>
    <row r="37" spans="2:11" ht="13" thickBot="1">
      <c r="B37" s="642" t="s">
        <v>486</v>
      </c>
      <c r="C37" s="643"/>
      <c r="D37" s="458">
        <v>38</v>
      </c>
      <c r="E37" s="457" t="s">
        <v>86</v>
      </c>
      <c r="F37" s="459">
        <v>1.8800000000000001E-2</v>
      </c>
      <c r="G37" s="460" t="s">
        <v>485</v>
      </c>
    </row>
    <row r="38" spans="2:11">
      <c r="B38" t="s">
        <v>484</v>
      </c>
      <c r="C38"/>
      <c r="D38"/>
      <c r="E38"/>
      <c r="F38"/>
      <c r="G38"/>
    </row>
    <row r="39" spans="2:11">
      <c r="B39"/>
      <c r="C39"/>
      <c r="D39"/>
      <c r="E39"/>
      <c r="F39"/>
      <c r="G39"/>
    </row>
    <row r="40" spans="2:11" ht="14.5" thickBot="1">
      <c r="B40" s="644" t="s">
        <v>483</v>
      </c>
      <c r="C40" s="644"/>
      <c r="D40" s="644"/>
      <c r="E40" s="644"/>
      <c r="F40" s="644"/>
      <c r="G40" s="644"/>
    </row>
    <row r="41" spans="2:11">
      <c r="B41" s="645"/>
      <c r="C41" s="646"/>
      <c r="D41" s="649" t="s">
        <v>68</v>
      </c>
      <c r="E41" s="650"/>
      <c r="F41" s="646" t="s">
        <v>69</v>
      </c>
      <c r="G41" s="651"/>
    </row>
    <row r="42" spans="2:11">
      <c r="B42" s="647"/>
      <c r="C42" s="648"/>
      <c r="D42" s="461" t="s">
        <v>70</v>
      </c>
      <c r="E42" s="462" t="s">
        <v>6</v>
      </c>
      <c r="F42" s="461" t="s">
        <v>70</v>
      </c>
      <c r="G42" s="463" t="s">
        <v>6</v>
      </c>
    </row>
    <row r="43" spans="2:11">
      <c r="B43" s="629" t="s">
        <v>97</v>
      </c>
      <c r="C43" s="630"/>
      <c r="D43" s="464">
        <v>1.17</v>
      </c>
      <c r="E43" s="142" t="s">
        <v>14</v>
      </c>
      <c r="F43" s="452">
        <v>6.54E-2</v>
      </c>
      <c r="G43" s="465" t="s">
        <v>96</v>
      </c>
      <c r="J43" s="443"/>
      <c r="K43" s="443"/>
    </row>
    <row r="44" spans="2:11" ht="13" thickBot="1">
      <c r="B44" s="655" t="s">
        <v>98</v>
      </c>
      <c r="C44" s="656"/>
      <c r="D44" s="466">
        <v>1.19</v>
      </c>
      <c r="E44" s="457" t="s">
        <v>14</v>
      </c>
      <c r="F44" s="457" t="s">
        <v>2908</v>
      </c>
      <c r="G44" s="467" t="s">
        <v>96</v>
      </c>
      <c r="H44" t="s">
        <v>2902</v>
      </c>
      <c r="J44" s="443"/>
      <c r="K44" s="443"/>
    </row>
    <row r="45" spans="2:11">
      <c r="B45"/>
      <c r="C45"/>
      <c r="D45"/>
      <c r="E45"/>
      <c r="F45"/>
      <c r="G45"/>
      <c r="H45" s="3"/>
    </row>
    <row r="46" spans="2:11" ht="14.5" thickBot="1">
      <c r="B46" s="657" t="s">
        <v>482</v>
      </c>
      <c r="C46" s="657"/>
      <c r="D46" s="657"/>
      <c r="E46" s="657"/>
      <c r="F46" s="644"/>
      <c r="G46" s="644"/>
      <c r="H46" s="3"/>
    </row>
    <row r="47" spans="2:11">
      <c r="B47" s="658"/>
      <c r="C47" s="659"/>
      <c r="D47" s="649" t="s">
        <v>68</v>
      </c>
      <c r="E47" s="650"/>
      <c r="F47" s="646" t="s">
        <v>69</v>
      </c>
      <c r="G47" s="651"/>
      <c r="H47" s="3"/>
    </row>
    <row r="48" spans="2:11">
      <c r="B48" s="660"/>
      <c r="C48" s="661"/>
      <c r="D48" s="461" t="s">
        <v>70</v>
      </c>
      <c r="E48" s="462" t="s">
        <v>6</v>
      </c>
      <c r="F48" s="461" t="s">
        <v>70</v>
      </c>
      <c r="G48" s="463" t="s">
        <v>6</v>
      </c>
      <c r="H48" s="3"/>
    </row>
    <row r="49" spans="2:10" ht="13" thickBot="1">
      <c r="B49" s="652" t="s">
        <v>481</v>
      </c>
      <c r="C49" s="662"/>
      <c r="D49" s="468">
        <v>8640</v>
      </c>
      <c r="E49" s="469" t="s">
        <v>105</v>
      </c>
      <c r="F49" s="470"/>
      <c r="G49" s="471"/>
      <c r="H49" s="3"/>
    </row>
    <row r="50" spans="2:10">
      <c r="B50" t="s">
        <v>480</v>
      </c>
      <c r="C50"/>
      <c r="D50"/>
      <c r="E50"/>
      <c r="F50" s="472"/>
      <c r="G50" s="472"/>
      <c r="H50" s="3"/>
    </row>
    <row r="51" spans="2:10">
      <c r="B51"/>
      <c r="C51"/>
      <c r="D51"/>
      <c r="E51"/>
      <c r="F51"/>
      <c r="G51"/>
    </row>
    <row r="52" spans="2:10" ht="14.5" thickBot="1">
      <c r="B52" s="644" t="s">
        <v>479</v>
      </c>
      <c r="C52" s="644"/>
      <c r="D52" s="644"/>
      <c r="E52" s="644"/>
      <c r="F52" s="644"/>
      <c r="G52" s="644"/>
    </row>
    <row r="53" spans="2:10">
      <c r="B53" s="658"/>
      <c r="C53" s="659"/>
      <c r="D53" s="649" t="s">
        <v>68</v>
      </c>
      <c r="E53" s="650"/>
      <c r="F53" s="646" t="s">
        <v>69</v>
      </c>
      <c r="G53" s="651"/>
    </row>
    <row r="54" spans="2:10">
      <c r="B54" s="660"/>
      <c r="C54" s="661"/>
      <c r="D54" s="461" t="s">
        <v>70</v>
      </c>
      <c r="E54" s="462" t="s">
        <v>6</v>
      </c>
      <c r="F54" s="461" t="s">
        <v>70</v>
      </c>
      <c r="G54" s="463" t="s">
        <v>6</v>
      </c>
    </row>
    <row r="55" spans="2:10">
      <c r="B55" s="629" t="s">
        <v>350</v>
      </c>
      <c r="C55" s="139" t="s">
        <v>351</v>
      </c>
      <c r="D55" s="473">
        <v>13.6</v>
      </c>
      <c r="E55" s="142" t="s">
        <v>489</v>
      </c>
      <c r="F55" s="474">
        <v>0</v>
      </c>
      <c r="G55" s="453" t="s">
        <v>478</v>
      </c>
    </row>
    <row r="56" spans="2:10">
      <c r="B56" s="629"/>
      <c r="C56" s="139" t="s">
        <v>352</v>
      </c>
      <c r="D56" s="473">
        <v>13.2</v>
      </c>
      <c r="E56" s="142" t="s">
        <v>489</v>
      </c>
      <c r="F56" s="474">
        <v>0</v>
      </c>
      <c r="G56" s="453" t="s">
        <v>476</v>
      </c>
    </row>
    <row r="57" spans="2:10">
      <c r="B57" s="629"/>
      <c r="C57" s="139" t="s">
        <v>420</v>
      </c>
      <c r="D57" s="473">
        <v>17.100000000000001</v>
      </c>
      <c r="E57" s="142" t="s">
        <v>489</v>
      </c>
      <c r="F57" s="474">
        <v>0</v>
      </c>
      <c r="G57" s="453" t="s">
        <v>476</v>
      </c>
    </row>
    <row r="58" spans="2:10">
      <c r="B58" s="629"/>
      <c r="C58" s="139" t="s">
        <v>419</v>
      </c>
      <c r="D58" s="473">
        <v>23.4</v>
      </c>
      <c r="E58" s="142" t="s">
        <v>490</v>
      </c>
      <c r="F58" s="474">
        <v>0</v>
      </c>
      <c r="G58" s="453" t="s">
        <v>476</v>
      </c>
    </row>
    <row r="59" spans="2:10">
      <c r="B59" s="629"/>
      <c r="C59" s="139" t="s">
        <v>418</v>
      </c>
      <c r="D59" s="473">
        <v>35.6</v>
      </c>
      <c r="E59" s="142" t="s">
        <v>490</v>
      </c>
      <c r="F59" s="474">
        <v>0</v>
      </c>
      <c r="G59" s="453" t="s">
        <v>476</v>
      </c>
    </row>
    <row r="60" spans="2:10">
      <c r="B60" s="629"/>
      <c r="C60" s="139" t="s">
        <v>353</v>
      </c>
      <c r="D60" s="473">
        <v>21.2</v>
      </c>
      <c r="E60" s="142" t="s">
        <v>1132</v>
      </c>
      <c r="F60" s="474">
        <v>0</v>
      </c>
      <c r="G60" s="453" t="s">
        <v>476</v>
      </c>
    </row>
    <row r="61" spans="2:10">
      <c r="B61" s="629"/>
      <c r="C61" s="139" t="s">
        <v>354</v>
      </c>
      <c r="D61" s="473">
        <v>18</v>
      </c>
      <c r="E61" s="142" t="s">
        <v>489</v>
      </c>
      <c r="F61" s="452">
        <f>F31</f>
        <v>1.6199999999999999E-2</v>
      </c>
      <c r="G61" s="453" t="s">
        <v>476</v>
      </c>
      <c r="J61" s="443"/>
    </row>
    <row r="62" spans="2:10">
      <c r="B62" s="629"/>
      <c r="C62" s="139" t="s">
        <v>355</v>
      </c>
      <c r="D62" s="473">
        <v>26.9</v>
      </c>
      <c r="E62" s="142" t="s">
        <v>489</v>
      </c>
      <c r="F62" s="452">
        <f>F32</f>
        <v>1.66E-2</v>
      </c>
      <c r="G62" s="453" t="s">
        <v>476</v>
      </c>
      <c r="J62" s="443"/>
    </row>
    <row r="63" spans="2:10">
      <c r="B63" s="629"/>
      <c r="C63" s="139" t="s">
        <v>357</v>
      </c>
      <c r="D63" s="473">
        <v>33.200000000000003</v>
      </c>
      <c r="E63" s="142" t="s">
        <v>489</v>
      </c>
      <c r="F63" s="452">
        <f>F33</f>
        <v>1.35E-2</v>
      </c>
      <c r="G63" s="453" t="s">
        <v>476</v>
      </c>
    </row>
    <row r="64" spans="2:10">
      <c r="B64" s="629"/>
      <c r="C64" s="139" t="s">
        <v>356</v>
      </c>
      <c r="D64" s="473">
        <v>29.3</v>
      </c>
      <c r="E64" s="142" t="s">
        <v>489</v>
      </c>
      <c r="F64" s="452">
        <f>F35</f>
        <v>2.3900000000000001E-2</v>
      </c>
      <c r="G64" s="453" t="s">
        <v>476</v>
      </c>
      <c r="J64" s="443"/>
    </row>
    <row r="65" spans="2:9">
      <c r="B65" s="629"/>
      <c r="C65" s="139" t="s">
        <v>416</v>
      </c>
      <c r="D65" s="473">
        <v>40.200000000000003</v>
      </c>
      <c r="E65" s="142" t="s">
        <v>490</v>
      </c>
      <c r="F65" s="452">
        <f>F36</f>
        <v>1.7899999999999999E-2</v>
      </c>
      <c r="G65" s="453" t="s">
        <v>476</v>
      </c>
    </row>
    <row r="66" spans="2:9">
      <c r="B66" s="629"/>
      <c r="C66" s="139" t="s">
        <v>358</v>
      </c>
      <c r="D66" s="451">
        <v>21.2</v>
      </c>
      <c r="E66" s="142" t="s">
        <v>1132</v>
      </c>
      <c r="F66" s="474">
        <v>0</v>
      </c>
      <c r="G66" s="453" t="s">
        <v>478</v>
      </c>
      <c r="I66" s="443"/>
    </row>
    <row r="67" spans="2:9">
      <c r="B67" s="629"/>
      <c r="C67" s="139" t="s">
        <v>415</v>
      </c>
      <c r="D67" s="473">
        <v>17.100000000000001</v>
      </c>
      <c r="E67" s="142" t="s">
        <v>489</v>
      </c>
      <c r="F67" s="474">
        <v>0</v>
      </c>
      <c r="G67" s="453" t="s">
        <v>476</v>
      </c>
    </row>
    <row r="68" spans="2:9">
      <c r="B68" s="629"/>
      <c r="C68" s="139" t="s">
        <v>359</v>
      </c>
      <c r="D68" s="473">
        <v>142</v>
      </c>
      <c r="E68" s="142" t="s">
        <v>489</v>
      </c>
      <c r="F68" s="474">
        <v>0</v>
      </c>
      <c r="G68" s="453" t="s">
        <v>476</v>
      </c>
    </row>
    <row r="69" spans="2:9">
      <c r="B69" s="629"/>
      <c r="C69" s="139" t="s">
        <v>360</v>
      </c>
      <c r="D69" s="473">
        <v>22.5</v>
      </c>
      <c r="E69" s="142" t="s">
        <v>489</v>
      </c>
      <c r="F69" s="474">
        <v>0</v>
      </c>
      <c r="G69" s="453" t="s">
        <v>476</v>
      </c>
    </row>
    <row r="70" spans="2:9">
      <c r="B70" s="629" t="s">
        <v>414</v>
      </c>
      <c r="C70" s="139" t="s">
        <v>361</v>
      </c>
      <c r="D70" s="475">
        <v>1</v>
      </c>
      <c r="E70" s="142" t="s">
        <v>477</v>
      </c>
      <c r="F70" s="474">
        <v>0</v>
      </c>
      <c r="G70" s="453" t="s">
        <v>476</v>
      </c>
    </row>
    <row r="71" spans="2:9">
      <c r="B71" s="629"/>
      <c r="C71" s="139" t="s">
        <v>363</v>
      </c>
      <c r="D71" s="475">
        <v>1</v>
      </c>
      <c r="E71" s="142" t="s">
        <v>477</v>
      </c>
      <c r="F71" s="474">
        <v>0</v>
      </c>
      <c r="G71" s="453" t="s">
        <v>476</v>
      </c>
    </row>
    <row r="72" spans="2:9">
      <c r="B72" s="629" t="s">
        <v>364</v>
      </c>
      <c r="C72" s="139" t="s">
        <v>413</v>
      </c>
      <c r="D72" s="476">
        <v>3600</v>
      </c>
      <c r="E72" s="142" t="s">
        <v>2903</v>
      </c>
      <c r="F72" s="474">
        <v>0</v>
      </c>
      <c r="G72" s="453" t="s">
        <v>475</v>
      </c>
    </row>
    <row r="73" spans="2:9">
      <c r="B73" s="629"/>
      <c r="C73" s="139" t="s">
        <v>365</v>
      </c>
      <c r="D73" s="476">
        <v>3600</v>
      </c>
      <c r="E73" s="142" t="s">
        <v>105</v>
      </c>
      <c r="F73" s="474">
        <v>0</v>
      </c>
      <c r="G73" s="453" t="s">
        <v>475</v>
      </c>
    </row>
    <row r="74" spans="2:9" ht="13" thickBot="1">
      <c r="B74" s="652"/>
      <c r="C74" s="477" t="s">
        <v>412</v>
      </c>
      <c r="D74" s="468">
        <v>3600</v>
      </c>
      <c r="E74" s="457" t="s">
        <v>105</v>
      </c>
      <c r="F74" s="478">
        <v>0</v>
      </c>
      <c r="G74" s="460" t="s">
        <v>475</v>
      </c>
    </row>
    <row r="75" spans="2:9">
      <c r="B75"/>
      <c r="C75"/>
      <c r="D75"/>
      <c r="E75"/>
      <c r="F75"/>
      <c r="G75"/>
    </row>
    <row r="76" spans="2:9">
      <c r="B76"/>
      <c r="C76"/>
      <c r="D76"/>
      <c r="E76"/>
      <c r="F76"/>
      <c r="G76"/>
    </row>
    <row r="77" spans="2:9" ht="14">
      <c r="B77" s="653" t="s">
        <v>474</v>
      </c>
      <c r="C77" s="653"/>
      <c r="D77" s="653"/>
      <c r="E77" s="653"/>
      <c r="F77" s="653"/>
      <c r="G77" s="654"/>
    </row>
    <row r="78" spans="2:9" ht="13" thickBot="1">
      <c r="B78"/>
      <c r="C78"/>
      <c r="D78"/>
      <c r="E78"/>
      <c r="F78"/>
      <c r="G78"/>
    </row>
    <row r="79" spans="2:9">
      <c r="B79" s="663"/>
      <c r="C79" s="664"/>
      <c r="D79" s="664"/>
      <c r="E79" s="664"/>
      <c r="F79" s="665"/>
      <c r="G79" s="479" t="s">
        <v>101</v>
      </c>
    </row>
    <row r="80" spans="2:9">
      <c r="B80" s="666" t="s">
        <v>102</v>
      </c>
      <c r="C80" s="667"/>
      <c r="D80" s="667"/>
      <c r="E80" s="667"/>
      <c r="F80" s="668"/>
      <c r="G80" s="480">
        <v>1</v>
      </c>
    </row>
    <row r="81" spans="2:7">
      <c r="B81" s="666" t="s">
        <v>108</v>
      </c>
      <c r="C81" s="667"/>
      <c r="D81" s="667"/>
      <c r="E81" s="667"/>
      <c r="F81" s="668"/>
      <c r="G81" s="481">
        <v>28</v>
      </c>
    </row>
    <row r="82" spans="2:7">
      <c r="B82" s="666" t="s">
        <v>103</v>
      </c>
      <c r="C82" s="667"/>
      <c r="D82" s="667"/>
      <c r="E82" s="667"/>
      <c r="F82" s="668"/>
      <c r="G82" s="166">
        <v>265</v>
      </c>
    </row>
    <row r="83" spans="2:7" ht="12.75" customHeight="1">
      <c r="B83" s="669" t="s">
        <v>473</v>
      </c>
      <c r="C83" s="672" t="s">
        <v>472</v>
      </c>
      <c r="D83" s="673"/>
      <c r="E83" s="674"/>
      <c r="F83" s="482" t="s">
        <v>109</v>
      </c>
      <c r="G83" s="166">
        <v>12400</v>
      </c>
    </row>
    <row r="84" spans="2:7">
      <c r="B84" s="670"/>
      <c r="C84" s="672" t="s">
        <v>471</v>
      </c>
      <c r="D84" s="673"/>
      <c r="E84" s="674"/>
      <c r="F84" s="482" t="s">
        <v>110</v>
      </c>
      <c r="G84" s="166">
        <v>677</v>
      </c>
    </row>
    <row r="85" spans="2:7">
      <c r="B85" s="670"/>
      <c r="C85" s="672" t="s">
        <v>470</v>
      </c>
      <c r="D85" s="673"/>
      <c r="E85" s="674"/>
      <c r="F85" s="482" t="s">
        <v>111</v>
      </c>
      <c r="G85" s="166">
        <v>116</v>
      </c>
    </row>
    <row r="86" spans="2:7">
      <c r="B86" s="670"/>
      <c r="C86" s="672" t="s">
        <v>469</v>
      </c>
      <c r="D86" s="673"/>
      <c r="E86" s="674"/>
      <c r="F86" s="482" t="s">
        <v>112</v>
      </c>
      <c r="G86" s="166">
        <v>3170</v>
      </c>
    </row>
    <row r="87" spans="2:7">
      <c r="B87" s="670"/>
      <c r="C87" s="672" t="s">
        <v>468</v>
      </c>
      <c r="D87" s="673"/>
      <c r="E87" s="674"/>
      <c r="F87" s="482" t="s">
        <v>113</v>
      </c>
      <c r="G87" s="166">
        <v>1120</v>
      </c>
    </row>
    <row r="88" spans="2:7">
      <c r="B88" s="670"/>
      <c r="C88" s="672" t="s">
        <v>467</v>
      </c>
      <c r="D88" s="673"/>
      <c r="E88" s="674"/>
      <c r="F88" s="482" t="s">
        <v>114</v>
      </c>
      <c r="G88" s="166">
        <v>1300</v>
      </c>
    </row>
    <row r="89" spans="2:7">
      <c r="B89" s="670"/>
      <c r="C89" s="672" t="s">
        <v>466</v>
      </c>
      <c r="D89" s="673"/>
      <c r="E89" s="674"/>
      <c r="F89" s="482" t="s">
        <v>115</v>
      </c>
      <c r="G89" s="166">
        <v>328</v>
      </c>
    </row>
    <row r="90" spans="2:7">
      <c r="B90" s="670"/>
      <c r="C90" s="672" t="s">
        <v>465</v>
      </c>
      <c r="D90" s="673"/>
      <c r="E90" s="674"/>
      <c r="F90" s="482" t="s">
        <v>116</v>
      </c>
      <c r="G90" s="166">
        <v>4800</v>
      </c>
    </row>
    <row r="91" spans="2:7">
      <c r="B91" s="670"/>
      <c r="C91" s="672" t="s">
        <v>464</v>
      </c>
      <c r="D91" s="673"/>
      <c r="E91" s="674"/>
      <c r="F91" s="482" t="s">
        <v>387</v>
      </c>
      <c r="G91" s="166">
        <v>16</v>
      </c>
    </row>
    <row r="92" spans="2:7">
      <c r="B92" s="670"/>
      <c r="C92" s="672" t="s">
        <v>463</v>
      </c>
      <c r="D92" s="673"/>
      <c r="E92" s="674"/>
      <c r="F92" s="482" t="s">
        <v>117</v>
      </c>
      <c r="G92" s="166">
        <v>138</v>
      </c>
    </row>
    <row r="93" spans="2:7">
      <c r="B93" s="670"/>
      <c r="C93" s="672" t="s">
        <v>462</v>
      </c>
      <c r="D93" s="673"/>
      <c r="E93" s="674"/>
      <c r="F93" s="482" t="s">
        <v>386</v>
      </c>
      <c r="G93" s="166">
        <v>4</v>
      </c>
    </row>
    <row r="94" spans="2:7">
      <c r="B94" s="670"/>
      <c r="C94" s="672" t="s">
        <v>461</v>
      </c>
      <c r="D94" s="673"/>
      <c r="E94" s="674"/>
      <c r="F94" s="482" t="s">
        <v>118</v>
      </c>
      <c r="G94" s="166">
        <v>3350</v>
      </c>
    </row>
    <row r="95" spans="2:7">
      <c r="B95" s="670"/>
      <c r="C95" s="672" t="s">
        <v>460</v>
      </c>
      <c r="D95" s="673"/>
      <c r="E95" s="674"/>
      <c r="F95" s="138" t="s">
        <v>385</v>
      </c>
      <c r="G95" s="166">
        <v>8060</v>
      </c>
    </row>
    <row r="96" spans="2:7">
      <c r="B96" s="670"/>
      <c r="C96" s="672" t="s">
        <v>459</v>
      </c>
      <c r="D96" s="673"/>
      <c r="E96" s="674"/>
      <c r="F96" s="138" t="s">
        <v>384</v>
      </c>
      <c r="G96" s="166">
        <v>1330</v>
      </c>
    </row>
    <row r="97" spans="2:7">
      <c r="B97" s="670"/>
      <c r="C97" s="672" t="s">
        <v>458</v>
      </c>
      <c r="D97" s="673"/>
      <c r="E97" s="674"/>
      <c r="F97" s="138" t="s">
        <v>383</v>
      </c>
      <c r="G97" s="166">
        <v>1210</v>
      </c>
    </row>
    <row r="98" spans="2:7">
      <c r="B98" s="670"/>
      <c r="C98" s="672" t="s">
        <v>457</v>
      </c>
      <c r="D98" s="673"/>
      <c r="E98" s="674"/>
      <c r="F98" s="482" t="s">
        <v>119</v>
      </c>
      <c r="G98" s="166">
        <v>716</v>
      </c>
    </row>
    <row r="99" spans="2:7">
      <c r="B99" s="670"/>
      <c r="C99" s="672" t="s">
        <v>456</v>
      </c>
      <c r="D99" s="673"/>
      <c r="E99" s="674"/>
      <c r="F99" s="482" t="s">
        <v>382</v>
      </c>
      <c r="G99" s="166">
        <v>858</v>
      </c>
    </row>
    <row r="100" spans="2:7">
      <c r="B100" s="670"/>
      <c r="C100" s="672" t="s">
        <v>455</v>
      </c>
      <c r="D100" s="673"/>
      <c r="E100" s="674"/>
      <c r="F100" s="482" t="s">
        <v>381</v>
      </c>
      <c r="G100" s="166">
        <v>804</v>
      </c>
    </row>
    <row r="101" spans="2:7">
      <c r="B101" s="670"/>
      <c r="C101" s="672" t="s">
        <v>454</v>
      </c>
      <c r="D101" s="673"/>
      <c r="E101" s="674"/>
      <c r="F101" s="482" t="s">
        <v>120</v>
      </c>
      <c r="G101" s="166">
        <v>1650</v>
      </c>
    </row>
    <row r="102" spans="2:7">
      <c r="B102" s="671"/>
      <c r="C102" s="672"/>
      <c r="D102" s="673"/>
      <c r="E102" s="674"/>
      <c r="F102" s="483"/>
      <c r="G102" s="481"/>
    </row>
    <row r="103" spans="2:7" ht="12.75" customHeight="1">
      <c r="B103" s="679" t="s">
        <v>453</v>
      </c>
      <c r="C103" s="675" t="s">
        <v>452</v>
      </c>
      <c r="D103" s="673"/>
      <c r="E103" s="674"/>
      <c r="F103" s="137" t="s">
        <v>59</v>
      </c>
      <c r="G103" s="166">
        <v>6630</v>
      </c>
    </row>
    <row r="104" spans="2:7">
      <c r="B104" s="670"/>
      <c r="C104" s="675" t="s">
        <v>451</v>
      </c>
      <c r="D104" s="673"/>
      <c r="E104" s="674"/>
      <c r="F104" s="137" t="s">
        <v>60</v>
      </c>
      <c r="G104" s="166">
        <v>11100</v>
      </c>
    </row>
    <row r="105" spans="2:7">
      <c r="B105" s="670"/>
      <c r="C105" s="675" t="s">
        <v>450</v>
      </c>
      <c r="D105" s="673"/>
      <c r="E105" s="674"/>
      <c r="F105" s="137" t="s">
        <v>61</v>
      </c>
      <c r="G105" s="166">
        <v>8900</v>
      </c>
    </row>
    <row r="106" spans="2:7">
      <c r="B106" s="670"/>
      <c r="C106" s="675" t="s">
        <v>390</v>
      </c>
      <c r="D106" s="673"/>
      <c r="E106" s="674"/>
      <c r="F106" s="137" t="s">
        <v>1857</v>
      </c>
      <c r="G106" s="166">
        <v>9200</v>
      </c>
    </row>
    <row r="107" spans="2:7">
      <c r="B107" s="670"/>
      <c r="C107" s="675" t="s">
        <v>449</v>
      </c>
      <c r="D107" s="673"/>
      <c r="E107" s="674"/>
      <c r="F107" s="137" t="s">
        <v>62</v>
      </c>
      <c r="G107" s="166">
        <v>9200</v>
      </c>
    </row>
    <row r="108" spans="2:7">
      <c r="B108" s="670"/>
      <c r="C108" s="675" t="s">
        <v>448</v>
      </c>
      <c r="D108" s="673"/>
      <c r="E108" s="674"/>
      <c r="F108" s="137" t="s">
        <v>63</v>
      </c>
      <c r="G108" s="166">
        <v>9540</v>
      </c>
    </row>
    <row r="109" spans="2:7">
      <c r="B109" s="670"/>
      <c r="C109" s="675" t="s">
        <v>447</v>
      </c>
      <c r="D109" s="673"/>
      <c r="E109" s="674"/>
      <c r="F109" s="137" t="s">
        <v>64</v>
      </c>
      <c r="G109" s="166">
        <v>8550</v>
      </c>
    </row>
    <row r="110" spans="2:7">
      <c r="B110" s="670"/>
      <c r="C110" s="675" t="s">
        <v>446</v>
      </c>
      <c r="D110" s="673"/>
      <c r="E110" s="674"/>
      <c r="F110" s="137" t="s">
        <v>65</v>
      </c>
      <c r="G110" s="166">
        <v>7910</v>
      </c>
    </row>
    <row r="111" spans="2:7">
      <c r="B111" s="670"/>
      <c r="C111" s="675" t="s">
        <v>445</v>
      </c>
      <c r="D111" s="673"/>
      <c r="E111" s="674"/>
      <c r="F111" s="137" t="s">
        <v>388</v>
      </c>
      <c r="G111" s="166">
        <v>7190</v>
      </c>
    </row>
    <row r="112" spans="2:7">
      <c r="B112" s="671"/>
      <c r="C112" s="675"/>
      <c r="D112" s="673"/>
      <c r="E112" s="674"/>
      <c r="F112" s="137"/>
      <c r="G112" s="166"/>
    </row>
    <row r="113" spans="2:7">
      <c r="B113" s="680" t="s">
        <v>104</v>
      </c>
      <c r="C113" s="681"/>
      <c r="D113" s="681"/>
      <c r="E113" s="681"/>
      <c r="F113" s="668"/>
      <c r="G113" s="167">
        <v>23500</v>
      </c>
    </row>
    <row r="114" spans="2:7" ht="13" thickBot="1">
      <c r="B114" s="676" t="s">
        <v>194</v>
      </c>
      <c r="C114" s="677"/>
      <c r="D114" s="677"/>
      <c r="E114" s="677"/>
      <c r="F114" s="678"/>
      <c r="G114" s="168">
        <v>16100</v>
      </c>
    </row>
  </sheetData>
  <sheetProtection algorithmName="SHA-512" hashValue="5DAQYnZXKF0NI+kKJdoEC7OaFGwNuSgMqJQRHy/UGRl1pglY0Fcpj5KPJf+Otjpi9A/t/aB+/v28hIi7gpYb2w==" saltValue="oGio4QgSNg8IlvOs0VvUuA==" spinCount="100000" sheet="1" objects="1" scenarios="1"/>
  <mergeCells count="95">
    <mergeCell ref="B114:F114"/>
    <mergeCell ref="B103:B112"/>
    <mergeCell ref="C103:E103"/>
    <mergeCell ref="C104:E104"/>
    <mergeCell ref="C105:E105"/>
    <mergeCell ref="C106:E106"/>
    <mergeCell ref="C107:E107"/>
    <mergeCell ref="C108:E108"/>
    <mergeCell ref="C109:E109"/>
    <mergeCell ref="C110:E110"/>
    <mergeCell ref="B113:F113"/>
    <mergeCell ref="C98:E98"/>
    <mergeCell ref="C99:E99"/>
    <mergeCell ref="C100:E100"/>
    <mergeCell ref="C101:E101"/>
    <mergeCell ref="C112:E112"/>
    <mergeCell ref="C111:E111"/>
    <mergeCell ref="C93:E93"/>
    <mergeCell ref="C94:E94"/>
    <mergeCell ref="C95:E95"/>
    <mergeCell ref="C96:E96"/>
    <mergeCell ref="C97:E97"/>
    <mergeCell ref="B79:F79"/>
    <mergeCell ref="B80:F80"/>
    <mergeCell ref="B82:F82"/>
    <mergeCell ref="B83:B102"/>
    <mergeCell ref="C83:E83"/>
    <mergeCell ref="C84:E84"/>
    <mergeCell ref="C85:E85"/>
    <mergeCell ref="C86:E86"/>
    <mergeCell ref="C87:E87"/>
    <mergeCell ref="C88:E88"/>
    <mergeCell ref="B81:F81"/>
    <mergeCell ref="C89:E89"/>
    <mergeCell ref="C90:E90"/>
    <mergeCell ref="C102:E102"/>
    <mergeCell ref="C91:E91"/>
    <mergeCell ref="C92:E92"/>
    <mergeCell ref="B55:B69"/>
    <mergeCell ref="B70:B71"/>
    <mergeCell ref="B72:B74"/>
    <mergeCell ref="B77:G77"/>
    <mergeCell ref="B43:C43"/>
    <mergeCell ref="B44:C44"/>
    <mergeCell ref="B46:G46"/>
    <mergeCell ref="B47:C48"/>
    <mergeCell ref="D47:E47"/>
    <mergeCell ref="F47:G47"/>
    <mergeCell ref="B49:C49"/>
    <mergeCell ref="B52:G52"/>
    <mergeCell ref="B53:C54"/>
    <mergeCell ref="D53:E53"/>
    <mergeCell ref="F53:G53"/>
    <mergeCell ref="B36:C36"/>
    <mergeCell ref="B37:C37"/>
    <mergeCell ref="B40:G40"/>
    <mergeCell ref="B41:C42"/>
    <mergeCell ref="D41:E41"/>
    <mergeCell ref="F41:G41"/>
    <mergeCell ref="B35:C35"/>
    <mergeCell ref="B24:C24"/>
    <mergeCell ref="B25:C25"/>
    <mergeCell ref="B26:C26"/>
    <mergeCell ref="B27:C27"/>
    <mergeCell ref="B28:C28"/>
    <mergeCell ref="B34:C34"/>
    <mergeCell ref="B29:C29"/>
    <mergeCell ref="B30:C30"/>
    <mergeCell ref="B31:C31"/>
    <mergeCell ref="B32:C32"/>
    <mergeCell ref="B33:C33"/>
    <mergeCell ref="B9:C9"/>
    <mergeCell ref="B10:C10"/>
    <mergeCell ref="B23:C23"/>
    <mergeCell ref="B12:C12"/>
    <mergeCell ref="B13:C13"/>
    <mergeCell ref="B14:C14"/>
    <mergeCell ref="B15:C15"/>
    <mergeCell ref="B16:C16"/>
    <mergeCell ref="B17:C17"/>
    <mergeCell ref="B18:C18"/>
    <mergeCell ref="B11:C11"/>
    <mergeCell ref="B19:C19"/>
    <mergeCell ref="B20:C20"/>
    <mergeCell ref="B21:C21"/>
    <mergeCell ref="B22:C22"/>
    <mergeCell ref="B6:C6"/>
    <mergeCell ref="B7:C7"/>
    <mergeCell ref="B8:C8"/>
    <mergeCell ref="B1:G1"/>
    <mergeCell ref="B2:G2"/>
    <mergeCell ref="B3:G3"/>
    <mergeCell ref="B4:C5"/>
    <mergeCell ref="D4:E4"/>
    <mergeCell ref="F4:G4"/>
  </mergeCells>
  <phoneticPr fontId="6"/>
  <pageMargins left="0.78740157480314965" right="0.39370078740157483" top="0.78740157480314965" bottom="0.59055118110236227" header="0.51181102362204722" footer="0.51181102362204722"/>
  <pageSetup paperSize="9" scale="96" orientation="portrait" r:id="rId1"/>
  <headerFooter alignWithMargins="0"/>
  <rowBreaks count="1" manualBreakCount="1">
    <brk id="50" max="6"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pageSetUpPr fitToPage="1"/>
  </sheetPr>
  <dimension ref="A1:K1316"/>
  <sheetViews>
    <sheetView showGridLines="0" view="pageBreakPreview" zoomScale="85" zoomScaleNormal="115" zoomScaleSheetLayoutView="85" workbookViewId="0">
      <pane ySplit="8" topLeftCell="A9" activePane="bottomLeft" state="frozen"/>
      <selection activeCell="B2" sqref="B2"/>
      <selection pane="bottomLeft" sqref="A1:G1"/>
    </sheetView>
  </sheetViews>
  <sheetFormatPr defaultColWidth="10.36328125" defaultRowHeight="14"/>
  <cols>
    <col min="1" max="1" width="10.453125" style="181" customWidth="1"/>
    <col min="2" max="2" width="61.36328125" style="181" customWidth="1"/>
    <col min="3" max="3" width="21.36328125" style="299" bestFit="1" customWidth="1"/>
    <col min="4" max="4" width="16.90625" style="299" customWidth="1"/>
    <col min="5" max="5" width="16.90625" style="299" bestFit="1" customWidth="1"/>
    <col min="6" max="6" width="12" style="231" bestFit="1" customWidth="1"/>
    <col min="7" max="7" width="52.08984375" style="231" customWidth="1"/>
    <col min="8" max="8" width="113.08984375" style="316" customWidth="1"/>
    <col min="9" max="9" width="108.90625" style="181" customWidth="1"/>
    <col min="10" max="10" width="10.36328125" style="181"/>
    <col min="11" max="11" width="69.08984375" style="181" customWidth="1"/>
    <col min="12" max="16384" width="10.36328125" style="181"/>
  </cols>
  <sheetData>
    <row r="1" spans="1:9" s="178" customFormat="1" ht="30.65" customHeight="1">
      <c r="A1" s="726" t="s">
        <v>2909</v>
      </c>
      <c r="B1" s="727"/>
      <c r="C1" s="727"/>
      <c r="D1" s="727"/>
      <c r="E1" s="727"/>
      <c r="F1" s="727"/>
      <c r="G1" s="727"/>
      <c r="H1" s="314"/>
    </row>
    <row r="2" spans="1:9">
      <c r="A2" s="728">
        <v>46177</v>
      </c>
      <c r="B2" s="728"/>
      <c r="C2" s="728"/>
      <c r="D2" s="728"/>
      <c r="E2" s="728"/>
      <c r="F2" s="728"/>
      <c r="G2" s="728"/>
      <c r="H2" s="723"/>
    </row>
    <row r="3" spans="1:9" ht="110.15" hidden="1" customHeight="1">
      <c r="A3" s="729" t="s">
        <v>2311</v>
      </c>
      <c r="B3" s="730"/>
      <c r="C3" s="730"/>
      <c r="D3" s="730"/>
      <c r="E3" s="730"/>
      <c r="F3" s="730"/>
      <c r="G3" s="730"/>
      <c r="H3" s="697"/>
    </row>
    <row r="4" spans="1:9" ht="58.25" hidden="1" customHeight="1">
      <c r="A4" s="729" t="s">
        <v>2312</v>
      </c>
      <c r="B4" s="730"/>
      <c r="C4" s="730"/>
      <c r="D4" s="730"/>
      <c r="E4" s="730"/>
      <c r="F4" s="730"/>
      <c r="G4" s="730"/>
      <c r="H4" s="697"/>
    </row>
    <row r="5" spans="1:9">
      <c r="A5" s="315"/>
      <c r="B5" s="315"/>
      <c r="C5" s="315"/>
      <c r="D5" s="315"/>
      <c r="E5" s="315"/>
      <c r="F5" s="315"/>
      <c r="G5" s="315"/>
    </row>
    <row r="6" spans="1:9" s="319" customFormat="1" ht="13">
      <c r="A6" s="317" t="s">
        <v>2313</v>
      </c>
      <c r="B6" s="317"/>
      <c r="C6" s="317"/>
      <c r="D6" s="317"/>
      <c r="E6" s="317"/>
      <c r="F6" s="317"/>
      <c r="G6" s="317"/>
      <c r="H6" s="318"/>
    </row>
    <row r="7" spans="1:9">
      <c r="A7" s="731" t="s">
        <v>2314</v>
      </c>
      <c r="B7" s="733" t="s">
        <v>2315</v>
      </c>
      <c r="C7" s="724" t="s">
        <v>2316</v>
      </c>
      <c r="D7" s="320" t="s">
        <v>2317</v>
      </c>
      <c r="E7" s="320" t="s">
        <v>2318</v>
      </c>
      <c r="F7" s="735" t="s">
        <v>2319</v>
      </c>
      <c r="G7" s="736" t="s">
        <v>2320</v>
      </c>
    </row>
    <row r="8" spans="1:9">
      <c r="A8" s="732"/>
      <c r="B8" s="734"/>
      <c r="C8" s="725"/>
      <c r="D8" s="321" t="s">
        <v>2321</v>
      </c>
      <c r="E8" s="321" t="s">
        <v>2321</v>
      </c>
      <c r="F8" s="735"/>
      <c r="G8" s="737"/>
    </row>
    <row r="9" spans="1:9" ht="15" customHeight="1">
      <c r="A9" s="207" t="s">
        <v>945</v>
      </c>
      <c r="B9" s="207" t="s">
        <v>135</v>
      </c>
      <c r="C9" s="322"/>
      <c r="D9" s="323" t="s">
        <v>2322</v>
      </c>
      <c r="E9" s="324" t="s">
        <v>2322</v>
      </c>
      <c r="F9" s="325" t="s">
        <v>2323</v>
      </c>
      <c r="G9" s="326" t="s">
        <v>512</v>
      </c>
      <c r="H9" s="327"/>
    </row>
    <row r="10" spans="1:9" ht="15" customHeight="1">
      <c r="A10" s="328" t="s">
        <v>944</v>
      </c>
      <c r="B10" s="329" t="s">
        <v>191</v>
      </c>
      <c r="C10" s="330"/>
      <c r="D10" s="331">
        <v>0</v>
      </c>
      <c r="E10" s="332">
        <v>0</v>
      </c>
      <c r="F10" s="325">
        <v>100</v>
      </c>
      <c r="G10" s="333" t="s">
        <v>512</v>
      </c>
      <c r="H10" s="334"/>
      <c r="I10" s="335"/>
    </row>
    <row r="11" spans="1:9" ht="15" customHeight="1">
      <c r="A11" s="695" t="s">
        <v>943</v>
      </c>
      <c r="B11" s="704" t="s">
        <v>1116</v>
      </c>
      <c r="C11" s="336" t="s">
        <v>429</v>
      </c>
      <c r="D11" s="337">
        <v>0</v>
      </c>
      <c r="E11" s="337">
        <v>0</v>
      </c>
      <c r="F11" s="699" t="s">
        <v>2323</v>
      </c>
      <c r="G11" s="700" t="s">
        <v>512</v>
      </c>
      <c r="H11" s="334"/>
    </row>
    <row r="12" spans="1:9" ht="15" customHeight="1">
      <c r="A12" s="696"/>
      <c r="B12" s="712"/>
      <c r="C12" s="338" t="s">
        <v>952</v>
      </c>
      <c r="D12" s="324">
        <v>0</v>
      </c>
      <c r="E12" s="324">
        <v>0</v>
      </c>
      <c r="F12" s="699"/>
      <c r="G12" s="701"/>
      <c r="H12" s="339"/>
    </row>
    <row r="13" spans="1:9" ht="15" customHeight="1">
      <c r="A13" s="695" t="s">
        <v>942</v>
      </c>
      <c r="B13" s="704" t="s">
        <v>1114</v>
      </c>
      <c r="C13" s="340" t="s">
        <v>2324</v>
      </c>
      <c r="D13" s="337">
        <v>0</v>
      </c>
      <c r="E13" s="337">
        <v>0</v>
      </c>
      <c r="F13" s="699">
        <v>16.149999999999999</v>
      </c>
      <c r="G13" s="700" t="s">
        <v>2325</v>
      </c>
      <c r="H13" s="334"/>
    </row>
    <row r="14" spans="1:9" ht="15" customHeight="1">
      <c r="A14" s="702"/>
      <c r="B14" s="704"/>
      <c r="C14" s="342" t="s">
        <v>393</v>
      </c>
      <c r="D14" s="337">
        <v>3.7399999999999998E-4</v>
      </c>
      <c r="E14" s="337">
        <v>3.7399999999999998E-4</v>
      </c>
      <c r="F14" s="699"/>
      <c r="G14" s="700"/>
      <c r="H14" s="339"/>
    </row>
    <row r="15" spans="1:9" ht="15" customHeight="1">
      <c r="A15" s="696"/>
      <c r="B15" s="712"/>
      <c r="C15" s="343" t="s">
        <v>952</v>
      </c>
      <c r="D15" s="344">
        <v>3.0800000000000001E-4</v>
      </c>
      <c r="E15" s="344">
        <v>3.0800000000000001E-4</v>
      </c>
      <c r="F15" s="699"/>
      <c r="G15" s="701"/>
      <c r="H15" s="339"/>
    </row>
    <row r="16" spans="1:9" ht="15" customHeight="1">
      <c r="A16" s="217" t="s">
        <v>941</v>
      </c>
      <c r="B16" s="345" t="s">
        <v>2326</v>
      </c>
      <c r="C16" s="346"/>
      <c r="D16" s="347">
        <v>4.1100000000000002E-4</v>
      </c>
      <c r="E16" s="332">
        <v>4.1100000000000002E-4</v>
      </c>
      <c r="F16" s="325">
        <v>100</v>
      </c>
      <c r="G16" s="333" t="s">
        <v>512</v>
      </c>
      <c r="H16" s="334"/>
    </row>
    <row r="17" spans="1:8" ht="15" customHeight="1">
      <c r="A17" s="695" t="s">
        <v>940</v>
      </c>
      <c r="B17" s="704" t="s">
        <v>146</v>
      </c>
      <c r="C17" s="340" t="s">
        <v>2327</v>
      </c>
      <c r="D17" s="337">
        <v>0</v>
      </c>
      <c r="E17" s="337">
        <v>0</v>
      </c>
      <c r="F17" s="699" t="s">
        <v>2323</v>
      </c>
      <c r="G17" s="700" t="s">
        <v>512</v>
      </c>
      <c r="H17" s="334"/>
    </row>
    <row r="18" spans="1:8" ht="15" customHeight="1">
      <c r="A18" s="702"/>
      <c r="B18" s="704"/>
      <c r="C18" s="348" t="s">
        <v>2328</v>
      </c>
      <c r="D18" s="337">
        <v>3.39E-4</v>
      </c>
      <c r="E18" s="337">
        <v>3.39E-4</v>
      </c>
      <c r="F18" s="699"/>
      <c r="G18" s="700"/>
      <c r="H18" s="339"/>
    </row>
    <row r="19" spans="1:8" ht="15" customHeight="1">
      <c r="A19" s="696"/>
      <c r="B19" s="712"/>
      <c r="C19" s="343" t="s">
        <v>952</v>
      </c>
      <c r="D19" s="344">
        <v>2.9999999999999997E-4</v>
      </c>
      <c r="E19" s="344">
        <v>2.9999999999999997E-4</v>
      </c>
      <c r="F19" s="699"/>
      <c r="G19" s="701"/>
      <c r="H19" s="339"/>
    </row>
    <row r="20" spans="1:8" ht="15" customHeight="1">
      <c r="A20" s="695" t="s">
        <v>2329</v>
      </c>
      <c r="B20" s="704" t="s">
        <v>148</v>
      </c>
      <c r="C20" s="349" t="s">
        <v>2324</v>
      </c>
      <c r="D20" s="350">
        <v>0</v>
      </c>
      <c r="E20" s="351">
        <v>0</v>
      </c>
      <c r="F20" s="699">
        <v>91.76</v>
      </c>
      <c r="G20" s="700" t="s">
        <v>2325</v>
      </c>
      <c r="H20" s="334"/>
    </row>
    <row r="21" spans="1:8" ht="15" customHeight="1">
      <c r="A21" s="702"/>
      <c r="B21" s="704"/>
      <c r="C21" s="352" t="s">
        <v>2330</v>
      </c>
      <c r="D21" s="353">
        <v>0</v>
      </c>
      <c r="E21" s="354">
        <v>0</v>
      </c>
      <c r="F21" s="699"/>
      <c r="G21" s="700"/>
      <c r="H21" s="339"/>
    </row>
    <row r="22" spans="1:8" ht="15" customHeight="1">
      <c r="A22" s="702"/>
      <c r="B22" s="704"/>
      <c r="C22" s="352" t="s">
        <v>2331</v>
      </c>
      <c r="D22" s="353">
        <v>2.9999999999999997E-4</v>
      </c>
      <c r="E22" s="354">
        <v>2.9999999999999997E-4</v>
      </c>
      <c r="F22" s="699"/>
      <c r="G22" s="700"/>
      <c r="H22" s="339"/>
    </row>
    <row r="23" spans="1:8" ht="15" customHeight="1">
      <c r="A23" s="702"/>
      <c r="B23" s="704"/>
      <c r="C23" s="352" t="s">
        <v>987</v>
      </c>
      <c r="D23" s="353">
        <v>3.4900000000000003E-4</v>
      </c>
      <c r="E23" s="354">
        <v>3.4900000000000003E-4</v>
      </c>
      <c r="F23" s="699"/>
      <c r="G23" s="700"/>
      <c r="H23" s="339"/>
    </row>
    <row r="24" spans="1:8" ht="15" customHeight="1">
      <c r="A24" s="702"/>
      <c r="B24" s="704"/>
      <c r="C24" s="352" t="s">
        <v>986</v>
      </c>
      <c r="D24" s="353">
        <v>4.0000000000000002E-4</v>
      </c>
      <c r="E24" s="354">
        <v>4.0000000000000002E-4</v>
      </c>
      <c r="F24" s="699"/>
      <c r="G24" s="700"/>
      <c r="H24" s="339"/>
    </row>
    <row r="25" spans="1:8" ht="15" customHeight="1">
      <c r="A25" s="702"/>
      <c r="B25" s="704"/>
      <c r="C25" s="352" t="s">
        <v>1078</v>
      </c>
      <c r="D25" s="353">
        <v>5.4699999999999996E-4</v>
      </c>
      <c r="E25" s="354">
        <v>5.4699999999999996E-4</v>
      </c>
      <c r="F25" s="699"/>
      <c r="G25" s="700"/>
      <c r="H25" s="339"/>
    </row>
    <row r="26" spans="1:8" ht="15" customHeight="1">
      <c r="A26" s="696"/>
      <c r="B26" s="712"/>
      <c r="C26" s="343" t="s">
        <v>2332</v>
      </c>
      <c r="D26" s="344">
        <v>4.1399999999999998E-4</v>
      </c>
      <c r="E26" s="355">
        <v>4.1399999999999998E-4</v>
      </c>
      <c r="F26" s="699"/>
      <c r="G26" s="701"/>
      <c r="H26" s="334"/>
    </row>
    <row r="27" spans="1:8" ht="15" customHeight="1">
      <c r="A27" s="695" t="s">
        <v>938</v>
      </c>
      <c r="B27" s="704" t="s">
        <v>171</v>
      </c>
      <c r="C27" s="340" t="s">
        <v>2324</v>
      </c>
      <c r="D27" s="337">
        <v>0</v>
      </c>
      <c r="E27" s="337">
        <v>0</v>
      </c>
      <c r="F27" s="699">
        <v>100</v>
      </c>
      <c r="G27" s="700" t="s">
        <v>512</v>
      </c>
    </row>
    <row r="28" spans="1:8" ht="15" customHeight="1">
      <c r="A28" s="702"/>
      <c r="B28" s="704"/>
      <c r="C28" s="352" t="s">
        <v>2330</v>
      </c>
      <c r="D28" s="337">
        <v>0</v>
      </c>
      <c r="E28" s="337">
        <v>0</v>
      </c>
      <c r="F28" s="699"/>
      <c r="G28" s="700"/>
      <c r="H28" s="339"/>
    </row>
    <row r="29" spans="1:8" ht="15" customHeight="1">
      <c r="A29" s="702"/>
      <c r="B29" s="704"/>
      <c r="C29" s="352" t="s">
        <v>2331</v>
      </c>
      <c r="D29" s="353">
        <v>0</v>
      </c>
      <c r="E29" s="353">
        <v>0</v>
      </c>
      <c r="F29" s="699"/>
      <c r="G29" s="700"/>
      <c r="H29" s="339"/>
    </row>
    <row r="30" spans="1:8" ht="15" customHeight="1">
      <c r="A30" s="702"/>
      <c r="B30" s="704"/>
      <c r="C30" s="348" t="s">
        <v>2333</v>
      </c>
      <c r="D30" s="353">
        <v>4.95E-4</v>
      </c>
      <c r="E30" s="353">
        <v>4.95E-4</v>
      </c>
      <c r="F30" s="699"/>
      <c r="G30" s="700"/>
      <c r="H30" s="339"/>
    </row>
    <row r="31" spans="1:8" ht="15" customHeight="1">
      <c r="A31" s="696"/>
      <c r="B31" s="712"/>
      <c r="C31" s="343" t="s">
        <v>2332</v>
      </c>
      <c r="D31" s="344">
        <v>4.4499999999999997E-4</v>
      </c>
      <c r="E31" s="344">
        <v>4.4499999999999997E-4</v>
      </c>
      <c r="F31" s="699"/>
      <c r="G31" s="701"/>
      <c r="H31" s="339"/>
    </row>
    <row r="32" spans="1:8" ht="15" customHeight="1">
      <c r="A32" s="695" t="s">
        <v>937</v>
      </c>
      <c r="B32" s="704" t="s">
        <v>1112</v>
      </c>
      <c r="C32" s="340" t="s">
        <v>2324</v>
      </c>
      <c r="D32" s="337">
        <v>0</v>
      </c>
      <c r="E32" s="337">
        <v>0</v>
      </c>
      <c r="F32" s="699">
        <v>83.64</v>
      </c>
      <c r="G32" s="700" t="s">
        <v>2325</v>
      </c>
      <c r="H32" s="334"/>
    </row>
    <row r="33" spans="1:8" ht="15" customHeight="1">
      <c r="A33" s="702"/>
      <c r="B33" s="704"/>
      <c r="C33" s="352" t="s">
        <v>2330</v>
      </c>
      <c r="D33" s="337">
        <v>0</v>
      </c>
      <c r="E33" s="337">
        <v>0</v>
      </c>
      <c r="F33" s="699"/>
      <c r="G33" s="700"/>
      <c r="H33" s="339"/>
    </row>
    <row r="34" spans="1:8" ht="15" customHeight="1">
      <c r="A34" s="702"/>
      <c r="B34" s="704"/>
      <c r="C34" s="352" t="s">
        <v>2331</v>
      </c>
      <c r="D34" s="356">
        <v>2.0000000000000001E-4</v>
      </c>
      <c r="E34" s="353">
        <v>2.0000000000000001E-4</v>
      </c>
      <c r="F34" s="699"/>
      <c r="G34" s="700"/>
      <c r="H34" s="339"/>
    </row>
    <row r="35" spans="1:8" ht="15" customHeight="1">
      <c r="A35" s="702"/>
      <c r="B35" s="704"/>
      <c r="C35" s="342" t="s">
        <v>1007</v>
      </c>
      <c r="D35" s="356">
        <v>5.3200000000000003E-4</v>
      </c>
      <c r="E35" s="353">
        <v>5.3200000000000003E-4</v>
      </c>
      <c r="F35" s="699"/>
      <c r="G35" s="700"/>
      <c r="H35" s="339"/>
    </row>
    <row r="36" spans="1:8" ht="15" customHeight="1">
      <c r="A36" s="696"/>
      <c r="B36" s="712"/>
      <c r="C36" s="343" t="s">
        <v>952</v>
      </c>
      <c r="D36" s="344">
        <v>4.1899999999999999E-4</v>
      </c>
      <c r="E36" s="344">
        <v>4.1899999999999999E-4</v>
      </c>
      <c r="F36" s="699"/>
      <c r="G36" s="701"/>
      <c r="H36" s="339"/>
    </row>
    <row r="37" spans="1:8" ht="15" customHeight="1">
      <c r="A37" s="695" t="s">
        <v>936</v>
      </c>
      <c r="B37" s="704" t="s">
        <v>1111</v>
      </c>
      <c r="C37" s="340" t="s">
        <v>429</v>
      </c>
      <c r="D37" s="337">
        <v>0</v>
      </c>
      <c r="E37" s="337">
        <v>0</v>
      </c>
      <c r="F37" s="699">
        <v>61.83</v>
      </c>
      <c r="G37" s="700" t="s">
        <v>2325</v>
      </c>
      <c r="H37" s="334"/>
    </row>
    <row r="38" spans="1:8" ht="15" customHeight="1">
      <c r="A38" s="702"/>
      <c r="B38" s="704"/>
      <c r="C38" s="348" t="s">
        <v>2328</v>
      </c>
      <c r="D38" s="337">
        <v>3.3300000000000002E-4</v>
      </c>
      <c r="E38" s="337">
        <v>3.3300000000000002E-4</v>
      </c>
      <c r="F38" s="699"/>
      <c r="G38" s="700"/>
      <c r="H38" s="339"/>
    </row>
    <row r="39" spans="1:8" ht="15" customHeight="1">
      <c r="A39" s="696"/>
      <c r="B39" s="712"/>
      <c r="C39" s="343" t="s">
        <v>952</v>
      </c>
      <c r="D39" s="344">
        <v>3.3300000000000002E-4</v>
      </c>
      <c r="E39" s="344">
        <v>3.3300000000000002E-4</v>
      </c>
      <c r="F39" s="699"/>
      <c r="G39" s="701"/>
    </row>
    <row r="40" spans="1:8" ht="15" customHeight="1">
      <c r="A40" s="695" t="s">
        <v>935</v>
      </c>
      <c r="B40" s="704" t="s">
        <v>138</v>
      </c>
      <c r="C40" s="340" t="s">
        <v>429</v>
      </c>
      <c r="D40" s="337">
        <v>0</v>
      </c>
      <c r="E40" s="337">
        <v>0</v>
      </c>
      <c r="F40" s="699">
        <v>95.86</v>
      </c>
      <c r="G40" s="700" t="s">
        <v>2325</v>
      </c>
      <c r="H40" s="357"/>
    </row>
    <row r="41" spans="1:8" ht="15" customHeight="1">
      <c r="A41" s="702"/>
      <c r="B41" s="704"/>
      <c r="C41" s="348" t="s">
        <v>2328</v>
      </c>
      <c r="D41" s="337">
        <v>6.6E-4</v>
      </c>
      <c r="E41" s="337">
        <v>6.6E-4</v>
      </c>
      <c r="F41" s="699"/>
      <c r="G41" s="700"/>
    </row>
    <row r="42" spans="1:8" ht="15" customHeight="1">
      <c r="A42" s="696"/>
      <c r="B42" s="712"/>
      <c r="C42" s="343" t="s">
        <v>952</v>
      </c>
      <c r="D42" s="344">
        <v>2.8400000000000002E-4</v>
      </c>
      <c r="E42" s="344">
        <v>2.8400000000000002E-4</v>
      </c>
      <c r="F42" s="699"/>
      <c r="G42" s="701"/>
    </row>
    <row r="43" spans="1:8" ht="15" customHeight="1">
      <c r="A43" s="695" t="s">
        <v>934</v>
      </c>
      <c r="B43" s="704" t="s">
        <v>2334</v>
      </c>
      <c r="C43" s="340" t="s">
        <v>429</v>
      </c>
      <c r="D43" s="337">
        <v>4.0299999999999998E-4</v>
      </c>
      <c r="E43" s="337">
        <v>4.0299999999999998E-4</v>
      </c>
      <c r="F43" s="699">
        <v>88.41</v>
      </c>
      <c r="G43" s="700" t="s">
        <v>2325</v>
      </c>
      <c r="H43" s="357"/>
    </row>
    <row r="44" spans="1:8" ht="15" customHeight="1">
      <c r="A44" s="702"/>
      <c r="B44" s="704"/>
      <c r="C44" s="348" t="s">
        <v>2328</v>
      </c>
      <c r="D44" s="337">
        <v>3.79E-4</v>
      </c>
      <c r="E44" s="337">
        <v>3.79E-4</v>
      </c>
      <c r="F44" s="699"/>
      <c r="G44" s="700"/>
    </row>
    <row r="45" spans="1:8" ht="15" customHeight="1">
      <c r="A45" s="696"/>
      <c r="B45" s="712"/>
      <c r="C45" s="343" t="s">
        <v>952</v>
      </c>
      <c r="D45" s="344">
        <v>3.79E-4</v>
      </c>
      <c r="E45" s="344">
        <v>3.79E-4</v>
      </c>
      <c r="F45" s="699"/>
      <c r="G45" s="701"/>
    </row>
    <row r="46" spans="1:8" ht="15" customHeight="1">
      <c r="A46" s="695" t="s">
        <v>933</v>
      </c>
      <c r="B46" s="704" t="s">
        <v>187</v>
      </c>
      <c r="C46" s="340" t="s">
        <v>429</v>
      </c>
      <c r="D46" s="337">
        <v>0</v>
      </c>
      <c r="E46" s="337">
        <v>0</v>
      </c>
      <c r="F46" s="699">
        <v>81.239999999999995</v>
      </c>
      <c r="G46" s="700" t="s">
        <v>2325</v>
      </c>
      <c r="H46" s="357"/>
    </row>
    <row r="47" spans="1:8" ht="15" customHeight="1">
      <c r="A47" s="702"/>
      <c r="B47" s="704"/>
      <c r="C47" s="352" t="s">
        <v>953</v>
      </c>
      <c r="D47" s="337">
        <v>2.0000000000000001E-4</v>
      </c>
      <c r="E47" s="337">
        <v>2.0000000000000001E-4</v>
      </c>
      <c r="F47" s="699"/>
      <c r="G47" s="700"/>
    </row>
    <row r="48" spans="1:8" ht="15" customHeight="1">
      <c r="A48" s="702"/>
      <c r="B48" s="704"/>
      <c r="C48" s="352" t="s">
        <v>988</v>
      </c>
      <c r="D48" s="353">
        <v>0</v>
      </c>
      <c r="E48" s="353">
        <v>0</v>
      </c>
      <c r="F48" s="699"/>
      <c r="G48" s="700"/>
    </row>
    <row r="49" spans="1:8" ht="15" customHeight="1">
      <c r="A49" s="702"/>
      <c r="B49" s="704"/>
      <c r="C49" s="352" t="s">
        <v>987</v>
      </c>
      <c r="D49" s="353">
        <v>0</v>
      </c>
      <c r="E49" s="353">
        <v>0</v>
      </c>
      <c r="F49" s="699"/>
      <c r="G49" s="700"/>
    </row>
    <row r="50" spans="1:8" ht="15" customHeight="1">
      <c r="A50" s="702"/>
      <c r="B50" s="704"/>
      <c r="C50" s="352" t="s">
        <v>986</v>
      </c>
      <c r="D50" s="353">
        <v>2.5799999999999998E-4</v>
      </c>
      <c r="E50" s="353">
        <v>2.5799999999999998E-4</v>
      </c>
      <c r="F50" s="699"/>
      <c r="G50" s="700"/>
    </row>
    <row r="51" spans="1:8" ht="15" customHeight="1">
      <c r="A51" s="702"/>
      <c r="B51" s="704"/>
      <c r="C51" s="352" t="s">
        <v>985</v>
      </c>
      <c r="D51" s="353">
        <v>0</v>
      </c>
      <c r="E51" s="353">
        <v>0</v>
      </c>
      <c r="F51" s="699"/>
      <c r="G51" s="700"/>
    </row>
    <row r="52" spans="1:8" ht="15" customHeight="1">
      <c r="A52" s="702"/>
      <c r="B52" s="704"/>
      <c r="C52" s="352" t="s">
        <v>1083</v>
      </c>
      <c r="D52" s="353">
        <v>0</v>
      </c>
      <c r="E52" s="353">
        <v>0</v>
      </c>
      <c r="F52" s="699"/>
      <c r="G52" s="700"/>
    </row>
    <row r="53" spans="1:8" ht="15" customHeight="1">
      <c r="A53" s="702"/>
      <c r="B53" s="704"/>
      <c r="C53" s="352" t="s">
        <v>1082</v>
      </c>
      <c r="D53" s="353">
        <v>0</v>
      </c>
      <c r="E53" s="353">
        <v>0</v>
      </c>
      <c r="F53" s="699"/>
      <c r="G53" s="700"/>
    </row>
    <row r="54" spans="1:8" ht="15" customHeight="1">
      <c r="A54" s="702"/>
      <c r="B54" s="704"/>
      <c r="C54" s="352" t="s">
        <v>1081</v>
      </c>
      <c r="D54" s="353">
        <v>2.5799999999999998E-4</v>
      </c>
      <c r="E54" s="353">
        <v>2.5799999999999998E-4</v>
      </c>
      <c r="F54" s="699"/>
      <c r="G54" s="700"/>
    </row>
    <row r="55" spans="1:8" ht="15" customHeight="1">
      <c r="A55" s="702"/>
      <c r="B55" s="704"/>
      <c r="C55" s="352" t="s">
        <v>1093</v>
      </c>
      <c r="D55" s="353">
        <v>1.73E-4</v>
      </c>
      <c r="E55" s="353">
        <v>1.73E-4</v>
      </c>
      <c r="F55" s="699"/>
      <c r="G55" s="700"/>
    </row>
    <row r="56" spans="1:8" ht="15" customHeight="1">
      <c r="A56" s="702"/>
      <c r="B56" s="704"/>
      <c r="C56" s="358" t="s">
        <v>1092</v>
      </c>
      <c r="D56" s="353">
        <v>4.3600000000000003E-4</v>
      </c>
      <c r="E56" s="353">
        <v>4.3600000000000003E-4</v>
      </c>
      <c r="F56" s="699"/>
      <c r="G56" s="700"/>
    </row>
    <row r="57" spans="1:8" ht="15" customHeight="1">
      <c r="A57" s="696"/>
      <c r="B57" s="712"/>
      <c r="C57" s="343" t="s">
        <v>952</v>
      </c>
      <c r="D57" s="344">
        <v>3.8699999999999997E-4</v>
      </c>
      <c r="E57" s="344">
        <v>3.8699999999999997E-4</v>
      </c>
      <c r="F57" s="699"/>
      <c r="G57" s="701"/>
    </row>
    <row r="58" spans="1:8" ht="15" customHeight="1">
      <c r="A58" s="695" t="s">
        <v>932</v>
      </c>
      <c r="B58" s="704" t="s">
        <v>2335</v>
      </c>
      <c r="C58" s="340" t="s">
        <v>429</v>
      </c>
      <c r="D58" s="337">
        <v>0</v>
      </c>
      <c r="E58" s="337">
        <v>0</v>
      </c>
      <c r="F58" s="699">
        <v>93.92</v>
      </c>
      <c r="G58" s="700" t="s">
        <v>2336</v>
      </c>
      <c r="H58" s="357"/>
    </row>
    <row r="59" spans="1:8" ht="15" customHeight="1">
      <c r="A59" s="702"/>
      <c r="B59" s="704"/>
      <c r="C59" s="352" t="s">
        <v>953</v>
      </c>
      <c r="D59" s="337">
        <v>0</v>
      </c>
      <c r="E59" s="337">
        <v>0</v>
      </c>
      <c r="F59" s="699"/>
      <c r="G59" s="700"/>
    </row>
    <row r="60" spans="1:8" ht="15" customHeight="1">
      <c r="A60" s="702"/>
      <c r="B60" s="704"/>
      <c r="C60" s="358" t="s">
        <v>965</v>
      </c>
      <c r="D60" s="353">
        <v>5.9199999999999997E-4</v>
      </c>
      <c r="E60" s="353">
        <v>5.9199999999999997E-4</v>
      </c>
      <c r="F60" s="699"/>
      <c r="G60" s="700"/>
    </row>
    <row r="61" spans="1:8" ht="15" customHeight="1">
      <c r="A61" s="696"/>
      <c r="B61" s="712"/>
      <c r="C61" s="343" t="s">
        <v>952</v>
      </c>
      <c r="D61" s="359">
        <v>2.8499999999999999E-4</v>
      </c>
      <c r="E61" s="344">
        <v>2.8499999999999999E-4</v>
      </c>
      <c r="F61" s="699"/>
      <c r="G61" s="701"/>
    </row>
    <row r="62" spans="1:8" ht="15" customHeight="1">
      <c r="A62" s="695" t="s">
        <v>931</v>
      </c>
      <c r="B62" s="704" t="s">
        <v>195</v>
      </c>
      <c r="C62" s="340" t="s">
        <v>429</v>
      </c>
      <c r="D62" s="360">
        <v>0</v>
      </c>
      <c r="E62" s="337">
        <v>0</v>
      </c>
      <c r="F62" s="699">
        <v>100</v>
      </c>
      <c r="G62" s="700" t="s">
        <v>512</v>
      </c>
      <c r="H62" s="357"/>
    </row>
    <row r="63" spans="1:8" ht="15" customHeight="1">
      <c r="A63" s="702"/>
      <c r="B63" s="704"/>
      <c r="C63" s="352" t="s">
        <v>953</v>
      </c>
      <c r="D63" s="360">
        <v>2.4499999999999999E-4</v>
      </c>
      <c r="E63" s="337">
        <v>2.4499999999999999E-4</v>
      </c>
      <c r="F63" s="699"/>
      <c r="G63" s="700"/>
    </row>
    <row r="64" spans="1:8" ht="15" customHeight="1">
      <c r="A64" s="702"/>
      <c r="B64" s="704"/>
      <c r="C64" s="342" t="s">
        <v>965</v>
      </c>
      <c r="D64" s="353">
        <v>4.7800000000000002E-4</v>
      </c>
      <c r="E64" s="353">
        <v>4.7800000000000002E-4</v>
      </c>
      <c r="F64" s="699"/>
      <c r="G64" s="700"/>
    </row>
    <row r="65" spans="1:8" ht="15" customHeight="1">
      <c r="A65" s="696"/>
      <c r="B65" s="712"/>
      <c r="C65" s="343" t="s">
        <v>952</v>
      </c>
      <c r="D65" s="344">
        <v>4.75E-4</v>
      </c>
      <c r="E65" s="344">
        <v>4.75E-4</v>
      </c>
      <c r="F65" s="699"/>
      <c r="G65" s="701"/>
    </row>
    <row r="66" spans="1:8" ht="15" customHeight="1">
      <c r="A66" s="695" t="s">
        <v>930</v>
      </c>
      <c r="B66" s="704" t="s">
        <v>182</v>
      </c>
      <c r="C66" s="361" t="s">
        <v>429</v>
      </c>
      <c r="D66" s="360">
        <v>0</v>
      </c>
      <c r="E66" s="360">
        <v>0</v>
      </c>
      <c r="F66" s="699">
        <v>100</v>
      </c>
      <c r="G66" s="700" t="s">
        <v>512</v>
      </c>
      <c r="H66" s="357"/>
    </row>
    <row r="67" spans="1:8" ht="15" customHeight="1">
      <c r="A67" s="702"/>
      <c r="B67" s="704"/>
      <c r="C67" s="342" t="s">
        <v>393</v>
      </c>
      <c r="D67" s="360">
        <v>4.2000000000000002E-4</v>
      </c>
      <c r="E67" s="360">
        <v>4.2000000000000002E-4</v>
      </c>
      <c r="F67" s="699"/>
      <c r="G67" s="700"/>
    </row>
    <row r="68" spans="1:8" ht="15" customHeight="1">
      <c r="A68" s="696"/>
      <c r="B68" s="712"/>
      <c r="C68" s="338" t="s">
        <v>952</v>
      </c>
      <c r="D68" s="359">
        <v>2.4000000000000001E-4</v>
      </c>
      <c r="E68" s="359">
        <v>2.4000000000000001E-4</v>
      </c>
      <c r="F68" s="699"/>
      <c r="G68" s="701"/>
    </row>
    <row r="69" spans="1:8" ht="15" customHeight="1">
      <c r="A69" s="695" t="s">
        <v>929</v>
      </c>
      <c r="B69" s="704" t="s">
        <v>178</v>
      </c>
      <c r="C69" s="340" t="s">
        <v>429</v>
      </c>
      <c r="D69" s="337">
        <v>0</v>
      </c>
      <c r="E69" s="337">
        <v>0</v>
      </c>
      <c r="F69" s="699">
        <v>77.89</v>
      </c>
      <c r="G69" s="700" t="s">
        <v>2325</v>
      </c>
      <c r="H69" s="357"/>
    </row>
    <row r="70" spans="1:8" ht="15" customHeight="1">
      <c r="A70" s="702"/>
      <c r="B70" s="704"/>
      <c r="C70" s="352" t="s">
        <v>953</v>
      </c>
      <c r="D70" s="337">
        <v>0</v>
      </c>
      <c r="E70" s="337">
        <v>0</v>
      </c>
      <c r="F70" s="699"/>
      <c r="G70" s="700"/>
    </row>
    <row r="71" spans="1:8" ht="15" customHeight="1">
      <c r="A71" s="702"/>
      <c r="B71" s="704"/>
      <c r="C71" s="352" t="s">
        <v>988</v>
      </c>
      <c r="D71" s="353">
        <v>0</v>
      </c>
      <c r="E71" s="353">
        <v>0</v>
      </c>
      <c r="F71" s="699"/>
      <c r="G71" s="700"/>
    </row>
    <row r="72" spans="1:8" ht="15" customHeight="1">
      <c r="A72" s="702"/>
      <c r="B72" s="704"/>
      <c r="C72" s="342" t="s">
        <v>1007</v>
      </c>
      <c r="D72" s="353">
        <v>6.5099999999999999E-4</v>
      </c>
      <c r="E72" s="353">
        <v>6.5099999999999999E-4</v>
      </c>
      <c r="F72" s="699"/>
      <c r="G72" s="700"/>
    </row>
    <row r="73" spans="1:8" ht="15" customHeight="1">
      <c r="A73" s="696"/>
      <c r="B73" s="712"/>
      <c r="C73" s="343" t="s">
        <v>952</v>
      </c>
      <c r="D73" s="344">
        <v>2.9799999999999998E-4</v>
      </c>
      <c r="E73" s="344">
        <v>2.9799999999999998E-4</v>
      </c>
      <c r="F73" s="699"/>
      <c r="G73" s="701"/>
    </row>
    <row r="74" spans="1:8" ht="15" customHeight="1">
      <c r="A74" s="695" t="s">
        <v>928</v>
      </c>
      <c r="B74" s="704" t="s">
        <v>2337</v>
      </c>
      <c r="C74" s="340" t="s">
        <v>429</v>
      </c>
      <c r="D74" s="360">
        <v>0</v>
      </c>
      <c r="E74" s="337">
        <v>0</v>
      </c>
      <c r="F74" s="699">
        <v>95.77</v>
      </c>
      <c r="G74" s="700" t="s">
        <v>2338</v>
      </c>
      <c r="H74" s="362"/>
    </row>
    <row r="75" spans="1:8" ht="15" customHeight="1">
      <c r="A75" s="702"/>
      <c r="B75" s="704"/>
      <c r="C75" s="352" t="s">
        <v>953</v>
      </c>
      <c r="D75" s="360">
        <v>1.73E-4</v>
      </c>
      <c r="E75" s="337">
        <v>1.73E-4</v>
      </c>
      <c r="F75" s="699"/>
      <c r="G75" s="700"/>
    </row>
    <row r="76" spans="1:8" ht="15" customHeight="1">
      <c r="A76" s="702"/>
      <c r="B76" s="704"/>
      <c r="C76" s="342" t="s">
        <v>965</v>
      </c>
      <c r="D76" s="353">
        <v>5.9599999999999996E-4</v>
      </c>
      <c r="E76" s="353">
        <v>5.9599999999999996E-4</v>
      </c>
      <c r="F76" s="699"/>
      <c r="G76" s="700"/>
    </row>
    <row r="77" spans="1:8" ht="15" customHeight="1">
      <c r="A77" s="696"/>
      <c r="B77" s="712"/>
      <c r="C77" s="343" t="s">
        <v>952</v>
      </c>
      <c r="D77" s="344">
        <v>5.8699999999999996E-4</v>
      </c>
      <c r="E77" s="344">
        <v>5.8699999999999996E-4</v>
      </c>
      <c r="F77" s="699"/>
      <c r="G77" s="701"/>
    </row>
    <row r="78" spans="1:8" ht="15" customHeight="1">
      <c r="A78" s="217" t="s">
        <v>927</v>
      </c>
      <c r="B78" s="345" t="s">
        <v>2339</v>
      </c>
      <c r="C78" s="346"/>
      <c r="D78" s="331">
        <v>6.5300000000000004E-4</v>
      </c>
      <c r="E78" s="332">
        <v>6.5300000000000004E-4</v>
      </c>
      <c r="F78" s="325">
        <v>100</v>
      </c>
      <c r="G78" s="333" t="s">
        <v>512</v>
      </c>
      <c r="H78" s="357"/>
    </row>
    <row r="79" spans="1:8" ht="15" customHeight="1">
      <c r="A79" s="715" t="s">
        <v>926</v>
      </c>
      <c r="B79" s="704" t="s">
        <v>196</v>
      </c>
      <c r="C79" s="340" t="s">
        <v>429</v>
      </c>
      <c r="D79" s="337">
        <v>3.1399999999999999E-4</v>
      </c>
      <c r="E79" s="337">
        <v>3.1399999999999999E-4</v>
      </c>
      <c r="F79" s="699">
        <v>100</v>
      </c>
      <c r="G79" s="700" t="s">
        <v>512</v>
      </c>
      <c r="H79" s="357"/>
    </row>
    <row r="80" spans="1:8" ht="15" customHeight="1">
      <c r="A80" s="716"/>
      <c r="B80" s="704"/>
      <c r="C80" s="352" t="s">
        <v>953</v>
      </c>
      <c r="D80" s="337">
        <v>0</v>
      </c>
      <c r="E80" s="337">
        <v>0</v>
      </c>
      <c r="F80" s="699"/>
      <c r="G80" s="700"/>
    </row>
    <row r="81" spans="1:8" ht="15" customHeight="1">
      <c r="A81" s="716"/>
      <c r="B81" s="704"/>
      <c r="C81" s="352" t="s">
        <v>988</v>
      </c>
      <c r="D81" s="353">
        <v>3.5500000000000001E-4</v>
      </c>
      <c r="E81" s="353">
        <v>3.5500000000000001E-4</v>
      </c>
      <c r="F81" s="699"/>
      <c r="G81" s="700"/>
    </row>
    <row r="82" spans="1:8" ht="15" customHeight="1">
      <c r="A82" s="716"/>
      <c r="B82" s="704"/>
      <c r="C82" s="352" t="s">
        <v>987</v>
      </c>
      <c r="D82" s="356">
        <v>0</v>
      </c>
      <c r="E82" s="353">
        <v>0</v>
      </c>
      <c r="F82" s="699"/>
      <c r="G82" s="700"/>
    </row>
    <row r="83" spans="1:8" ht="15" customHeight="1">
      <c r="A83" s="716"/>
      <c r="B83" s="704"/>
      <c r="C83" s="352" t="s">
        <v>986</v>
      </c>
      <c r="D83" s="353">
        <v>3.3199999999999999E-4</v>
      </c>
      <c r="E83" s="353">
        <v>3.3199999999999999E-4</v>
      </c>
      <c r="F83" s="699"/>
      <c r="G83" s="700"/>
    </row>
    <row r="84" spans="1:8" ht="15" customHeight="1">
      <c r="A84" s="716"/>
      <c r="B84" s="704"/>
      <c r="C84" s="358" t="s">
        <v>1078</v>
      </c>
      <c r="D84" s="353">
        <v>4.8899999999999996E-4</v>
      </c>
      <c r="E84" s="353">
        <v>4.8899999999999996E-4</v>
      </c>
      <c r="F84" s="699"/>
      <c r="G84" s="700"/>
    </row>
    <row r="85" spans="1:8" ht="15" customHeight="1">
      <c r="A85" s="717"/>
      <c r="B85" s="712"/>
      <c r="C85" s="343" t="s">
        <v>952</v>
      </c>
      <c r="D85" s="344">
        <v>4.5899999999999999E-4</v>
      </c>
      <c r="E85" s="344">
        <v>4.5899999999999999E-4</v>
      </c>
      <c r="F85" s="699"/>
      <c r="G85" s="701"/>
    </row>
    <row r="86" spans="1:8" ht="15" customHeight="1">
      <c r="A86" s="695" t="s">
        <v>925</v>
      </c>
      <c r="B86" s="704" t="s">
        <v>140</v>
      </c>
      <c r="C86" s="340" t="s">
        <v>429</v>
      </c>
      <c r="D86" s="337">
        <v>0</v>
      </c>
      <c r="E86" s="337">
        <v>0</v>
      </c>
      <c r="F86" s="699">
        <v>100</v>
      </c>
      <c r="G86" s="700" t="s">
        <v>512</v>
      </c>
      <c r="H86" s="357"/>
    </row>
    <row r="87" spans="1:8" ht="15" customHeight="1">
      <c r="A87" s="702"/>
      <c r="B87" s="704"/>
      <c r="C87" s="352" t="s">
        <v>953</v>
      </c>
      <c r="D87" s="337">
        <v>0</v>
      </c>
      <c r="E87" s="337">
        <v>0</v>
      </c>
      <c r="F87" s="699"/>
      <c r="G87" s="700"/>
    </row>
    <row r="88" spans="1:8" ht="15" customHeight="1">
      <c r="A88" s="702"/>
      <c r="B88" s="704"/>
      <c r="C88" s="352" t="s">
        <v>988</v>
      </c>
      <c r="D88" s="353">
        <v>1.36E-4</v>
      </c>
      <c r="E88" s="353">
        <v>1.36E-4</v>
      </c>
      <c r="F88" s="699"/>
      <c r="G88" s="700"/>
    </row>
    <row r="89" spans="1:8" ht="15" customHeight="1">
      <c r="A89" s="702"/>
      <c r="B89" s="704"/>
      <c r="C89" s="352" t="s">
        <v>987</v>
      </c>
      <c r="D89" s="356">
        <v>2.7599999999999999E-4</v>
      </c>
      <c r="E89" s="353">
        <v>2.7599999999999999E-4</v>
      </c>
      <c r="F89" s="699"/>
      <c r="G89" s="700"/>
    </row>
    <row r="90" spans="1:8" ht="15" customHeight="1">
      <c r="A90" s="702"/>
      <c r="B90" s="704"/>
      <c r="C90" s="352" t="s">
        <v>986</v>
      </c>
      <c r="D90" s="356">
        <v>2.0599999999999999E-4</v>
      </c>
      <c r="E90" s="353">
        <v>2.0599999999999999E-4</v>
      </c>
      <c r="F90" s="699"/>
      <c r="G90" s="700"/>
    </row>
    <row r="91" spans="1:8" ht="15" customHeight="1">
      <c r="A91" s="702"/>
      <c r="B91" s="704"/>
      <c r="C91" s="352" t="s">
        <v>985</v>
      </c>
      <c r="D91" s="353">
        <v>2.7599999999999999E-4</v>
      </c>
      <c r="E91" s="353">
        <v>2.7599999999999999E-4</v>
      </c>
      <c r="F91" s="699"/>
      <c r="G91" s="700"/>
    </row>
    <row r="92" spans="1:8" ht="15" customHeight="1">
      <c r="A92" s="702"/>
      <c r="B92" s="704"/>
      <c r="C92" s="352" t="s">
        <v>1083</v>
      </c>
      <c r="D92" s="353">
        <v>3.4699999999999998E-4</v>
      </c>
      <c r="E92" s="353">
        <v>3.4699999999999998E-4</v>
      </c>
      <c r="F92" s="699"/>
      <c r="G92" s="700"/>
    </row>
    <row r="93" spans="1:8" ht="15" customHeight="1">
      <c r="A93" s="702"/>
      <c r="B93" s="704"/>
      <c r="C93" s="352" t="s">
        <v>1082</v>
      </c>
      <c r="D93" s="353">
        <v>3.6499999999999998E-4</v>
      </c>
      <c r="E93" s="353">
        <v>3.6499999999999998E-4</v>
      </c>
      <c r="F93" s="699"/>
      <c r="G93" s="700"/>
    </row>
    <row r="94" spans="1:8" ht="15" customHeight="1">
      <c r="A94" s="702"/>
      <c r="B94" s="704"/>
      <c r="C94" s="352" t="s">
        <v>1081</v>
      </c>
      <c r="D94" s="353">
        <v>2.5000000000000001E-4</v>
      </c>
      <c r="E94" s="353">
        <v>2.5000000000000001E-4</v>
      </c>
      <c r="F94" s="699"/>
      <c r="G94" s="700"/>
    </row>
    <row r="95" spans="1:8" ht="15" customHeight="1">
      <c r="A95" s="702"/>
      <c r="B95" s="704"/>
      <c r="C95" s="352" t="s">
        <v>1093</v>
      </c>
      <c r="D95" s="353">
        <v>2.9999999999999997E-4</v>
      </c>
      <c r="E95" s="353">
        <v>2.9999999999999997E-4</v>
      </c>
      <c r="F95" s="699"/>
      <c r="G95" s="700"/>
    </row>
    <row r="96" spans="1:8" ht="15" customHeight="1">
      <c r="A96" s="702"/>
      <c r="B96" s="704"/>
      <c r="C96" s="352" t="s">
        <v>1096</v>
      </c>
      <c r="D96" s="353">
        <v>1.6200000000000001E-4</v>
      </c>
      <c r="E96" s="353">
        <v>1.6200000000000001E-4</v>
      </c>
      <c r="F96" s="699"/>
      <c r="G96" s="700"/>
    </row>
    <row r="97" spans="1:8" ht="15" customHeight="1">
      <c r="A97" s="702"/>
      <c r="B97" s="704"/>
      <c r="C97" s="352" t="s">
        <v>1110</v>
      </c>
      <c r="D97" s="356">
        <v>4.2200000000000001E-4</v>
      </c>
      <c r="E97" s="353">
        <v>4.2200000000000001E-4</v>
      </c>
      <c r="F97" s="699"/>
      <c r="G97" s="700"/>
    </row>
    <row r="98" spans="1:8" ht="15" customHeight="1">
      <c r="A98" s="702"/>
      <c r="B98" s="704"/>
      <c r="C98" s="352" t="s">
        <v>1109</v>
      </c>
      <c r="D98" s="353">
        <v>3.6499999999999998E-4</v>
      </c>
      <c r="E98" s="353">
        <v>3.6499999999999998E-4</v>
      </c>
      <c r="F98" s="699"/>
      <c r="G98" s="700"/>
    </row>
    <row r="99" spans="1:8" ht="15" customHeight="1">
      <c r="A99" s="702"/>
      <c r="B99" s="704"/>
      <c r="C99" s="352" t="s">
        <v>2340</v>
      </c>
      <c r="D99" s="356">
        <v>4.6999999999999997E-5</v>
      </c>
      <c r="E99" s="353">
        <v>4.6999999999999997E-5</v>
      </c>
      <c r="F99" s="699"/>
      <c r="G99" s="700"/>
    </row>
    <row r="100" spans="1:8" ht="15" customHeight="1">
      <c r="A100" s="702"/>
      <c r="B100" s="704"/>
      <c r="C100" s="352" t="s">
        <v>2341</v>
      </c>
      <c r="D100" s="356">
        <v>1.9000000000000001E-4</v>
      </c>
      <c r="E100" s="353">
        <v>1.9000000000000001E-4</v>
      </c>
      <c r="F100" s="699"/>
      <c r="G100" s="700"/>
    </row>
    <row r="101" spans="1:8" ht="15" customHeight="1">
      <c r="A101" s="702"/>
      <c r="B101" s="704"/>
      <c r="C101" s="352" t="s">
        <v>2342</v>
      </c>
      <c r="D101" s="353">
        <v>2.04E-4</v>
      </c>
      <c r="E101" s="353">
        <v>2.04E-4</v>
      </c>
      <c r="F101" s="699"/>
      <c r="G101" s="700"/>
    </row>
    <row r="102" spans="1:8" ht="15" customHeight="1">
      <c r="A102" s="702"/>
      <c r="B102" s="704"/>
      <c r="C102" s="352" t="s">
        <v>2343</v>
      </c>
      <c r="D102" s="353">
        <v>0</v>
      </c>
      <c r="E102" s="353">
        <v>0</v>
      </c>
      <c r="F102" s="699"/>
      <c r="G102" s="700"/>
    </row>
    <row r="103" spans="1:8" ht="15" customHeight="1">
      <c r="A103" s="702"/>
      <c r="B103" s="704"/>
      <c r="C103" s="342" t="s">
        <v>2344</v>
      </c>
      <c r="D103" s="353">
        <v>2.6200000000000003E-4</v>
      </c>
      <c r="E103" s="353">
        <v>2.6200000000000003E-4</v>
      </c>
      <c r="F103" s="699"/>
      <c r="G103" s="700"/>
    </row>
    <row r="104" spans="1:8" ht="15" customHeight="1">
      <c r="A104" s="696"/>
      <c r="B104" s="712"/>
      <c r="C104" s="343" t="s">
        <v>952</v>
      </c>
      <c r="D104" s="344">
        <v>2.4899999999999998E-4</v>
      </c>
      <c r="E104" s="344">
        <v>2.4899999999999998E-4</v>
      </c>
      <c r="F104" s="699"/>
      <c r="G104" s="701"/>
    </row>
    <row r="105" spans="1:8" ht="15" customHeight="1">
      <c r="A105" s="695" t="s">
        <v>924</v>
      </c>
      <c r="B105" s="704" t="s">
        <v>180</v>
      </c>
      <c r="C105" s="340" t="s">
        <v>429</v>
      </c>
      <c r="D105" s="360">
        <v>0</v>
      </c>
      <c r="E105" s="337">
        <v>0</v>
      </c>
      <c r="F105" s="699">
        <v>100</v>
      </c>
      <c r="G105" s="700" t="s">
        <v>512</v>
      </c>
      <c r="H105" s="357"/>
    </row>
    <row r="106" spans="1:8" ht="15" customHeight="1">
      <c r="A106" s="702"/>
      <c r="B106" s="704"/>
      <c r="C106" s="348" t="s">
        <v>2328</v>
      </c>
      <c r="D106" s="360">
        <v>5.8E-5</v>
      </c>
      <c r="E106" s="337">
        <v>5.8E-5</v>
      </c>
      <c r="F106" s="699"/>
      <c r="G106" s="700"/>
    </row>
    <row r="107" spans="1:8" ht="15" customHeight="1">
      <c r="A107" s="696"/>
      <c r="B107" s="712"/>
      <c r="C107" s="343" t="s">
        <v>952</v>
      </c>
      <c r="D107" s="359">
        <v>4.8999999999999998E-5</v>
      </c>
      <c r="E107" s="344">
        <v>4.8999999999999998E-5</v>
      </c>
      <c r="F107" s="699"/>
      <c r="G107" s="701"/>
    </row>
    <row r="108" spans="1:8" ht="15" customHeight="1">
      <c r="A108" s="695" t="s">
        <v>923</v>
      </c>
      <c r="B108" s="704" t="s">
        <v>175</v>
      </c>
      <c r="C108" s="340" t="s">
        <v>429</v>
      </c>
      <c r="D108" s="337">
        <v>0</v>
      </c>
      <c r="E108" s="337">
        <v>0</v>
      </c>
      <c r="F108" s="699" t="s">
        <v>2323</v>
      </c>
      <c r="G108" s="700" t="s">
        <v>512</v>
      </c>
      <c r="H108" s="357"/>
    </row>
    <row r="109" spans="1:8" ht="15" customHeight="1">
      <c r="A109" s="702"/>
      <c r="B109" s="704"/>
      <c r="C109" s="352" t="s">
        <v>953</v>
      </c>
      <c r="D109" s="337">
        <v>1.18E-4</v>
      </c>
      <c r="E109" s="337">
        <v>1.18E-4</v>
      </c>
      <c r="F109" s="699"/>
      <c r="G109" s="700"/>
    </row>
    <row r="110" spans="1:8" ht="15" customHeight="1">
      <c r="A110" s="702"/>
      <c r="B110" s="704"/>
      <c r="C110" s="352" t="s">
        <v>988</v>
      </c>
      <c r="D110" s="356">
        <v>2.6899999999999998E-4</v>
      </c>
      <c r="E110" s="353">
        <v>2.6899999999999998E-4</v>
      </c>
      <c r="F110" s="699"/>
      <c r="G110" s="700"/>
    </row>
    <row r="111" spans="1:8" ht="15" customHeight="1">
      <c r="A111" s="702"/>
      <c r="B111" s="704"/>
      <c r="C111" s="358" t="s">
        <v>987</v>
      </c>
      <c r="D111" s="356">
        <v>3.8400000000000001E-4</v>
      </c>
      <c r="E111" s="353">
        <v>3.8400000000000001E-4</v>
      </c>
      <c r="F111" s="699"/>
      <c r="G111" s="700"/>
    </row>
    <row r="112" spans="1:8" ht="15" customHeight="1">
      <c r="A112" s="696"/>
      <c r="B112" s="712"/>
      <c r="C112" s="343" t="s">
        <v>952</v>
      </c>
      <c r="D112" s="344">
        <v>1.0059999999999999E-3</v>
      </c>
      <c r="E112" s="344">
        <v>1.0059999999999999E-3</v>
      </c>
      <c r="F112" s="699"/>
      <c r="G112" s="701"/>
    </row>
    <row r="113" spans="1:9" ht="15" customHeight="1">
      <c r="A113" s="695" t="s">
        <v>922</v>
      </c>
      <c r="B113" s="697" t="s">
        <v>153</v>
      </c>
      <c r="C113" s="340" t="s">
        <v>429</v>
      </c>
      <c r="D113" s="337">
        <v>0</v>
      </c>
      <c r="E113" s="337">
        <v>0</v>
      </c>
      <c r="F113" s="699">
        <v>100</v>
      </c>
      <c r="G113" s="700" t="s">
        <v>512</v>
      </c>
      <c r="H113" s="327"/>
    </row>
    <row r="114" spans="1:9" ht="15" customHeight="1">
      <c r="A114" s="702"/>
      <c r="B114" s="697"/>
      <c r="C114" s="352" t="s">
        <v>953</v>
      </c>
      <c r="D114" s="337">
        <v>0</v>
      </c>
      <c r="E114" s="337">
        <v>0</v>
      </c>
      <c r="F114" s="699"/>
      <c r="G114" s="700"/>
      <c r="H114" s="362"/>
    </row>
    <row r="115" spans="1:9" ht="15" customHeight="1">
      <c r="A115" s="702"/>
      <c r="B115" s="697"/>
      <c r="C115" s="352" t="s">
        <v>988</v>
      </c>
      <c r="D115" s="353">
        <v>0</v>
      </c>
      <c r="E115" s="353">
        <v>0</v>
      </c>
      <c r="F115" s="699"/>
      <c r="G115" s="700"/>
      <c r="H115" s="362"/>
    </row>
    <row r="116" spans="1:9" ht="15" customHeight="1">
      <c r="A116" s="702"/>
      <c r="B116" s="697"/>
      <c r="C116" s="352" t="s">
        <v>987</v>
      </c>
      <c r="D116" s="353">
        <v>3.1399999999999999E-4</v>
      </c>
      <c r="E116" s="353">
        <v>3.1399999999999999E-4</v>
      </c>
      <c r="F116" s="699"/>
      <c r="G116" s="700"/>
      <c r="H116" s="362"/>
    </row>
    <row r="117" spans="1:9" ht="15" customHeight="1">
      <c r="A117" s="702"/>
      <c r="B117" s="697"/>
      <c r="C117" s="352" t="s">
        <v>986</v>
      </c>
      <c r="D117" s="353">
        <v>2.5900000000000001E-4</v>
      </c>
      <c r="E117" s="353">
        <v>2.5900000000000001E-4</v>
      </c>
      <c r="F117" s="699"/>
      <c r="G117" s="700"/>
      <c r="H117" s="362"/>
    </row>
    <row r="118" spans="1:9" ht="15" customHeight="1">
      <c r="A118" s="702"/>
      <c r="B118" s="697"/>
      <c r="C118" s="352" t="s">
        <v>985</v>
      </c>
      <c r="D118" s="353">
        <v>0</v>
      </c>
      <c r="E118" s="353">
        <v>0</v>
      </c>
      <c r="F118" s="699"/>
      <c r="G118" s="700"/>
      <c r="H118" s="362"/>
    </row>
    <row r="119" spans="1:9" ht="15" customHeight="1">
      <c r="A119" s="702"/>
      <c r="B119" s="697"/>
      <c r="C119" s="352" t="s">
        <v>1083</v>
      </c>
      <c r="D119" s="353">
        <v>0</v>
      </c>
      <c r="E119" s="353">
        <v>0</v>
      </c>
      <c r="F119" s="699"/>
      <c r="G119" s="700"/>
      <c r="H119" s="362"/>
    </row>
    <row r="120" spans="1:9" ht="15" customHeight="1">
      <c r="A120" s="702"/>
      <c r="B120" s="697"/>
      <c r="C120" s="352" t="s">
        <v>1082</v>
      </c>
      <c r="D120" s="353">
        <v>0</v>
      </c>
      <c r="E120" s="353">
        <v>0</v>
      </c>
      <c r="F120" s="699"/>
      <c r="G120" s="700"/>
      <c r="H120" s="362"/>
    </row>
    <row r="121" spans="1:9" ht="15" customHeight="1">
      <c r="A121" s="702"/>
      <c r="B121" s="697"/>
      <c r="C121" s="352" t="s">
        <v>1081</v>
      </c>
      <c r="D121" s="353">
        <v>0</v>
      </c>
      <c r="E121" s="353">
        <v>0</v>
      </c>
      <c r="F121" s="699"/>
      <c r="G121" s="700"/>
      <c r="H121" s="362"/>
    </row>
    <row r="122" spans="1:9" ht="15" customHeight="1">
      <c r="A122" s="702"/>
      <c r="B122" s="697"/>
      <c r="C122" s="352" t="s">
        <v>1093</v>
      </c>
      <c r="D122" s="353">
        <v>0</v>
      </c>
      <c r="E122" s="353">
        <v>0</v>
      </c>
      <c r="F122" s="699"/>
      <c r="G122" s="700"/>
      <c r="H122" s="362"/>
    </row>
    <row r="123" spans="1:9" ht="15" customHeight="1">
      <c r="A123" s="702"/>
      <c r="B123" s="697"/>
      <c r="C123" s="348" t="s">
        <v>2345</v>
      </c>
      <c r="D123" s="353">
        <v>5.1999999999999995E-4</v>
      </c>
      <c r="E123" s="353">
        <v>5.1999999999999995E-4</v>
      </c>
      <c r="F123" s="699"/>
      <c r="G123" s="700"/>
      <c r="H123" s="362"/>
    </row>
    <row r="124" spans="1:9" ht="15" customHeight="1">
      <c r="A124" s="696"/>
      <c r="B124" s="698"/>
      <c r="C124" s="338" t="s">
        <v>952</v>
      </c>
      <c r="D124" s="359">
        <v>4.3300000000000001E-4</v>
      </c>
      <c r="E124" s="359">
        <v>4.3300000000000001E-4</v>
      </c>
      <c r="F124" s="699"/>
      <c r="G124" s="701"/>
      <c r="H124" s="362"/>
    </row>
    <row r="125" spans="1:9" ht="15" customHeight="1">
      <c r="A125" s="217" t="s">
        <v>921</v>
      </c>
      <c r="B125" s="345" t="s">
        <v>1108</v>
      </c>
      <c r="C125" s="346"/>
      <c r="D125" s="347">
        <v>3.4900000000000003E-4</v>
      </c>
      <c r="E125" s="332">
        <v>3.4900000000000003E-4</v>
      </c>
      <c r="F125" s="325">
        <v>100</v>
      </c>
      <c r="G125" s="333" t="s">
        <v>512</v>
      </c>
      <c r="H125" s="357"/>
    </row>
    <row r="126" spans="1:9" ht="15" customHeight="1">
      <c r="A126" s="217" t="s">
        <v>920</v>
      </c>
      <c r="B126" s="363" t="s">
        <v>2346</v>
      </c>
      <c r="C126" s="346"/>
      <c r="D126" s="331">
        <v>4.64E-4</v>
      </c>
      <c r="E126" s="332">
        <v>4.64E-4</v>
      </c>
      <c r="F126" s="325">
        <v>100</v>
      </c>
      <c r="G126" s="333" t="s">
        <v>512</v>
      </c>
      <c r="H126" s="364"/>
    </row>
    <row r="127" spans="1:9" ht="15" customHeight="1">
      <c r="A127" s="695" t="s">
        <v>919</v>
      </c>
      <c r="B127" s="713" t="s">
        <v>1107</v>
      </c>
      <c r="C127" s="340" t="s">
        <v>429</v>
      </c>
      <c r="D127" s="360">
        <v>0</v>
      </c>
      <c r="E127" s="337">
        <v>0</v>
      </c>
      <c r="F127" s="699">
        <v>72.03</v>
      </c>
      <c r="G127" s="700" t="s">
        <v>2347</v>
      </c>
      <c r="H127" s="364"/>
    </row>
    <row r="128" spans="1:9" ht="15" customHeight="1">
      <c r="A128" s="702"/>
      <c r="B128" s="713"/>
      <c r="C128" s="352" t="s">
        <v>953</v>
      </c>
      <c r="D128" s="337">
        <v>3.9999999999999998E-6</v>
      </c>
      <c r="E128" s="337">
        <v>3.9999999999999998E-6</v>
      </c>
      <c r="F128" s="699"/>
      <c r="G128" s="700"/>
      <c r="H128" s="365"/>
      <c r="I128" s="366"/>
    </row>
    <row r="129" spans="1:8" ht="15" customHeight="1">
      <c r="A129" s="702"/>
      <c r="B129" s="713"/>
      <c r="C129" s="352" t="s">
        <v>988</v>
      </c>
      <c r="D129" s="353">
        <v>9.1000000000000003E-5</v>
      </c>
      <c r="E129" s="353">
        <v>9.1000000000000003E-5</v>
      </c>
      <c r="F129" s="699"/>
      <c r="G129" s="700"/>
    </row>
    <row r="130" spans="1:8" ht="15" customHeight="1">
      <c r="A130" s="702"/>
      <c r="B130" s="713"/>
      <c r="C130" s="352" t="s">
        <v>987</v>
      </c>
      <c r="D130" s="353">
        <v>1.12E-4</v>
      </c>
      <c r="E130" s="353">
        <v>1.12E-4</v>
      </c>
      <c r="F130" s="699"/>
      <c r="G130" s="700"/>
    </row>
    <row r="131" spans="1:8" ht="15" customHeight="1">
      <c r="A131" s="702"/>
      <c r="B131" s="713"/>
      <c r="C131" s="348" t="s">
        <v>2348</v>
      </c>
      <c r="D131" s="353">
        <v>9.2500000000000004E-4</v>
      </c>
      <c r="E131" s="353">
        <v>9.2500000000000004E-4</v>
      </c>
      <c r="F131" s="699"/>
      <c r="G131" s="700"/>
    </row>
    <row r="132" spans="1:8" ht="15" customHeight="1">
      <c r="A132" s="696"/>
      <c r="B132" s="714"/>
      <c r="C132" s="343" t="s">
        <v>952</v>
      </c>
      <c r="D132" s="344">
        <v>3.4900000000000003E-4</v>
      </c>
      <c r="E132" s="344">
        <v>3.4900000000000003E-4</v>
      </c>
      <c r="F132" s="699"/>
      <c r="G132" s="701"/>
    </row>
    <row r="133" spans="1:8" ht="15" customHeight="1">
      <c r="A133" s="695" t="s">
        <v>918</v>
      </c>
      <c r="B133" s="704" t="s">
        <v>197</v>
      </c>
      <c r="C133" s="340" t="s">
        <v>429</v>
      </c>
      <c r="D133" s="360">
        <v>0</v>
      </c>
      <c r="E133" s="337">
        <v>0</v>
      </c>
      <c r="F133" s="699">
        <v>100</v>
      </c>
      <c r="G133" s="700" t="s">
        <v>512</v>
      </c>
      <c r="H133" s="357"/>
    </row>
    <row r="134" spans="1:8" ht="15" customHeight="1">
      <c r="A134" s="702"/>
      <c r="B134" s="704"/>
      <c r="C134" s="348" t="s">
        <v>2328</v>
      </c>
      <c r="D134" s="360">
        <v>4.3600000000000003E-4</v>
      </c>
      <c r="E134" s="337">
        <v>4.3600000000000003E-4</v>
      </c>
      <c r="F134" s="699"/>
      <c r="G134" s="700"/>
    </row>
    <row r="135" spans="1:8" ht="15" customHeight="1">
      <c r="A135" s="696"/>
      <c r="B135" s="712"/>
      <c r="C135" s="343" t="s">
        <v>952</v>
      </c>
      <c r="D135" s="359">
        <v>2.8600000000000001E-4</v>
      </c>
      <c r="E135" s="344">
        <v>2.8600000000000001E-4</v>
      </c>
      <c r="F135" s="699"/>
      <c r="G135" s="701"/>
    </row>
    <row r="136" spans="1:8" ht="15" customHeight="1">
      <c r="A136" s="695" t="s">
        <v>917</v>
      </c>
      <c r="B136" s="704" t="s">
        <v>185</v>
      </c>
      <c r="C136" s="340" t="s">
        <v>429</v>
      </c>
      <c r="D136" s="360">
        <v>0</v>
      </c>
      <c r="E136" s="337">
        <v>0</v>
      </c>
      <c r="F136" s="699">
        <v>100</v>
      </c>
      <c r="G136" s="700" t="s">
        <v>512</v>
      </c>
      <c r="H136" s="357"/>
    </row>
    <row r="137" spans="1:8" ht="15" customHeight="1">
      <c r="A137" s="702"/>
      <c r="B137" s="704"/>
      <c r="C137" s="348" t="s">
        <v>2328</v>
      </c>
      <c r="D137" s="337">
        <v>5.6999999999999998E-4</v>
      </c>
      <c r="E137" s="337">
        <v>5.6999999999999998E-4</v>
      </c>
      <c r="F137" s="699"/>
      <c r="G137" s="700"/>
    </row>
    <row r="138" spans="1:8" ht="15" customHeight="1">
      <c r="A138" s="696"/>
      <c r="B138" s="712"/>
      <c r="C138" s="343" t="s">
        <v>952</v>
      </c>
      <c r="D138" s="344">
        <v>4.7699999999999999E-4</v>
      </c>
      <c r="E138" s="344">
        <v>4.7699999999999999E-4</v>
      </c>
      <c r="F138" s="699"/>
      <c r="G138" s="701"/>
    </row>
    <row r="139" spans="1:8" ht="15" customHeight="1">
      <c r="A139" s="217" t="s">
        <v>2349</v>
      </c>
      <c r="B139" s="345" t="s">
        <v>2350</v>
      </c>
      <c r="C139" s="346"/>
      <c r="D139" s="331">
        <v>4.95E-4</v>
      </c>
      <c r="E139" s="332">
        <v>4.95E-4</v>
      </c>
      <c r="F139" s="325">
        <v>100</v>
      </c>
      <c r="G139" s="333" t="s">
        <v>512</v>
      </c>
      <c r="H139" s="357"/>
    </row>
    <row r="140" spans="1:8" ht="15" customHeight="1">
      <c r="A140" s="695" t="s">
        <v>916</v>
      </c>
      <c r="B140" s="704" t="s">
        <v>198</v>
      </c>
      <c r="C140" s="340" t="s">
        <v>429</v>
      </c>
      <c r="D140" s="337">
        <v>5.5699999999999999E-4</v>
      </c>
      <c r="E140" s="337">
        <v>5.5699999999999999E-4</v>
      </c>
      <c r="F140" s="699">
        <v>100</v>
      </c>
      <c r="G140" s="700" t="s">
        <v>512</v>
      </c>
      <c r="H140" s="357"/>
    </row>
    <row r="141" spans="1:8" ht="15" customHeight="1">
      <c r="A141" s="702"/>
      <c r="B141" s="704"/>
      <c r="C141" s="358" t="s">
        <v>953</v>
      </c>
      <c r="D141" s="337">
        <v>0</v>
      </c>
      <c r="E141" s="337">
        <v>0</v>
      </c>
      <c r="F141" s="699"/>
      <c r="G141" s="700"/>
    </row>
    <row r="142" spans="1:8" ht="15" customHeight="1">
      <c r="A142" s="696"/>
      <c r="B142" s="712"/>
      <c r="C142" s="343" t="s">
        <v>952</v>
      </c>
      <c r="D142" s="344">
        <v>5.4900000000000001E-4</v>
      </c>
      <c r="E142" s="344">
        <v>5.4900000000000001E-4</v>
      </c>
      <c r="F142" s="699"/>
      <c r="G142" s="701"/>
    </row>
    <row r="143" spans="1:8" ht="15" customHeight="1">
      <c r="A143" s="695" t="s">
        <v>915</v>
      </c>
      <c r="B143" s="697" t="s">
        <v>136</v>
      </c>
      <c r="C143" s="340" t="s">
        <v>429</v>
      </c>
      <c r="D143" s="337">
        <v>2.5300000000000002E-4</v>
      </c>
      <c r="E143" s="337">
        <v>2.5300000000000002E-4</v>
      </c>
      <c r="F143" s="699">
        <v>100</v>
      </c>
      <c r="G143" s="700" t="s">
        <v>512</v>
      </c>
      <c r="H143" s="327"/>
    </row>
    <row r="144" spans="1:8" ht="15" customHeight="1">
      <c r="A144" s="702"/>
      <c r="B144" s="697"/>
      <c r="C144" s="348" t="s">
        <v>2328</v>
      </c>
      <c r="D144" s="337" t="s">
        <v>2322</v>
      </c>
      <c r="E144" s="337" t="s">
        <v>2322</v>
      </c>
      <c r="F144" s="699"/>
      <c r="G144" s="700"/>
      <c r="H144" s="362"/>
    </row>
    <row r="145" spans="1:8" ht="15" customHeight="1">
      <c r="A145" s="696"/>
      <c r="B145" s="698"/>
      <c r="C145" s="343" t="s">
        <v>952</v>
      </c>
      <c r="D145" s="344" t="s">
        <v>2322</v>
      </c>
      <c r="E145" s="344" t="s">
        <v>2322</v>
      </c>
      <c r="F145" s="699"/>
      <c r="G145" s="701"/>
      <c r="H145" s="362"/>
    </row>
    <row r="146" spans="1:8" ht="15" customHeight="1">
      <c r="A146" s="695" t="s">
        <v>914</v>
      </c>
      <c r="B146" s="704" t="s">
        <v>2351</v>
      </c>
      <c r="C146" s="340" t="s">
        <v>429</v>
      </c>
      <c r="D146" s="337">
        <v>0</v>
      </c>
      <c r="E146" s="337">
        <v>0</v>
      </c>
      <c r="F146" s="699">
        <v>99.95</v>
      </c>
      <c r="G146" s="700" t="s">
        <v>2352</v>
      </c>
      <c r="H146" s="357"/>
    </row>
    <row r="147" spans="1:8" ht="15" customHeight="1">
      <c r="A147" s="702"/>
      <c r="B147" s="704"/>
      <c r="C147" s="352" t="s">
        <v>953</v>
      </c>
      <c r="D147" s="337">
        <v>0</v>
      </c>
      <c r="E147" s="337">
        <v>0</v>
      </c>
      <c r="F147" s="699"/>
      <c r="G147" s="700"/>
    </row>
    <row r="148" spans="1:8" ht="15" customHeight="1">
      <c r="A148" s="702"/>
      <c r="B148" s="704"/>
      <c r="C148" s="352" t="s">
        <v>988</v>
      </c>
      <c r="D148" s="353">
        <v>0</v>
      </c>
      <c r="E148" s="353">
        <v>0</v>
      </c>
      <c r="F148" s="699"/>
      <c r="G148" s="700"/>
    </row>
    <row r="149" spans="1:8" ht="15" customHeight="1">
      <c r="A149" s="702"/>
      <c r="B149" s="704"/>
      <c r="C149" s="348" t="s">
        <v>2333</v>
      </c>
      <c r="D149" s="356">
        <v>5.3799999999999996E-4</v>
      </c>
      <c r="E149" s="353">
        <v>4.8200000000000001E-4</v>
      </c>
      <c r="F149" s="699"/>
      <c r="G149" s="700"/>
    </row>
    <row r="150" spans="1:8" ht="15" customHeight="1">
      <c r="A150" s="696"/>
      <c r="B150" s="712"/>
      <c r="C150" s="343" t="s">
        <v>952</v>
      </c>
      <c r="D150" s="359">
        <v>4.9899999999999999E-4</v>
      </c>
      <c r="E150" s="344">
        <v>4.4700000000000002E-4</v>
      </c>
      <c r="F150" s="699"/>
      <c r="G150" s="701"/>
    </row>
    <row r="151" spans="1:8" ht="15" customHeight="1">
      <c r="A151" s="217" t="s">
        <v>913</v>
      </c>
      <c r="B151" s="345" t="s">
        <v>177</v>
      </c>
      <c r="C151" s="346"/>
      <c r="D151" s="347">
        <v>4.5800000000000002E-4</v>
      </c>
      <c r="E151" s="332">
        <v>4.5800000000000002E-4</v>
      </c>
      <c r="F151" s="325">
        <v>100</v>
      </c>
      <c r="G151" s="333" t="s">
        <v>512</v>
      </c>
      <c r="H151" s="357"/>
    </row>
    <row r="152" spans="1:8" ht="15" customHeight="1">
      <c r="A152" s="695" t="s">
        <v>912</v>
      </c>
      <c r="B152" s="697" t="s">
        <v>199</v>
      </c>
      <c r="C152" s="340" t="s">
        <v>429</v>
      </c>
      <c r="D152" s="337">
        <v>0</v>
      </c>
      <c r="E152" s="337">
        <v>0</v>
      </c>
      <c r="F152" s="699">
        <v>97.85</v>
      </c>
      <c r="G152" s="700" t="s">
        <v>2353</v>
      </c>
      <c r="H152" s="364"/>
    </row>
    <row r="153" spans="1:8" ht="15" customHeight="1">
      <c r="A153" s="702"/>
      <c r="B153" s="697"/>
      <c r="C153" s="352" t="s">
        <v>953</v>
      </c>
      <c r="D153" s="337">
        <v>0</v>
      </c>
      <c r="E153" s="337">
        <v>0</v>
      </c>
      <c r="F153" s="699"/>
      <c r="G153" s="700"/>
    </row>
    <row r="154" spans="1:8" ht="15" customHeight="1">
      <c r="A154" s="702"/>
      <c r="B154" s="697"/>
      <c r="C154" s="352" t="s">
        <v>988</v>
      </c>
      <c r="D154" s="353">
        <v>3.48E-4</v>
      </c>
      <c r="E154" s="353">
        <v>3.48E-4</v>
      </c>
      <c r="F154" s="699"/>
      <c r="G154" s="700"/>
    </row>
    <row r="155" spans="1:8" ht="15" customHeight="1">
      <c r="A155" s="702"/>
      <c r="B155" s="697"/>
      <c r="C155" s="352" t="s">
        <v>987</v>
      </c>
      <c r="D155" s="353">
        <v>3.4900000000000003E-4</v>
      </c>
      <c r="E155" s="353">
        <v>3.4900000000000003E-4</v>
      </c>
      <c r="F155" s="699"/>
      <c r="G155" s="700"/>
    </row>
    <row r="156" spans="1:8" ht="15" customHeight="1">
      <c r="A156" s="702"/>
      <c r="B156" s="697"/>
      <c r="C156" s="352" t="s">
        <v>986</v>
      </c>
      <c r="D156" s="353">
        <v>2.9500000000000001E-4</v>
      </c>
      <c r="E156" s="353">
        <v>2.9500000000000001E-4</v>
      </c>
      <c r="F156" s="699"/>
      <c r="G156" s="700"/>
    </row>
    <row r="157" spans="1:8" ht="15" customHeight="1">
      <c r="A157" s="702"/>
      <c r="B157" s="697"/>
      <c r="C157" s="352" t="s">
        <v>985</v>
      </c>
      <c r="D157" s="353">
        <v>0</v>
      </c>
      <c r="E157" s="353">
        <v>0</v>
      </c>
      <c r="F157" s="699"/>
      <c r="G157" s="700"/>
    </row>
    <row r="158" spans="1:8" ht="15" customHeight="1">
      <c r="A158" s="702"/>
      <c r="B158" s="697"/>
      <c r="C158" s="348" t="s">
        <v>2354</v>
      </c>
      <c r="D158" s="353">
        <v>5.0100000000000003E-4</v>
      </c>
      <c r="E158" s="353">
        <v>5.0100000000000003E-4</v>
      </c>
      <c r="F158" s="699"/>
      <c r="G158" s="700"/>
    </row>
    <row r="159" spans="1:8" ht="15" customHeight="1">
      <c r="A159" s="696"/>
      <c r="B159" s="698"/>
      <c r="C159" s="343" t="s">
        <v>2355</v>
      </c>
      <c r="D159" s="344">
        <v>4.6500000000000003E-4</v>
      </c>
      <c r="E159" s="344">
        <v>4.6500000000000003E-4</v>
      </c>
      <c r="F159" s="699"/>
      <c r="G159" s="701"/>
    </row>
    <row r="160" spans="1:8" ht="15" customHeight="1">
      <c r="A160" s="695" t="s">
        <v>911</v>
      </c>
      <c r="B160" s="704" t="s">
        <v>1106</v>
      </c>
      <c r="C160" s="340" t="s">
        <v>429</v>
      </c>
      <c r="D160" s="360">
        <v>1E-4</v>
      </c>
      <c r="E160" s="337">
        <v>1E-4</v>
      </c>
      <c r="F160" s="699">
        <v>100</v>
      </c>
      <c r="G160" s="700" t="s">
        <v>512</v>
      </c>
      <c r="H160" s="357"/>
    </row>
    <row r="161" spans="1:8" ht="15" customHeight="1">
      <c r="A161" s="702"/>
      <c r="B161" s="704"/>
      <c r="C161" s="352" t="s">
        <v>953</v>
      </c>
      <c r="D161" s="360">
        <v>0</v>
      </c>
      <c r="E161" s="337">
        <v>0</v>
      </c>
      <c r="F161" s="699"/>
      <c r="G161" s="700"/>
    </row>
    <row r="162" spans="1:8" ht="15" customHeight="1">
      <c r="A162" s="702"/>
      <c r="B162" s="704"/>
      <c r="C162" s="358" t="s">
        <v>965</v>
      </c>
      <c r="D162" s="356">
        <v>2.13E-4</v>
      </c>
      <c r="E162" s="353">
        <v>2.13E-4</v>
      </c>
      <c r="F162" s="699"/>
      <c r="G162" s="700"/>
    </row>
    <row r="163" spans="1:8" ht="15" customHeight="1">
      <c r="A163" s="696"/>
      <c r="B163" s="712"/>
      <c r="C163" s="343" t="s">
        <v>952</v>
      </c>
      <c r="D163" s="359">
        <v>2.1100000000000001E-4</v>
      </c>
      <c r="E163" s="344">
        <v>2.1100000000000001E-4</v>
      </c>
      <c r="F163" s="699"/>
      <c r="G163" s="701"/>
    </row>
    <row r="164" spans="1:8" ht="15" customHeight="1">
      <c r="A164" s="695" t="s">
        <v>910</v>
      </c>
      <c r="B164" s="704" t="s">
        <v>2356</v>
      </c>
      <c r="C164" s="340" t="s">
        <v>429</v>
      </c>
      <c r="D164" s="360">
        <v>0</v>
      </c>
      <c r="E164" s="337">
        <v>0</v>
      </c>
      <c r="F164" s="699">
        <v>99.12</v>
      </c>
      <c r="G164" s="700" t="s">
        <v>2325</v>
      </c>
      <c r="H164" s="357"/>
    </row>
    <row r="165" spans="1:8" ht="15" customHeight="1">
      <c r="A165" s="702"/>
      <c r="B165" s="704"/>
      <c r="C165" s="352" t="s">
        <v>953</v>
      </c>
      <c r="D165" s="337">
        <v>0</v>
      </c>
      <c r="E165" s="337">
        <v>0</v>
      </c>
      <c r="F165" s="699"/>
      <c r="G165" s="700"/>
    </row>
    <row r="166" spans="1:8" ht="15" customHeight="1">
      <c r="A166" s="702"/>
      <c r="B166" s="704"/>
      <c r="C166" s="352" t="s">
        <v>988</v>
      </c>
      <c r="D166" s="353">
        <v>0</v>
      </c>
      <c r="E166" s="353">
        <v>0</v>
      </c>
      <c r="F166" s="699"/>
      <c r="G166" s="700"/>
    </row>
    <row r="167" spans="1:8" ht="15" customHeight="1">
      <c r="A167" s="702"/>
      <c r="B167" s="704"/>
      <c r="C167" s="352" t="s">
        <v>987</v>
      </c>
      <c r="D167" s="353">
        <v>0</v>
      </c>
      <c r="E167" s="353">
        <v>0</v>
      </c>
      <c r="F167" s="699"/>
      <c r="G167" s="700"/>
    </row>
    <row r="168" spans="1:8" ht="15" customHeight="1">
      <c r="A168" s="702"/>
      <c r="B168" s="704"/>
      <c r="C168" s="352" t="s">
        <v>986</v>
      </c>
      <c r="D168" s="356">
        <v>0</v>
      </c>
      <c r="E168" s="353">
        <v>0</v>
      </c>
      <c r="F168" s="699"/>
      <c r="G168" s="700"/>
    </row>
    <row r="169" spans="1:8" ht="15" customHeight="1">
      <c r="A169" s="702"/>
      <c r="B169" s="704"/>
      <c r="C169" s="348" t="s">
        <v>2357</v>
      </c>
      <c r="D169" s="356">
        <v>5.0799999999999999E-4</v>
      </c>
      <c r="E169" s="353">
        <v>5.0799999999999999E-4</v>
      </c>
      <c r="F169" s="699"/>
      <c r="G169" s="700"/>
    </row>
    <row r="170" spans="1:8" ht="15" customHeight="1">
      <c r="A170" s="696"/>
      <c r="B170" s="712"/>
      <c r="C170" s="343" t="s">
        <v>952</v>
      </c>
      <c r="D170" s="359">
        <v>4.8200000000000001E-4</v>
      </c>
      <c r="E170" s="344">
        <v>4.8200000000000001E-4</v>
      </c>
      <c r="F170" s="699"/>
      <c r="G170" s="701"/>
    </row>
    <row r="171" spans="1:8" ht="15" customHeight="1">
      <c r="A171" s="217" t="s">
        <v>909</v>
      </c>
      <c r="B171" s="345" t="s">
        <v>200</v>
      </c>
      <c r="C171" s="346"/>
      <c r="D171" s="331">
        <v>3.9800000000000002E-4</v>
      </c>
      <c r="E171" s="332">
        <v>3.9800000000000002E-4</v>
      </c>
      <c r="F171" s="325" t="s">
        <v>2323</v>
      </c>
      <c r="G171" s="333" t="s">
        <v>512</v>
      </c>
      <c r="H171" s="357"/>
    </row>
    <row r="172" spans="1:8" ht="15" customHeight="1">
      <c r="A172" s="715" t="s">
        <v>908</v>
      </c>
      <c r="B172" s="704" t="s">
        <v>186</v>
      </c>
      <c r="C172" s="340" t="s">
        <v>429</v>
      </c>
      <c r="D172" s="337">
        <v>0</v>
      </c>
      <c r="E172" s="337">
        <v>0</v>
      </c>
      <c r="F172" s="699">
        <v>83.75</v>
      </c>
      <c r="G172" s="700" t="s">
        <v>2358</v>
      </c>
      <c r="H172" s="357"/>
    </row>
    <row r="173" spans="1:8" ht="15" customHeight="1">
      <c r="A173" s="716"/>
      <c r="B173" s="704"/>
      <c r="C173" s="352" t="s">
        <v>953</v>
      </c>
      <c r="D173" s="337">
        <v>0</v>
      </c>
      <c r="E173" s="337">
        <v>0</v>
      </c>
      <c r="F173" s="699"/>
      <c r="G173" s="700"/>
    </row>
    <row r="174" spans="1:8" ht="15" customHeight="1">
      <c r="A174" s="716"/>
      <c r="B174" s="704"/>
      <c r="C174" s="352" t="s">
        <v>988</v>
      </c>
      <c r="D174" s="353">
        <v>4.2400000000000001E-4</v>
      </c>
      <c r="E174" s="353">
        <v>4.2400000000000001E-4</v>
      </c>
      <c r="F174" s="699"/>
      <c r="G174" s="700"/>
    </row>
    <row r="175" spans="1:8" ht="15" customHeight="1">
      <c r="A175" s="716"/>
      <c r="B175" s="704"/>
      <c r="C175" s="348" t="s">
        <v>2333</v>
      </c>
      <c r="D175" s="353">
        <v>1.2589999999999999E-3</v>
      </c>
      <c r="E175" s="353">
        <v>1.2589999999999999E-3</v>
      </c>
      <c r="F175" s="699"/>
      <c r="G175" s="700"/>
    </row>
    <row r="176" spans="1:8" ht="15" customHeight="1">
      <c r="A176" s="717"/>
      <c r="B176" s="712"/>
      <c r="C176" s="343" t="s">
        <v>952</v>
      </c>
      <c r="D176" s="344">
        <v>8.2200000000000003E-4</v>
      </c>
      <c r="E176" s="344">
        <v>8.2200000000000003E-4</v>
      </c>
      <c r="F176" s="699"/>
      <c r="G176" s="701"/>
    </row>
    <row r="177" spans="1:8" ht="15" customHeight="1">
      <c r="A177" s="715" t="s">
        <v>907</v>
      </c>
      <c r="B177" s="704" t="s">
        <v>142</v>
      </c>
      <c r="C177" s="340" t="s">
        <v>429</v>
      </c>
      <c r="D177" s="337">
        <v>3.9899999999999999E-4</v>
      </c>
      <c r="E177" s="337">
        <v>3.9899999999999999E-4</v>
      </c>
      <c r="F177" s="699">
        <v>91.71</v>
      </c>
      <c r="G177" s="700" t="s">
        <v>2325</v>
      </c>
      <c r="H177" s="357"/>
    </row>
    <row r="178" spans="1:8" ht="15" customHeight="1">
      <c r="A178" s="716"/>
      <c r="B178" s="704"/>
      <c r="C178" s="352" t="s">
        <v>953</v>
      </c>
      <c r="D178" s="337">
        <v>2.99E-4</v>
      </c>
      <c r="E178" s="337">
        <v>2.99E-4</v>
      </c>
      <c r="F178" s="699"/>
      <c r="G178" s="700"/>
    </row>
    <row r="179" spans="1:8" ht="15" customHeight="1">
      <c r="A179" s="716"/>
      <c r="B179" s="704"/>
      <c r="C179" s="352" t="s">
        <v>988</v>
      </c>
      <c r="D179" s="353">
        <v>1.9900000000000001E-4</v>
      </c>
      <c r="E179" s="353">
        <v>1.9900000000000001E-4</v>
      </c>
      <c r="F179" s="699"/>
      <c r="G179" s="700"/>
    </row>
    <row r="180" spans="1:8" ht="15" customHeight="1">
      <c r="A180" s="716"/>
      <c r="B180" s="704"/>
      <c r="C180" s="352" t="s">
        <v>987</v>
      </c>
      <c r="D180" s="353">
        <v>0</v>
      </c>
      <c r="E180" s="353">
        <v>0</v>
      </c>
      <c r="F180" s="699"/>
      <c r="G180" s="700"/>
    </row>
    <row r="181" spans="1:8" ht="15" customHeight="1">
      <c r="A181" s="716"/>
      <c r="B181" s="704"/>
      <c r="C181" s="352" t="s">
        <v>986</v>
      </c>
      <c r="D181" s="353">
        <v>4.4999999999999999E-4</v>
      </c>
      <c r="E181" s="353">
        <v>4.4999999999999999E-4</v>
      </c>
      <c r="F181" s="699"/>
      <c r="G181" s="700"/>
    </row>
    <row r="182" spans="1:8" ht="15" customHeight="1">
      <c r="A182" s="716"/>
      <c r="B182" s="704"/>
      <c r="C182" s="352" t="s">
        <v>985</v>
      </c>
      <c r="D182" s="353">
        <v>3.1500000000000001E-4</v>
      </c>
      <c r="E182" s="353">
        <v>3.1500000000000001E-4</v>
      </c>
      <c r="F182" s="699"/>
      <c r="G182" s="700"/>
    </row>
    <row r="183" spans="1:8" ht="15" customHeight="1">
      <c r="A183" s="716"/>
      <c r="B183" s="704"/>
      <c r="C183" s="352" t="s">
        <v>1083</v>
      </c>
      <c r="D183" s="353">
        <v>2.3499999999999999E-4</v>
      </c>
      <c r="E183" s="353">
        <v>2.3499999999999999E-4</v>
      </c>
      <c r="F183" s="699"/>
      <c r="G183" s="700"/>
    </row>
    <row r="184" spans="1:8" ht="15" customHeight="1">
      <c r="A184" s="716"/>
      <c r="B184" s="704"/>
      <c r="C184" s="348" t="s">
        <v>2359</v>
      </c>
      <c r="D184" s="353" t="s">
        <v>2322</v>
      </c>
      <c r="E184" s="353" t="s">
        <v>2322</v>
      </c>
      <c r="F184" s="699"/>
      <c r="G184" s="700"/>
    </row>
    <row r="185" spans="1:8" ht="15" customHeight="1">
      <c r="A185" s="717"/>
      <c r="B185" s="712"/>
      <c r="C185" s="343" t="s">
        <v>952</v>
      </c>
      <c r="D185" s="359">
        <v>1.096E-3</v>
      </c>
      <c r="E185" s="344">
        <v>1.096E-3</v>
      </c>
      <c r="F185" s="699"/>
      <c r="G185" s="701"/>
    </row>
    <row r="186" spans="1:8" ht="15" customHeight="1">
      <c r="A186" s="217" t="s">
        <v>906</v>
      </c>
      <c r="B186" s="345" t="s">
        <v>201</v>
      </c>
      <c r="C186" s="346"/>
      <c r="D186" s="331">
        <v>3.3799999999999998E-4</v>
      </c>
      <c r="E186" s="332">
        <v>3.3799999999999998E-4</v>
      </c>
      <c r="F186" s="325">
        <v>100</v>
      </c>
      <c r="G186" s="333" t="s">
        <v>512</v>
      </c>
      <c r="H186" s="357"/>
    </row>
    <row r="187" spans="1:8" ht="15" customHeight="1">
      <c r="A187" s="695" t="s">
        <v>905</v>
      </c>
      <c r="B187" s="713" t="s">
        <v>2360</v>
      </c>
      <c r="C187" s="340" t="s">
        <v>429</v>
      </c>
      <c r="D187" s="337">
        <v>0</v>
      </c>
      <c r="E187" s="337">
        <v>0</v>
      </c>
      <c r="F187" s="699">
        <v>96.56</v>
      </c>
      <c r="G187" s="700" t="s">
        <v>2361</v>
      </c>
      <c r="H187" s="367"/>
    </row>
    <row r="188" spans="1:8" ht="15" customHeight="1">
      <c r="A188" s="702"/>
      <c r="B188" s="713"/>
      <c r="C188" s="348" t="s">
        <v>2328</v>
      </c>
      <c r="D188" s="337">
        <v>4.0499999999999998E-4</v>
      </c>
      <c r="E188" s="337">
        <v>4.0499999999999998E-4</v>
      </c>
      <c r="F188" s="699"/>
      <c r="G188" s="700"/>
    </row>
    <row r="189" spans="1:8" ht="15" customHeight="1">
      <c r="A189" s="696"/>
      <c r="B189" s="714"/>
      <c r="C189" s="343" t="s">
        <v>952</v>
      </c>
      <c r="D189" s="344">
        <v>3.8000000000000002E-5</v>
      </c>
      <c r="E189" s="344">
        <v>3.8000000000000002E-5</v>
      </c>
      <c r="F189" s="699"/>
      <c r="G189" s="701"/>
    </row>
    <row r="190" spans="1:8" ht="15" customHeight="1">
      <c r="A190" s="695" t="s">
        <v>904</v>
      </c>
      <c r="B190" s="704" t="s">
        <v>1104</v>
      </c>
      <c r="C190" s="340" t="s">
        <v>429</v>
      </c>
      <c r="D190" s="337">
        <v>4.2400000000000001E-4</v>
      </c>
      <c r="E190" s="337">
        <v>4.2400000000000001E-4</v>
      </c>
      <c r="F190" s="699">
        <v>98.93</v>
      </c>
      <c r="G190" s="700" t="s">
        <v>2361</v>
      </c>
      <c r="H190" s="357"/>
    </row>
    <row r="191" spans="1:8" ht="15" customHeight="1">
      <c r="A191" s="702"/>
      <c r="B191" s="704"/>
      <c r="C191" s="352" t="s">
        <v>953</v>
      </c>
      <c r="D191" s="337">
        <v>0</v>
      </c>
      <c r="E191" s="337">
        <v>0</v>
      </c>
      <c r="F191" s="699"/>
      <c r="G191" s="700"/>
    </row>
    <row r="192" spans="1:8" ht="15" customHeight="1">
      <c r="A192" s="702"/>
      <c r="B192" s="704"/>
      <c r="C192" s="352" t="s">
        <v>988</v>
      </c>
      <c r="D192" s="356">
        <v>3.0899999999999998E-4</v>
      </c>
      <c r="E192" s="353">
        <v>3.0899999999999998E-4</v>
      </c>
      <c r="F192" s="699"/>
      <c r="G192" s="700"/>
    </row>
    <row r="193" spans="1:8" ht="15" customHeight="1">
      <c r="A193" s="702"/>
      <c r="B193" s="704"/>
      <c r="C193" s="352" t="s">
        <v>987</v>
      </c>
      <c r="D193" s="353">
        <v>0</v>
      </c>
      <c r="E193" s="353">
        <v>0</v>
      </c>
      <c r="F193" s="699"/>
      <c r="G193" s="700"/>
    </row>
    <row r="194" spans="1:8" ht="15" customHeight="1">
      <c r="A194" s="702"/>
      <c r="B194" s="704"/>
      <c r="C194" s="348" t="s">
        <v>2348</v>
      </c>
      <c r="D194" s="353">
        <v>5.9599999999999996E-4</v>
      </c>
      <c r="E194" s="353">
        <v>5.9599999999999996E-4</v>
      </c>
      <c r="F194" s="699"/>
      <c r="G194" s="700"/>
    </row>
    <row r="195" spans="1:8" ht="15" customHeight="1">
      <c r="A195" s="696"/>
      <c r="B195" s="712"/>
      <c r="C195" s="343" t="s">
        <v>952</v>
      </c>
      <c r="D195" s="344">
        <v>5.3799999999999996E-4</v>
      </c>
      <c r="E195" s="344">
        <v>5.3799999999999996E-4</v>
      </c>
      <c r="F195" s="699"/>
      <c r="G195" s="701"/>
    </row>
    <row r="196" spans="1:8" ht="15" customHeight="1">
      <c r="A196" s="695" t="s">
        <v>903</v>
      </c>
      <c r="B196" s="697" t="s">
        <v>152</v>
      </c>
      <c r="C196" s="340" t="s">
        <v>429</v>
      </c>
      <c r="D196" s="360">
        <v>0</v>
      </c>
      <c r="E196" s="337">
        <v>0</v>
      </c>
      <c r="F196" s="699">
        <v>75.77</v>
      </c>
      <c r="G196" s="700" t="s">
        <v>2325</v>
      </c>
      <c r="H196" s="327"/>
    </row>
    <row r="197" spans="1:8" ht="15" customHeight="1">
      <c r="A197" s="702"/>
      <c r="B197" s="697"/>
      <c r="C197" s="352" t="s">
        <v>953</v>
      </c>
      <c r="D197" s="337">
        <v>0</v>
      </c>
      <c r="E197" s="337">
        <v>0</v>
      </c>
      <c r="F197" s="699"/>
      <c r="G197" s="700"/>
      <c r="H197" s="362"/>
    </row>
    <row r="198" spans="1:8" ht="15" customHeight="1">
      <c r="A198" s="702"/>
      <c r="B198" s="697"/>
      <c r="C198" s="368" t="s">
        <v>988</v>
      </c>
      <c r="D198" s="356">
        <v>2.99E-4</v>
      </c>
      <c r="E198" s="356">
        <v>2.99E-4</v>
      </c>
      <c r="F198" s="699"/>
      <c r="G198" s="700"/>
      <c r="H198" s="362"/>
    </row>
    <row r="199" spans="1:8" ht="15" customHeight="1">
      <c r="A199" s="702"/>
      <c r="B199" s="697"/>
      <c r="C199" s="352" t="s">
        <v>987</v>
      </c>
      <c r="D199" s="353">
        <v>2.72E-4</v>
      </c>
      <c r="E199" s="353">
        <v>2.72E-4</v>
      </c>
      <c r="F199" s="699"/>
      <c r="G199" s="700"/>
      <c r="H199" s="362"/>
    </row>
    <row r="200" spans="1:8" ht="15" customHeight="1">
      <c r="A200" s="702"/>
      <c r="B200" s="697"/>
      <c r="C200" s="348" t="s">
        <v>2348</v>
      </c>
      <c r="D200" s="356">
        <v>4.84E-4</v>
      </c>
      <c r="E200" s="353">
        <v>4.84E-4</v>
      </c>
      <c r="F200" s="699"/>
      <c r="G200" s="700"/>
      <c r="H200" s="362"/>
    </row>
    <row r="201" spans="1:8" ht="15" customHeight="1">
      <c r="A201" s="696"/>
      <c r="B201" s="698"/>
      <c r="C201" s="343" t="s">
        <v>952</v>
      </c>
      <c r="D201" s="359">
        <v>4.7800000000000002E-4</v>
      </c>
      <c r="E201" s="344">
        <v>4.7800000000000002E-4</v>
      </c>
      <c r="F201" s="699"/>
      <c r="G201" s="701"/>
      <c r="H201" s="362"/>
    </row>
    <row r="202" spans="1:8" ht="15" customHeight="1">
      <c r="A202" s="695" t="s">
        <v>902</v>
      </c>
      <c r="B202" s="704" t="s">
        <v>151</v>
      </c>
      <c r="C202" s="340" t="s">
        <v>429</v>
      </c>
      <c r="D202" s="337">
        <v>0</v>
      </c>
      <c r="E202" s="337">
        <v>0</v>
      </c>
      <c r="F202" s="699">
        <v>98.97</v>
      </c>
      <c r="G202" s="700" t="s">
        <v>2362</v>
      </c>
      <c r="H202" s="357"/>
    </row>
    <row r="203" spans="1:8" ht="15" customHeight="1">
      <c r="A203" s="702"/>
      <c r="B203" s="704"/>
      <c r="C203" s="348" t="s">
        <v>2328</v>
      </c>
      <c r="D203" s="337">
        <v>7.5500000000000003E-4</v>
      </c>
      <c r="E203" s="337">
        <v>7.5500000000000003E-4</v>
      </c>
      <c r="F203" s="699"/>
      <c r="G203" s="700"/>
    </row>
    <row r="204" spans="1:8" ht="15" customHeight="1">
      <c r="A204" s="696"/>
      <c r="B204" s="712"/>
      <c r="C204" s="343" t="s">
        <v>952</v>
      </c>
      <c r="D204" s="344">
        <v>1.74E-4</v>
      </c>
      <c r="E204" s="344">
        <v>1.74E-4</v>
      </c>
      <c r="F204" s="699"/>
      <c r="G204" s="701"/>
    </row>
    <row r="205" spans="1:8" ht="15" customHeight="1">
      <c r="A205" s="695" t="s">
        <v>901</v>
      </c>
      <c r="B205" s="704" t="s">
        <v>143</v>
      </c>
      <c r="C205" s="340" t="s">
        <v>429</v>
      </c>
      <c r="D205" s="337">
        <v>0</v>
      </c>
      <c r="E205" s="337">
        <v>0</v>
      </c>
      <c r="F205" s="699">
        <v>76.25</v>
      </c>
      <c r="G205" s="700" t="s">
        <v>2325</v>
      </c>
      <c r="H205" s="357"/>
    </row>
    <row r="206" spans="1:8" ht="15" customHeight="1">
      <c r="A206" s="702"/>
      <c r="B206" s="704"/>
      <c r="C206" s="348" t="s">
        <v>2328</v>
      </c>
      <c r="D206" s="337">
        <v>5.6499999999999996E-4</v>
      </c>
      <c r="E206" s="337">
        <v>5.6499999999999996E-4</v>
      </c>
      <c r="F206" s="699"/>
      <c r="G206" s="700"/>
    </row>
    <row r="207" spans="1:8" ht="15" customHeight="1">
      <c r="A207" s="696"/>
      <c r="B207" s="712"/>
      <c r="C207" s="343" t="s">
        <v>952</v>
      </c>
      <c r="D207" s="344">
        <v>4.6799999999999999E-4</v>
      </c>
      <c r="E207" s="344">
        <v>4.6799999999999999E-4</v>
      </c>
      <c r="F207" s="699"/>
      <c r="G207" s="701"/>
    </row>
    <row r="208" spans="1:8" ht="15" customHeight="1">
      <c r="A208" s="695" t="s">
        <v>900</v>
      </c>
      <c r="B208" s="697" t="s">
        <v>166</v>
      </c>
      <c r="C208" s="340" t="s">
        <v>429</v>
      </c>
      <c r="D208" s="337">
        <v>0</v>
      </c>
      <c r="E208" s="337">
        <v>0</v>
      </c>
      <c r="F208" s="699">
        <v>96.47</v>
      </c>
      <c r="G208" s="700" t="s">
        <v>2336</v>
      </c>
      <c r="H208" s="364"/>
    </row>
    <row r="209" spans="1:8" ht="15" customHeight="1">
      <c r="A209" s="702"/>
      <c r="B209" s="697"/>
      <c r="C209" s="348" t="s">
        <v>2328</v>
      </c>
      <c r="D209" s="337">
        <v>5.2400000000000005E-4</v>
      </c>
      <c r="E209" s="337">
        <v>5.2400000000000005E-4</v>
      </c>
      <c r="F209" s="699"/>
      <c r="G209" s="700"/>
    </row>
    <row r="210" spans="1:8" ht="15" customHeight="1">
      <c r="A210" s="696"/>
      <c r="B210" s="698"/>
      <c r="C210" s="343" t="s">
        <v>952</v>
      </c>
      <c r="D210" s="344">
        <v>4.2000000000000002E-4</v>
      </c>
      <c r="E210" s="344">
        <v>4.2000000000000002E-4</v>
      </c>
      <c r="F210" s="699"/>
      <c r="G210" s="701"/>
    </row>
    <row r="211" spans="1:8" ht="15" customHeight="1">
      <c r="A211" s="695" t="s">
        <v>899</v>
      </c>
      <c r="B211" s="704" t="s">
        <v>192</v>
      </c>
      <c r="C211" s="340" t="s">
        <v>429</v>
      </c>
      <c r="D211" s="337">
        <v>0</v>
      </c>
      <c r="E211" s="337">
        <v>0</v>
      </c>
      <c r="F211" s="699">
        <v>89.46</v>
      </c>
      <c r="G211" s="700" t="s">
        <v>2325</v>
      </c>
      <c r="H211" s="357"/>
    </row>
    <row r="212" spans="1:8" ht="15" customHeight="1">
      <c r="A212" s="702"/>
      <c r="B212" s="704"/>
      <c r="C212" s="352" t="s">
        <v>953</v>
      </c>
      <c r="D212" s="337">
        <v>0</v>
      </c>
      <c r="E212" s="337">
        <v>0</v>
      </c>
      <c r="F212" s="699"/>
      <c r="G212" s="700"/>
    </row>
    <row r="213" spans="1:8" ht="15" customHeight="1">
      <c r="A213" s="702"/>
      <c r="B213" s="704"/>
      <c r="C213" s="352" t="s">
        <v>988</v>
      </c>
      <c r="D213" s="356">
        <v>3.0699999999999998E-4</v>
      </c>
      <c r="E213" s="353">
        <v>3.0699999999999998E-4</v>
      </c>
      <c r="F213" s="699"/>
      <c r="G213" s="700"/>
    </row>
    <row r="214" spans="1:8" ht="15" customHeight="1">
      <c r="A214" s="702"/>
      <c r="B214" s="704"/>
      <c r="C214" s="352" t="s">
        <v>987</v>
      </c>
      <c r="D214" s="353">
        <v>0</v>
      </c>
      <c r="E214" s="353">
        <v>0</v>
      </c>
      <c r="F214" s="699"/>
      <c r="G214" s="700"/>
    </row>
    <row r="215" spans="1:8" ht="15" customHeight="1">
      <c r="A215" s="702"/>
      <c r="B215" s="704"/>
      <c r="C215" s="352" t="s">
        <v>986</v>
      </c>
      <c r="D215" s="353">
        <v>3.6999999999999999E-4</v>
      </c>
      <c r="E215" s="353">
        <v>3.6999999999999999E-4</v>
      </c>
      <c r="F215" s="699"/>
      <c r="G215" s="700"/>
    </row>
    <row r="216" spans="1:8" ht="15" customHeight="1">
      <c r="A216" s="702"/>
      <c r="B216" s="704"/>
      <c r="C216" s="358" t="s">
        <v>1078</v>
      </c>
      <c r="D216" s="353">
        <v>5.3499999999999999E-4</v>
      </c>
      <c r="E216" s="353">
        <v>5.3499999999999999E-4</v>
      </c>
      <c r="F216" s="699"/>
      <c r="G216" s="700"/>
    </row>
    <row r="217" spans="1:8" ht="15" customHeight="1">
      <c r="A217" s="696"/>
      <c r="B217" s="712"/>
      <c r="C217" s="343" t="s">
        <v>952</v>
      </c>
      <c r="D217" s="359">
        <v>4.7699999999999999E-4</v>
      </c>
      <c r="E217" s="344">
        <v>4.7699999999999999E-4</v>
      </c>
      <c r="F217" s="699"/>
      <c r="G217" s="701"/>
    </row>
    <row r="218" spans="1:8" ht="15" customHeight="1">
      <c r="A218" s="695" t="s">
        <v>898</v>
      </c>
      <c r="B218" s="704" t="s">
        <v>202</v>
      </c>
      <c r="C218" s="340" t="s">
        <v>429</v>
      </c>
      <c r="D218" s="360">
        <v>0</v>
      </c>
      <c r="E218" s="337">
        <v>0</v>
      </c>
      <c r="F218" s="699" t="s">
        <v>2323</v>
      </c>
      <c r="G218" s="700" t="s">
        <v>512</v>
      </c>
      <c r="H218" s="357"/>
    </row>
    <row r="219" spans="1:8" ht="15" customHeight="1">
      <c r="A219" s="702"/>
      <c r="B219" s="704"/>
      <c r="C219" s="348" t="s">
        <v>2328</v>
      </c>
      <c r="D219" s="360">
        <v>5.5000000000000003E-4</v>
      </c>
      <c r="E219" s="337">
        <v>5.5000000000000003E-4</v>
      </c>
      <c r="F219" s="699"/>
      <c r="G219" s="700"/>
    </row>
    <row r="220" spans="1:8" ht="15" customHeight="1">
      <c r="A220" s="696"/>
      <c r="B220" s="712"/>
      <c r="C220" s="343" t="s">
        <v>952</v>
      </c>
      <c r="D220" s="344">
        <v>5.2700000000000002E-4</v>
      </c>
      <c r="E220" s="344">
        <v>5.2700000000000002E-4</v>
      </c>
      <c r="F220" s="699"/>
      <c r="G220" s="701"/>
    </row>
    <row r="221" spans="1:8" ht="15" customHeight="1">
      <c r="A221" s="695" t="s">
        <v>897</v>
      </c>
      <c r="B221" s="697" t="s">
        <v>203</v>
      </c>
      <c r="C221" s="340" t="s">
        <v>429</v>
      </c>
      <c r="D221" s="337">
        <v>0</v>
      </c>
      <c r="E221" s="337">
        <v>0</v>
      </c>
      <c r="F221" s="699">
        <v>98.41</v>
      </c>
      <c r="G221" s="700" t="s">
        <v>2325</v>
      </c>
      <c r="H221" s="327"/>
    </row>
    <row r="222" spans="1:8" ht="15" customHeight="1">
      <c r="A222" s="702"/>
      <c r="B222" s="697"/>
      <c r="C222" s="352" t="s">
        <v>953</v>
      </c>
      <c r="D222" s="337">
        <v>0</v>
      </c>
      <c r="E222" s="337">
        <v>0</v>
      </c>
      <c r="F222" s="699"/>
      <c r="G222" s="700"/>
      <c r="H222" s="362"/>
    </row>
    <row r="223" spans="1:8" ht="15" customHeight="1">
      <c r="A223" s="702"/>
      <c r="B223" s="697"/>
      <c r="C223" s="352" t="s">
        <v>988</v>
      </c>
      <c r="D223" s="353">
        <v>0</v>
      </c>
      <c r="E223" s="353">
        <v>0</v>
      </c>
      <c r="F223" s="699"/>
      <c r="G223" s="700"/>
      <c r="H223" s="362"/>
    </row>
    <row r="224" spans="1:8" ht="15" customHeight="1">
      <c r="A224" s="702"/>
      <c r="B224" s="697"/>
      <c r="C224" s="352" t="s">
        <v>987</v>
      </c>
      <c r="D224" s="356">
        <v>0</v>
      </c>
      <c r="E224" s="353">
        <v>0</v>
      </c>
      <c r="F224" s="699"/>
      <c r="G224" s="700"/>
      <c r="H224" s="362"/>
    </row>
    <row r="225" spans="1:8" ht="15" customHeight="1">
      <c r="A225" s="702"/>
      <c r="B225" s="697"/>
      <c r="C225" s="352" t="s">
        <v>986</v>
      </c>
      <c r="D225" s="356">
        <v>0</v>
      </c>
      <c r="E225" s="353">
        <v>0</v>
      </c>
      <c r="F225" s="699"/>
      <c r="G225" s="700"/>
      <c r="H225" s="362"/>
    </row>
    <row r="226" spans="1:8" ht="15" customHeight="1">
      <c r="A226" s="702"/>
      <c r="B226" s="697"/>
      <c r="C226" s="348" t="s">
        <v>2357</v>
      </c>
      <c r="D226" s="353">
        <v>3.68E-4</v>
      </c>
      <c r="E226" s="353">
        <v>3.68E-4</v>
      </c>
      <c r="F226" s="699"/>
      <c r="G226" s="700"/>
      <c r="H226" s="362"/>
    </row>
    <row r="227" spans="1:8" ht="15" customHeight="1">
      <c r="A227" s="696"/>
      <c r="B227" s="698"/>
      <c r="C227" s="343" t="s">
        <v>952</v>
      </c>
      <c r="D227" s="344">
        <v>3.5399999999999999E-4</v>
      </c>
      <c r="E227" s="344">
        <v>3.5399999999999999E-4</v>
      </c>
      <c r="F227" s="699"/>
      <c r="G227" s="701"/>
      <c r="H227" s="362"/>
    </row>
    <row r="228" spans="1:8" ht="15" customHeight="1">
      <c r="A228" s="695" t="s">
        <v>896</v>
      </c>
      <c r="B228" s="704" t="s">
        <v>179</v>
      </c>
      <c r="C228" s="340" t="s">
        <v>429</v>
      </c>
      <c r="D228" s="337">
        <v>0</v>
      </c>
      <c r="E228" s="337">
        <v>0</v>
      </c>
      <c r="F228" s="699">
        <v>100</v>
      </c>
      <c r="G228" s="700" t="s">
        <v>512</v>
      </c>
      <c r="H228" s="357"/>
    </row>
    <row r="229" spans="1:8" ht="15" customHeight="1">
      <c r="A229" s="702"/>
      <c r="B229" s="704"/>
      <c r="C229" s="352" t="s">
        <v>953</v>
      </c>
      <c r="D229" s="337">
        <v>0</v>
      </c>
      <c r="E229" s="337">
        <v>0</v>
      </c>
      <c r="F229" s="699"/>
      <c r="G229" s="700"/>
    </row>
    <row r="230" spans="1:8" ht="15" customHeight="1">
      <c r="A230" s="702"/>
      <c r="B230" s="704"/>
      <c r="C230" s="358" t="s">
        <v>965</v>
      </c>
      <c r="D230" s="353">
        <v>4.28E-4</v>
      </c>
      <c r="E230" s="353">
        <v>4.28E-4</v>
      </c>
      <c r="F230" s="699"/>
      <c r="G230" s="700"/>
    </row>
    <row r="231" spans="1:8" ht="15" customHeight="1">
      <c r="A231" s="696"/>
      <c r="B231" s="712"/>
      <c r="C231" s="343" t="s">
        <v>952</v>
      </c>
      <c r="D231" s="359">
        <v>4.1100000000000002E-4</v>
      </c>
      <c r="E231" s="344">
        <v>4.1100000000000002E-4</v>
      </c>
      <c r="F231" s="699"/>
      <c r="G231" s="701"/>
    </row>
    <row r="232" spans="1:8" ht="15" customHeight="1">
      <c r="A232" s="695" t="s">
        <v>895</v>
      </c>
      <c r="B232" s="704" t="s">
        <v>204</v>
      </c>
      <c r="C232" s="340" t="s">
        <v>429</v>
      </c>
      <c r="D232" s="337">
        <v>0</v>
      </c>
      <c r="E232" s="337">
        <v>0</v>
      </c>
      <c r="F232" s="699">
        <v>100</v>
      </c>
      <c r="G232" s="700" t="s">
        <v>512</v>
      </c>
      <c r="H232" s="357"/>
    </row>
    <row r="233" spans="1:8" ht="15" customHeight="1">
      <c r="A233" s="702"/>
      <c r="B233" s="704"/>
      <c r="C233" s="348" t="s">
        <v>2328</v>
      </c>
      <c r="D233" s="337">
        <v>4.2000000000000002E-4</v>
      </c>
      <c r="E233" s="337">
        <v>4.2000000000000002E-4</v>
      </c>
      <c r="F233" s="699"/>
      <c r="G233" s="700"/>
    </row>
    <row r="234" spans="1:8" ht="15" customHeight="1">
      <c r="A234" s="696"/>
      <c r="B234" s="712"/>
      <c r="C234" s="343" t="s">
        <v>952</v>
      </c>
      <c r="D234" s="344">
        <v>4.1800000000000002E-4</v>
      </c>
      <c r="E234" s="344">
        <v>4.1800000000000002E-4</v>
      </c>
      <c r="F234" s="699"/>
      <c r="G234" s="701"/>
    </row>
    <row r="235" spans="1:8" ht="15" customHeight="1">
      <c r="A235" s="695" t="s">
        <v>894</v>
      </c>
      <c r="B235" s="704" t="s">
        <v>205</v>
      </c>
      <c r="C235" s="340" t="s">
        <v>429</v>
      </c>
      <c r="D235" s="337">
        <v>3.9399999999999998E-4</v>
      </c>
      <c r="E235" s="337">
        <v>0</v>
      </c>
      <c r="F235" s="699">
        <v>91.96</v>
      </c>
      <c r="G235" s="700" t="s">
        <v>2363</v>
      </c>
      <c r="H235" s="357"/>
    </row>
    <row r="236" spans="1:8" ht="15" customHeight="1">
      <c r="A236" s="702"/>
      <c r="B236" s="704"/>
      <c r="C236" s="352" t="s">
        <v>953</v>
      </c>
      <c r="D236" s="360">
        <v>0</v>
      </c>
      <c r="E236" s="337">
        <v>0</v>
      </c>
      <c r="F236" s="699"/>
      <c r="G236" s="700"/>
    </row>
    <row r="237" spans="1:8" ht="15" customHeight="1">
      <c r="A237" s="702"/>
      <c r="B237" s="704"/>
      <c r="C237" s="352" t="s">
        <v>988</v>
      </c>
      <c r="D237" s="353">
        <v>0</v>
      </c>
      <c r="E237" s="353">
        <v>0</v>
      </c>
      <c r="F237" s="699"/>
      <c r="G237" s="700"/>
    </row>
    <row r="238" spans="1:8" ht="15" customHeight="1">
      <c r="A238" s="702"/>
      <c r="B238" s="704"/>
      <c r="C238" s="352" t="s">
        <v>987</v>
      </c>
      <c r="D238" s="353">
        <v>0</v>
      </c>
      <c r="E238" s="353">
        <v>0</v>
      </c>
      <c r="F238" s="699"/>
      <c r="G238" s="700"/>
    </row>
    <row r="239" spans="1:8" ht="15" customHeight="1">
      <c r="A239" s="702"/>
      <c r="B239" s="704"/>
      <c r="C239" s="348" t="s">
        <v>2348</v>
      </c>
      <c r="D239" s="353">
        <v>6.3900000000000003E-4</v>
      </c>
      <c r="E239" s="353">
        <v>6.3900000000000003E-4</v>
      </c>
      <c r="F239" s="699"/>
      <c r="G239" s="700"/>
    </row>
    <row r="240" spans="1:8" ht="15" customHeight="1">
      <c r="A240" s="696"/>
      <c r="B240" s="712"/>
      <c r="C240" s="343" t="s">
        <v>952</v>
      </c>
      <c r="D240" s="344">
        <v>5.2400000000000005E-4</v>
      </c>
      <c r="E240" s="344">
        <v>5.2300000000000003E-4</v>
      </c>
      <c r="F240" s="699"/>
      <c r="G240" s="701"/>
    </row>
    <row r="241" spans="1:8" ht="15" customHeight="1">
      <c r="A241" s="217" t="s">
        <v>893</v>
      </c>
      <c r="B241" s="345" t="s">
        <v>1103</v>
      </c>
      <c r="C241" s="346"/>
      <c r="D241" s="331">
        <v>3.9800000000000002E-4</v>
      </c>
      <c r="E241" s="332">
        <v>3.9800000000000002E-4</v>
      </c>
      <c r="F241" s="325">
        <v>46.63</v>
      </c>
      <c r="G241" s="333" t="s">
        <v>2364</v>
      </c>
      <c r="H241" s="357"/>
    </row>
    <row r="242" spans="1:8" ht="15" customHeight="1">
      <c r="A242" s="695" t="s">
        <v>892</v>
      </c>
      <c r="B242" s="713" t="s">
        <v>206</v>
      </c>
      <c r="C242" s="340" t="s">
        <v>429</v>
      </c>
      <c r="D242" s="337">
        <v>0</v>
      </c>
      <c r="E242" s="337">
        <v>0</v>
      </c>
      <c r="F242" s="699">
        <v>87.54</v>
      </c>
      <c r="G242" s="700" t="s">
        <v>2325</v>
      </c>
      <c r="H242" s="327"/>
    </row>
    <row r="243" spans="1:8" ht="15" customHeight="1">
      <c r="A243" s="702"/>
      <c r="B243" s="713"/>
      <c r="C243" s="352" t="s">
        <v>953</v>
      </c>
      <c r="D243" s="337">
        <v>0</v>
      </c>
      <c r="E243" s="337">
        <v>0</v>
      </c>
      <c r="F243" s="699"/>
      <c r="G243" s="700"/>
    </row>
    <row r="244" spans="1:8" ht="15" customHeight="1">
      <c r="A244" s="702"/>
      <c r="B244" s="713"/>
      <c r="C244" s="352" t="s">
        <v>988</v>
      </c>
      <c r="D244" s="353">
        <v>0</v>
      </c>
      <c r="E244" s="353">
        <v>0</v>
      </c>
      <c r="F244" s="699"/>
      <c r="G244" s="700"/>
    </row>
    <row r="245" spans="1:8" ht="15" customHeight="1">
      <c r="A245" s="702"/>
      <c r="B245" s="713"/>
      <c r="C245" s="352" t="s">
        <v>987</v>
      </c>
      <c r="D245" s="353">
        <v>0</v>
      </c>
      <c r="E245" s="353">
        <v>0</v>
      </c>
      <c r="F245" s="699"/>
      <c r="G245" s="700"/>
    </row>
    <row r="246" spans="1:8" ht="15" customHeight="1">
      <c r="A246" s="702"/>
      <c r="B246" s="713"/>
      <c r="C246" s="352" t="s">
        <v>986</v>
      </c>
      <c r="D246" s="353">
        <v>0</v>
      </c>
      <c r="E246" s="353">
        <v>0</v>
      </c>
      <c r="F246" s="699"/>
      <c r="G246" s="700"/>
    </row>
    <row r="247" spans="1:8" ht="15" customHeight="1">
      <c r="A247" s="702"/>
      <c r="B247" s="713"/>
      <c r="C247" s="352" t="s">
        <v>985</v>
      </c>
      <c r="D247" s="353">
        <v>0</v>
      </c>
      <c r="E247" s="353">
        <v>0</v>
      </c>
      <c r="F247" s="699"/>
      <c r="G247" s="700"/>
    </row>
    <row r="248" spans="1:8" ht="15" customHeight="1">
      <c r="A248" s="702"/>
      <c r="B248" s="713"/>
      <c r="C248" s="348" t="s">
        <v>2354</v>
      </c>
      <c r="D248" s="353">
        <v>6.1899999999999998E-4</v>
      </c>
      <c r="E248" s="353">
        <v>6.1899999999999998E-4</v>
      </c>
      <c r="F248" s="699"/>
      <c r="G248" s="700"/>
    </row>
    <row r="249" spans="1:8" ht="15" customHeight="1">
      <c r="A249" s="696"/>
      <c r="B249" s="714"/>
      <c r="C249" s="343" t="s">
        <v>952</v>
      </c>
      <c r="D249" s="344">
        <v>1.3300000000000001E-4</v>
      </c>
      <c r="E249" s="344">
        <v>1.3300000000000001E-4</v>
      </c>
      <c r="F249" s="699"/>
      <c r="G249" s="701"/>
    </row>
    <row r="250" spans="1:8" ht="15" customHeight="1">
      <c r="A250" s="695" t="s">
        <v>891</v>
      </c>
      <c r="B250" s="704" t="s">
        <v>141</v>
      </c>
      <c r="C250" s="340" t="s">
        <v>429</v>
      </c>
      <c r="D250" s="337">
        <v>0</v>
      </c>
      <c r="E250" s="337">
        <v>0</v>
      </c>
      <c r="F250" s="699" t="s">
        <v>2323</v>
      </c>
      <c r="G250" s="700" t="s">
        <v>512</v>
      </c>
      <c r="H250" s="357"/>
    </row>
    <row r="251" spans="1:8" ht="15" customHeight="1">
      <c r="A251" s="702"/>
      <c r="B251" s="704"/>
      <c r="C251" s="352" t="s">
        <v>953</v>
      </c>
      <c r="D251" s="337">
        <v>1.2999999999999999E-4</v>
      </c>
      <c r="E251" s="337">
        <v>1.2999999999999999E-4</v>
      </c>
      <c r="F251" s="699"/>
      <c r="G251" s="700"/>
    </row>
    <row r="252" spans="1:8" ht="15" customHeight="1">
      <c r="A252" s="702"/>
      <c r="B252" s="704"/>
      <c r="C252" s="352" t="s">
        <v>988</v>
      </c>
      <c r="D252" s="353">
        <v>2.3699999999999999E-4</v>
      </c>
      <c r="E252" s="353">
        <v>2.3699999999999999E-4</v>
      </c>
      <c r="F252" s="699"/>
      <c r="G252" s="700"/>
    </row>
    <row r="253" spans="1:8" ht="15" customHeight="1">
      <c r="A253" s="702"/>
      <c r="B253" s="704"/>
      <c r="C253" s="352" t="s">
        <v>987</v>
      </c>
      <c r="D253" s="353">
        <v>2.5900000000000001E-4</v>
      </c>
      <c r="E253" s="353">
        <v>2.5900000000000001E-4</v>
      </c>
      <c r="F253" s="699"/>
      <c r="G253" s="700"/>
    </row>
    <row r="254" spans="1:8" ht="15" customHeight="1">
      <c r="A254" s="702"/>
      <c r="B254" s="704"/>
      <c r="C254" s="352" t="s">
        <v>986</v>
      </c>
      <c r="D254" s="353">
        <v>3.01E-4</v>
      </c>
      <c r="E254" s="353">
        <v>3.01E-4</v>
      </c>
      <c r="F254" s="699"/>
      <c r="G254" s="700"/>
    </row>
    <row r="255" spans="1:8" ht="15" customHeight="1">
      <c r="A255" s="702"/>
      <c r="B255" s="704"/>
      <c r="C255" s="352" t="s">
        <v>985</v>
      </c>
      <c r="D255" s="353">
        <v>3.2600000000000001E-4</v>
      </c>
      <c r="E255" s="353">
        <v>3.2600000000000001E-4</v>
      </c>
      <c r="F255" s="699"/>
      <c r="G255" s="700"/>
    </row>
    <row r="256" spans="1:8" ht="15" customHeight="1">
      <c r="A256" s="702"/>
      <c r="B256" s="704"/>
      <c r="C256" s="348" t="s">
        <v>2354</v>
      </c>
      <c r="D256" s="353">
        <v>4.2200000000000001E-4</v>
      </c>
      <c r="E256" s="353">
        <v>4.2200000000000001E-4</v>
      </c>
      <c r="F256" s="699"/>
      <c r="G256" s="700"/>
    </row>
    <row r="257" spans="1:9" ht="15" customHeight="1">
      <c r="A257" s="696"/>
      <c r="B257" s="712"/>
      <c r="C257" s="343" t="s">
        <v>952</v>
      </c>
      <c r="D257" s="344">
        <v>2.14E-4</v>
      </c>
      <c r="E257" s="344">
        <v>2.14E-4</v>
      </c>
      <c r="F257" s="699"/>
      <c r="G257" s="701"/>
    </row>
    <row r="258" spans="1:9" ht="15" customHeight="1">
      <c r="A258" s="695" t="s">
        <v>890</v>
      </c>
      <c r="B258" s="697" t="s">
        <v>137</v>
      </c>
      <c r="C258" s="340" t="s">
        <v>429</v>
      </c>
      <c r="D258" s="337">
        <v>0</v>
      </c>
      <c r="E258" s="337">
        <v>0</v>
      </c>
      <c r="F258" s="699" t="s">
        <v>2323</v>
      </c>
      <c r="G258" s="700" t="s">
        <v>512</v>
      </c>
      <c r="H258" s="327"/>
    </row>
    <row r="259" spans="1:9" ht="15" customHeight="1">
      <c r="A259" s="702"/>
      <c r="B259" s="697"/>
      <c r="C259" s="352" t="s">
        <v>953</v>
      </c>
      <c r="D259" s="337">
        <v>0</v>
      </c>
      <c r="E259" s="337">
        <v>0</v>
      </c>
      <c r="F259" s="699"/>
      <c r="G259" s="700"/>
      <c r="H259" s="362"/>
    </row>
    <row r="260" spans="1:9" ht="15" customHeight="1">
      <c r="A260" s="702"/>
      <c r="B260" s="697"/>
      <c r="C260" s="358" t="s">
        <v>965</v>
      </c>
      <c r="D260" s="353" t="s">
        <v>2322</v>
      </c>
      <c r="E260" s="353" t="s">
        <v>2322</v>
      </c>
      <c r="F260" s="699"/>
      <c r="G260" s="700"/>
      <c r="H260" s="362"/>
    </row>
    <row r="261" spans="1:9" ht="15" customHeight="1">
      <c r="A261" s="696"/>
      <c r="B261" s="698"/>
      <c r="C261" s="343" t="s">
        <v>952</v>
      </c>
      <c r="D261" s="344" t="s">
        <v>2322</v>
      </c>
      <c r="E261" s="344" t="s">
        <v>2322</v>
      </c>
      <c r="F261" s="699"/>
      <c r="G261" s="701"/>
      <c r="H261" s="362"/>
    </row>
    <row r="262" spans="1:9" ht="15" customHeight="1">
      <c r="A262" s="695" t="s">
        <v>889</v>
      </c>
      <c r="B262" s="697" t="s">
        <v>207</v>
      </c>
      <c r="C262" s="340" t="s">
        <v>429</v>
      </c>
      <c r="D262" s="337">
        <v>0</v>
      </c>
      <c r="E262" s="337">
        <v>0</v>
      </c>
      <c r="F262" s="699">
        <v>88.06</v>
      </c>
      <c r="G262" s="700" t="s">
        <v>2325</v>
      </c>
      <c r="H262" s="327"/>
    </row>
    <row r="263" spans="1:9" ht="15" customHeight="1">
      <c r="A263" s="702"/>
      <c r="B263" s="697"/>
      <c r="C263" s="352" t="s">
        <v>953</v>
      </c>
      <c r="D263" s="337">
        <v>0</v>
      </c>
      <c r="E263" s="337">
        <v>0</v>
      </c>
      <c r="F263" s="699"/>
      <c r="G263" s="700"/>
      <c r="H263" s="362"/>
    </row>
    <row r="264" spans="1:9" ht="15" customHeight="1">
      <c r="A264" s="702"/>
      <c r="B264" s="697"/>
      <c r="C264" s="358" t="s">
        <v>965</v>
      </c>
      <c r="D264" s="353">
        <v>4.37E-4</v>
      </c>
      <c r="E264" s="353">
        <v>4.37E-4</v>
      </c>
      <c r="F264" s="699"/>
      <c r="G264" s="700"/>
      <c r="H264" s="362"/>
    </row>
    <row r="265" spans="1:9" ht="15" customHeight="1">
      <c r="A265" s="696"/>
      <c r="B265" s="698"/>
      <c r="C265" s="343" t="s">
        <v>952</v>
      </c>
      <c r="D265" s="344">
        <v>3.8099999999999999E-4</v>
      </c>
      <c r="E265" s="344">
        <v>3.8099999999999999E-4</v>
      </c>
      <c r="F265" s="699"/>
      <c r="G265" s="701"/>
      <c r="H265" s="362"/>
    </row>
    <row r="266" spans="1:9" ht="15" customHeight="1">
      <c r="A266" s="217" t="s">
        <v>888</v>
      </c>
      <c r="B266" s="217" t="s">
        <v>208</v>
      </c>
      <c r="C266" s="346"/>
      <c r="D266" s="331">
        <v>4.1899999999999999E-4</v>
      </c>
      <c r="E266" s="332">
        <v>4.1899999999999999E-4</v>
      </c>
      <c r="F266" s="325">
        <v>100</v>
      </c>
      <c r="G266" s="333" t="s">
        <v>512</v>
      </c>
      <c r="H266" s="327"/>
    </row>
    <row r="267" spans="1:9" ht="15" customHeight="1">
      <c r="A267" s="217" t="s">
        <v>887</v>
      </c>
      <c r="B267" s="345" t="s">
        <v>209</v>
      </c>
      <c r="C267" s="346"/>
      <c r="D267" s="331">
        <v>5.2899999999999996E-4</v>
      </c>
      <c r="E267" s="332">
        <v>5.2899999999999996E-4</v>
      </c>
      <c r="F267" s="325">
        <v>78.17</v>
      </c>
      <c r="G267" s="333" t="s">
        <v>2325</v>
      </c>
      <c r="H267" s="357"/>
    </row>
    <row r="268" spans="1:9" ht="15" customHeight="1">
      <c r="A268" s="695" t="s">
        <v>886</v>
      </c>
      <c r="B268" s="704" t="s">
        <v>1101</v>
      </c>
      <c r="C268" s="340" t="s">
        <v>429</v>
      </c>
      <c r="D268" s="337">
        <v>0</v>
      </c>
      <c r="E268" s="337">
        <v>0</v>
      </c>
      <c r="F268" s="699">
        <v>95.87</v>
      </c>
      <c r="G268" s="700" t="s">
        <v>2365</v>
      </c>
      <c r="H268" s="357"/>
      <c r="I268" s="369"/>
    </row>
    <row r="269" spans="1:9" ht="15" customHeight="1">
      <c r="A269" s="702"/>
      <c r="B269" s="704"/>
      <c r="C269" s="352" t="s">
        <v>953</v>
      </c>
      <c r="D269" s="337">
        <v>0</v>
      </c>
      <c r="E269" s="337">
        <v>0</v>
      </c>
      <c r="F269" s="699"/>
      <c r="G269" s="700"/>
    </row>
    <row r="270" spans="1:9" ht="15" customHeight="1">
      <c r="A270" s="702"/>
      <c r="B270" s="704"/>
      <c r="C270" s="352" t="s">
        <v>988</v>
      </c>
      <c r="D270" s="353">
        <v>1E-4</v>
      </c>
      <c r="E270" s="353">
        <v>1E-4</v>
      </c>
      <c r="F270" s="699"/>
      <c r="G270" s="700"/>
    </row>
    <row r="271" spans="1:9" ht="15" customHeight="1">
      <c r="A271" s="702"/>
      <c r="B271" s="704"/>
      <c r="C271" s="352" t="s">
        <v>987</v>
      </c>
      <c r="D271" s="353">
        <v>2.5000000000000001E-4</v>
      </c>
      <c r="E271" s="353">
        <v>2.5000000000000001E-4</v>
      </c>
      <c r="F271" s="699"/>
      <c r="G271" s="700"/>
    </row>
    <row r="272" spans="1:9" ht="15" customHeight="1">
      <c r="A272" s="702"/>
      <c r="B272" s="704"/>
      <c r="C272" s="348" t="s">
        <v>2348</v>
      </c>
      <c r="D272" s="353">
        <v>6.9200000000000002E-4</v>
      </c>
      <c r="E272" s="353">
        <v>6.9200000000000002E-4</v>
      </c>
      <c r="F272" s="699"/>
      <c r="G272" s="700"/>
    </row>
    <row r="273" spans="1:8" ht="15" customHeight="1">
      <c r="A273" s="696"/>
      <c r="B273" s="712"/>
      <c r="C273" s="343" t="s">
        <v>952</v>
      </c>
      <c r="D273" s="344">
        <v>5.44E-4</v>
      </c>
      <c r="E273" s="344">
        <v>5.44E-4</v>
      </c>
      <c r="F273" s="699"/>
      <c r="G273" s="701"/>
    </row>
    <row r="274" spans="1:8" ht="15" customHeight="1">
      <c r="A274" s="695" t="s">
        <v>885</v>
      </c>
      <c r="B274" s="704" t="s">
        <v>2366</v>
      </c>
      <c r="C274" s="340" t="s">
        <v>429</v>
      </c>
      <c r="D274" s="337">
        <v>0</v>
      </c>
      <c r="E274" s="337">
        <v>0</v>
      </c>
      <c r="F274" s="699">
        <v>99.61</v>
      </c>
      <c r="G274" s="700" t="s">
        <v>2362</v>
      </c>
      <c r="H274" s="357"/>
    </row>
    <row r="275" spans="1:8" ht="15" customHeight="1">
      <c r="A275" s="702"/>
      <c r="B275" s="704"/>
      <c r="C275" s="352" t="s">
        <v>953</v>
      </c>
      <c r="D275" s="337">
        <v>0</v>
      </c>
      <c r="E275" s="337">
        <v>0</v>
      </c>
      <c r="F275" s="699"/>
      <c r="G275" s="700"/>
    </row>
    <row r="276" spans="1:8" ht="15" customHeight="1">
      <c r="A276" s="702"/>
      <c r="B276" s="704"/>
      <c r="C276" s="348" t="s">
        <v>2367</v>
      </c>
      <c r="D276" s="356">
        <v>4.2499999999999998E-4</v>
      </c>
      <c r="E276" s="353">
        <v>4.2499999999999998E-4</v>
      </c>
      <c r="F276" s="699"/>
      <c r="G276" s="700"/>
    </row>
    <row r="277" spans="1:8" ht="15" customHeight="1">
      <c r="A277" s="696"/>
      <c r="B277" s="712"/>
      <c r="C277" s="343" t="s">
        <v>952</v>
      </c>
      <c r="D277" s="359">
        <v>4.0200000000000001E-4</v>
      </c>
      <c r="E277" s="344">
        <v>4.0200000000000001E-4</v>
      </c>
      <c r="F277" s="699"/>
      <c r="G277" s="701"/>
    </row>
    <row r="278" spans="1:8" ht="15" customHeight="1">
      <c r="A278" s="217" t="s">
        <v>884</v>
      </c>
      <c r="B278" s="345" t="s">
        <v>210</v>
      </c>
      <c r="C278" s="346"/>
      <c r="D278" s="331">
        <v>5.8799999999999998E-4</v>
      </c>
      <c r="E278" s="332">
        <v>5.8799999999999998E-4</v>
      </c>
      <c r="F278" s="325">
        <v>100</v>
      </c>
      <c r="G278" s="333" t="s">
        <v>512</v>
      </c>
      <c r="H278" s="357"/>
    </row>
    <row r="279" spans="1:8" ht="15" customHeight="1">
      <c r="A279" s="217" t="s">
        <v>883</v>
      </c>
      <c r="B279" s="217" t="s">
        <v>211</v>
      </c>
      <c r="C279" s="346"/>
      <c r="D279" s="331">
        <v>5.6099999999999998E-4</v>
      </c>
      <c r="E279" s="332">
        <v>5.6099999999999998E-4</v>
      </c>
      <c r="F279" s="325">
        <v>100</v>
      </c>
      <c r="G279" s="333" t="s">
        <v>512</v>
      </c>
      <c r="H279" s="327"/>
    </row>
    <row r="280" spans="1:8" ht="15" customHeight="1">
      <c r="A280" s="695" t="s">
        <v>882</v>
      </c>
      <c r="B280" s="704" t="s">
        <v>2368</v>
      </c>
      <c r="C280" s="340" t="s">
        <v>429</v>
      </c>
      <c r="D280" s="337">
        <v>0</v>
      </c>
      <c r="E280" s="337">
        <v>0</v>
      </c>
      <c r="F280" s="699">
        <v>100</v>
      </c>
      <c r="G280" s="700" t="s">
        <v>512</v>
      </c>
      <c r="H280" s="357"/>
    </row>
    <row r="281" spans="1:8" ht="15" customHeight="1">
      <c r="A281" s="702"/>
      <c r="B281" s="704"/>
      <c r="C281" s="352" t="s">
        <v>953</v>
      </c>
      <c r="D281" s="337">
        <v>3.8699999999999997E-4</v>
      </c>
      <c r="E281" s="360">
        <v>3.8699999999999997E-4</v>
      </c>
      <c r="F281" s="699"/>
      <c r="G281" s="700"/>
    </row>
    <row r="282" spans="1:8" ht="15" customHeight="1">
      <c r="A282" s="702"/>
      <c r="B282" s="704"/>
      <c r="C282" s="358" t="s">
        <v>965</v>
      </c>
      <c r="D282" s="353">
        <v>4.2000000000000002E-4</v>
      </c>
      <c r="E282" s="353">
        <v>4.2000000000000002E-4</v>
      </c>
      <c r="F282" s="699"/>
      <c r="G282" s="700"/>
    </row>
    <row r="283" spans="1:8" ht="15" customHeight="1">
      <c r="A283" s="696"/>
      <c r="B283" s="712"/>
      <c r="C283" s="343" t="s">
        <v>952</v>
      </c>
      <c r="D283" s="344">
        <v>4.1300000000000001E-4</v>
      </c>
      <c r="E283" s="344">
        <v>4.1300000000000001E-4</v>
      </c>
      <c r="F283" s="699"/>
      <c r="G283" s="701"/>
    </row>
    <row r="284" spans="1:8" ht="15" customHeight="1">
      <c r="A284" s="695" t="s">
        <v>881</v>
      </c>
      <c r="B284" s="713" t="s">
        <v>156</v>
      </c>
      <c r="C284" s="340" t="s">
        <v>429</v>
      </c>
      <c r="D284" s="337">
        <v>0</v>
      </c>
      <c r="E284" s="337">
        <v>0</v>
      </c>
      <c r="F284" s="699">
        <v>97.73</v>
      </c>
      <c r="G284" s="700" t="s">
        <v>2325</v>
      </c>
      <c r="H284" s="364"/>
    </row>
    <row r="285" spans="1:8" ht="15" customHeight="1">
      <c r="A285" s="702"/>
      <c r="B285" s="713"/>
      <c r="C285" s="358" t="s">
        <v>953</v>
      </c>
      <c r="D285" s="337">
        <v>3.7199999999999999E-4</v>
      </c>
      <c r="E285" s="337">
        <v>3.7199999999999999E-4</v>
      </c>
      <c r="F285" s="699"/>
      <c r="G285" s="700"/>
    </row>
    <row r="286" spans="1:8" ht="15" customHeight="1">
      <c r="A286" s="696"/>
      <c r="B286" s="714"/>
      <c r="C286" s="343" t="s">
        <v>952</v>
      </c>
      <c r="D286" s="344">
        <v>3.3599999999999998E-4</v>
      </c>
      <c r="E286" s="344">
        <v>3.3599999999999998E-4</v>
      </c>
      <c r="F286" s="699"/>
      <c r="G286" s="701"/>
    </row>
    <row r="287" spans="1:8" ht="15" customHeight="1">
      <c r="A287" s="695" t="s">
        <v>880</v>
      </c>
      <c r="B287" s="704" t="s">
        <v>165</v>
      </c>
      <c r="C287" s="340" t="s">
        <v>429</v>
      </c>
      <c r="D287" s="337">
        <v>0</v>
      </c>
      <c r="E287" s="337">
        <v>0</v>
      </c>
      <c r="F287" s="699">
        <v>63.26</v>
      </c>
      <c r="G287" s="700" t="s">
        <v>2325</v>
      </c>
      <c r="H287" s="357"/>
    </row>
    <row r="288" spans="1:8" ht="15" customHeight="1">
      <c r="A288" s="702"/>
      <c r="B288" s="704"/>
      <c r="C288" s="358" t="s">
        <v>393</v>
      </c>
      <c r="D288" s="337">
        <v>4.5399999999999998E-4</v>
      </c>
      <c r="E288" s="337">
        <v>4.5399999999999998E-4</v>
      </c>
      <c r="F288" s="699"/>
      <c r="G288" s="700"/>
    </row>
    <row r="289" spans="1:8" ht="15" customHeight="1">
      <c r="A289" s="696"/>
      <c r="B289" s="712"/>
      <c r="C289" s="343" t="s">
        <v>952</v>
      </c>
      <c r="D289" s="359">
        <v>4.1399999999999998E-4</v>
      </c>
      <c r="E289" s="344">
        <v>4.1399999999999998E-4</v>
      </c>
      <c r="F289" s="699"/>
      <c r="G289" s="701"/>
    </row>
    <row r="290" spans="1:8" ht="15" customHeight="1">
      <c r="A290" s="695" t="s">
        <v>879</v>
      </c>
      <c r="B290" s="704" t="s">
        <v>212</v>
      </c>
      <c r="C290" s="340" t="s">
        <v>429</v>
      </c>
      <c r="D290" s="337">
        <v>3.2000000000000003E-4</v>
      </c>
      <c r="E290" s="337">
        <v>3.2000000000000003E-4</v>
      </c>
      <c r="F290" s="699">
        <v>71.41</v>
      </c>
      <c r="G290" s="700" t="s">
        <v>2361</v>
      </c>
      <c r="H290" s="357"/>
    </row>
    <row r="291" spans="1:8" ht="15" customHeight="1">
      <c r="A291" s="702"/>
      <c r="B291" s="704"/>
      <c r="C291" s="352" t="s">
        <v>953</v>
      </c>
      <c r="D291" s="337">
        <v>0</v>
      </c>
      <c r="E291" s="337">
        <v>0</v>
      </c>
      <c r="F291" s="699"/>
      <c r="G291" s="700"/>
    </row>
    <row r="292" spans="1:8" ht="15" customHeight="1">
      <c r="A292" s="702"/>
      <c r="B292" s="704"/>
      <c r="C292" s="358" t="s">
        <v>965</v>
      </c>
      <c r="D292" s="353">
        <v>5.4299999999999997E-4</v>
      </c>
      <c r="E292" s="353">
        <v>5.4299999999999997E-4</v>
      </c>
      <c r="F292" s="699"/>
      <c r="G292" s="700"/>
    </row>
    <row r="293" spans="1:8" ht="15" customHeight="1">
      <c r="A293" s="696"/>
      <c r="B293" s="712"/>
      <c r="C293" s="343" t="s">
        <v>952</v>
      </c>
      <c r="D293" s="344">
        <v>5.1400000000000003E-4</v>
      </c>
      <c r="E293" s="344">
        <v>5.1400000000000003E-4</v>
      </c>
      <c r="F293" s="699"/>
      <c r="G293" s="701"/>
    </row>
    <row r="294" spans="1:8" ht="15" customHeight="1">
      <c r="A294" s="695" t="s">
        <v>878</v>
      </c>
      <c r="B294" s="718" t="s">
        <v>167</v>
      </c>
      <c r="C294" s="340" t="s">
        <v>429</v>
      </c>
      <c r="D294" s="337">
        <v>0</v>
      </c>
      <c r="E294" s="337">
        <v>0</v>
      </c>
      <c r="F294" s="699">
        <v>92.97</v>
      </c>
      <c r="G294" s="700" t="s">
        <v>2325</v>
      </c>
      <c r="H294" s="364"/>
    </row>
    <row r="295" spans="1:8" ht="15" customHeight="1">
      <c r="A295" s="702"/>
      <c r="B295" s="718"/>
      <c r="C295" s="352" t="s">
        <v>953</v>
      </c>
      <c r="D295" s="337">
        <v>1.25E-4</v>
      </c>
      <c r="E295" s="337">
        <v>1.25E-4</v>
      </c>
      <c r="F295" s="699"/>
      <c r="G295" s="700"/>
    </row>
    <row r="296" spans="1:8" ht="15" customHeight="1">
      <c r="A296" s="702"/>
      <c r="B296" s="718"/>
      <c r="C296" s="352" t="s">
        <v>988</v>
      </c>
      <c r="D296" s="353">
        <v>1.7799999999999999E-4</v>
      </c>
      <c r="E296" s="353">
        <v>1.7799999999999999E-4</v>
      </c>
      <c r="F296" s="699"/>
      <c r="G296" s="700"/>
    </row>
    <row r="297" spans="1:8" ht="15" customHeight="1">
      <c r="A297" s="702"/>
      <c r="B297" s="718"/>
      <c r="C297" s="352" t="s">
        <v>987</v>
      </c>
      <c r="D297" s="353">
        <v>2.4699999999999999E-4</v>
      </c>
      <c r="E297" s="353">
        <v>2.4699999999999999E-4</v>
      </c>
      <c r="F297" s="699"/>
      <c r="G297" s="700"/>
    </row>
    <row r="298" spans="1:8" ht="15" customHeight="1">
      <c r="A298" s="702"/>
      <c r="B298" s="718"/>
      <c r="C298" s="352" t="s">
        <v>986</v>
      </c>
      <c r="D298" s="353">
        <v>3.8099999999999999E-4</v>
      </c>
      <c r="E298" s="353">
        <v>3.8099999999999999E-4</v>
      </c>
      <c r="F298" s="699"/>
      <c r="G298" s="700"/>
    </row>
    <row r="299" spans="1:8" ht="15" customHeight="1">
      <c r="A299" s="702"/>
      <c r="B299" s="718"/>
      <c r="C299" s="352" t="s">
        <v>985</v>
      </c>
      <c r="D299" s="353">
        <v>2.9E-4</v>
      </c>
      <c r="E299" s="353">
        <v>2.9E-4</v>
      </c>
      <c r="F299" s="699"/>
      <c r="G299" s="700"/>
    </row>
    <row r="300" spans="1:8" ht="15" customHeight="1">
      <c r="A300" s="702"/>
      <c r="B300" s="718"/>
      <c r="C300" s="352" t="s">
        <v>1083</v>
      </c>
      <c r="D300" s="356">
        <v>3.8999999999999999E-4</v>
      </c>
      <c r="E300" s="356">
        <v>3.8999999999999999E-4</v>
      </c>
      <c r="F300" s="699"/>
      <c r="G300" s="700"/>
    </row>
    <row r="301" spans="1:8" ht="15" customHeight="1">
      <c r="A301" s="702"/>
      <c r="B301" s="718"/>
      <c r="C301" s="348" t="s">
        <v>2359</v>
      </c>
      <c r="D301" s="353">
        <v>0</v>
      </c>
      <c r="E301" s="353">
        <v>0</v>
      </c>
      <c r="F301" s="699"/>
      <c r="G301" s="700"/>
    </row>
    <row r="302" spans="1:8" ht="15" customHeight="1">
      <c r="A302" s="696"/>
      <c r="B302" s="719"/>
      <c r="C302" s="343" t="s">
        <v>952</v>
      </c>
      <c r="D302" s="344">
        <v>1.5E-5</v>
      </c>
      <c r="E302" s="344">
        <v>1.5E-5</v>
      </c>
      <c r="F302" s="699"/>
      <c r="G302" s="701"/>
    </row>
    <row r="303" spans="1:8" ht="15" customHeight="1">
      <c r="A303" s="695" t="s">
        <v>877</v>
      </c>
      <c r="B303" s="704" t="s">
        <v>1100</v>
      </c>
      <c r="C303" s="340" t="s">
        <v>429</v>
      </c>
      <c r="D303" s="337">
        <v>0</v>
      </c>
      <c r="E303" s="337">
        <v>0</v>
      </c>
      <c r="F303" s="699">
        <v>98.8</v>
      </c>
      <c r="G303" s="700" t="s">
        <v>2325</v>
      </c>
      <c r="H303" s="357"/>
    </row>
    <row r="304" spans="1:8" ht="15" customHeight="1">
      <c r="A304" s="702"/>
      <c r="B304" s="704"/>
      <c r="C304" s="352" t="s">
        <v>953</v>
      </c>
      <c r="D304" s="337">
        <v>2.9999999999999997E-4</v>
      </c>
      <c r="E304" s="337">
        <v>2.9999999999999997E-4</v>
      </c>
      <c r="F304" s="699"/>
      <c r="G304" s="700"/>
    </row>
    <row r="305" spans="1:8" ht="15" customHeight="1">
      <c r="A305" s="702"/>
      <c r="B305" s="704"/>
      <c r="C305" s="358" t="s">
        <v>965</v>
      </c>
      <c r="D305" s="353">
        <v>5.3799999999999996E-4</v>
      </c>
      <c r="E305" s="353">
        <v>5.3799999999999996E-4</v>
      </c>
      <c r="F305" s="699"/>
      <c r="G305" s="700"/>
    </row>
    <row r="306" spans="1:8" ht="15" customHeight="1">
      <c r="A306" s="696"/>
      <c r="B306" s="712"/>
      <c r="C306" s="343" t="s">
        <v>952</v>
      </c>
      <c r="D306" s="344">
        <v>3.9199999999999999E-4</v>
      </c>
      <c r="E306" s="344">
        <v>3.9199999999999999E-4</v>
      </c>
      <c r="F306" s="699"/>
      <c r="G306" s="701"/>
    </row>
    <row r="307" spans="1:8" ht="15" customHeight="1">
      <c r="A307" s="695" t="s">
        <v>876</v>
      </c>
      <c r="B307" s="697" t="s">
        <v>174</v>
      </c>
      <c r="C307" s="340" t="s">
        <v>429</v>
      </c>
      <c r="D307" s="337">
        <v>0</v>
      </c>
      <c r="E307" s="337">
        <v>0</v>
      </c>
      <c r="F307" s="699">
        <v>76.58</v>
      </c>
      <c r="G307" s="700" t="s">
        <v>2325</v>
      </c>
      <c r="H307" s="327"/>
    </row>
    <row r="308" spans="1:8" ht="15" customHeight="1">
      <c r="A308" s="702"/>
      <c r="B308" s="697"/>
      <c r="C308" s="352" t="s">
        <v>953</v>
      </c>
      <c r="D308" s="337">
        <v>4.57E-4</v>
      </c>
      <c r="E308" s="337">
        <v>4.57E-4</v>
      </c>
      <c r="F308" s="699"/>
      <c r="G308" s="700"/>
      <c r="H308" s="362"/>
    </row>
    <row r="309" spans="1:8" ht="15" customHeight="1">
      <c r="A309" s="702"/>
      <c r="B309" s="697"/>
      <c r="C309" s="358" t="s">
        <v>965</v>
      </c>
      <c r="D309" s="353">
        <v>5.1699999999999999E-4</v>
      </c>
      <c r="E309" s="353">
        <v>5.1699999999999999E-4</v>
      </c>
      <c r="F309" s="699"/>
      <c r="G309" s="700"/>
      <c r="H309" s="362"/>
    </row>
    <row r="310" spans="1:8" ht="15" customHeight="1">
      <c r="A310" s="696"/>
      <c r="B310" s="698"/>
      <c r="C310" s="343" t="s">
        <v>952</v>
      </c>
      <c r="D310" s="359">
        <v>5.13E-4</v>
      </c>
      <c r="E310" s="344">
        <v>5.13E-4</v>
      </c>
      <c r="F310" s="699"/>
      <c r="G310" s="701"/>
      <c r="H310" s="362"/>
    </row>
    <row r="311" spans="1:8" ht="15" customHeight="1">
      <c r="A311" s="695" t="s">
        <v>875</v>
      </c>
      <c r="B311" s="704" t="s">
        <v>160</v>
      </c>
      <c r="C311" s="340" t="s">
        <v>429</v>
      </c>
      <c r="D311" s="337">
        <v>0</v>
      </c>
      <c r="E311" s="337">
        <v>0</v>
      </c>
      <c r="F311" s="699">
        <v>98.83</v>
      </c>
      <c r="G311" s="700" t="s">
        <v>2325</v>
      </c>
      <c r="H311" s="357"/>
    </row>
    <row r="312" spans="1:8" ht="15" customHeight="1">
      <c r="A312" s="702"/>
      <c r="B312" s="704"/>
      <c r="C312" s="352" t="s">
        <v>953</v>
      </c>
      <c r="D312" s="337">
        <v>0</v>
      </c>
      <c r="E312" s="337">
        <v>0</v>
      </c>
      <c r="F312" s="699"/>
      <c r="G312" s="700"/>
    </row>
    <row r="313" spans="1:8" ht="15" customHeight="1">
      <c r="A313" s="702"/>
      <c r="B313" s="704"/>
      <c r="C313" s="352" t="s">
        <v>988</v>
      </c>
      <c r="D313" s="356">
        <v>4.0000000000000002E-4</v>
      </c>
      <c r="E313" s="353">
        <v>4.0000000000000002E-4</v>
      </c>
      <c r="F313" s="699"/>
      <c r="G313" s="700"/>
    </row>
    <row r="314" spans="1:8" ht="15" customHeight="1">
      <c r="A314" s="702"/>
      <c r="B314" s="704"/>
      <c r="C314" s="348" t="s">
        <v>2333</v>
      </c>
      <c r="D314" s="353">
        <v>5.3499999999999999E-4</v>
      </c>
      <c r="E314" s="353">
        <v>5.3499999999999999E-4</v>
      </c>
      <c r="F314" s="699"/>
      <c r="G314" s="700"/>
    </row>
    <row r="315" spans="1:8" ht="15" customHeight="1">
      <c r="A315" s="696"/>
      <c r="B315" s="712"/>
      <c r="C315" s="343" t="s">
        <v>952</v>
      </c>
      <c r="D315" s="344">
        <v>5.2999999999999998E-4</v>
      </c>
      <c r="E315" s="344">
        <v>5.2999999999999998E-4</v>
      </c>
      <c r="F315" s="699"/>
      <c r="G315" s="701"/>
    </row>
    <row r="316" spans="1:8" ht="15" customHeight="1">
      <c r="A316" s="217" t="s">
        <v>874</v>
      </c>
      <c r="B316" s="345" t="s">
        <v>213</v>
      </c>
      <c r="C316" s="346"/>
      <c r="D316" s="331">
        <v>7.3999999999999999E-4</v>
      </c>
      <c r="E316" s="332">
        <v>7.3999999999999999E-4</v>
      </c>
      <c r="F316" s="325">
        <v>98.12</v>
      </c>
      <c r="G316" s="333" t="s">
        <v>2325</v>
      </c>
      <c r="H316" s="327"/>
    </row>
    <row r="317" spans="1:8" ht="15" customHeight="1">
      <c r="A317" s="695" t="s">
        <v>873</v>
      </c>
      <c r="B317" s="697" t="s">
        <v>183</v>
      </c>
      <c r="C317" s="340" t="s">
        <v>429</v>
      </c>
      <c r="D317" s="337">
        <v>0</v>
      </c>
      <c r="E317" s="337">
        <v>0</v>
      </c>
      <c r="F317" s="699">
        <v>92.82</v>
      </c>
      <c r="G317" s="700" t="s">
        <v>2325</v>
      </c>
      <c r="H317" s="327"/>
    </row>
    <row r="318" spans="1:8" ht="15" customHeight="1">
      <c r="A318" s="702"/>
      <c r="B318" s="697"/>
      <c r="C318" s="352" t="s">
        <v>953</v>
      </c>
      <c r="D318" s="337">
        <v>0</v>
      </c>
      <c r="E318" s="337">
        <v>0</v>
      </c>
      <c r="F318" s="699"/>
      <c r="G318" s="700"/>
      <c r="H318" s="362"/>
    </row>
    <row r="319" spans="1:8" ht="15" customHeight="1">
      <c r="A319" s="702"/>
      <c r="B319" s="697"/>
      <c r="C319" s="358" t="s">
        <v>965</v>
      </c>
      <c r="D319" s="353">
        <v>4.0299999999999998E-4</v>
      </c>
      <c r="E319" s="353">
        <v>4.0299999999999998E-4</v>
      </c>
      <c r="F319" s="699"/>
      <c r="G319" s="700"/>
      <c r="H319" s="362"/>
    </row>
    <row r="320" spans="1:8" ht="15" customHeight="1">
      <c r="A320" s="696"/>
      <c r="B320" s="698"/>
      <c r="C320" s="343" t="s">
        <v>952</v>
      </c>
      <c r="D320" s="344">
        <v>1.63E-4</v>
      </c>
      <c r="E320" s="344">
        <v>1.63E-4</v>
      </c>
      <c r="F320" s="699"/>
      <c r="G320" s="701"/>
      <c r="H320" s="362"/>
    </row>
    <row r="321" spans="1:8" ht="15" customHeight="1">
      <c r="A321" s="695" t="s">
        <v>872</v>
      </c>
      <c r="B321" s="704" t="s">
        <v>214</v>
      </c>
      <c r="C321" s="340" t="s">
        <v>429</v>
      </c>
      <c r="D321" s="337">
        <v>0</v>
      </c>
      <c r="E321" s="337">
        <v>0</v>
      </c>
      <c r="F321" s="699">
        <v>100</v>
      </c>
      <c r="G321" s="700" t="s">
        <v>512</v>
      </c>
      <c r="H321" s="357"/>
    </row>
    <row r="322" spans="1:8" ht="15" customHeight="1">
      <c r="A322" s="702"/>
      <c r="B322" s="704"/>
      <c r="C322" s="348" t="s">
        <v>2328</v>
      </c>
      <c r="D322" s="337">
        <v>5.4699999999999996E-4</v>
      </c>
      <c r="E322" s="337">
        <v>5.4699999999999996E-4</v>
      </c>
      <c r="F322" s="699"/>
      <c r="G322" s="700"/>
    </row>
    <row r="323" spans="1:8" ht="15" customHeight="1">
      <c r="A323" s="696"/>
      <c r="B323" s="712"/>
      <c r="C323" s="343" t="s">
        <v>952</v>
      </c>
      <c r="D323" s="344">
        <v>5.3700000000000004E-4</v>
      </c>
      <c r="E323" s="344">
        <v>5.3700000000000004E-4</v>
      </c>
      <c r="F323" s="699"/>
      <c r="G323" s="701"/>
    </row>
    <row r="324" spans="1:8" ht="15" customHeight="1">
      <c r="A324" s="217" t="s">
        <v>871</v>
      </c>
      <c r="B324" s="345" t="s">
        <v>215</v>
      </c>
      <c r="C324" s="346"/>
      <c r="D324" s="331">
        <v>4.0900000000000002E-4</v>
      </c>
      <c r="E324" s="332">
        <v>4.0900000000000002E-4</v>
      </c>
      <c r="F324" s="325">
        <v>100</v>
      </c>
      <c r="G324" s="333" t="s">
        <v>512</v>
      </c>
      <c r="H324" s="357"/>
    </row>
    <row r="325" spans="1:8" ht="15" customHeight="1">
      <c r="A325" s="217" t="s">
        <v>870</v>
      </c>
      <c r="B325" s="345" t="s">
        <v>176</v>
      </c>
      <c r="C325" s="346"/>
      <c r="D325" s="331">
        <v>4.2900000000000002E-4</v>
      </c>
      <c r="E325" s="332">
        <v>4.2900000000000002E-4</v>
      </c>
      <c r="F325" s="325">
        <v>75.760000000000005</v>
      </c>
      <c r="G325" s="333" t="s">
        <v>2325</v>
      </c>
      <c r="H325" s="357"/>
    </row>
    <row r="326" spans="1:8" ht="15" customHeight="1">
      <c r="A326" s="695" t="s">
        <v>869</v>
      </c>
      <c r="B326" s="704" t="s">
        <v>133</v>
      </c>
      <c r="C326" s="340" t="s">
        <v>429</v>
      </c>
      <c r="D326" s="360">
        <v>0</v>
      </c>
      <c r="E326" s="337">
        <v>0</v>
      </c>
      <c r="F326" s="699" t="s">
        <v>2323</v>
      </c>
      <c r="G326" s="700" t="s">
        <v>512</v>
      </c>
      <c r="H326" s="357"/>
    </row>
    <row r="327" spans="1:8" ht="15" customHeight="1">
      <c r="A327" s="702"/>
      <c r="B327" s="704"/>
      <c r="C327" s="352" t="s">
        <v>953</v>
      </c>
      <c r="D327" s="360">
        <v>2.9E-4</v>
      </c>
      <c r="E327" s="337">
        <v>2.9E-4</v>
      </c>
      <c r="F327" s="699"/>
      <c r="G327" s="700"/>
    </row>
    <row r="328" spans="1:8" ht="15" customHeight="1">
      <c r="A328" s="702"/>
      <c r="B328" s="704"/>
      <c r="C328" s="352" t="s">
        <v>988</v>
      </c>
      <c r="D328" s="356">
        <v>3.1599999999999998E-4</v>
      </c>
      <c r="E328" s="353">
        <v>3.1599999999999998E-4</v>
      </c>
      <c r="F328" s="699"/>
      <c r="G328" s="700"/>
    </row>
    <row r="329" spans="1:8" ht="15" customHeight="1">
      <c r="A329" s="702"/>
      <c r="B329" s="704"/>
      <c r="C329" s="352" t="s">
        <v>987</v>
      </c>
      <c r="D329" s="353">
        <v>2.5500000000000002E-4</v>
      </c>
      <c r="E329" s="353">
        <v>2.5500000000000002E-4</v>
      </c>
      <c r="F329" s="699"/>
      <c r="G329" s="700"/>
    </row>
    <row r="330" spans="1:8" ht="15" customHeight="1">
      <c r="A330" s="702"/>
      <c r="B330" s="704"/>
      <c r="C330" s="352" t="s">
        <v>986</v>
      </c>
      <c r="D330" s="353">
        <v>3.7300000000000001E-4</v>
      </c>
      <c r="E330" s="353">
        <v>3.7300000000000001E-4</v>
      </c>
      <c r="F330" s="699"/>
      <c r="G330" s="700"/>
    </row>
    <row r="331" spans="1:8" ht="15" customHeight="1">
      <c r="A331" s="702"/>
      <c r="B331" s="704"/>
      <c r="C331" s="352" t="s">
        <v>985</v>
      </c>
      <c r="D331" s="353">
        <v>3.6200000000000002E-4</v>
      </c>
      <c r="E331" s="353">
        <v>3.6200000000000002E-4</v>
      </c>
      <c r="F331" s="699"/>
      <c r="G331" s="700"/>
    </row>
    <row r="332" spans="1:8" ht="15" customHeight="1">
      <c r="A332" s="702"/>
      <c r="B332" s="704"/>
      <c r="C332" s="348" t="s">
        <v>2354</v>
      </c>
      <c r="D332" s="353">
        <v>3.8000000000000002E-4</v>
      </c>
      <c r="E332" s="353">
        <v>3.8000000000000002E-4</v>
      </c>
      <c r="F332" s="699"/>
      <c r="G332" s="700"/>
    </row>
    <row r="333" spans="1:8" ht="15" customHeight="1">
      <c r="A333" s="696"/>
      <c r="B333" s="712"/>
      <c r="C333" s="343" t="s">
        <v>952</v>
      </c>
      <c r="D333" s="344">
        <v>1.65E-4</v>
      </c>
      <c r="E333" s="344">
        <v>1.65E-4</v>
      </c>
      <c r="F333" s="699"/>
      <c r="G333" s="701"/>
    </row>
    <row r="334" spans="1:8" ht="15" customHeight="1">
      <c r="A334" s="217" t="s">
        <v>868</v>
      </c>
      <c r="B334" s="370" t="s">
        <v>1098</v>
      </c>
      <c r="C334" s="346"/>
      <c r="D334" s="331">
        <v>1.2019999999999999E-3</v>
      </c>
      <c r="E334" s="332">
        <v>1.2019999999999999E-3</v>
      </c>
      <c r="F334" s="325" t="s">
        <v>2323</v>
      </c>
      <c r="G334" s="333" t="s">
        <v>512</v>
      </c>
      <c r="H334" s="364"/>
    </row>
    <row r="335" spans="1:8" ht="15" customHeight="1">
      <c r="A335" s="695" t="s">
        <v>867</v>
      </c>
      <c r="B335" s="704" t="s">
        <v>163</v>
      </c>
      <c r="C335" s="340" t="s">
        <v>429</v>
      </c>
      <c r="D335" s="337">
        <v>0</v>
      </c>
      <c r="E335" s="337">
        <v>0</v>
      </c>
      <c r="F335" s="699">
        <v>100</v>
      </c>
      <c r="G335" s="700" t="s">
        <v>512</v>
      </c>
      <c r="H335" s="357"/>
    </row>
    <row r="336" spans="1:8" ht="15" customHeight="1">
      <c r="A336" s="702"/>
      <c r="B336" s="704"/>
      <c r="C336" s="348" t="s">
        <v>2369</v>
      </c>
      <c r="D336" s="337">
        <v>6.1600000000000001E-4</v>
      </c>
      <c r="E336" s="337">
        <v>6.1600000000000001E-4</v>
      </c>
      <c r="F336" s="699"/>
      <c r="G336" s="700"/>
    </row>
    <row r="337" spans="1:8" ht="15" customHeight="1">
      <c r="A337" s="696"/>
      <c r="B337" s="712"/>
      <c r="C337" s="338" t="s">
        <v>952</v>
      </c>
      <c r="D337" s="344">
        <v>6.1600000000000001E-4</v>
      </c>
      <c r="E337" s="344">
        <v>6.1600000000000001E-4</v>
      </c>
      <c r="F337" s="699"/>
      <c r="G337" s="701"/>
    </row>
    <row r="338" spans="1:8" ht="15" customHeight="1">
      <c r="A338" s="695" t="s">
        <v>866</v>
      </c>
      <c r="B338" s="704" t="s">
        <v>155</v>
      </c>
      <c r="C338" s="361" t="s">
        <v>429</v>
      </c>
      <c r="D338" s="337">
        <v>0</v>
      </c>
      <c r="E338" s="360">
        <v>0</v>
      </c>
      <c r="F338" s="699">
        <v>100</v>
      </c>
      <c r="G338" s="700" t="s">
        <v>512</v>
      </c>
      <c r="H338" s="357"/>
    </row>
    <row r="339" spans="1:8" ht="15" customHeight="1">
      <c r="A339" s="702"/>
      <c r="B339" s="704"/>
      <c r="C339" s="352" t="s">
        <v>953</v>
      </c>
      <c r="D339" s="337">
        <v>0</v>
      </c>
      <c r="E339" s="337">
        <v>0</v>
      </c>
      <c r="F339" s="699"/>
      <c r="G339" s="700"/>
    </row>
    <row r="340" spans="1:8" ht="15" customHeight="1">
      <c r="A340" s="702"/>
      <c r="B340" s="704"/>
      <c r="C340" s="352" t="s">
        <v>988</v>
      </c>
      <c r="D340" s="353">
        <v>0</v>
      </c>
      <c r="E340" s="353">
        <v>0</v>
      </c>
      <c r="F340" s="699"/>
      <c r="G340" s="700"/>
    </row>
    <row r="341" spans="1:8" ht="15" customHeight="1">
      <c r="A341" s="702"/>
      <c r="B341" s="704"/>
      <c r="C341" s="352" t="s">
        <v>987</v>
      </c>
      <c r="D341" s="356">
        <v>0</v>
      </c>
      <c r="E341" s="353">
        <v>0</v>
      </c>
      <c r="F341" s="699"/>
      <c r="G341" s="700"/>
    </row>
    <row r="342" spans="1:8" ht="15" customHeight="1">
      <c r="A342" s="702"/>
      <c r="B342" s="704"/>
      <c r="C342" s="352" t="s">
        <v>986</v>
      </c>
      <c r="D342" s="353">
        <v>0</v>
      </c>
      <c r="E342" s="353">
        <v>0</v>
      </c>
      <c r="F342" s="699"/>
      <c r="G342" s="700"/>
    </row>
    <row r="343" spans="1:8" ht="15" customHeight="1">
      <c r="A343" s="702"/>
      <c r="B343" s="704"/>
      <c r="C343" s="352" t="s">
        <v>985</v>
      </c>
      <c r="D343" s="353">
        <v>0</v>
      </c>
      <c r="E343" s="353">
        <v>0</v>
      </c>
      <c r="F343" s="699"/>
      <c r="G343" s="700"/>
    </row>
    <row r="344" spans="1:8" ht="15" customHeight="1">
      <c r="A344" s="702"/>
      <c r="B344" s="704"/>
      <c r="C344" s="352" t="s">
        <v>1083</v>
      </c>
      <c r="D344" s="353">
        <v>0</v>
      </c>
      <c r="E344" s="353">
        <v>0</v>
      </c>
      <c r="F344" s="699"/>
      <c r="G344" s="700"/>
    </row>
    <row r="345" spans="1:8" ht="15" customHeight="1">
      <c r="A345" s="702"/>
      <c r="B345" s="704"/>
      <c r="C345" s="352" t="s">
        <v>1082</v>
      </c>
      <c r="D345" s="353">
        <v>0</v>
      </c>
      <c r="E345" s="353">
        <v>0</v>
      </c>
      <c r="F345" s="699"/>
      <c r="G345" s="700"/>
    </row>
    <row r="346" spans="1:8" ht="15" customHeight="1">
      <c r="A346" s="702"/>
      <c r="B346" s="704"/>
      <c r="C346" s="352" t="s">
        <v>1081</v>
      </c>
      <c r="D346" s="353">
        <v>0</v>
      </c>
      <c r="E346" s="353">
        <v>0</v>
      </c>
      <c r="F346" s="699"/>
      <c r="G346" s="700"/>
    </row>
    <row r="347" spans="1:8" ht="15" customHeight="1">
      <c r="A347" s="702"/>
      <c r="B347" s="704"/>
      <c r="C347" s="348" t="s">
        <v>2370</v>
      </c>
      <c r="D347" s="353">
        <v>7.7300000000000003E-4</v>
      </c>
      <c r="E347" s="353">
        <v>7.7300000000000003E-4</v>
      </c>
      <c r="F347" s="699"/>
      <c r="G347" s="700"/>
    </row>
    <row r="348" spans="1:8" ht="15" customHeight="1">
      <c r="A348" s="696"/>
      <c r="B348" s="712"/>
      <c r="C348" s="343" t="s">
        <v>952</v>
      </c>
      <c r="D348" s="344">
        <v>3.5199999999999999E-4</v>
      </c>
      <c r="E348" s="344">
        <v>3.5199999999999999E-4</v>
      </c>
      <c r="F348" s="699"/>
      <c r="G348" s="701"/>
    </row>
    <row r="349" spans="1:8" ht="15" customHeight="1">
      <c r="A349" s="715" t="s">
        <v>865</v>
      </c>
      <c r="B349" s="697" t="s">
        <v>216</v>
      </c>
      <c r="C349" s="340" t="s">
        <v>429</v>
      </c>
      <c r="D349" s="337">
        <v>0</v>
      </c>
      <c r="E349" s="337">
        <v>0</v>
      </c>
      <c r="F349" s="699">
        <v>98.2</v>
      </c>
      <c r="G349" s="700" t="s">
        <v>2325</v>
      </c>
      <c r="H349" s="364"/>
    </row>
    <row r="350" spans="1:8" ht="15" customHeight="1">
      <c r="A350" s="716"/>
      <c r="B350" s="697"/>
      <c r="C350" s="352" t="s">
        <v>953</v>
      </c>
      <c r="D350" s="337">
        <v>1.6699999999999999E-4</v>
      </c>
      <c r="E350" s="337">
        <v>1.6699999999999999E-4</v>
      </c>
      <c r="F350" s="699"/>
      <c r="G350" s="700"/>
    </row>
    <row r="351" spans="1:8" ht="15" customHeight="1">
      <c r="A351" s="716"/>
      <c r="B351" s="697"/>
      <c r="C351" s="352" t="s">
        <v>988</v>
      </c>
      <c r="D351" s="353">
        <v>2.5300000000000002E-4</v>
      </c>
      <c r="E351" s="353">
        <v>2.5300000000000002E-4</v>
      </c>
      <c r="F351" s="699"/>
      <c r="G351" s="700"/>
    </row>
    <row r="352" spans="1:8" ht="15" customHeight="1">
      <c r="A352" s="716"/>
      <c r="B352" s="697"/>
      <c r="C352" s="352" t="s">
        <v>987</v>
      </c>
      <c r="D352" s="353">
        <v>2.7399999999999999E-4</v>
      </c>
      <c r="E352" s="353">
        <v>2.7399999999999999E-4</v>
      </c>
      <c r="F352" s="699"/>
      <c r="G352" s="700"/>
    </row>
    <row r="353" spans="1:8" ht="15" customHeight="1">
      <c r="A353" s="716"/>
      <c r="B353" s="697"/>
      <c r="C353" s="352" t="s">
        <v>986</v>
      </c>
      <c r="D353" s="353">
        <v>2.9500000000000001E-4</v>
      </c>
      <c r="E353" s="353">
        <v>2.9500000000000001E-4</v>
      </c>
      <c r="F353" s="699"/>
      <c r="G353" s="700"/>
    </row>
    <row r="354" spans="1:8" ht="15" customHeight="1">
      <c r="A354" s="716"/>
      <c r="B354" s="697"/>
      <c r="C354" s="352" t="s">
        <v>985</v>
      </c>
      <c r="D354" s="353">
        <v>3.8699999999999997E-4</v>
      </c>
      <c r="E354" s="353">
        <v>3.8699999999999997E-4</v>
      </c>
      <c r="F354" s="699"/>
      <c r="G354" s="700"/>
    </row>
    <row r="355" spans="1:8" ht="15" customHeight="1">
      <c r="A355" s="716"/>
      <c r="B355" s="697"/>
      <c r="C355" s="352" t="s">
        <v>1083</v>
      </c>
      <c r="D355" s="353">
        <v>0</v>
      </c>
      <c r="E355" s="353">
        <v>0</v>
      </c>
      <c r="F355" s="699"/>
      <c r="G355" s="700"/>
    </row>
    <row r="356" spans="1:8" ht="15" customHeight="1">
      <c r="A356" s="716"/>
      <c r="B356" s="697"/>
      <c r="C356" s="352" t="s">
        <v>1082</v>
      </c>
      <c r="D356" s="353">
        <v>0</v>
      </c>
      <c r="E356" s="353">
        <v>0</v>
      </c>
      <c r="F356" s="699"/>
      <c r="G356" s="700"/>
    </row>
    <row r="357" spans="1:8" ht="15" customHeight="1">
      <c r="A357" s="716"/>
      <c r="B357" s="697"/>
      <c r="C357" s="352" t="s">
        <v>1081</v>
      </c>
      <c r="D357" s="353">
        <v>3.3E-4</v>
      </c>
      <c r="E357" s="353">
        <v>3.3E-4</v>
      </c>
      <c r="F357" s="699"/>
      <c r="G357" s="700"/>
    </row>
    <row r="358" spans="1:8" ht="15" customHeight="1">
      <c r="A358" s="716"/>
      <c r="B358" s="697"/>
      <c r="C358" s="352" t="s">
        <v>1093</v>
      </c>
      <c r="D358" s="353">
        <v>0</v>
      </c>
      <c r="E358" s="353">
        <v>0</v>
      </c>
      <c r="F358" s="699"/>
      <c r="G358" s="700"/>
    </row>
    <row r="359" spans="1:8" ht="15" customHeight="1">
      <c r="A359" s="716"/>
      <c r="B359" s="697"/>
      <c r="C359" s="348" t="s">
        <v>2345</v>
      </c>
      <c r="D359" s="353">
        <v>6.5700000000000003E-4</v>
      </c>
      <c r="E359" s="353">
        <v>6.5700000000000003E-4</v>
      </c>
      <c r="F359" s="699"/>
      <c r="G359" s="700"/>
    </row>
    <row r="360" spans="1:8" ht="15" customHeight="1">
      <c r="A360" s="717"/>
      <c r="B360" s="698"/>
      <c r="C360" s="343" t="s">
        <v>952</v>
      </c>
      <c r="D360" s="344">
        <v>4.5399999999999998E-4</v>
      </c>
      <c r="E360" s="344">
        <v>4.5399999999999998E-4</v>
      </c>
      <c r="F360" s="699"/>
      <c r="G360" s="701"/>
    </row>
    <row r="361" spans="1:8" ht="15" customHeight="1">
      <c r="A361" s="217" t="s">
        <v>864</v>
      </c>
      <c r="B361" s="345" t="s">
        <v>217</v>
      </c>
      <c r="C361" s="346"/>
      <c r="D361" s="331">
        <v>6.29E-4</v>
      </c>
      <c r="E361" s="332">
        <v>6.29E-4</v>
      </c>
      <c r="F361" s="325">
        <v>100</v>
      </c>
      <c r="G361" s="333" t="s">
        <v>512</v>
      </c>
      <c r="H361" s="357"/>
    </row>
    <row r="362" spans="1:8" ht="15" customHeight="1">
      <c r="A362" s="715" t="s">
        <v>863</v>
      </c>
      <c r="B362" s="704" t="s">
        <v>2371</v>
      </c>
      <c r="C362" s="340" t="s">
        <v>429</v>
      </c>
      <c r="D362" s="337">
        <v>0</v>
      </c>
      <c r="E362" s="337">
        <v>0</v>
      </c>
      <c r="F362" s="699">
        <v>100</v>
      </c>
      <c r="G362" s="700" t="s">
        <v>512</v>
      </c>
      <c r="H362" s="357"/>
    </row>
    <row r="363" spans="1:8" ht="15" customHeight="1">
      <c r="A363" s="716"/>
      <c r="B363" s="704"/>
      <c r="C363" s="352" t="s">
        <v>953</v>
      </c>
      <c r="D363" s="337">
        <v>0</v>
      </c>
      <c r="E363" s="337">
        <v>0</v>
      </c>
      <c r="F363" s="699"/>
      <c r="G363" s="700"/>
    </row>
    <row r="364" spans="1:8" ht="15" customHeight="1">
      <c r="A364" s="716"/>
      <c r="B364" s="704"/>
      <c r="C364" s="358" t="s">
        <v>965</v>
      </c>
      <c r="D364" s="353">
        <v>2.0000000000000001E-4</v>
      </c>
      <c r="E364" s="353">
        <v>2.0000000000000001E-4</v>
      </c>
      <c r="F364" s="699"/>
      <c r="G364" s="700"/>
    </row>
    <row r="365" spans="1:8" ht="15" customHeight="1">
      <c r="A365" s="717"/>
      <c r="B365" s="712"/>
      <c r="C365" s="343" t="s">
        <v>952</v>
      </c>
      <c r="D365" s="344">
        <v>1.18E-4</v>
      </c>
      <c r="E365" s="344">
        <v>1.18E-4</v>
      </c>
      <c r="F365" s="699"/>
      <c r="G365" s="701"/>
    </row>
    <row r="366" spans="1:8" ht="15" customHeight="1">
      <c r="A366" s="695" t="s">
        <v>862</v>
      </c>
      <c r="B366" s="704" t="s">
        <v>218</v>
      </c>
      <c r="C366" s="340" t="s">
        <v>429</v>
      </c>
      <c r="D366" s="337">
        <v>0</v>
      </c>
      <c r="E366" s="337">
        <v>0</v>
      </c>
      <c r="F366" s="699">
        <v>100</v>
      </c>
      <c r="G366" s="700" t="s">
        <v>512</v>
      </c>
      <c r="H366" s="357"/>
    </row>
    <row r="367" spans="1:8" ht="15" customHeight="1">
      <c r="A367" s="702"/>
      <c r="B367" s="704"/>
      <c r="C367" s="348" t="s">
        <v>2328</v>
      </c>
      <c r="D367" s="337">
        <v>4.17E-4</v>
      </c>
      <c r="E367" s="337">
        <v>4.17E-4</v>
      </c>
      <c r="F367" s="699"/>
      <c r="G367" s="700"/>
    </row>
    <row r="368" spans="1:8" ht="15" customHeight="1">
      <c r="A368" s="696"/>
      <c r="B368" s="712"/>
      <c r="C368" s="343" t="s">
        <v>952</v>
      </c>
      <c r="D368" s="344">
        <v>3.6900000000000002E-4</v>
      </c>
      <c r="E368" s="344">
        <v>3.6900000000000002E-4</v>
      </c>
      <c r="F368" s="699"/>
      <c r="G368" s="701"/>
    </row>
    <row r="369" spans="1:8" ht="15" customHeight="1">
      <c r="A369" s="695" t="s">
        <v>861</v>
      </c>
      <c r="B369" s="704" t="s">
        <v>2372</v>
      </c>
      <c r="C369" s="340" t="s">
        <v>429</v>
      </c>
      <c r="D369" s="337">
        <v>0</v>
      </c>
      <c r="E369" s="337">
        <v>0</v>
      </c>
      <c r="F369" s="699">
        <v>63.43</v>
      </c>
      <c r="G369" s="700" t="s">
        <v>2325</v>
      </c>
      <c r="H369" s="357"/>
    </row>
    <row r="370" spans="1:8" ht="15" customHeight="1">
      <c r="A370" s="702"/>
      <c r="B370" s="704"/>
      <c r="C370" s="352" t="s">
        <v>953</v>
      </c>
      <c r="D370" s="337">
        <v>0</v>
      </c>
      <c r="E370" s="337">
        <v>0</v>
      </c>
      <c r="F370" s="699"/>
      <c r="G370" s="700"/>
    </row>
    <row r="371" spans="1:8" ht="15" customHeight="1">
      <c r="A371" s="702"/>
      <c r="B371" s="704"/>
      <c r="C371" s="358" t="s">
        <v>965</v>
      </c>
      <c r="D371" s="356">
        <v>5.3899999999999998E-4</v>
      </c>
      <c r="E371" s="353">
        <v>5.3899999999999998E-4</v>
      </c>
      <c r="F371" s="699"/>
      <c r="G371" s="700"/>
    </row>
    <row r="372" spans="1:8" ht="15" customHeight="1">
      <c r="A372" s="696"/>
      <c r="B372" s="712"/>
      <c r="C372" s="343" t="s">
        <v>952</v>
      </c>
      <c r="D372" s="344">
        <v>3.9100000000000002E-4</v>
      </c>
      <c r="E372" s="344">
        <v>3.9100000000000002E-4</v>
      </c>
      <c r="F372" s="699"/>
      <c r="G372" s="701"/>
    </row>
    <row r="373" spans="1:8" ht="15" customHeight="1">
      <c r="A373" s="217" t="s">
        <v>860</v>
      </c>
      <c r="B373" s="217" t="s">
        <v>134</v>
      </c>
      <c r="C373" s="346"/>
      <c r="D373" s="331">
        <v>3.2299999999999999E-4</v>
      </c>
      <c r="E373" s="332">
        <v>3.2299999999999999E-4</v>
      </c>
      <c r="F373" s="325">
        <v>52.53</v>
      </c>
      <c r="G373" s="333" t="s">
        <v>2325</v>
      </c>
      <c r="H373" s="364"/>
    </row>
    <row r="374" spans="1:8" ht="15" customHeight="1">
      <c r="A374" s="695" t="s">
        <v>859</v>
      </c>
      <c r="B374" s="704" t="s">
        <v>149</v>
      </c>
      <c r="C374" s="340" t="s">
        <v>429</v>
      </c>
      <c r="D374" s="337">
        <v>0</v>
      </c>
      <c r="E374" s="337">
        <v>0</v>
      </c>
      <c r="F374" s="699">
        <v>99.15</v>
      </c>
      <c r="G374" s="700" t="s">
        <v>2325</v>
      </c>
      <c r="H374" s="357"/>
    </row>
    <row r="375" spans="1:8" ht="15" customHeight="1">
      <c r="A375" s="702"/>
      <c r="B375" s="704"/>
      <c r="C375" s="348" t="s">
        <v>2328</v>
      </c>
      <c r="D375" s="337">
        <v>6.38E-4</v>
      </c>
      <c r="E375" s="337">
        <v>6.38E-4</v>
      </c>
      <c r="F375" s="699"/>
      <c r="G375" s="700"/>
    </row>
    <row r="376" spans="1:8" ht="15" customHeight="1">
      <c r="A376" s="696"/>
      <c r="B376" s="712"/>
      <c r="C376" s="343" t="s">
        <v>952</v>
      </c>
      <c r="D376" s="344">
        <v>5.6800000000000004E-4</v>
      </c>
      <c r="E376" s="344">
        <v>5.6800000000000004E-4</v>
      </c>
      <c r="F376" s="699"/>
      <c r="G376" s="701"/>
    </row>
    <row r="377" spans="1:8" ht="15" customHeight="1">
      <c r="A377" s="695" t="s">
        <v>858</v>
      </c>
      <c r="B377" s="704" t="s">
        <v>2373</v>
      </c>
      <c r="C377" s="340" t="s">
        <v>429</v>
      </c>
      <c r="D377" s="337">
        <v>0</v>
      </c>
      <c r="E377" s="337">
        <v>0</v>
      </c>
      <c r="F377" s="699">
        <v>100</v>
      </c>
      <c r="G377" s="700" t="s">
        <v>512</v>
      </c>
      <c r="H377" s="357"/>
    </row>
    <row r="378" spans="1:8" ht="15" customHeight="1">
      <c r="A378" s="702"/>
      <c r="B378" s="704"/>
      <c r="C378" s="352" t="s">
        <v>953</v>
      </c>
      <c r="D378" s="337">
        <v>0</v>
      </c>
      <c r="E378" s="337">
        <v>0</v>
      </c>
      <c r="F378" s="699"/>
      <c r="G378" s="700"/>
    </row>
    <row r="379" spans="1:8" ht="15" customHeight="1">
      <c r="A379" s="702"/>
      <c r="B379" s="704"/>
      <c r="C379" s="358" t="s">
        <v>965</v>
      </c>
      <c r="D379" s="353">
        <v>5.0500000000000002E-4</v>
      </c>
      <c r="E379" s="353">
        <v>5.0500000000000002E-4</v>
      </c>
      <c r="F379" s="699"/>
      <c r="G379" s="700"/>
    </row>
    <row r="380" spans="1:8" ht="15" customHeight="1">
      <c r="A380" s="696"/>
      <c r="B380" s="712"/>
      <c r="C380" s="343" t="s">
        <v>952</v>
      </c>
      <c r="D380" s="359">
        <v>4.8700000000000002E-4</v>
      </c>
      <c r="E380" s="344">
        <v>4.8700000000000002E-4</v>
      </c>
      <c r="F380" s="699"/>
      <c r="G380" s="701"/>
    </row>
    <row r="381" spans="1:8" ht="15" customHeight="1">
      <c r="A381" s="695" t="s">
        <v>857</v>
      </c>
      <c r="B381" s="704" t="s">
        <v>219</v>
      </c>
      <c r="C381" s="340" t="s">
        <v>429</v>
      </c>
      <c r="D381" s="360">
        <v>0</v>
      </c>
      <c r="E381" s="337">
        <v>0</v>
      </c>
      <c r="F381" s="699">
        <v>100</v>
      </c>
      <c r="G381" s="700" t="s">
        <v>512</v>
      </c>
      <c r="H381" s="357"/>
    </row>
    <row r="382" spans="1:8" ht="15" customHeight="1">
      <c r="A382" s="702"/>
      <c r="B382" s="704"/>
      <c r="C382" s="352" t="s">
        <v>953</v>
      </c>
      <c r="D382" s="337">
        <v>0</v>
      </c>
      <c r="E382" s="337">
        <v>0</v>
      </c>
      <c r="F382" s="699"/>
      <c r="G382" s="700"/>
    </row>
    <row r="383" spans="1:8" ht="15" customHeight="1">
      <c r="A383" s="702"/>
      <c r="B383" s="704"/>
      <c r="C383" s="358" t="s">
        <v>965</v>
      </c>
      <c r="D383" s="353">
        <v>2.23E-4</v>
      </c>
      <c r="E383" s="353">
        <v>2.23E-4</v>
      </c>
      <c r="F383" s="699"/>
      <c r="G383" s="700"/>
    </row>
    <row r="384" spans="1:8" ht="15" customHeight="1">
      <c r="A384" s="696"/>
      <c r="B384" s="712"/>
      <c r="C384" s="343" t="s">
        <v>952</v>
      </c>
      <c r="D384" s="344">
        <v>6.0000000000000002E-5</v>
      </c>
      <c r="E384" s="344">
        <v>6.0000000000000002E-5</v>
      </c>
      <c r="F384" s="699"/>
      <c r="G384" s="701"/>
    </row>
    <row r="385" spans="1:8" ht="15" customHeight="1">
      <c r="A385" s="695" t="s">
        <v>856</v>
      </c>
      <c r="B385" s="704" t="s">
        <v>220</v>
      </c>
      <c r="C385" s="340" t="s">
        <v>429</v>
      </c>
      <c r="D385" s="337">
        <v>0</v>
      </c>
      <c r="E385" s="337">
        <v>0</v>
      </c>
      <c r="F385" s="699">
        <v>100</v>
      </c>
      <c r="G385" s="700" t="s">
        <v>512</v>
      </c>
      <c r="H385" s="357"/>
    </row>
    <row r="386" spans="1:8" ht="15" customHeight="1">
      <c r="A386" s="702"/>
      <c r="B386" s="704"/>
      <c r="C386" s="348" t="s">
        <v>2328</v>
      </c>
      <c r="D386" s="337">
        <v>4.2000000000000002E-4</v>
      </c>
      <c r="E386" s="337">
        <v>4.2000000000000002E-4</v>
      </c>
      <c r="F386" s="699"/>
      <c r="G386" s="700"/>
    </row>
    <row r="387" spans="1:8" ht="15" customHeight="1">
      <c r="A387" s="696"/>
      <c r="B387" s="712"/>
      <c r="C387" s="343" t="s">
        <v>952</v>
      </c>
      <c r="D387" s="344">
        <v>4.1599999999999997E-4</v>
      </c>
      <c r="E387" s="344">
        <v>4.1599999999999997E-4</v>
      </c>
      <c r="F387" s="699"/>
      <c r="G387" s="701"/>
    </row>
    <row r="388" spans="1:8" ht="15" customHeight="1">
      <c r="A388" s="695" t="s">
        <v>855</v>
      </c>
      <c r="B388" s="704" t="s">
        <v>2374</v>
      </c>
      <c r="C388" s="336" t="s">
        <v>429</v>
      </c>
      <c r="D388" s="337">
        <v>0</v>
      </c>
      <c r="E388" s="337">
        <v>0</v>
      </c>
      <c r="F388" s="699" t="s">
        <v>2323</v>
      </c>
      <c r="G388" s="700" t="s">
        <v>512</v>
      </c>
      <c r="H388" s="357"/>
    </row>
    <row r="389" spans="1:8" ht="15" customHeight="1">
      <c r="A389" s="696"/>
      <c r="B389" s="712"/>
      <c r="C389" s="343" t="s">
        <v>952</v>
      </c>
      <c r="D389" s="324">
        <v>0</v>
      </c>
      <c r="E389" s="324">
        <v>0</v>
      </c>
      <c r="F389" s="699"/>
      <c r="G389" s="701"/>
    </row>
    <row r="390" spans="1:8" ht="15" customHeight="1">
      <c r="A390" s="217" t="s">
        <v>854</v>
      </c>
      <c r="B390" s="345" t="s">
        <v>221</v>
      </c>
      <c r="C390" s="346"/>
      <c r="D390" s="331">
        <v>4.1899999999999999E-4</v>
      </c>
      <c r="E390" s="332">
        <v>4.1899999999999999E-4</v>
      </c>
      <c r="F390" s="325">
        <v>100</v>
      </c>
      <c r="G390" s="333" t="s">
        <v>512</v>
      </c>
      <c r="H390" s="357"/>
    </row>
    <row r="391" spans="1:8" ht="15" customHeight="1">
      <c r="A391" s="695" t="s">
        <v>853</v>
      </c>
      <c r="B391" s="704" t="s">
        <v>222</v>
      </c>
      <c r="C391" s="340" t="s">
        <v>429</v>
      </c>
      <c r="D391" s="360">
        <v>2.0599999999999999E-4</v>
      </c>
      <c r="E391" s="337">
        <v>2.0599999999999999E-4</v>
      </c>
      <c r="F391" s="699">
        <v>100</v>
      </c>
      <c r="G391" s="700" t="s">
        <v>512</v>
      </c>
      <c r="H391" s="357"/>
    </row>
    <row r="392" spans="1:8" ht="15" customHeight="1">
      <c r="A392" s="702"/>
      <c r="B392" s="704"/>
      <c r="C392" s="352" t="s">
        <v>953</v>
      </c>
      <c r="D392" s="360">
        <v>3.2499999999999999E-4</v>
      </c>
      <c r="E392" s="337">
        <v>3.2499999999999999E-4</v>
      </c>
      <c r="F392" s="699"/>
      <c r="G392" s="700"/>
    </row>
    <row r="393" spans="1:8" ht="15" customHeight="1">
      <c r="A393" s="702"/>
      <c r="B393" s="704"/>
      <c r="C393" s="348" t="s">
        <v>2367</v>
      </c>
      <c r="D393" s="356">
        <v>5.2999999999999998E-4</v>
      </c>
      <c r="E393" s="353">
        <v>5.2999999999999998E-4</v>
      </c>
      <c r="F393" s="699"/>
      <c r="G393" s="700"/>
    </row>
    <row r="394" spans="1:8" ht="15" customHeight="1">
      <c r="A394" s="696"/>
      <c r="B394" s="712"/>
      <c r="C394" s="343" t="s">
        <v>952</v>
      </c>
      <c r="D394" s="359">
        <v>4.8999999999999998E-4</v>
      </c>
      <c r="E394" s="344">
        <v>4.8999999999999998E-4</v>
      </c>
      <c r="F394" s="699"/>
      <c r="G394" s="701"/>
    </row>
    <row r="395" spans="1:8" ht="15" customHeight="1">
      <c r="A395" s="695" t="s">
        <v>852</v>
      </c>
      <c r="B395" s="697" t="s">
        <v>150</v>
      </c>
      <c r="C395" s="340" t="s">
        <v>429</v>
      </c>
      <c r="D395" s="337">
        <v>0</v>
      </c>
      <c r="E395" s="337">
        <v>0</v>
      </c>
      <c r="F395" s="699">
        <v>59.88</v>
      </c>
      <c r="G395" s="700" t="s">
        <v>2361</v>
      </c>
      <c r="H395" s="327"/>
    </row>
    <row r="396" spans="1:8" ht="15" customHeight="1">
      <c r="A396" s="702"/>
      <c r="B396" s="697"/>
      <c r="C396" s="352" t="s">
        <v>953</v>
      </c>
      <c r="D396" s="337">
        <v>0</v>
      </c>
      <c r="E396" s="337">
        <v>0</v>
      </c>
      <c r="F396" s="699"/>
      <c r="G396" s="700"/>
      <c r="H396" s="362"/>
    </row>
    <row r="397" spans="1:8" ht="15" customHeight="1">
      <c r="A397" s="702"/>
      <c r="B397" s="697"/>
      <c r="C397" s="358" t="s">
        <v>965</v>
      </c>
      <c r="D397" s="353">
        <v>4.5199999999999998E-4</v>
      </c>
      <c r="E397" s="353">
        <v>4.5199999999999998E-4</v>
      </c>
      <c r="F397" s="699"/>
      <c r="G397" s="700"/>
      <c r="H397" s="362"/>
    </row>
    <row r="398" spans="1:8" ht="15" customHeight="1">
      <c r="A398" s="696"/>
      <c r="B398" s="698"/>
      <c r="C398" s="343" t="s">
        <v>952</v>
      </c>
      <c r="D398" s="344">
        <v>4.1899999999999999E-4</v>
      </c>
      <c r="E398" s="344">
        <v>4.1899999999999999E-4</v>
      </c>
      <c r="F398" s="699"/>
      <c r="G398" s="701"/>
      <c r="H398" s="362"/>
    </row>
    <row r="399" spans="1:8" ht="15" customHeight="1">
      <c r="A399" s="695" t="s">
        <v>851</v>
      </c>
      <c r="B399" s="704" t="s">
        <v>223</v>
      </c>
      <c r="C399" s="340" t="s">
        <v>429</v>
      </c>
      <c r="D399" s="337">
        <v>0</v>
      </c>
      <c r="E399" s="337">
        <v>0</v>
      </c>
      <c r="F399" s="699">
        <v>100</v>
      </c>
      <c r="G399" s="700" t="s">
        <v>512</v>
      </c>
      <c r="H399" s="357"/>
    </row>
    <row r="400" spans="1:8" ht="15" customHeight="1">
      <c r="A400" s="702"/>
      <c r="B400" s="704"/>
      <c r="C400" s="348" t="s">
        <v>2328</v>
      </c>
      <c r="D400" s="337">
        <v>2.1800000000000001E-4</v>
      </c>
      <c r="E400" s="337">
        <v>2.1800000000000001E-4</v>
      </c>
      <c r="F400" s="699"/>
      <c r="G400" s="700"/>
    </row>
    <row r="401" spans="1:9" ht="15" customHeight="1">
      <c r="A401" s="696"/>
      <c r="B401" s="712"/>
      <c r="C401" s="343" t="s">
        <v>952</v>
      </c>
      <c r="D401" s="344">
        <v>2.13E-4</v>
      </c>
      <c r="E401" s="344">
        <v>2.13E-4</v>
      </c>
      <c r="F401" s="699"/>
      <c r="G401" s="701"/>
    </row>
    <row r="402" spans="1:9" ht="15" customHeight="1">
      <c r="A402" s="695" t="s">
        <v>850</v>
      </c>
      <c r="B402" s="704" t="s">
        <v>1097</v>
      </c>
      <c r="C402" s="340" t="s">
        <v>429</v>
      </c>
      <c r="D402" s="337">
        <v>0</v>
      </c>
      <c r="E402" s="337">
        <v>0</v>
      </c>
      <c r="F402" s="699">
        <v>100</v>
      </c>
      <c r="G402" s="700" t="s">
        <v>512</v>
      </c>
      <c r="H402" s="357"/>
    </row>
    <row r="403" spans="1:9" ht="15" customHeight="1">
      <c r="A403" s="702"/>
      <c r="B403" s="704"/>
      <c r="C403" s="348" t="s">
        <v>2328</v>
      </c>
      <c r="D403" s="360">
        <v>4.8999999999999998E-4</v>
      </c>
      <c r="E403" s="337">
        <v>4.8999999999999998E-4</v>
      </c>
      <c r="F403" s="699"/>
      <c r="G403" s="700"/>
    </row>
    <row r="404" spans="1:9" ht="15" customHeight="1">
      <c r="A404" s="696"/>
      <c r="B404" s="712"/>
      <c r="C404" s="343" t="s">
        <v>952</v>
      </c>
      <c r="D404" s="359">
        <v>4.8299999999999998E-4</v>
      </c>
      <c r="E404" s="344">
        <v>4.8299999999999998E-4</v>
      </c>
      <c r="F404" s="699"/>
      <c r="G404" s="701"/>
    </row>
    <row r="405" spans="1:9" ht="15" customHeight="1">
      <c r="A405" s="695" t="s">
        <v>849</v>
      </c>
      <c r="B405" s="704" t="s">
        <v>224</v>
      </c>
      <c r="C405" s="340" t="s">
        <v>429</v>
      </c>
      <c r="D405" s="360">
        <v>0</v>
      </c>
      <c r="E405" s="337">
        <v>0</v>
      </c>
      <c r="F405" s="699">
        <v>88.45</v>
      </c>
      <c r="G405" s="700" t="s">
        <v>2375</v>
      </c>
      <c r="H405" s="357"/>
      <c r="I405" s="369"/>
    </row>
    <row r="406" spans="1:9" ht="15" customHeight="1">
      <c r="A406" s="702"/>
      <c r="B406" s="704"/>
      <c r="C406" s="352" t="s">
        <v>953</v>
      </c>
      <c r="D406" s="360">
        <v>0</v>
      </c>
      <c r="E406" s="337">
        <v>0</v>
      </c>
      <c r="F406" s="699"/>
      <c r="G406" s="700"/>
    </row>
    <row r="407" spans="1:9" ht="15" customHeight="1">
      <c r="A407" s="702"/>
      <c r="B407" s="704"/>
      <c r="C407" s="352" t="s">
        <v>988</v>
      </c>
      <c r="D407" s="353">
        <v>4.0000000000000002E-4</v>
      </c>
      <c r="E407" s="353">
        <v>4.0000000000000002E-4</v>
      </c>
      <c r="F407" s="699"/>
      <c r="G407" s="700"/>
    </row>
    <row r="408" spans="1:9" ht="15" customHeight="1">
      <c r="A408" s="702"/>
      <c r="B408" s="704"/>
      <c r="C408" s="352" t="s">
        <v>987</v>
      </c>
      <c r="D408" s="353">
        <v>0</v>
      </c>
      <c r="E408" s="353">
        <v>0</v>
      </c>
      <c r="F408" s="699"/>
      <c r="G408" s="700"/>
    </row>
    <row r="409" spans="1:9" ht="15" customHeight="1">
      <c r="A409" s="702"/>
      <c r="B409" s="704"/>
      <c r="C409" s="348" t="s">
        <v>2348</v>
      </c>
      <c r="D409" s="353" t="s">
        <v>2322</v>
      </c>
      <c r="E409" s="353" t="s">
        <v>2322</v>
      </c>
      <c r="F409" s="699"/>
      <c r="G409" s="700"/>
    </row>
    <row r="410" spans="1:9" ht="15" customHeight="1">
      <c r="A410" s="696"/>
      <c r="B410" s="712"/>
      <c r="C410" s="343" t="s">
        <v>952</v>
      </c>
      <c r="D410" s="344">
        <v>4.57E-4</v>
      </c>
      <c r="E410" s="344">
        <v>4.57E-4</v>
      </c>
      <c r="F410" s="699"/>
      <c r="G410" s="701"/>
    </row>
    <row r="411" spans="1:9" ht="15" customHeight="1">
      <c r="A411" s="217" t="s">
        <v>848</v>
      </c>
      <c r="B411" s="345" t="s">
        <v>1094</v>
      </c>
      <c r="C411" s="346"/>
      <c r="D411" s="331">
        <v>5.7700000000000004E-4</v>
      </c>
      <c r="E411" s="332">
        <v>5.7700000000000004E-4</v>
      </c>
      <c r="F411" s="325">
        <v>100</v>
      </c>
      <c r="G411" s="333" t="s">
        <v>512</v>
      </c>
      <c r="H411" s="357"/>
    </row>
    <row r="412" spans="1:9" ht="15" customHeight="1">
      <c r="A412" s="695" t="s">
        <v>847</v>
      </c>
      <c r="B412" s="697" t="s">
        <v>189</v>
      </c>
      <c r="C412" s="340" t="s">
        <v>429</v>
      </c>
      <c r="D412" s="337">
        <v>0</v>
      </c>
      <c r="E412" s="337">
        <v>0</v>
      </c>
      <c r="F412" s="699">
        <v>96.62</v>
      </c>
      <c r="G412" s="700" t="s">
        <v>2325</v>
      </c>
      <c r="H412" s="327"/>
    </row>
    <row r="413" spans="1:9" ht="15" customHeight="1">
      <c r="A413" s="702"/>
      <c r="B413" s="697"/>
      <c r="C413" s="348" t="s">
        <v>2328</v>
      </c>
      <c r="D413" s="337">
        <v>4.4499999999999997E-4</v>
      </c>
      <c r="E413" s="337">
        <v>4.4499999999999997E-4</v>
      </c>
      <c r="F413" s="699"/>
      <c r="G413" s="700"/>
      <c r="H413" s="362"/>
    </row>
    <row r="414" spans="1:9" ht="15" customHeight="1">
      <c r="A414" s="696"/>
      <c r="B414" s="698"/>
      <c r="C414" s="343" t="s">
        <v>952</v>
      </c>
      <c r="D414" s="344">
        <v>4.37E-4</v>
      </c>
      <c r="E414" s="344">
        <v>4.37E-4</v>
      </c>
      <c r="F414" s="699"/>
      <c r="G414" s="701"/>
      <c r="H414" s="362"/>
    </row>
    <row r="415" spans="1:9" ht="15" customHeight="1">
      <c r="A415" s="217" t="s">
        <v>846</v>
      </c>
      <c r="B415" s="345" t="s">
        <v>225</v>
      </c>
      <c r="C415" s="346"/>
      <c r="D415" s="331" t="s">
        <v>2322</v>
      </c>
      <c r="E415" s="332" t="s">
        <v>2322</v>
      </c>
      <c r="F415" s="325" t="s">
        <v>2323</v>
      </c>
      <c r="G415" s="333" t="s">
        <v>512</v>
      </c>
      <c r="H415" s="364"/>
    </row>
    <row r="416" spans="1:9" ht="15" customHeight="1">
      <c r="A416" s="695" t="s">
        <v>845</v>
      </c>
      <c r="B416" s="704" t="s">
        <v>154</v>
      </c>
      <c r="C416" s="340" t="s">
        <v>429</v>
      </c>
      <c r="D416" s="337">
        <v>2.8299999999999999E-4</v>
      </c>
      <c r="E416" s="337">
        <v>2.8299999999999999E-4</v>
      </c>
      <c r="F416" s="699">
        <v>100</v>
      </c>
      <c r="G416" s="700" t="s">
        <v>512</v>
      </c>
      <c r="H416" s="357"/>
    </row>
    <row r="417" spans="1:8" ht="15" customHeight="1">
      <c r="A417" s="702"/>
      <c r="B417" s="704"/>
      <c r="C417" s="352" t="s">
        <v>953</v>
      </c>
      <c r="D417" s="337">
        <v>0</v>
      </c>
      <c r="E417" s="337">
        <v>0</v>
      </c>
      <c r="F417" s="699"/>
      <c r="G417" s="700"/>
    </row>
    <row r="418" spans="1:8" ht="15" customHeight="1">
      <c r="A418" s="702"/>
      <c r="B418" s="704"/>
      <c r="C418" s="358" t="s">
        <v>965</v>
      </c>
      <c r="D418" s="353">
        <v>5.5500000000000005E-4</v>
      </c>
      <c r="E418" s="353">
        <v>5.5500000000000005E-4</v>
      </c>
      <c r="F418" s="699"/>
      <c r="G418" s="700"/>
    </row>
    <row r="419" spans="1:8" ht="15" customHeight="1">
      <c r="A419" s="696"/>
      <c r="B419" s="712"/>
      <c r="C419" s="343" t="s">
        <v>952</v>
      </c>
      <c r="D419" s="344">
        <v>5.2099999999999998E-4</v>
      </c>
      <c r="E419" s="344">
        <v>5.2099999999999998E-4</v>
      </c>
      <c r="F419" s="699"/>
      <c r="G419" s="701"/>
    </row>
    <row r="420" spans="1:8" ht="15" customHeight="1">
      <c r="A420" s="695" t="s">
        <v>844</v>
      </c>
      <c r="B420" s="704" t="s">
        <v>173</v>
      </c>
      <c r="C420" s="340" t="s">
        <v>429</v>
      </c>
      <c r="D420" s="337">
        <v>3.8699999999999997E-4</v>
      </c>
      <c r="E420" s="337">
        <v>3.8699999999999997E-4</v>
      </c>
      <c r="F420" s="699">
        <v>100</v>
      </c>
      <c r="G420" s="700" t="s">
        <v>512</v>
      </c>
      <c r="H420" s="357"/>
    </row>
    <row r="421" spans="1:8" ht="15" customHeight="1">
      <c r="A421" s="702"/>
      <c r="B421" s="704"/>
      <c r="C421" s="352" t="s">
        <v>953</v>
      </c>
      <c r="D421" s="337">
        <v>3.6299999999999999E-4</v>
      </c>
      <c r="E421" s="337">
        <v>3.6299999999999999E-4</v>
      </c>
      <c r="F421" s="699"/>
      <c r="G421" s="700"/>
    </row>
    <row r="422" spans="1:8" ht="15" customHeight="1">
      <c r="A422" s="702"/>
      <c r="B422" s="704"/>
      <c r="C422" s="358" t="s">
        <v>965</v>
      </c>
      <c r="D422" s="353">
        <v>3.9500000000000001E-4</v>
      </c>
      <c r="E422" s="353">
        <v>3.9500000000000001E-4</v>
      </c>
      <c r="F422" s="699"/>
      <c r="G422" s="700"/>
    </row>
    <row r="423" spans="1:8" ht="15" customHeight="1">
      <c r="A423" s="696"/>
      <c r="B423" s="712"/>
      <c r="C423" s="343" t="s">
        <v>952</v>
      </c>
      <c r="D423" s="344">
        <v>3.8699999999999997E-4</v>
      </c>
      <c r="E423" s="344">
        <v>3.8699999999999997E-4</v>
      </c>
      <c r="F423" s="699"/>
      <c r="G423" s="701"/>
    </row>
    <row r="424" spans="1:8" ht="15" customHeight="1">
      <c r="A424" s="217" t="s">
        <v>843</v>
      </c>
      <c r="B424" s="345" t="s">
        <v>226</v>
      </c>
      <c r="C424" s="346"/>
      <c r="D424" s="331">
        <v>4.1899999999999999E-4</v>
      </c>
      <c r="E424" s="332">
        <v>4.1899999999999999E-4</v>
      </c>
      <c r="F424" s="325">
        <v>100</v>
      </c>
      <c r="G424" s="333" t="s">
        <v>512</v>
      </c>
      <c r="H424" s="357"/>
    </row>
    <row r="425" spans="1:8" ht="15" customHeight="1">
      <c r="A425" s="217" t="s">
        <v>842</v>
      </c>
      <c r="B425" s="345" t="s">
        <v>227</v>
      </c>
      <c r="C425" s="346"/>
      <c r="D425" s="331">
        <v>4.1899999999999999E-4</v>
      </c>
      <c r="E425" s="332">
        <v>4.1899999999999999E-4</v>
      </c>
      <c r="F425" s="325">
        <v>100</v>
      </c>
      <c r="G425" s="333" t="s">
        <v>512</v>
      </c>
      <c r="H425" s="357"/>
    </row>
    <row r="426" spans="1:8" ht="15" customHeight="1">
      <c r="A426" s="695" t="s">
        <v>841</v>
      </c>
      <c r="B426" s="704" t="s">
        <v>162</v>
      </c>
      <c r="C426" s="340" t="s">
        <v>429</v>
      </c>
      <c r="D426" s="337">
        <v>0</v>
      </c>
      <c r="E426" s="337">
        <v>0</v>
      </c>
      <c r="F426" s="699">
        <v>100</v>
      </c>
      <c r="G426" s="700" t="s">
        <v>512</v>
      </c>
      <c r="H426" s="364"/>
    </row>
    <row r="427" spans="1:8" ht="15" customHeight="1">
      <c r="A427" s="702"/>
      <c r="B427" s="704"/>
      <c r="C427" s="348" t="s">
        <v>2328</v>
      </c>
      <c r="D427" s="337">
        <v>5.4600000000000004E-4</v>
      </c>
      <c r="E427" s="337">
        <v>5.4600000000000004E-4</v>
      </c>
      <c r="F427" s="699"/>
      <c r="G427" s="700"/>
    </row>
    <row r="428" spans="1:8" ht="15" customHeight="1">
      <c r="A428" s="696"/>
      <c r="B428" s="712"/>
      <c r="C428" s="343" t="s">
        <v>952</v>
      </c>
      <c r="D428" s="344">
        <v>5.4100000000000003E-4</v>
      </c>
      <c r="E428" s="344">
        <v>5.4100000000000003E-4</v>
      </c>
      <c r="F428" s="699"/>
      <c r="G428" s="701"/>
    </row>
    <row r="429" spans="1:8" ht="15" customHeight="1">
      <c r="A429" s="695" t="s">
        <v>840</v>
      </c>
      <c r="B429" s="704" t="s">
        <v>2376</v>
      </c>
      <c r="C429" s="340" t="s">
        <v>429</v>
      </c>
      <c r="D429" s="337">
        <v>8.3999999999999995E-5</v>
      </c>
      <c r="E429" s="337">
        <v>8.3999999999999995E-5</v>
      </c>
      <c r="F429" s="699">
        <v>59.24</v>
      </c>
      <c r="G429" s="700" t="s">
        <v>2325</v>
      </c>
      <c r="H429" s="364"/>
    </row>
    <row r="430" spans="1:8" ht="15" customHeight="1">
      <c r="A430" s="702"/>
      <c r="B430" s="704"/>
      <c r="C430" s="352" t="s">
        <v>953</v>
      </c>
      <c r="D430" s="337">
        <v>1.7200000000000001E-4</v>
      </c>
      <c r="E430" s="337">
        <v>1.7200000000000001E-4</v>
      </c>
      <c r="F430" s="699"/>
      <c r="G430" s="700"/>
    </row>
    <row r="431" spans="1:8" ht="15" customHeight="1">
      <c r="A431" s="702"/>
      <c r="B431" s="704"/>
      <c r="C431" s="352" t="s">
        <v>988</v>
      </c>
      <c r="D431" s="353">
        <v>1.8000000000000001E-4</v>
      </c>
      <c r="E431" s="353">
        <v>1.8000000000000001E-4</v>
      </c>
      <c r="F431" s="699"/>
      <c r="G431" s="700"/>
    </row>
    <row r="432" spans="1:8" ht="15" customHeight="1">
      <c r="A432" s="702"/>
      <c r="B432" s="704"/>
      <c r="C432" s="348" t="s">
        <v>2333</v>
      </c>
      <c r="D432" s="353">
        <v>5.04E-4</v>
      </c>
      <c r="E432" s="353">
        <v>5.04E-4</v>
      </c>
      <c r="F432" s="699"/>
      <c r="G432" s="700"/>
    </row>
    <row r="433" spans="1:8" ht="15" customHeight="1">
      <c r="A433" s="696"/>
      <c r="B433" s="712"/>
      <c r="C433" s="343" t="s">
        <v>952</v>
      </c>
      <c r="D433" s="344">
        <v>4.5399999999999998E-4</v>
      </c>
      <c r="E433" s="344">
        <v>4.5399999999999998E-4</v>
      </c>
      <c r="F433" s="699"/>
      <c r="G433" s="701"/>
    </row>
    <row r="434" spans="1:8" ht="15" customHeight="1">
      <c r="A434" s="695" t="s">
        <v>839</v>
      </c>
      <c r="B434" s="704" t="s">
        <v>228</v>
      </c>
      <c r="C434" s="340" t="s">
        <v>429</v>
      </c>
      <c r="D434" s="337">
        <v>0</v>
      </c>
      <c r="E434" s="337">
        <v>0</v>
      </c>
      <c r="F434" s="699">
        <v>100</v>
      </c>
      <c r="G434" s="700" t="s">
        <v>512</v>
      </c>
      <c r="H434" s="364"/>
    </row>
    <row r="435" spans="1:8" ht="15" customHeight="1">
      <c r="A435" s="702"/>
      <c r="B435" s="704"/>
      <c r="C435" s="348" t="s">
        <v>2328</v>
      </c>
      <c r="D435" s="337">
        <v>4.2000000000000002E-4</v>
      </c>
      <c r="E435" s="337">
        <v>4.2000000000000002E-4</v>
      </c>
      <c r="F435" s="699"/>
      <c r="G435" s="700"/>
    </row>
    <row r="436" spans="1:8" ht="15" customHeight="1">
      <c r="A436" s="696"/>
      <c r="B436" s="712"/>
      <c r="C436" s="343" t="s">
        <v>952</v>
      </c>
      <c r="D436" s="344">
        <v>4.1300000000000001E-4</v>
      </c>
      <c r="E436" s="344">
        <v>4.1300000000000001E-4</v>
      </c>
      <c r="F436" s="699"/>
      <c r="G436" s="701"/>
    </row>
    <row r="437" spans="1:8" ht="15" customHeight="1">
      <c r="A437" s="217" t="s">
        <v>838</v>
      </c>
      <c r="B437" s="345" t="s">
        <v>229</v>
      </c>
      <c r="C437" s="346"/>
      <c r="D437" s="331">
        <v>4.1899999999999999E-4</v>
      </c>
      <c r="E437" s="332">
        <v>4.1899999999999999E-4</v>
      </c>
      <c r="F437" s="325">
        <v>100</v>
      </c>
      <c r="G437" s="333" t="s">
        <v>512</v>
      </c>
      <c r="H437" s="364"/>
    </row>
    <row r="438" spans="1:8" ht="15" customHeight="1">
      <c r="A438" s="695" t="s">
        <v>837</v>
      </c>
      <c r="B438" s="704" t="s">
        <v>230</v>
      </c>
      <c r="C438" s="340" t="s">
        <v>429</v>
      </c>
      <c r="D438" s="337">
        <v>0</v>
      </c>
      <c r="E438" s="337">
        <v>0</v>
      </c>
      <c r="F438" s="699">
        <v>100</v>
      </c>
      <c r="G438" s="700" t="s">
        <v>512</v>
      </c>
      <c r="H438" s="364"/>
    </row>
    <row r="439" spans="1:8" ht="15" customHeight="1">
      <c r="A439" s="702"/>
      <c r="B439" s="704"/>
      <c r="C439" s="348" t="s">
        <v>2328</v>
      </c>
      <c r="D439" s="337">
        <v>2.9599999999999998E-4</v>
      </c>
      <c r="E439" s="337">
        <v>2.9599999999999998E-4</v>
      </c>
      <c r="F439" s="699"/>
      <c r="G439" s="700"/>
    </row>
    <row r="440" spans="1:8" ht="15" customHeight="1">
      <c r="A440" s="696"/>
      <c r="B440" s="712"/>
      <c r="C440" s="343" t="s">
        <v>952</v>
      </c>
      <c r="D440" s="344">
        <v>2.9100000000000003E-4</v>
      </c>
      <c r="E440" s="344">
        <v>2.9100000000000003E-4</v>
      </c>
      <c r="F440" s="699"/>
      <c r="G440" s="701"/>
    </row>
    <row r="441" spans="1:8" ht="15" customHeight="1">
      <c r="A441" s="217" t="s">
        <v>836</v>
      </c>
      <c r="B441" s="345" t="s">
        <v>2377</v>
      </c>
      <c r="C441" s="346"/>
      <c r="D441" s="331">
        <v>7.1599999999999995E-4</v>
      </c>
      <c r="E441" s="332">
        <v>7.1599999999999995E-4</v>
      </c>
      <c r="F441" s="325">
        <v>100</v>
      </c>
      <c r="G441" s="333" t="s">
        <v>512</v>
      </c>
      <c r="H441" s="364"/>
    </row>
    <row r="442" spans="1:8" ht="15" customHeight="1">
      <c r="A442" s="695" t="s">
        <v>835</v>
      </c>
      <c r="B442" s="704" t="s">
        <v>231</v>
      </c>
      <c r="C442" s="340" t="s">
        <v>429</v>
      </c>
      <c r="D442" s="337">
        <v>0</v>
      </c>
      <c r="E442" s="337">
        <v>0</v>
      </c>
      <c r="F442" s="699">
        <v>100</v>
      </c>
      <c r="G442" s="700" t="s">
        <v>512</v>
      </c>
      <c r="H442" s="364"/>
    </row>
    <row r="443" spans="1:8" ht="15" customHeight="1">
      <c r="A443" s="702"/>
      <c r="B443" s="704"/>
      <c r="C443" s="348" t="s">
        <v>2328</v>
      </c>
      <c r="D443" s="337">
        <v>4.0999999999999999E-4</v>
      </c>
      <c r="E443" s="337">
        <v>4.0999999999999999E-4</v>
      </c>
      <c r="F443" s="699"/>
      <c r="G443" s="700"/>
    </row>
    <row r="444" spans="1:8" ht="15" customHeight="1">
      <c r="A444" s="696"/>
      <c r="B444" s="712"/>
      <c r="C444" s="343" t="s">
        <v>952</v>
      </c>
      <c r="D444" s="344">
        <v>3.8299999999999999E-4</v>
      </c>
      <c r="E444" s="344">
        <v>3.8299999999999999E-4</v>
      </c>
      <c r="F444" s="699"/>
      <c r="G444" s="701"/>
    </row>
    <row r="445" spans="1:8" ht="15" customHeight="1">
      <c r="A445" s="217" t="s">
        <v>834</v>
      </c>
      <c r="B445" s="345" t="s">
        <v>232</v>
      </c>
      <c r="C445" s="346"/>
      <c r="D445" s="331">
        <v>4.1899999999999999E-4</v>
      </c>
      <c r="E445" s="332">
        <v>4.1899999999999999E-4</v>
      </c>
      <c r="F445" s="325">
        <v>100</v>
      </c>
      <c r="G445" s="333" t="s">
        <v>512</v>
      </c>
      <c r="H445" s="364"/>
    </row>
    <row r="446" spans="1:8" ht="15" customHeight="1">
      <c r="A446" s="715" t="s">
        <v>833</v>
      </c>
      <c r="B446" s="704" t="s">
        <v>190</v>
      </c>
      <c r="C446" s="340" t="s">
        <v>429</v>
      </c>
      <c r="D446" s="337">
        <v>0</v>
      </c>
      <c r="E446" s="337">
        <v>0</v>
      </c>
      <c r="F446" s="699">
        <v>100</v>
      </c>
      <c r="G446" s="700" t="s">
        <v>512</v>
      </c>
      <c r="H446" s="364"/>
    </row>
    <row r="447" spans="1:8" ht="15" customHeight="1">
      <c r="A447" s="716"/>
      <c r="B447" s="704"/>
      <c r="C447" s="348" t="s">
        <v>2328</v>
      </c>
      <c r="D447" s="360">
        <v>5.8399999999999999E-4</v>
      </c>
      <c r="E447" s="337">
        <v>5.8399999999999999E-4</v>
      </c>
      <c r="F447" s="699"/>
      <c r="G447" s="700"/>
    </row>
    <row r="448" spans="1:8" ht="15" customHeight="1">
      <c r="A448" s="717"/>
      <c r="B448" s="712"/>
      <c r="C448" s="343" t="s">
        <v>952</v>
      </c>
      <c r="D448" s="359">
        <v>0</v>
      </c>
      <c r="E448" s="344">
        <v>0</v>
      </c>
      <c r="F448" s="699"/>
      <c r="G448" s="701"/>
    </row>
    <row r="449" spans="1:8" ht="15" customHeight="1">
      <c r="A449" s="695" t="s">
        <v>832</v>
      </c>
      <c r="B449" s="718" t="s">
        <v>2378</v>
      </c>
      <c r="C449" s="340" t="s">
        <v>429</v>
      </c>
      <c r="D449" s="337">
        <v>0</v>
      </c>
      <c r="E449" s="337">
        <v>0</v>
      </c>
      <c r="F449" s="699">
        <v>60.1</v>
      </c>
      <c r="G449" s="700" t="s">
        <v>2325</v>
      </c>
      <c r="H449" s="364"/>
    </row>
    <row r="450" spans="1:8" ht="15" customHeight="1">
      <c r="A450" s="702"/>
      <c r="B450" s="718"/>
      <c r="C450" s="352" t="s">
        <v>953</v>
      </c>
      <c r="D450" s="337">
        <v>0</v>
      </c>
      <c r="E450" s="337">
        <v>0</v>
      </c>
      <c r="F450" s="699"/>
      <c r="G450" s="700"/>
    </row>
    <row r="451" spans="1:8" ht="15" customHeight="1">
      <c r="A451" s="702"/>
      <c r="B451" s="718"/>
      <c r="C451" s="352" t="s">
        <v>988</v>
      </c>
      <c r="D451" s="353">
        <v>7.8999999999999996E-5</v>
      </c>
      <c r="E451" s="353">
        <v>7.8999999999999996E-5</v>
      </c>
      <c r="F451" s="699"/>
      <c r="G451" s="700"/>
    </row>
    <row r="452" spans="1:8" ht="15" customHeight="1">
      <c r="A452" s="702"/>
      <c r="B452" s="718"/>
      <c r="C452" s="352" t="s">
        <v>987</v>
      </c>
      <c r="D452" s="353">
        <v>2.5500000000000002E-4</v>
      </c>
      <c r="E452" s="353">
        <v>2.5500000000000002E-4</v>
      </c>
      <c r="F452" s="699"/>
      <c r="G452" s="700"/>
    </row>
    <row r="453" spans="1:8" ht="15" customHeight="1">
      <c r="A453" s="702"/>
      <c r="B453" s="718"/>
      <c r="C453" s="352" t="s">
        <v>986</v>
      </c>
      <c r="D453" s="353">
        <v>2.7500000000000002E-4</v>
      </c>
      <c r="E453" s="353">
        <v>2.7500000000000002E-4</v>
      </c>
      <c r="F453" s="699"/>
      <c r="G453" s="700"/>
    </row>
    <row r="454" spans="1:8" ht="15" customHeight="1">
      <c r="A454" s="702"/>
      <c r="B454" s="718"/>
      <c r="C454" s="348" t="s">
        <v>2357</v>
      </c>
      <c r="D454" s="353">
        <v>3.7800000000000003E-4</v>
      </c>
      <c r="E454" s="353">
        <v>3.7800000000000003E-4</v>
      </c>
      <c r="F454" s="699"/>
      <c r="G454" s="700"/>
    </row>
    <row r="455" spans="1:8" ht="15" customHeight="1">
      <c r="A455" s="696"/>
      <c r="B455" s="719"/>
      <c r="C455" s="343" t="s">
        <v>952</v>
      </c>
      <c r="D455" s="344">
        <v>3.2499999999999999E-4</v>
      </c>
      <c r="E455" s="344">
        <v>3.2499999999999999E-4</v>
      </c>
      <c r="F455" s="699"/>
      <c r="G455" s="701"/>
    </row>
    <row r="456" spans="1:8" ht="15" customHeight="1">
      <c r="A456" s="695" t="s">
        <v>831</v>
      </c>
      <c r="B456" s="704" t="s">
        <v>2379</v>
      </c>
      <c r="C456" s="340" t="s">
        <v>429</v>
      </c>
      <c r="D456" s="360">
        <v>0</v>
      </c>
      <c r="E456" s="337">
        <v>0</v>
      </c>
      <c r="F456" s="699" t="s">
        <v>2323</v>
      </c>
      <c r="G456" s="700" t="s">
        <v>512</v>
      </c>
      <c r="H456" s="364"/>
    </row>
    <row r="457" spans="1:8" ht="15" customHeight="1">
      <c r="A457" s="702"/>
      <c r="B457" s="704"/>
      <c r="C457" s="348" t="s">
        <v>2328</v>
      </c>
      <c r="D457" s="360">
        <v>3.9599999999999998E-4</v>
      </c>
      <c r="E457" s="337">
        <v>3.9599999999999998E-4</v>
      </c>
      <c r="F457" s="699"/>
      <c r="G457" s="700"/>
    </row>
    <row r="458" spans="1:8" ht="15" customHeight="1">
      <c r="A458" s="696"/>
      <c r="B458" s="712"/>
      <c r="C458" s="343" t="s">
        <v>952</v>
      </c>
      <c r="D458" s="359">
        <v>3.6299999999999999E-4</v>
      </c>
      <c r="E458" s="344">
        <v>3.6299999999999999E-4</v>
      </c>
      <c r="F458" s="699"/>
      <c r="G458" s="701"/>
    </row>
    <row r="459" spans="1:8" ht="15" customHeight="1">
      <c r="A459" s="217" t="s">
        <v>830</v>
      </c>
      <c r="B459" s="345" t="s">
        <v>144</v>
      </c>
      <c r="C459" s="346"/>
      <c r="D459" s="331">
        <v>6.1600000000000001E-4</v>
      </c>
      <c r="E459" s="332">
        <v>6.1600000000000001E-4</v>
      </c>
      <c r="F459" s="325">
        <v>100</v>
      </c>
      <c r="G459" s="333" t="s">
        <v>512</v>
      </c>
      <c r="H459" s="364"/>
    </row>
    <row r="460" spans="1:8" ht="15" customHeight="1">
      <c r="A460" s="217" t="s">
        <v>829</v>
      </c>
      <c r="B460" s="345" t="s">
        <v>159</v>
      </c>
      <c r="C460" s="346"/>
      <c r="D460" s="331">
        <v>6.4800000000000003E-4</v>
      </c>
      <c r="E460" s="332">
        <v>6.4800000000000003E-4</v>
      </c>
      <c r="F460" s="325">
        <v>100</v>
      </c>
      <c r="G460" s="333" t="s">
        <v>512</v>
      </c>
      <c r="H460" s="364"/>
    </row>
    <row r="461" spans="1:8" ht="15" customHeight="1">
      <c r="A461" s="695" t="s">
        <v>828</v>
      </c>
      <c r="B461" s="704" t="s">
        <v>169</v>
      </c>
      <c r="C461" s="340" t="s">
        <v>429</v>
      </c>
      <c r="D461" s="337">
        <v>0</v>
      </c>
      <c r="E461" s="337">
        <v>0</v>
      </c>
      <c r="F461" s="699">
        <v>100</v>
      </c>
      <c r="G461" s="700" t="s">
        <v>512</v>
      </c>
      <c r="H461" s="364"/>
    </row>
    <row r="462" spans="1:8" ht="15" customHeight="1">
      <c r="A462" s="702"/>
      <c r="B462" s="704"/>
      <c r="C462" s="348" t="s">
        <v>2328</v>
      </c>
      <c r="D462" s="337">
        <v>5.4699999999999996E-4</v>
      </c>
      <c r="E462" s="337">
        <v>5.4699999999999996E-4</v>
      </c>
      <c r="F462" s="699"/>
      <c r="G462" s="700"/>
    </row>
    <row r="463" spans="1:8" ht="15" customHeight="1">
      <c r="A463" s="696"/>
      <c r="B463" s="712"/>
      <c r="C463" s="343" t="s">
        <v>952</v>
      </c>
      <c r="D463" s="344">
        <v>5.0600000000000005E-4</v>
      </c>
      <c r="E463" s="344">
        <v>5.0600000000000005E-4</v>
      </c>
      <c r="F463" s="699"/>
      <c r="G463" s="701"/>
    </row>
    <row r="464" spans="1:8" ht="15" customHeight="1">
      <c r="A464" s="217" t="s">
        <v>827</v>
      </c>
      <c r="B464" s="345" t="s">
        <v>1091</v>
      </c>
      <c r="C464" s="346"/>
      <c r="D464" s="331">
        <v>5.7600000000000001E-4</v>
      </c>
      <c r="E464" s="332">
        <v>5.7600000000000001E-4</v>
      </c>
      <c r="F464" s="325">
        <v>100</v>
      </c>
      <c r="G464" s="333" t="s">
        <v>512</v>
      </c>
      <c r="H464" s="357"/>
    </row>
    <row r="465" spans="1:8" ht="15" customHeight="1">
      <c r="A465" s="695" t="s">
        <v>826</v>
      </c>
      <c r="B465" s="704" t="s">
        <v>2380</v>
      </c>
      <c r="C465" s="340" t="s">
        <v>429</v>
      </c>
      <c r="D465" s="337">
        <v>0</v>
      </c>
      <c r="E465" s="337">
        <v>0</v>
      </c>
      <c r="F465" s="699" t="s">
        <v>2323</v>
      </c>
      <c r="G465" s="700" t="s">
        <v>512</v>
      </c>
      <c r="H465" s="364"/>
    </row>
    <row r="466" spans="1:8" ht="15" customHeight="1">
      <c r="A466" s="702"/>
      <c r="B466" s="704"/>
      <c r="C466" s="348" t="s">
        <v>2328</v>
      </c>
      <c r="D466" s="337">
        <v>4.2099999999999999E-4</v>
      </c>
      <c r="E466" s="337">
        <v>4.2099999999999999E-4</v>
      </c>
      <c r="F466" s="699"/>
      <c r="G466" s="700"/>
    </row>
    <row r="467" spans="1:8" ht="15" customHeight="1">
      <c r="A467" s="696"/>
      <c r="B467" s="712"/>
      <c r="C467" s="343" t="s">
        <v>952</v>
      </c>
      <c r="D467" s="344">
        <v>3.9199999999999999E-4</v>
      </c>
      <c r="E467" s="344">
        <v>3.9199999999999999E-4</v>
      </c>
      <c r="F467" s="699"/>
      <c r="G467" s="701"/>
    </row>
    <row r="468" spans="1:8" ht="15" customHeight="1">
      <c r="A468" s="695" t="s">
        <v>825</v>
      </c>
      <c r="B468" s="718" t="s">
        <v>1090</v>
      </c>
      <c r="C468" s="340" t="s">
        <v>429</v>
      </c>
      <c r="D468" s="360">
        <v>4.2499999999999998E-4</v>
      </c>
      <c r="E468" s="337">
        <v>4.2499999999999998E-4</v>
      </c>
      <c r="F468" s="699">
        <v>100</v>
      </c>
      <c r="G468" s="700" t="s">
        <v>512</v>
      </c>
      <c r="H468" s="327"/>
    </row>
    <row r="469" spans="1:8" ht="15" customHeight="1">
      <c r="A469" s="702"/>
      <c r="B469" s="718"/>
      <c r="C469" s="348" t="s">
        <v>2328</v>
      </c>
      <c r="D469" s="337" t="s">
        <v>2381</v>
      </c>
      <c r="E469" s="337" t="s">
        <v>2381</v>
      </c>
      <c r="F469" s="699"/>
      <c r="G469" s="700"/>
      <c r="H469" s="362"/>
    </row>
    <row r="470" spans="1:8" ht="15" customHeight="1">
      <c r="A470" s="696"/>
      <c r="B470" s="719"/>
      <c r="C470" s="343" t="s">
        <v>952</v>
      </c>
      <c r="D470" s="344" t="s">
        <v>2381</v>
      </c>
      <c r="E470" s="344" t="s">
        <v>2322</v>
      </c>
      <c r="F470" s="699"/>
      <c r="G470" s="701"/>
      <c r="H470" s="362"/>
    </row>
    <row r="471" spans="1:8" ht="15" customHeight="1">
      <c r="A471" s="695" t="s">
        <v>824</v>
      </c>
      <c r="B471" s="704" t="s">
        <v>172</v>
      </c>
      <c r="C471" s="340" t="s">
        <v>429</v>
      </c>
      <c r="D471" s="360">
        <v>2.9599999999999998E-4</v>
      </c>
      <c r="E471" s="337">
        <v>2.9599999999999998E-4</v>
      </c>
      <c r="F471" s="699">
        <v>96.78</v>
      </c>
      <c r="G471" s="700" t="s">
        <v>2325</v>
      </c>
      <c r="H471" s="364"/>
    </row>
    <row r="472" spans="1:8" ht="15" customHeight="1">
      <c r="A472" s="702"/>
      <c r="B472" s="704"/>
      <c r="C472" s="352" t="s">
        <v>953</v>
      </c>
      <c r="D472" s="337">
        <v>0</v>
      </c>
      <c r="E472" s="337">
        <v>0</v>
      </c>
      <c r="F472" s="699"/>
      <c r="G472" s="700"/>
    </row>
    <row r="473" spans="1:8" ht="15" customHeight="1">
      <c r="A473" s="702"/>
      <c r="B473" s="704"/>
      <c r="C473" s="352" t="s">
        <v>988</v>
      </c>
      <c r="D473" s="353">
        <v>0</v>
      </c>
      <c r="E473" s="353">
        <v>0</v>
      </c>
      <c r="F473" s="699"/>
      <c r="G473" s="700"/>
    </row>
    <row r="474" spans="1:8" ht="15" customHeight="1">
      <c r="A474" s="702"/>
      <c r="B474" s="704"/>
      <c r="C474" s="352" t="s">
        <v>987</v>
      </c>
      <c r="D474" s="353">
        <v>5.2999999999999998E-4</v>
      </c>
      <c r="E474" s="353">
        <v>5.2999999999999998E-4</v>
      </c>
      <c r="F474" s="699"/>
      <c r="G474" s="700"/>
    </row>
    <row r="475" spans="1:8" ht="15" customHeight="1">
      <c r="A475" s="702"/>
      <c r="B475" s="704"/>
      <c r="C475" s="352" t="s">
        <v>986</v>
      </c>
      <c r="D475" s="353">
        <v>5.1999999999999995E-4</v>
      </c>
      <c r="E475" s="353">
        <v>5.1999999999999995E-4</v>
      </c>
      <c r="F475" s="699"/>
      <c r="G475" s="700"/>
    </row>
    <row r="476" spans="1:8" ht="15" customHeight="1">
      <c r="A476" s="702"/>
      <c r="B476" s="704"/>
      <c r="C476" s="352" t="s">
        <v>985</v>
      </c>
      <c r="D476" s="353">
        <v>4.6999999999999999E-4</v>
      </c>
      <c r="E476" s="353">
        <v>4.6999999999999999E-4</v>
      </c>
      <c r="F476" s="699"/>
      <c r="G476" s="700"/>
    </row>
    <row r="477" spans="1:8" ht="15" customHeight="1">
      <c r="A477" s="702"/>
      <c r="B477" s="704"/>
      <c r="C477" s="352" t="s">
        <v>1083</v>
      </c>
      <c r="D477" s="353">
        <v>0</v>
      </c>
      <c r="E477" s="353">
        <v>0</v>
      </c>
      <c r="F477" s="699"/>
      <c r="G477" s="700"/>
    </row>
    <row r="478" spans="1:8" ht="15" customHeight="1">
      <c r="A478" s="702"/>
      <c r="B478" s="704"/>
      <c r="C478" s="348" t="s">
        <v>2359</v>
      </c>
      <c r="D478" s="353">
        <v>6.4899999999999995E-4</v>
      </c>
      <c r="E478" s="353">
        <v>6.3900000000000003E-4</v>
      </c>
      <c r="F478" s="699"/>
      <c r="G478" s="700"/>
    </row>
    <row r="479" spans="1:8" ht="15" customHeight="1">
      <c r="A479" s="696"/>
      <c r="B479" s="712"/>
      <c r="C479" s="343" t="s">
        <v>952</v>
      </c>
      <c r="D479" s="344">
        <v>4.7699999999999999E-4</v>
      </c>
      <c r="E479" s="344">
        <v>4.73E-4</v>
      </c>
      <c r="F479" s="699"/>
      <c r="G479" s="701"/>
    </row>
    <row r="480" spans="1:8" ht="15" customHeight="1">
      <c r="A480" s="695" t="s">
        <v>823</v>
      </c>
      <c r="B480" s="704" t="s">
        <v>1089</v>
      </c>
      <c r="C480" s="340" t="s">
        <v>429</v>
      </c>
      <c r="D480" s="337">
        <v>0</v>
      </c>
      <c r="E480" s="337">
        <v>0</v>
      </c>
      <c r="F480" s="699">
        <v>100</v>
      </c>
      <c r="G480" s="700" t="s">
        <v>512</v>
      </c>
      <c r="H480" s="364"/>
    </row>
    <row r="481" spans="1:8" ht="15" customHeight="1">
      <c r="A481" s="702"/>
      <c r="B481" s="704"/>
      <c r="C481" s="348" t="s">
        <v>2328</v>
      </c>
      <c r="D481" s="360">
        <v>6.2799999999999998E-4</v>
      </c>
      <c r="E481" s="337">
        <v>6.2799999999999998E-4</v>
      </c>
      <c r="F481" s="699"/>
      <c r="G481" s="700"/>
    </row>
    <row r="482" spans="1:8" ht="15" customHeight="1">
      <c r="A482" s="696"/>
      <c r="B482" s="712"/>
      <c r="C482" s="343" t="s">
        <v>952</v>
      </c>
      <c r="D482" s="359">
        <v>4.95E-4</v>
      </c>
      <c r="E482" s="344">
        <v>4.95E-4</v>
      </c>
      <c r="F482" s="699"/>
      <c r="G482" s="701"/>
    </row>
    <row r="483" spans="1:8" ht="15" customHeight="1">
      <c r="A483" s="217" t="s">
        <v>822</v>
      </c>
      <c r="B483" s="345" t="s">
        <v>233</v>
      </c>
      <c r="C483" s="346"/>
      <c r="D483" s="347">
        <v>3.7100000000000002E-4</v>
      </c>
      <c r="E483" s="332">
        <v>3.7100000000000002E-4</v>
      </c>
      <c r="F483" s="325">
        <v>100</v>
      </c>
      <c r="G483" s="333" t="s">
        <v>512</v>
      </c>
      <c r="H483" s="364"/>
    </row>
    <row r="484" spans="1:8" ht="15" customHeight="1">
      <c r="A484" s="695" t="s">
        <v>821</v>
      </c>
      <c r="B484" s="713" t="s">
        <v>2382</v>
      </c>
      <c r="C484" s="340" t="s">
        <v>429</v>
      </c>
      <c r="D484" s="337">
        <v>0</v>
      </c>
      <c r="E484" s="337">
        <v>0</v>
      </c>
      <c r="F484" s="699">
        <v>65.260000000000005</v>
      </c>
      <c r="G484" s="700" t="s">
        <v>2325</v>
      </c>
      <c r="H484" s="364"/>
    </row>
    <row r="485" spans="1:8" ht="15" customHeight="1">
      <c r="A485" s="702"/>
      <c r="B485" s="713"/>
      <c r="C485" s="352" t="s">
        <v>953</v>
      </c>
      <c r="D485" s="337">
        <v>0</v>
      </c>
      <c r="E485" s="337">
        <v>0</v>
      </c>
      <c r="F485" s="699"/>
      <c r="G485" s="700"/>
    </row>
    <row r="486" spans="1:8" ht="15" customHeight="1">
      <c r="A486" s="702"/>
      <c r="B486" s="713"/>
      <c r="C486" s="352" t="s">
        <v>988</v>
      </c>
      <c r="D486" s="353">
        <v>1.66E-4</v>
      </c>
      <c r="E486" s="353">
        <v>1.66E-4</v>
      </c>
      <c r="F486" s="699"/>
      <c r="G486" s="700"/>
    </row>
    <row r="487" spans="1:8" ht="15" customHeight="1">
      <c r="A487" s="702"/>
      <c r="B487" s="713"/>
      <c r="C487" s="352" t="s">
        <v>987</v>
      </c>
      <c r="D487" s="353">
        <v>3.8999999999999999E-4</v>
      </c>
      <c r="E487" s="353">
        <v>3.8999999999999999E-4</v>
      </c>
      <c r="F487" s="699"/>
      <c r="G487" s="700"/>
    </row>
    <row r="488" spans="1:8" ht="15" customHeight="1">
      <c r="A488" s="702"/>
      <c r="B488" s="713"/>
      <c r="C488" s="348" t="s">
        <v>2348</v>
      </c>
      <c r="D488" s="353">
        <v>6.5899999999999997E-4</v>
      </c>
      <c r="E488" s="353">
        <v>6.5899999999999997E-4</v>
      </c>
      <c r="F488" s="699"/>
      <c r="G488" s="700"/>
    </row>
    <row r="489" spans="1:8" ht="15" customHeight="1">
      <c r="A489" s="696"/>
      <c r="B489" s="714"/>
      <c r="C489" s="343" t="s">
        <v>952</v>
      </c>
      <c r="D489" s="344">
        <v>6.2E-4</v>
      </c>
      <c r="E489" s="344">
        <v>6.2E-4</v>
      </c>
      <c r="F489" s="699"/>
      <c r="G489" s="701"/>
    </row>
    <row r="490" spans="1:8" ht="15" customHeight="1">
      <c r="A490" s="695" t="s">
        <v>820</v>
      </c>
      <c r="B490" s="704" t="s">
        <v>2383</v>
      </c>
      <c r="C490" s="340" t="s">
        <v>429</v>
      </c>
      <c r="D490" s="360">
        <v>0</v>
      </c>
      <c r="E490" s="337">
        <v>0</v>
      </c>
      <c r="F490" s="699">
        <v>100</v>
      </c>
      <c r="G490" s="700" t="s">
        <v>512</v>
      </c>
      <c r="H490" s="364"/>
    </row>
    <row r="491" spans="1:8" ht="15" customHeight="1">
      <c r="A491" s="702"/>
      <c r="B491" s="704"/>
      <c r="C491" s="348" t="s">
        <v>2328</v>
      </c>
      <c r="D491" s="360">
        <v>3.8699999999999997E-4</v>
      </c>
      <c r="E491" s="337">
        <v>3.8699999999999997E-4</v>
      </c>
      <c r="F491" s="699"/>
      <c r="G491" s="700"/>
    </row>
    <row r="492" spans="1:8" ht="15" customHeight="1">
      <c r="A492" s="696"/>
      <c r="B492" s="712"/>
      <c r="C492" s="343" t="s">
        <v>952</v>
      </c>
      <c r="D492" s="344">
        <v>2.9300000000000002E-4</v>
      </c>
      <c r="E492" s="344">
        <v>2.9300000000000002E-4</v>
      </c>
      <c r="F492" s="699"/>
      <c r="G492" s="701"/>
    </row>
    <row r="493" spans="1:8" ht="15" customHeight="1">
      <c r="A493" s="695" t="s">
        <v>819</v>
      </c>
      <c r="B493" s="704" t="s">
        <v>234</v>
      </c>
      <c r="C493" s="340" t="s">
        <v>429</v>
      </c>
      <c r="D493" s="337">
        <v>2.9300000000000002E-4</v>
      </c>
      <c r="E493" s="337">
        <v>2.9300000000000002E-4</v>
      </c>
      <c r="F493" s="699">
        <v>100</v>
      </c>
      <c r="G493" s="700" t="s">
        <v>512</v>
      </c>
      <c r="H493" s="364"/>
    </row>
    <row r="494" spans="1:8" ht="15" customHeight="1">
      <c r="A494" s="702"/>
      <c r="B494" s="704"/>
      <c r="C494" s="352" t="s">
        <v>953</v>
      </c>
      <c r="D494" s="337">
        <v>3.4000000000000002E-4</v>
      </c>
      <c r="E494" s="337">
        <v>3.4000000000000002E-4</v>
      </c>
      <c r="F494" s="699"/>
      <c r="G494" s="700"/>
    </row>
    <row r="495" spans="1:8" ht="15" customHeight="1">
      <c r="A495" s="702"/>
      <c r="B495" s="704"/>
      <c r="C495" s="352" t="s">
        <v>988</v>
      </c>
      <c r="D495" s="353">
        <v>2.0599999999999999E-4</v>
      </c>
      <c r="E495" s="353">
        <v>2.0599999999999999E-4</v>
      </c>
      <c r="F495" s="699"/>
      <c r="G495" s="700"/>
    </row>
    <row r="496" spans="1:8" ht="15" customHeight="1">
      <c r="A496" s="702"/>
      <c r="B496" s="704"/>
      <c r="C496" s="352" t="s">
        <v>987</v>
      </c>
      <c r="D496" s="356">
        <v>0</v>
      </c>
      <c r="E496" s="353">
        <v>0</v>
      </c>
      <c r="F496" s="699"/>
      <c r="G496" s="700"/>
    </row>
    <row r="497" spans="1:8" ht="15" customHeight="1">
      <c r="A497" s="702"/>
      <c r="B497" s="704"/>
      <c r="C497" s="348" t="s">
        <v>2348</v>
      </c>
      <c r="D497" s="353">
        <v>4.1399999999999998E-4</v>
      </c>
      <c r="E497" s="353">
        <v>4.1399999999999998E-4</v>
      </c>
      <c r="F497" s="699"/>
      <c r="G497" s="700"/>
    </row>
    <row r="498" spans="1:8" ht="15" customHeight="1">
      <c r="A498" s="696"/>
      <c r="B498" s="712"/>
      <c r="C498" s="343" t="s">
        <v>952</v>
      </c>
      <c r="D498" s="344">
        <v>3.7300000000000001E-4</v>
      </c>
      <c r="E498" s="344">
        <v>3.7300000000000001E-4</v>
      </c>
      <c r="F498" s="699"/>
      <c r="G498" s="701"/>
    </row>
    <row r="499" spans="1:8" ht="15" customHeight="1">
      <c r="A499" s="217" t="s">
        <v>818</v>
      </c>
      <c r="B499" s="345" t="s">
        <v>193</v>
      </c>
      <c r="C499" s="346"/>
      <c r="D499" s="331">
        <v>6.2200000000000005E-4</v>
      </c>
      <c r="E499" s="332">
        <v>6.2200000000000005E-4</v>
      </c>
      <c r="F499" s="325">
        <v>100</v>
      </c>
      <c r="G499" s="333" t="s">
        <v>512</v>
      </c>
      <c r="H499" s="364"/>
    </row>
    <row r="500" spans="1:8" ht="15" customHeight="1">
      <c r="A500" s="217" t="s">
        <v>817</v>
      </c>
      <c r="B500" s="345" t="s">
        <v>2384</v>
      </c>
      <c r="C500" s="346"/>
      <c r="D500" s="331">
        <v>3.7199999999999999E-4</v>
      </c>
      <c r="E500" s="332">
        <v>3.7199999999999999E-4</v>
      </c>
      <c r="F500" s="325">
        <v>100</v>
      </c>
      <c r="G500" s="333" t="s">
        <v>512</v>
      </c>
      <c r="H500" s="364"/>
    </row>
    <row r="501" spans="1:8" ht="15" customHeight="1">
      <c r="A501" s="695" t="s">
        <v>816</v>
      </c>
      <c r="B501" s="704" t="s">
        <v>235</v>
      </c>
      <c r="C501" s="340" t="s">
        <v>429</v>
      </c>
      <c r="D501" s="337">
        <v>0</v>
      </c>
      <c r="E501" s="337">
        <v>0</v>
      </c>
      <c r="F501" s="699" t="s">
        <v>2323</v>
      </c>
      <c r="G501" s="700" t="s">
        <v>512</v>
      </c>
      <c r="H501" s="364"/>
    </row>
    <row r="502" spans="1:8" ht="15" customHeight="1">
      <c r="A502" s="702"/>
      <c r="B502" s="704"/>
      <c r="C502" s="348" t="s">
        <v>2328</v>
      </c>
      <c r="D502" s="360">
        <v>4.5100000000000001E-4</v>
      </c>
      <c r="E502" s="337">
        <v>4.5100000000000001E-4</v>
      </c>
      <c r="F502" s="699"/>
      <c r="G502" s="700"/>
    </row>
    <row r="503" spans="1:8" ht="15" customHeight="1">
      <c r="A503" s="696"/>
      <c r="B503" s="712"/>
      <c r="C503" s="343" t="s">
        <v>952</v>
      </c>
      <c r="D503" s="359">
        <v>4.3600000000000003E-4</v>
      </c>
      <c r="E503" s="344">
        <v>4.3600000000000003E-4</v>
      </c>
      <c r="F503" s="699"/>
      <c r="G503" s="701"/>
    </row>
    <row r="504" spans="1:8" ht="15" customHeight="1">
      <c r="A504" s="217" t="s">
        <v>815</v>
      </c>
      <c r="B504" s="345" t="s">
        <v>158</v>
      </c>
      <c r="C504" s="346"/>
      <c r="D504" s="331">
        <v>4.46E-4</v>
      </c>
      <c r="E504" s="332">
        <v>4.46E-4</v>
      </c>
      <c r="F504" s="325">
        <v>100</v>
      </c>
      <c r="G504" s="333" t="s">
        <v>512</v>
      </c>
      <c r="H504" s="364"/>
    </row>
    <row r="505" spans="1:8" ht="15" customHeight="1">
      <c r="A505" s="217" t="s">
        <v>814</v>
      </c>
      <c r="B505" s="345" t="s">
        <v>236</v>
      </c>
      <c r="C505" s="346"/>
      <c r="D505" s="331">
        <v>4.1899999999999999E-4</v>
      </c>
      <c r="E505" s="332">
        <v>4.1899999999999999E-4</v>
      </c>
      <c r="F505" s="325">
        <v>100</v>
      </c>
      <c r="G505" s="333" t="s">
        <v>512</v>
      </c>
      <c r="H505" s="364"/>
    </row>
    <row r="506" spans="1:8" ht="15" customHeight="1">
      <c r="A506" s="695" t="s">
        <v>813</v>
      </c>
      <c r="B506" s="704" t="s">
        <v>145</v>
      </c>
      <c r="C506" s="371" t="s">
        <v>429</v>
      </c>
      <c r="D506" s="445">
        <v>1.07E-4</v>
      </c>
      <c r="E506" s="446">
        <v>1.07E-4</v>
      </c>
      <c r="F506" s="699">
        <v>100</v>
      </c>
      <c r="G506" s="700" t="s">
        <v>512</v>
      </c>
      <c r="H506" s="364"/>
    </row>
    <row r="507" spans="1:8" ht="15" customHeight="1">
      <c r="A507" s="696"/>
      <c r="B507" s="712"/>
      <c r="C507" s="338" t="s">
        <v>952</v>
      </c>
      <c r="D507" s="324">
        <v>1.07E-4</v>
      </c>
      <c r="E507" s="372">
        <v>1.07E-4</v>
      </c>
      <c r="F507" s="699"/>
      <c r="G507" s="701"/>
    </row>
    <row r="508" spans="1:8" ht="15" customHeight="1">
      <c r="A508" s="695" t="s">
        <v>812</v>
      </c>
      <c r="B508" s="704" t="s">
        <v>237</v>
      </c>
      <c r="C508" s="361" t="s">
        <v>429</v>
      </c>
      <c r="D508" s="337">
        <v>0</v>
      </c>
      <c r="E508" s="337">
        <v>0</v>
      </c>
      <c r="F508" s="699" t="s">
        <v>2323</v>
      </c>
      <c r="G508" s="700"/>
      <c r="H508" s="364"/>
    </row>
    <row r="509" spans="1:8" ht="15" customHeight="1">
      <c r="A509" s="702"/>
      <c r="B509" s="704"/>
      <c r="C509" s="348" t="s">
        <v>2328</v>
      </c>
      <c r="D509" s="337">
        <v>3.9300000000000001E-4</v>
      </c>
      <c r="E509" s="337">
        <v>3.9300000000000001E-4</v>
      </c>
      <c r="F509" s="699"/>
      <c r="G509" s="700"/>
    </row>
    <row r="510" spans="1:8" ht="15" customHeight="1">
      <c r="A510" s="696"/>
      <c r="B510" s="712"/>
      <c r="C510" s="343" t="s">
        <v>952</v>
      </c>
      <c r="D510" s="344">
        <v>3.88E-4</v>
      </c>
      <c r="E510" s="344">
        <v>3.88E-4</v>
      </c>
      <c r="F510" s="699"/>
      <c r="G510" s="701"/>
    </row>
    <row r="511" spans="1:8" ht="15" customHeight="1">
      <c r="A511" s="695" t="s">
        <v>811</v>
      </c>
      <c r="B511" s="697" t="s">
        <v>139</v>
      </c>
      <c r="C511" s="340" t="s">
        <v>429</v>
      </c>
      <c r="D511" s="337">
        <v>0</v>
      </c>
      <c r="E511" s="337">
        <v>0</v>
      </c>
      <c r="F511" s="699">
        <v>100</v>
      </c>
      <c r="G511" s="700" t="s">
        <v>512</v>
      </c>
      <c r="H511" s="327"/>
    </row>
    <row r="512" spans="1:8" ht="15" customHeight="1">
      <c r="A512" s="702"/>
      <c r="B512" s="697"/>
      <c r="C512" s="358" t="s">
        <v>953</v>
      </c>
      <c r="D512" s="337">
        <v>4.3800000000000002E-4</v>
      </c>
      <c r="E512" s="337">
        <v>4.3800000000000002E-4</v>
      </c>
      <c r="F512" s="699"/>
      <c r="G512" s="700"/>
      <c r="H512" s="362"/>
    </row>
    <row r="513" spans="1:8" ht="15" customHeight="1">
      <c r="A513" s="696"/>
      <c r="B513" s="698"/>
      <c r="C513" s="343" t="s">
        <v>952</v>
      </c>
      <c r="D513" s="359">
        <v>3.97E-4</v>
      </c>
      <c r="E513" s="344">
        <v>3.97E-4</v>
      </c>
      <c r="F513" s="699"/>
      <c r="G513" s="701"/>
      <c r="H513" s="362"/>
    </row>
    <row r="514" spans="1:8" ht="15" customHeight="1">
      <c r="A514" s="217" t="s">
        <v>810</v>
      </c>
      <c r="B514" s="370" t="s">
        <v>1088</v>
      </c>
      <c r="C514" s="346"/>
      <c r="D514" s="331">
        <v>4.4900000000000002E-4</v>
      </c>
      <c r="E514" s="332">
        <v>4.4900000000000002E-4</v>
      </c>
      <c r="F514" s="325">
        <v>100</v>
      </c>
      <c r="G514" s="333" t="s">
        <v>512</v>
      </c>
      <c r="H514" s="327"/>
    </row>
    <row r="515" spans="1:8" ht="15" customHeight="1">
      <c r="A515" s="695" t="s">
        <v>809</v>
      </c>
      <c r="B515" s="704" t="s">
        <v>238</v>
      </c>
      <c r="C515" s="340" t="s">
        <v>429</v>
      </c>
      <c r="D515" s="360">
        <v>0</v>
      </c>
      <c r="E515" s="337">
        <v>0</v>
      </c>
      <c r="F515" s="699">
        <v>100</v>
      </c>
      <c r="G515" s="700" t="s">
        <v>512</v>
      </c>
      <c r="H515" s="364"/>
    </row>
    <row r="516" spans="1:8" ht="15" customHeight="1">
      <c r="A516" s="702"/>
      <c r="B516" s="704"/>
      <c r="C516" s="348" t="s">
        <v>2328</v>
      </c>
      <c r="D516" s="337">
        <v>5.0199999999999995E-4</v>
      </c>
      <c r="E516" s="337">
        <v>5.0199999999999995E-4</v>
      </c>
      <c r="F516" s="699"/>
      <c r="G516" s="700"/>
    </row>
    <row r="517" spans="1:8" ht="15" customHeight="1">
      <c r="A517" s="696"/>
      <c r="B517" s="712"/>
      <c r="C517" s="343" t="s">
        <v>952</v>
      </c>
      <c r="D517" s="344">
        <v>1.1E-4</v>
      </c>
      <c r="E517" s="344">
        <v>1.1E-4</v>
      </c>
      <c r="F517" s="699"/>
      <c r="G517" s="701"/>
    </row>
    <row r="518" spans="1:8" ht="15" customHeight="1">
      <c r="A518" s="695" t="s">
        <v>808</v>
      </c>
      <c r="B518" s="704" t="s">
        <v>239</v>
      </c>
      <c r="C518" s="340" t="s">
        <v>429</v>
      </c>
      <c r="D518" s="337">
        <v>0</v>
      </c>
      <c r="E518" s="337">
        <v>0</v>
      </c>
      <c r="F518" s="699">
        <v>100</v>
      </c>
      <c r="G518" s="700" t="s">
        <v>512</v>
      </c>
      <c r="H518" s="364"/>
    </row>
    <row r="519" spans="1:8" ht="15" customHeight="1">
      <c r="A519" s="702"/>
      <c r="B519" s="704"/>
      <c r="C519" s="348" t="s">
        <v>2328</v>
      </c>
      <c r="D519" s="337">
        <v>4.2900000000000002E-4</v>
      </c>
      <c r="E519" s="337">
        <v>4.2900000000000002E-4</v>
      </c>
      <c r="F519" s="699"/>
      <c r="G519" s="700"/>
    </row>
    <row r="520" spans="1:8" ht="15" customHeight="1">
      <c r="A520" s="696"/>
      <c r="B520" s="712"/>
      <c r="C520" s="343" t="s">
        <v>952</v>
      </c>
      <c r="D520" s="344">
        <v>4.2700000000000002E-4</v>
      </c>
      <c r="E520" s="344">
        <v>4.2700000000000002E-4</v>
      </c>
      <c r="F520" s="699"/>
      <c r="G520" s="701"/>
    </row>
    <row r="521" spans="1:8" ht="15" customHeight="1">
      <c r="A521" s="217" t="s">
        <v>807</v>
      </c>
      <c r="B521" s="345" t="s">
        <v>240</v>
      </c>
      <c r="C521" s="346"/>
      <c r="D521" s="331">
        <v>4.1899999999999999E-4</v>
      </c>
      <c r="E521" s="332">
        <v>4.1899999999999999E-4</v>
      </c>
      <c r="F521" s="325">
        <v>100</v>
      </c>
      <c r="G521" s="333"/>
      <c r="H521" s="364"/>
    </row>
    <row r="522" spans="1:8" ht="15" customHeight="1">
      <c r="A522" s="217" t="s">
        <v>806</v>
      </c>
      <c r="B522" s="345" t="s">
        <v>188</v>
      </c>
      <c r="C522" s="346"/>
      <c r="D522" s="331">
        <v>4.08E-4</v>
      </c>
      <c r="E522" s="332">
        <v>4.08E-4</v>
      </c>
      <c r="F522" s="325">
        <v>100</v>
      </c>
      <c r="G522" s="333" t="s">
        <v>512</v>
      </c>
      <c r="H522" s="327"/>
    </row>
    <row r="523" spans="1:8" ht="15" customHeight="1">
      <c r="A523" s="217" t="s">
        <v>805</v>
      </c>
      <c r="B523" s="345" t="s">
        <v>241</v>
      </c>
      <c r="C523" s="346"/>
      <c r="D523" s="331">
        <v>4.7199999999999998E-4</v>
      </c>
      <c r="E523" s="332">
        <v>4.7199999999999998E-4</v>
      </c>
      <c r="F523" s="325">
        <v>100</v>
      </c>
      <c r="G523" s="333" t="s">
        <v>512</v>
      </c>
      <c r="H523" s="327"/>
    </row>
    <row r="524" spans="1:8" ht="15" customHeight="1">
      <c r="A524" s="695" t="s">
        <v>804</v>
      </c>
      <c r="B524" s="697" t="s">
        <v>2385</v>
      </c>
      <c r="C524" s="340" t="s">
        <v>429</v>
      </c>
      <c r="D524" s="360">
        <v>0</v>
      </c>
      <c r="E524" s="337">
        <v>0</v>
      </c>
      <c r="F524" s="699">
        <v>84.21</v>
      </c>
      <c r="G524" s="700" t="s">
        <v>2325</v>
      </c>
      <c r="H524" s="327"/>
    </row>
    <row r="525" spans="1:8" ht="15" customHeight="1">
      <c r="A525" s="702"/>
      <c r="B525" s="697"/>
      <c r="C525" s="352" t="s">
        <v>953</v>
      </c>
      <c r="D525" s="337">
        <v>4.9600000000000002E-4</v>
      </c>
      <c r="E525" s="337">
        <v>4.9600000000000002E-4</v>
      </c>
      <c r="F525" s="699"/>
      <c r="G525" s="700"/>
      <c r="H525" s="362"/>
    </row>
    <row r="526" spans="1:8" ht="15" customHeight="1">
      <c r="A526" s="702"/>
      <c r="B526" s="697"/>
      <c r="C526" s="352" t="s">
        <v>988</v>
      </c>
      <c r="D526" s="353">
        <v>5.4100000000000003E-4</v>
      </c>
      <c r="E526" s="353">
        <v>5.4100000000000003E-4</v>
      </c>
      <c r="F526" s="699"/>
      <c r="G526" s="700"/>
      <c r="H526" s="362"/>
    </row>
    <row r="527" spans="1:8" ht="15" customHeight="1">
      <c r="A527" s="702"/>
      <c r="B527" s="697"/>
      <c r="C527" s="352" t="s">
        <v>987</v>
      </c>
      <c r="D527" s="353">
        <v>0</v>
      </c>
      <c r="E527" s="353">
        <v>0</v>
      </c>
      <c r="F527" s="699"/>
      <c r="G527" s="700"/>
      <c r="H527" s="362"/>
    </row>
    <row r="528" spans="1:8" ht="15" customHeight="1">
      <c r="A528" s="702"/>
      <c r="B528" s="697"/>
      <c r="C528" s="348" t="s">
        <v>2348</v>
      </c>
      <c r="D528" s="353">
        <v>4.8299999999999998E-4</v>
      </c>
      <c r="E528" s="353">
        <v>4.8299999999999998E-4</v>
      </c>
      <c r="F528" s="699"/>
      <c r="G528" s="700"/>
      <c r="H528" s="362"/>
    </row>
    <row r="529" spans="1:8" ht="15" customHeight="1">
      <c r="A529" s="720"/>
      <c r="B529" s="697"/>
      <c r="C529" s="358" t="s">
        <v>952</v>
      </c>
      <c r="D529" s="373">
        <v>4.6799999999999999E-4</v>
      </c>
      <c r="E529" s="373">
        <v>4.6799999999999999E-4</v>
      </c>
      <c r="F529" s="721"/>
      <c r="G529" s="700"/>
      <c r="H529" s="362"/>
    </row>
    <row r="530" spans="1:8" ht="15" customHeight="1">
      <c r="A530" s="341" t="s">
        <v>803</v>
      </c>
      <c r="B530" s="341" t="s">
        <v>2386</v>
      </c>
      <c r="C530" s="375"/>
      <c r="D530" s="376">
        <v>4.5100000000000001E-4</v>
      </c>
      <c r="E530" s="376">
        <v>4.5100000000000001E-4</v>
      </c>
      <c r="F530" s="377">
        <v>100</v>
      </c>
      <c r="G530" s="378"/>
      <c r="H530" s="362"/>
    </row>
    <row r="531" spans="1:8" ht="15" customHeight="1">
      <c r="A531" s="695" t="s">
        <v>802</v>
      </c>
      <c r="B531" s="704" t="s">
        <v>147</v>
      </c>
      <c r="C531" s="340" t="s">
        <v>429</v>
      </c>
      <c r="D531" s="337">
        <v>0</v>
      </c>
      <c r="E531" s="337">
        <v>0</v>
      </c>
      <c r="F531" s="738">
        <v>100</v>
      </c>
      <c r="G531" s="700" t="s">
        <v>512</v>
      </c>
      <c r="H531" s="327"/>
    </row>
    <row r="532" spans="1:8" ht="15" customHeight="1">
      <c r="A532" s="702"/>
      <c r="B532" s="704"/>
      <c r="C532" s="348" t="s">
        <v>2328</v>
      </c>
      <c r="D532" s="337">
        <v>5.6999999999999998E-4</v>
      </c>
      <c r="E532" s="337">
        <v>5.6999999999999998E-4</v>
      </c>
      <c r="F532" s="699"/>
      <c r="G532" s="700"/>
      <c r="H532" s="362"/>
    </row>
    <row r="533" spans="1:8" ht="15" customHeight="1">
      <c r="A533" s="696"/>
      <c r="B533" s="712"/>
      <c r="C533" s="343" t="s">
        <v>952</v>
      </c>
      <c r="D533" s="344">
        <v>2.43E-4</v>
      </c>
      <c r="E533" s="344">
        <v>2.43E-4</v>
      </c>
      <c r="F533" s="699"/>
      <c r="G533" s="701"/>
      <c r="H533" s="362"/>
    </row>
    <row r="534" spans="1:8" ht="15" customHeight="1">
      <c r="A534" s="695" t="s">
        <v>801</v>
      </c>
      <c r="B534" s="704" t="s">
        <v>242</v>
      </c>
      <c r="C534" s="340" t="s">
        <v>429</v>
      </c>
      <c r="D534" s="337">
        <v>0</v>
      </c>
      <c r="E534" s="337">
        <v>0</v>
      </c>
      <c r="F534" s="699" t="s">
        <v>2323</v>
      </c>
      <c r="G534" s="700" t="s">
        <v>512</v>
      </c>
      <c r="H534" s="327"/>
    </row>
    <row r="535" spans="1:8" ht="15" customHeight="1">
      <c r="A535" s="702"/>
      <c r="B535" s="704"/>
      <c r="C535" s="348" t="s">
        <v>2328</v>
      </c>
      <c r="D535" s="337">
        <v>5.3700000000000004E-4</v>
      </c>
      <c r="E535" s="337">
        <v>5.3700000000000004E-4</v>
      </c>
      <c r="F535" s="699"/>
      <c r="G535" s="700"/>
      <c r="H535" s="362"/>
    </row>
    <row r="536" spans="1:8" ht="15" customHeight="1">
      <c r="A536" s="696"/>
      <c r="B536" s="712"/>
      <c r="C536" s="343" t="s">
        <v>952</v>
      </c>
      <c r="D536" s="344">
        <v>4.0400000000000001E-4</v>
      </c>
      <c r="E536" s="344">
        <v>4.0400000000000001E-4</v>
      </c>
      <c r="F536" s="699"/>
      <c r="G536" s="701"/>
      <c r="H536" s="362"/>
    </row>
    <row r="537" spans="1:8" ht="15" customHeight="1">
      <c r="A537" s="695" t="s">
        <v>800</v>
      </c>
      <c r="B537" s="704" t="s">
        <v>243</v>
      </c>
      <c r="C537" s="340" t="s">
        <v>429</v>
      </c>
      <c r="D537" s="337">
        <v>0</v>
      </c>
      <c r="E537" s="337">
        <v>0</v>
      </c>
      <c r="F537" s="699">
        <v>100</v>
      </c>
      <c r="G537" s="700" t="s">
        <v>512</v>
      </c>
      <c r="H537" s="327"/>
    </row>
    <row r="538" spans="1:8" ht="15" customHeight="1">
      <c r="A538" s="702"/>
      <c r="B538" s="704"/>
      <c r="C538" s="348" t="s">
        <v>2328</v>
      </c>
      <c r="D538" s="337">
        <v>1.6200000000000001E-4</v>
      </c>
      <c r="E538" s="337">
        <v>1.6200000000000001E-4</v>
      </c>
      <c r="F538" s="699"/>
      <c r="G538" s="700"/>
      <c r="H538" s="362"/>
    </row>
    <row r="539" spans="1:8" ht="15" customHeight="1">
      <c r="A539" s="696"/>
      <c r="B539" s="712"/>
      <c r="C539" s="343" t="s">
        <v>952</v>
      </c>
      <c r="D539" s="344">
        <v>1.4899999999999999E-4</v>
      </c>
      <c r="E539" s="344">
        <v>1.4899999999999999E-4</v>
      </c>
      <c r="F539" s="699"/>
      <c r="G539" s="701"/>
      <c r="H539" s="362"/>
    </row>
    <row r="540" spans="1:8" ht="15" customHeight="1">
      <c r="A540" s="715" t="s">
        <v>799</v>
      </c>
      <c r="B540" s="704" t="s">
        <v>244</v>
      </c>
      <c r="C540" s="340" t="s">
        <v>429</v>
      </c>
      <c r="D540" s="337">
        <v>0</v>
      </c>
      <c r="E540" s="337">
        <v>0</v>
      </c>
      <c r="F540" s="699">
        <v>100</v>
      </c>
      <c r="G540" s="700" t="s">
        <v>512</v>
      </c>
      <c r="H540" s="327"/>
    </row>
    <row r="541" spans="1:8" ht="15" customHeight="1">
      <c r="A541" s="716"/>
      <c r="B541" s="704"/>
      <c r="C541" s="348" t="s">
        <v>2328</v>
      </c>
      <c r="D541" s="337">
        <v>0</v>
      </c>
      <c r="E541" s="337">
        <v>0</v>
      </c>
      <c r="F541" s="699"/>
      <c r="G541" s="700"/>
      <c r="H541" s="362"/>
    </row>
    <row r="542" spans="1:8" ht="15" customHeight="1">
      <c r="A542" s="717"/>
      <c r="B542" s="712"/>
      <c r="C542" s="343" t="s">
        <v>952</v>
      </c>
      <c r="D542" s="344">
        <v>0</v>
      </c>
      <c r="E542" s="344">
        <v>0</v>
      </c>
      <c r="F542" s="699"/>
      <c r="G542" s="701"/>
      <c r="H542" s="362"/>
    </row>
    <row r="543" spans="1:8" ht="15" customHeight="1">
      <c r="A543" s="695" t="s">
        <v>798</v>
      </c>
      <c r="B543" s="697" t="s">
        <v>2387</v>
      </c>
      <c r="C543" s="340" t="s">
        <v>429</v>
      </c>
      <c r="D543" s="337">
        <v>0</v>
      </c>
      <c r="E543" s="337">
        <v>0</v>
      </c>
      <c r="F543" s="699" t="s">
        <v>2323</v>
      </c>
      <c r="G543" s="700" t="s">
        <v>512</v>
      </c>
      <c r="H543" s="364"/>
    </row>
    <row r="544" spans="1:8" ht="15" customHeight="1">
      <c r="A544" s="702"/>
      <c r="B544" s="697"/>
      <c r="C544" s="348" t="s">
        <v>2328</v>
      </c>
      <c r="D544" s="337" t="s">
        <v>2322</v>
      </c>
      <c r="E544" s="337" t="s">
        <v>2322</v>
      </c>
      <c r="F544" s="699"/>
      <c r="G544" s="700"/>
    </row>
    <row r="545" spans="1:11" ht="15" customHeight="1">
      <c r="A545" s="696"/>
      <c r="B545" s="698"/>
      <c r="C545" s="343" t="s">
        <v>952</v>
      </c>
      <c r="D545" s="344">
        <v>1.3749999999999999E-3</v>
      </c>
      <c r="E545" s="344">
        <v>1.3749999999999999E-3</v>
      </c>
      <c r="F545" s="699"/>
      <c r="G545" s="701"/>
    </row>
    <row r="546" spans="1:11" ht="15" customHeight="1">
      <c r="A546" s="217" t="s">
        <v>797</v>
      </c>
      <c r="B546" s="345" t="s">
        <v>2388</v>
      </c>
      <c r="C546" s="346"/>
      <c r="D546" s="331">
        <v>6.0499999999999996E-4</v>
      </c>
      <c r="E546" s="332">
        <v>6.0499999999999996E-4</v>
      </c>
      <c r="F546" s="325">
        <v>100</v>
      </c>
      <c r="G546" s="333" t="s">
        <v>512</v>
      </c>
      <c r="H546" s="327"/>
    </row>
    <row r="547" spans="1:11" ht="15" customHeight="1">
      <c r="A547" s="695" t="s">
        <v>796</v>
      </c>
      <c r="B547" s="704" t="s">
        <v>184</v>
      </c>
      <c r="C547" s="340" t="s">
        <v>429</v>
      </c>
      <c r="D547" s="337">
        <v>0</v>
      </c>
      <c r="E547" s="337">
        <v>0</v>
      </c>
      <c r="F547" s="699">
        <v>98.86</v>
      </c>
      <c r="G547" s="700" t="s">
        <v>2362</v>
      </c>
      <c r="H547" s="327"/>
    </row>
    <row r="548" spans="1:11" ht="15" customHeight="1">
      <c r="A548" s="702"/>
      <c r="B548" s="704"/>
      <c r="C548" s="348" t="s">
        <v>2328</v>
      </c>
      <c r="D548" s="337">
        <v>5.9400000000000002E-4</v>
      </c>
      <c r="E548" s="337">
        <v>5.9400000000000002E-4</v>
      </c>
      <c r="F548" s="699"/>
      <c r="G548" s="700"/>
      <c r="H548" s="362"/>
    </row>
    <row r="549" spans="1:11" ht="15" customHeight="1">
      <c r="A549" s="696"/>
      <c r="B549" s="712"/>
      <c r="C549" s="343" t="s">
        <v>952</v>
      </c>
      <c r="D549" s="344">
        <v>5.7899999999999998E-4</v>
      </c>
      <c r="E549" s="344">
        <v>5.7899999999999998E-4</v>
      </c>
      <c r="F549" s="699"/>
      <c r="G549" s="701"/>
      <c r="H549" s="362"/>
    </row>
    <row r="550" spans="1:11" ht="15" customHeight="1">
      <c r="A550" s="695" t="s">
        <v>795</v>
      </c>
      <c r="B550" s="704" t="s">
        <v>245</v>
      </c>
      <c r="C550" s="336" t="s">
        <v>429</v>
      </c>
      <c r="D550" s="337">
        <v>0</v>
      </c>
      <c r="E550" s="337">
        <v>0</v>
      </c>
      <c r="F550" s="699">
        <v>100</v>
      </c>
      <c r="G550" s="700" t="s">
        <v>512</v>
      </c>
      <c r="H550" s="327"/>
    </row>
    <row r="551" spans="1:11" ht="15" customHeight="1">
      <c r="A551" s="696"/>
      <c r="B551" s="712"/>
      <c r="C551" s="343" t="s">
        <v>952</v>
      </c>
      <c r="D551" s="324">
        <v>1.2400000000000001E-4</v>
      </c>
      <c r="E551" s="324">
        <v>1.2400000000000001E-4</v>
      </c>
      <c r="F551" s="699"/>
      <c r="G551" s="701"/>
      <c r="H551" s="362"/>
    </row>
    <row r="552" spans="1:11" ht="15" customHeight="1">
      <c r="A552" s="695" t="s">
        <v>794</v>
      </c>
      <c r="B552" s="704" t="s">
        <v>246</v>
      </c>
      <c r="C552" s="340" t="s">
        <v>429</v>
      </c>
      <c r="D552" s="337">
        <v>0</v>
      </c>
      <c r="E552" s="337">
        <v>0</v>
      </c>
      <c r="F552" s="699">
        <v>100</v>
      </c>
      <c r="G552" s="700" t="s">
        <v>512</v>
      </c>
      <c r="H552" s="327"/>
    </row>
    <row r="553" spans="1:11" ht="15" customHeight="1">
      <c r="A553" s="702"/>
      <c r="B553" s="704"/>
      <c r="C553" s="352" t="s">
        <v>953</v>
      </c>
      <c r="D553" s="337">
        <v>0</v>
      </c>
      <c r="E553" s="337">
        <v>0</v>
      </c>
      <c r="F553" s="699"/>
      <c r="G553" s="700"/>
      <c r="H553" s="362"/>
    </row>
    <row r="554" spans="1:11" ht="15" customHeight="1">
      <c r="A554" s="702"/>
      <c r="B554" s="704"/>
      <c r="C554" s="352" t="s">
        <v>988</v>
      </c>
      <c r="D554" s="353">
        <v>0</v>
      </c>
      <c r="E554" s="353">
        <v>0</v>
      </c>
      <c r="F554" s="699"/>
      <c r="G554" s="700"/>
      <c r="H554" s="362"/>
    </row>
    <row r="555" spans="1:11" ht="15" customHeight="1">
      <c r="A555" s="702"/>
      <c r="B555" s="704"/>
      <c r="C555" s="352" t="s">
        <v>987</v>
      </c>
      <c r="D555" s="353">
        <v>0</v>
      </c>
      <c r="E555" s="353">
        <v>0</v>
      </c>
      <c r="F555" s="699"/>
      <c r="G555" s="700"/>
      <c r="H555" s="362"/>
    </row>
    <row r="556" spans="1:11" ht="15" customHeight="1">
      <c r="A556" s="702"/>
      <c r="B556" s="704"/>
      <c r="C556" s="352" t="s">
        <v>986</v>
      </c>
      <c r="D556" s="353">
        <v>0</v>
      </c>
      <c r="E556" s="353">
        <v>0</v>
      </c>
      <c r="F556" s="699"/>
      <c r="G556" s="700"/>
      <c r="H556" s="362"/>
    </row>
    <row r="557" spans="1:11" ht="15" customHeight="1">
      <c r="A557" s="702"/>
      <c r="B557" s="704"/>
      <c r="C557" s="352" t="s">
        <v>985</v>
      </c>
      <c r="D557" s="353">
        <v>0</v>
      </c>
      <c r="E557" s="353">
        <v>0</v>
      </c>
      <c r="F557" s="699"/>
      <c r="G557" s="700"/>
      <c r="H557" s="362"/>
    </row>
    <row r="558" spans="1:11" ht="15" customHeight="1">
      <c r="A558" s="702"/>
      <c r="B558" s="704"/>
      <c r="C558" s="352" t="s">
        <v>1083</v>
      </c>
      <c r="D558" s="353">
        <v>0</v>
      </c>
      <c r="E558" s="353">
        <v>0</v>
      </c>
      <c r="F558" s="699"/>
      <c r="G558" s="700"/>
      <c r="H558" s="362"/>
      <c r="K558" s="380"/>
    </row>
    <row r="559" spans="1:11" ht="15" customHeight="1">
      <c r="A559" s="702"/>
      <c r="B559" s="704"/>
      <c r="C559" s="352" t="s">
        <v>1082</v>
      </c>
      <c r="D559" s="353">
        <v>0</v>
      </c>
      <c r="E559" s="353">
        <v>0</v>
      </c>
      <c r="F559" s="699"/>
      <c r="G559" s="700"/>
      <c r="H559" s="362"/>
    </row>
    <row r="560" spans="1:11" ht="15" customHeight="1">
      <c r="A560" s="702"/>
      <c r="B560" s="704"/>
      <c r="C560" s="348" t="s">
        <v>2389</v>
      </c>
      <c r="D560" s="353">
        <v>6.3E-5</v>
      </c>
      <c r="E560" s="353">
        <v>6.3E-5</v>
      </c>
      <c r="F560" s="699"/>
      <c r="G560" s="700"/>
      <c r="H560" s="362"/>
    </row>
    <row r="561" spans="1:8" ht="15" customHeight="1">
      <c r="A561" s="696"/>
      <c r="B561" s="712"/>
      <c r="C561" s="343" t="s">
        <v>952</v>
      </c>
      <c r="D561" s="344">
        <v>7.9999999999999996E-6</v>
      </c>
      <c r="E561" s="344">
        <v>7.9999999999999996E-6</v>
      </c>
      <c r="F561" s="699"/>
      <c r="G561" s="701"/>
      <c r="H561" s="362"/>
    </row>
    <row r="562" spans="1:8" ht="15" customHeight="1">
      <c r="A562" s="695" t="s">
        <v>793</v>
      </c>
      <c r="B562" s="704" t="s">
        <v>1087</v>
      </c>
      <c r="C562" s="340" t="s">
        <v>429</v>
      </c>
      <c r="D562" s="337">
        <v>0</v>
      </c>
      <c r="E562" s="337">
        <v>0</v>
      </c>
      <c r="F562" s="699">
        <v>97.46</v>
      </c>
      <c r="G562" s="700" t="s">
        <v>2325</v>
      </c>
      <c r="H562" s="327"/>
    </row>
    <row r="563" spans="1:8" ht="15" customHeight="1">
      <c r="A563" s="702"/>
      <c r="B563" s="704"/>
      <c r="C563" s="352" t="s">
        <v>953</v>
      </c>
      <c r="D563" s="337">
        <v>0</v>
      </c>
      <c r="E563" s="337">
        <v>0</v>
      </c>
      <c r="F563" s="699"/>
      <c r="G563" s="700"/>
      <c r="H563" s="362"/>
    </row>
    <row r="564" spans="1:8" ht="15" customHeight="1">
      <c r="A564" s="702"/>
      <c r="B564" s="704"/>
      <c r="C564" s="352" t="s">
        <v>988</v>
      </c>
      <c r="D564" s="353">
        <v>4.1399999999999998E-4</v>
      </c>
      <c r="E564" s="353">
        <v>4.1399999999999998E-4</v>
      </c>
      <c r="F564" s="699"/>
      <c r="G564" s="700"/>
      <c r="H564" s="362"/>
    </row>
    <row r="565" spans="1:8" ht="15" customHeight="1">
      <c r="A565" s="702"/>
      <c r="B565" s="704"/>
      <c r="C565" s="348" t="s">
        <v>2333</v>
      </c>
      <c r="D565" s="353">
        <v>7.7700000000000002E-4</v>
      </c>
      <c r="E565" s="353">
        <v>7.7700000000000002E-4</v>
      </c>
      <c r="F565" s="699"/>
      <c r="G565" s="700"/>
      <c r="H565" s="362"/>
    </row>
    <row r="566" spans="1:8" ht="15" customHeight="1">
      <c r="A566" s="696"/>
      <c r="B566" s="712"/>
      <c r="C566" s="343" t="s">
        <v>952</v>
      </c>
      <c r="D566" s="344">
        <v>7.5299999999999998E-4</v>
      </c>
      <c r="E566" s="344">
        <v>7.5299999999999998E-4</v>
      </c>
      <c r="F566" s="699"/>
      <c r="G566" s="701"/>
      <c r="H566" s="362"/>
    </row>
    <row r="567" spans="1:8" ht="15" customHeight="1">
      <c r="A567" s="695" t="s">
        <v>792</v>
      </c>
      <c r="B567" s="697" t="s">
        <v>247</v>
      </c>
      <c r="C567" s="340" t="s">
        <v>429</v>
      </c>
      <c r="D567" s="337">
        <v>0</v>
      </c>
      <c r="E567" s="337">
        <v>0</v>
      </c>
      <c r="F567" s="699" t="s">
        <v>2323</v>
      </c>
      <c r="G567" s="700" t="s">
        <v>512</v>
      </c>
      <c r="H567" s="327"/>
    </row>
    <row r="568" spans="1:8" ht="15" customHeight="1">
      <c r="A568" s="702"/>
      <c r="B568" s="697"/>
      <c r="C568" s="352" t="s">
        <v>953</v>
      </c>
      <c r="D568" s="337">
        <v>5.0000000000000004E-6</v>
      </c>
      <c r="E568" s="337">
        <v>5.0000000000000004E-6</v>
      </c>
      <c r="F568" s="699"/>
      <c r="G568" s="700"/>
      <c r="H568" s="362"/>
    </row>
    <row r="569" spans="1:8" ht="15" customHeight="1">
      <c r="A569" s="702"/>
      <c r="B569" s="697"/>
      <c r="C569" s="352" t="s">
        <v>988</v>
      </c>
      <c r="D569" s="353">
        <v>1.17E-4</v>
      </c>
      <c r="E569" s="353">
        <v>1.17E-4</v>
      </c>
      <c r="F569" s="699"/>
      <c r="G569" s="700"/>
      <c r="H569" s="362"/>
    </row>
    <row r="570" spans="1:8" ht="15" customHeight="1">
      <c r="A570" s="702"/>
      <c r="B570" s="697"/>
      <c r="C570" s="348" t="s">
        <v>2333</v>
      </c>
      <c r="D570" s="353" t="s">
        <v>2322</v>
      </c>
      <c r="E570" s="353" t="s">
        <v>2322</v>
      </c>
      <c r="F570" s="699"/>
      <c r="G570" s="700"/>
      <c r="H570" s="362"/>
    </row>
    <row r="571" spans="1:8" ht="15" customHeight="1">
      <c r="A571" s="696"/>
      <c r="B571" s="698"/>
      <c r="C571" s="343" t="s">
        <v>952</v>
      </c>
      <c r="D571" s="344">
        <v>1.2999999999999999E-4</v>
      </c>
      <c r="E571" s="344">
        <v>1.2999999999999999E-4</v>
      </c>
      <c r="F571" s="699"/>
      <c r="G571" s="701"/>
      <c r="H571" s="362"/>
    </row>
    <row r="572" spans="1:8" ht="15" customHeight="1">
      <c r="A572" s="695" t="s">
        <v>791</v>
      </c>
      <c r="B572" s="704" t="s">
        <v>1086</v>
      </c>
      <c r="C572" s="340" t="s">
        <v>429</v>
      </c>
      <c r="D572" s="337">
        <v>9.0000000000000002E-6</v>
      </c>
      <c r="E572" s="337">
        <v>9.0000000000000002E-6</v>
      </c>
      <c r="F572" s="699">
        <v>81.02</v>
      </c>
      <c r="G572" s="700" t="s">
        <v>2325</v>
      </c>
      <c r="H572" s="327"/>
    </row>
    <row r="573" spans="1:8" ht="15" customHeight="1">
      <c r="A573" s="702"/>
      <c r="B573" s="704"/>
      <c r="C573" s="348" t="s">
        <v>2328</v>
      </c>
      <c r="D573" s="360">
        <v>4.75E-4</v>
      </c>
      <c r="E573" s="337">
        <v>4.75E-4</v>
      </c>
      <c r="F573" s="699"/>
      <c r="G573" s="700"/>
      <c r="H573" s="362"/>
    </row>
    <row r="574" spans="1:8" ht="15" customHeight="1">
      <c r="A574" s="696"/>
      <c r="B574" s="712"/>
      <c r="C574" s="343" t="s">
        <v>952</v>
      </c>
      <c r="D574" s="344">
        <v>4.6500000000000003E-4</v>
      </c>
      <c r="E574" s="344">
        <v>4.6500000000000003E-4</v>
      </c>
      <c r="F574" s="699"/>
      <c r="G574" s="701"/>
      <c r="H574" s="362"/>
    </row>
    <row r="575" spans="1:8" ht="15" customHeight="1">
      <c r="A575" s="695" t="s">
        <v>790</v>
      </c>
      <c r="B575" s="704" t="s">
        <v>248</v>
      </c>
      <c r="C575" s="340" t="s">
        <v>429</v>
      </c>
      <c r="D575" s="337">
        <v>0</v>
      </c>
      <c r="E575" s="337">
        <v>0</v>
      </c>
      <c r="F575" s="699">
        <v>100</v>
      </c>
      <c r="G575" s="700" t="s">
        <v>512</v>
      </c>
      <c r="H575" s="327"/>
    </row>
    <row r="576" spans="1:8" ht="15" customHeight="1">
      <c r="A576" s="702"/>
      <c r="B576" s="704"/>
      <c r="C576" s="352" t="s">
        <v>953</v>
      </c>
      <c r="D576" s="337">
        <v>1.2E-4</v>
      </c>
      <c r="E576" s="337">
        <v>1.2E-4</v>
      </c>
      <c r="F576" s="699"/>
      <c r="G576" s="700"/>
      <c r="H576" s="362"/>
    </row>
    <row r="577" spans="1:8" ht="15" customHeight="1">
      <c r="A577" s="702"/>
      <c r="B577" s="704"/>
      <c r="C577" s="348" t="s">
        <v>2367</v>
      </c>
      <c r="D577" s="353">
        <v>2.1800000000000001E-4</v>
      </c>
      <c r="E577" s="353">
        <v>2.1800000000000001E-4</v>
      </c>
      <c r="F577" s="699"/>
      <c r="G577" s="700"/>
      <c r="H577" s="362"/>
    </row>
    <row r="578" spans="1:8" ht="15" customHeight="1">
      <c r="A578" s="696"/>
      <c r="B578" s="712"/>
      <c r="C578" s="343" t="s">
        <v>952</v>
      </c>
      <c r="D578" s="344">
        <v>1.17E-4</v>
      </c>
      <c r="E578" s="344">
        <v>1.17E-4</v>
      </c>
      <c r="F578" s="699"/>
      <c r="G578" s="701"/>
      <c r="H578" s="362"/>
    </row>
    <row r="579" spans="1:8" ht="15" customHeight="1">
      <c r="A579" s="217" t="s">
        <v>789</v>
      </c>
      <c r="B579" s="345" t="s">
        <v>2390</v>
      </c>
      <c r="C579" s="346"/>
      <c r="D579" s="331">
        <v>5.6800000000000004E-4</v>
      </c>
      <c r="E579" s="332">
        <v>5.6800000000000004E-4</v>
      </c>
      <c r="F579" s="325">
        <v>96.35</v>
      </c>
      <c r="G579" s="333" t="s">
        <v>2391</v>
      </c>
      <c r="H579" s="327"/>
    </row>
    <row r="580" spans="1:8" ht="15" customHeight="1">
      <c r="A580" s="217" t="s">
        <v>788</v>
      </c>
      <c r="B580" s="345" t="s">
        <v>164</v>
      </c>
      <c r="C580" s="346"/>
      <c r="D580" s="331">
        <v>4.8000000000000001E-4</v>
      </c>
      <c r="E580" s="332">
        <v>4.8000000000000001E-4</v>
      </c>
      <c r="F580" s="325">
        <v>100</v>
      </c>
      <c r="G580" s="333" t="s">
        <v>512</v>
      </c>
      <c r="H580" s="327"/>
    </row>
    <row r="581" spans="1:8" ht="15" customHeight="1">
      <c r="A581" s="695" t="s">
        <v>787</v>
      </c>
      <c r="B581" s="704" t="s">
        <v>2392</v>
      </c>
      <c r="C581" s="340" t="s">
        <v>429</v>
      </c>
      <c r="D581" s="360">
        <v>0</v>
      </c>
      <c r="E581" s="337">
        <v>0</v>
      </c>
      <c r="F581" s="699" t="s">
        <v>2323</v>
      </c>
      <c r="G581" s="700" t="s">
        <v>512</v>
      </c>
      <c r="H581" s="327"/>
    </row>
    <row r="582" spans="1:8" ht="15" customHeight="1">
      <c r="A582" s="702"/>
      <c r="B582" s="704"/>
      <c r="C582" s="348" t="s">
        <v>2328</v>
      </c>
      <c r="D582" s="360">
        <v>3.8299999999999999E-4</v>
      </c>
      <c r="E582" s="337">
        <v>3.8299999999999999E-4</v>
      </c>
      <c r="F582" s="699"/>
      <c r="G582" s="700"/>
      <c r="H582" s="362"/>
    </row>
    <row r="583" spans="1:8" ht="15" customHeight="1">
      <c r="A583" s="696"/>
      <c r="B583" s="712"/>
      <c r="C583" s="343" t="s">
        <v>952</v>
      </c>
      <c r="D583" s="344">
        <v>2.5799999999999998E-4</v>
      </c>
      <c r="E583" s="344">
        <v>2.5799999999999998E-4</v>
      </c>
      <c r="F583" s="699"/>
      <c r="G583" s="701"/>
      <c r="H583" s="362"/>
    </row>
    <row r="584" spans="1:8" ht="15" customHeight="1">
      <c r="A584" s="695" t="s">
        <v>786</v>
      </c>
      <c r="B584" s="704" t="s">
        <v>249</v>
      </c>
      <c r="C584" s="340" t="s">
        <v>429</v>
      </c>
      <c r="D584" s="337">
        <v>0</v>
      </c>
      <c r="E584" s="337">
        <v>0</v>
      </c>
      <c r="F584" s="699">
        <v>100</v>
      </c>
      <c r="G584" s="700" t="s">
        <v>512</v>
      </c>
      <c r="H584" s="327"/>
    </row>
    <row r="585" spans="1:8" ht="15" customHeight="1">
      <c r="A585" s="702"/>
      <c r="B585" s="704"/>
      <c r="C585" s="348" t="s">
        <v>2328</v>
      </c>
      <c r="D585" s="337">
        <v>4.5899999999999999E-4</v>
      </c>
      <c r="E585" s="337">
        <v>4.5899999999999999E-4</v>
      </c>
      <c r="F585" s="699"/>
      <c r="G585" s="700"/>
      <c r="H585" s="362"/>
    </row>
    <row r="586" spans="1:8" ht="15" customHeight="1">
      <c r="A586" s="696"/>
      <c r="B586" s="712"/>
      <c r="C586" s="343" t="s">
        <v>952</v>
      </c>
      <c r="D586" s="344">
        <v>4.5899999999999999E-4</v>
      </c>
      <c r="E586" s="344">
        <v>4.5899999999999999E-4</v>
      </c>
      <c r="F586" s="699"/>
      <c r="G586" s="701"/>
      <c r="H586" s="362"/>
    </row>
    <row r="587" spans="1:8" ht="15" customHeight="1">
      <c r="A587" s="217" t="s">
        <v>785</v>
      </c>
      <c r="B587" s="345" t="s">
        <v>181</v>
      </c>
      <c r="C587" s="346"/>
      <c r="D587" s="331">
        <v>5.8699999999999996E-4</v>
      </c>
      <c r="E587" s="332">
        <v>5.8699999999999996E-4</v>
      </c>
      <c r="F587" s="325">
        <v>100</v>
      </c>
      <c r="G587" s="333" t="s">
        <v>512</v>
      </c>
      <c r="H587" s="327"/>
    </row>
    <row r="588" spans="1:8" ht="15" customHeight="1">
      <c r="A588" s="217" t="s">
        <v>784</v>
      </c>
      <c r="B588" s="345" t="s">
        <v>1085</v>
      </c>
      <c r="C588" s="346"/>
      <c r="D588" s="331">
        <v>3.7800000000000003E-4</v>
      </c>
      <c r="E588" s="332">
        <v>3.7800000000000003E-4</v>
      </c>
      <c r="F588" s="325">
        <v>46.31</v>
      </c>
      <c r="G588" s="333" t="s">
        <v>2325</v>
      </c>
      <c r="H588" s="327"/>
    </row>
    <row r="589" spans="1:8" ht="15" customHeight="1">
      <c r="A589" s="217" t="s">
        <v>783</v>
      </c>
      <c r="B589" s="217" t="s">
        <v>161</v>
      </c>
      <c r="C589" s="346"/>
      <c r="D589" s="331">
        <v>3.8299999999999999E-4</v>
      </c>
      <c r="E589" s="332">
        <v>3.8299999999999999E-4</v>
      </c>
      <c r="F589" s="325">
        <v>69.81</v>
      </c>
      <c r="G589" s="333" t="s">
        <v>2325</v>
      </c>
      <c r="H589" s="327"/>
    </row>
    <row r="590" spans="1:8" ht="15" customHeight="1">
      <c r="A590" s="695" t="s">
        <v>782</v>
      </c>
      <c r="B590" s="697" t="s">
        <v>170</v>
      </c>
      <c r="C590" s="340" t="s">
        <v>429</v>
      </c>
      <c r="D590" s="337">
        <v>0</v>
      </c>
      <c r="E590" s="337">
        <v>0</v>
      </c>
      <c r="F590" s="699">
        <v>68.87</v>
      </c>
      <c r="G590" s="700" t="s">
        <v>2325</v>
      </c>
      <c r="H590" s="327"/>
    </row>
    <row r="591" spans="1:8" ht="15" customHeight="1">
      <c r="A591" s="702"/>
      <c r="B591" s="697"/>
      <c r="C591" s="358" t="s">
        <v>393</v>
      </c>
      <c r="D591" s="337">
        <v>3.7500000000000001E-4</v>
      </c>
      <c r="E591" s="337">
        <v>3.7500000000000001E-4</v>
      </c>
      <c r="F591" s="699"/>
      <c r="G591" s="700"/>
      <c r="H591" s="362"/>
    </row>
    <row r="592" spans="1:8" ht="15" customHeight="1">
      <c r="A592" s="696"/>
      <c r="B592" s="698"/>
      <c r="C592" s="343" t="s">
        <v>952</v>
      </c>
      <c r="D592" s="344">
        <v>3.5100000000000002E-4</v>
      </c>
      <c r="E592" s="344">
        <v>3.5100000000000002E-4</v>
      </c>
      <c r="F592" s="699"/>
      <c r="G592" s="701"/>
      <c r="H592" s="362"/>
    </row>
    <row r="593" spans="1:8" ht="15" customHeight="1">
      <c r="A593" s="217" t="s">
        <v>781</v>
      </c>
      <c r="B593" s="345" t="s">
        <v>157</v>
      </c>
      <c r="C593" s="346"/>
      <c r="D593" s="331">
        <v>5.6700000000000001E-4</v>
      </c>
      <c r="E593" s="332">
        <v>5.6700000000000001E-4</v>
      </c>
      <c r="F593" s="325">
        <v>97.96</v>
      </c>
      <c r="G593" s="333" t="s">
        <v>2393</v>
      </c>
      <c r="H593" s="327"/>
    </row>
    <row r="594" spans="1:8" ht="15" customHeight="1">
      <c r="A594" s="217" t="s">
        <v>780</v>
      </c>
      <c r="B594" s="345" t="s">
        <v>250</v>
      </c>
      <c r="C594" s="346"/>
      <c r="D594" s="331">
        <v>6.4700000000000001E-4</v>
      </c>
      <c r="E594" s="332">
        <v>6.4700000000000001E-4</v>
      </c>
      <c r="F594" s="325">
        <v>100</v>
      </c>
      <c r="G594" s="333" t="s">
        <v>512</v>
      </c>
      <c r="H594" s="327"/>
    </row>
    <row r="595" spans="1:8" ht="15" customHeight="1">
      <c r="A595" s="695" t="s">
        <v>779</v>
      </c>
      <c r="B595" s="704" t="s">
        <v>168</v>
      </c>
      <c r="C595" s="340" t="s">
        <v>429</v>
      </c>
      <c r="D595" s="337">
        <v>0</v>
      </c>
      <c r="E595" s="337">
        <v>0</v>
      </c>
      <c r="F595" s="699">
        <v>100</v>
      </c>
      <c r="G595" s="700" t="s">
        <v>512</v>
      </c>
      <c r="H595" s="327"/>
    </row>
    <row r="596" spans="1:8" ht="15" customHeight="1">
      <c r="A596" s="702"/>
      <c r="B596" s="704"/>
      <c r="C596" s="342" t="s">
        <v>393</v>
      </c>
      <c r="D596" s="337">
        <v>5.4299999999999997E-4</v>
      </c>
      <c r="E596" s="337">
        <v>5.4299999999999997E-4</v>
      </c>
      <c r="F596" s="699"/>
      <c r="G596" s="700"/>
      <c r="H596" s="362"/>
    </row>
    <row r="597" spans="1:8" ht="15" customHeight="1">
      <c r="A597" s="696"/>
      <c r="B597" s="712"/>
      <c r="C597" s="343" t="s">
        <v>952</v>
      </c>
      <c r="D597" s="344">
        <v>4.9399999999999997E-4</v>
      </c>
      <c r="E597" s="344">
        <v>4.9399999999999997E-4</v>
      </c>
      <c r="F597" s="699"/>
      <c r="G597" s="701"/>
      <c r="H597" s="362"/>
    </row>
    <row r="598" spans="1:8" ht="15" customHeight="1">
      <c r="A598" s="217" t="s">
        <v>778</v>
      </c>
      <c r="B598" s="345" t="s">
        <v>1084</v>
      </c>
      <c r="C598" s="346"/>
      <c r="D598" s="331">
        <v>4.2299999999999998E-4</v>
      </c>
      <c r="E598" s="332">
        <v>4.2299999999999998E-4</v>
      </c>
      <c r="F598" s="325" t="s">
        <v>2323</v>
      </c>
      <c r="G598" s="333" t="s">
        <v>512</v>
      </c>
      <c r="H598" s="327"/>
    </row>
    <row r="599" spans="1:8" ht="15" customHeight="1">
      <c r="A599" s="217" t="s">
        <v>777</v>
      </c>
      <c r="B599" s="345" t="s">
        <v>251</v>
      </c>
      <c r="C599" s="346"/>
      <c r="D599" s="331">
        <v>4.06E-4</v>
      </c>
      <c r="E599" s="332">
        <v>4.06E-4</v>
      </c>
      <c r="F599" s="325">
        <v>100</v>
      </c>
      <c r="G599" s="333" t="s">
        <v>512</v>
      </c>
      <c r="H599" s="327"/>
    </row>
    <row r="600" spans="1:8" ht="15" customHeight="1">
      <c r="A600" s="217" t="s">
        <v>776</v>
      </c>
      <c r="B600" s="345" t="s">
        <v>2394</v>
      </c>
      <c r="C600" s="346"/>
      <c r="D600" s="331">
        <v>4.5600000000000003E-4</v>
      </c>
      <c r="E600" s="332">
        <v>4.5600000000000003E-4</v>
      </c>
      <c r="F600" s="325">
        <v>100</v>
      </c>
      <c r="G600" s="333" t="s">
        <v>512</v>
      </c>
      <c r="H600" s="327"/>
    </row>
    <row r="601" spans="1:8" ht="15" customHeight="1">
      <c r="A601" s="217" t="s">
        <v>775</v>
      </c>
      <c r="B601" s="345" t="s">
        <v>252</v>
      </c>
      <c r="C601" s="346"/>
      <c r="D601" s="331">
        <v>4.3800000000000002E-4</v>
      </c>
      <c r="E601" s="332">
        <v>4.3800000000000002E-4</v>
      </c>
      <c r="F601" s="325">
        <v>100</v>
      </c>
      <c r="G601" s="333" t="s">
        <v>512</v>
      </c>
      <c r="H601" s="327"/>
    </row>
    <row r="602" spans="1:8" ht="15" customHeight="1">
      <c r="A602" s="217" t="s">
        <v>2395</v>
      </c>
      <c r="B602" s="345" t="s">
        <v>2396</v>
      </c>
      <c r="C602" s="346"/>
      <c r="D602" s="331">
        <v>4.5399999999999998E-4</v>
      </c>
      <c r="E602" s="332">
        <v>4.5399999999999998E-4</v>
      </c>
      <c r="F602" s="325">
        <v>100</v>
      </c>
      <c r="G602" s="333" t="s">
        <v>512</v>
      </c>
      <c r="H602" s="327"/>
    </row>
    <row r="603" spans="1:8" ht="15" customHeight="1">
      <c r="A603" s="695" t="s">
        <v>774</v>
      </c>
      <c r="B603" s="704" t="s">
        <v>2397</v>
      </c>
      <c r="C603" s="340" t="s">
        <v>429</v>
      </c>
      <c r="D603" s="337">
        <v>0</v>
      </c>
      <c r="E603" s="337">
        <v>0</v>
      </c>
      <c r="F603" s="699">
        <v>100</v>
      </c>
      <c r="G603" s="700" t="s">
        <v>512</v>
      </c>
      <c r="H603" s="327"/>
    </row>
    <row r="604" spans="1:8" ht="15" customHeight="1">
      <c r="A604" s="702"/>
      <c r="B604" s="704"/>
      <c r="C604" s="342" t="s">
        <v>393</v>
      </c>
      <c r="D604" s="337">
        <v>4.1899999999999999E-4</v>
      </c>
      <c r="E604" s="337">
        <v>4.1899999999999999E-4</v>
      </c>
      <c r="F604" s="699"/>
      <c r="G604" s="700"/>
      <c r="H604" s="362"/>
    </row>
    <row r="605" spans="1:8" ht="15" customHeight="1">
      <c r="A605" s="696"/>
      <c r="B605" s="712"/>
      <c r="C605" s="343" t="s">
        <v>952</v>
      </c>
      <c r="D605" s="344">
        <v>4.1899999999999999E-4</v>
      </c>
      <c r="E605" s="344">
        <v>4.1899999999999999E-4</v>
      </c>
      <c r="F605" s="699"/>
      <c r="G605" s="701"/>
      <c r="H605" s="362"/>
    </row>
    <row r="606" spans="1:8" ht="15" customHeight="1">
      <c r="A606" s="217" t="s">
        <v>773</v>
      </c>
      <c r="B606" s="345" t="s">
        <v>253</v>
      </c>
      <c r="C606" s="346"/>
      <c r="D606" s="331">
        <v>4.3800000000000002E-4</v>
      </c>
      <c r="E606" s="332">
        <v>4.3800000000000002E-4</v>
      </c>
      <c r="F606" s="325">
        <v>100</v>
      </c>
      <c r="G606" s="333" t="s">
        <v>512</v>
      </c>
      <c r="H606" s="327"/>
    </row>
    <row r="607" spans="1:8" ht="15" customHeight="1">
      <c r="A607" s="695" t="s">
        <v>772</v>
      </c>
      <c r="B607" s="704" t="s">
        <v>254</v>
      </c>
      <c r="C607" s="340" t="s">
        <v>429</v>
      </c>
      <c r="D607" s="337">
        <v>0</v>
      </c>
      <c r="E607" s="337">
        <v>0</v>
      </c>
      <c r="F607" s="699">
        <v>100</v>
      </c>
      <c r="G607" s="700" t="s">
        <v>512</v>
      </c>
      <c r="H607" s="327"/>
    </row>
    <row r="608" spans="1:8" ht="15" customHeight="1">
      <c r="A608" s="702"/>
      <c r="B608" s="704"/>
      <c r="C608" s="352" t="s">
        <v>953</v>
      </c>
      <c r="D608" s="337">
        <v>2.05E-4</v>
      </c>
      <c r="E608" s="337">
        <v>2.05E-4</v>
      </c>
      <c r="F608" s="699"/>
      <c r="G608" s="700"/>
      <c r="H608" s="362"/>
    </row>
    <row r="609" spans="1:9" ht="15" customHeight="1">
      <c r="A609" s="702"/>
      <c r="B609" s="704"/>
      <c r="C609" s="358" t="s">
        <v>965</v>
      </c>
      <c r="D609" s="353">
        <v>4.2099999999999999E-4</v>
      </c>
      <c r="E609" s="353">
        <v>4.2099999999999999E-4</v>
      </c>
      <c r="F609" s="699"/>
      <c r="G609" s="700"/>
      <c r="H609" s="362"/>
    </row>
    <row r="610" spans="1:9" ht="15" customHeight="1">
      <c r="A610" s="696"/>
      <c r="B610" s="712"/>
      <c r="C610" s="343" t="s">
        <v>952</v>
      </c>
      <c r="D610" s="344">
        <v>4.1199999999999999E-4</v>
      </c>
      <c r="E610" s="344">
        <v>4.1199999999999999E-4</v>
      </c>
      <c r="F610" s="699"/>
      <c r="G610" s="701"/>
      <c r="H610" s="362"/>
    </row>
    <row r="611" spans="1:9" ht="15" customHeight="1">
      <c r="A611" s="217" t="s">
        <v>2398</v>
      </c>
      <c r="B611" s="345" t="s">
        <v>2399</v>
      </c>
      <c r="C611" s="346"/>
      <c r="D611" s="331">
        <v>5.5800000000000001E-4</v>
      </c>
      <c r="E611" s="332">
        <v>5.5800000000000001E-4</v>
      </c>
      <c r="F611" s="325">
        <v>100</v>
      </c>
      <c r="G611" s="333" t="s">
        <v>512</v>
      </c>
      <c r="H611" s="327"/>
    </row>
    <row r="612" spans="1:9" ht="15" customHeight="1">
      <c r="A612" s="695" t="s">
        <v>771</v>
      </c>
      <c r="B612" s="718" t="s">
        <v>125</v>
      </c>
      <c r="C612" s="340" t="s">
        <v>429</v>
      </c>
      <c r="D612" s="337">
        <v>0</v>
      </c>
      <c r="E612" s="337">
        <v>0</v>
      </c>
      <c r="F612" s="699">
        <v>94.23</v>
      </c>
      <c r="G612" s="700" t="s">
        <v>2325</v>
      </c>
      <c r="H612" s="364"/>
    </row>
    <row r="613" spans="1:9" ht="15" customHeight="1">
      <c r="A613" s="702"/>
      <c r="B613" s="718"/>
      <c r="C613" s="352" t="s">
        <v>953</v>
      </c>
      <c r="D613" s="337">
        <v>0</v>
      </c>
      <c r="E613" s="337">
        <v>0</v>
      </c>
      <c r="F613" s="699"/>
      <c r="G613" s="700"/>
    </row>
    <row r="614" spans="1:9" ht="15" customHeight="1">
      <c r="A614" s="702"/>
      <c r="B614" s="718"/>
      <c r="C614" s="352" t="s">
        <v>988</v>
      </c>
      <c r="D614" s="353">
        <v>0</v>
      </c>
      <c r="E614" s="353">
        <v>0</v>
      </c>
      <c r="F614" s="699"/>
      <c r="G614" s="700"/>
    </row>
    <row r="615" spans="1:9" ht="15" customHeight="1">
      <c r="A615" s="702"/>
      <c r="B615" s="718"/>
      <c r="C615" s="352" t="s">
        <v>987</v>
      </c>
      <c r="D615" s="353">
        <v>0</v>
      </c>
      <c r="E615" s="353">
        <v>0</v>
      </c>
      <c r="F615" s="699"/>
      <c r="G615" s="700"/>
    </row>
    <row r="616" spans="1:9" ht="15" customHeight="1">
      <c r="A616" s="702"/>
      <c r="B616" s="718"/>
      <c r="C616" s="352" t="s">
        <v>986</v>
      </c>
      <c r="D616" s="353">
        <v>0</v>
      </c>
      <c r="E616" s="353">
        <v>0</v>
      </c>
      <c r="F616" s="699"/>
      <c r="G616" s="700"/>
    </row>
    <row r="617" spans="1:9" ht="15" customHeight="1">
      <c r="A617" s="702"/>
      <c r="B617" s="718"/>
      <c r="C617" s="348" t="s">
        <v>2357</v>
      </c>
      <c r="D617" s="353">
        <v>5.2599999999999999E-4</v>
      </c>
      <c r="E617" s="353">
        <v>5.2599999999999999E-4</v>
      </c>
      <c r="F617" s="699"/>
      <c r="G617" s="700"/>
    </row>
    <row r="618" spans="1:9" ht="15" customHeight="1">
      <c r="A618" s="696"/>
      <c r="B618" s="719"/>
      <c r="C618" s="343" t="s">
        <v>952</v>
      </c>
      <c r="D618" s="344">
        <v>5.1800000000000001E-4</v>
      </c>
      <c r="E618" s="344">
        <v>5.1800000000000001E-4</v>
      </c>
      <c r="F618" s="699"/>
      <c r="G618" s="701"/>
    </row>
    <row r="619" spans="1:9" ht="15" customHeight="1">
      <c r="A619" s="715" t="s">
        <v>770</v>
      </c>
      <c r="B619" s="704" t="s">
        <v>126</v>
      </c>
      <c r="C619" s="340" t="s">
        <v>429</v>
      </c>
      <c r="D619" s="337">
        <v>0</v>
      </c>
      <c r="E619" s="337">
        <v>0</v>
      </c>
      <c r="F619" s="699">
        <v>97.84</v>
      </c>
      <c r="G619" s="700" t="s">
        <v>2400</v>
      </c>
      <c r="H619" s="327"/>
      <c r="I619" s="369"/>
    </row>
    <row r="620" spans="1:9" ht="15" customHeight="1">
      <c r="A620" s="716"/>
      <c r="B620" s="704"/>
      <c r="C620" s="352" t="s">
        <v>953</v>
      </c>
      <c r="D620" s="337">
        <v>0</v>
      </c>
      <c r="E620" s="337">
        <v>0</v>
      </c>
      <c r="F620" s="699"/>
      <c r="G620" s="700"/>
      <c r="H620" s="362"/>
    </row>
    <row r="621" spans="1:9" ht="15" customHeight="1">
      <c r="A621" s="716"/>
      <c r="B621" s="704"/>
      <c r="C621" s="352" t="s">
        <v>988</v>
      </c>
      <c r="D621" s="353">
        <v>0</v>
      </c>
      <c r="E621" s="353">
        <v>0</v>
      </c>
      <c r="F621" s="699"/>
      <c r="G621" s="700"/>
      <c r="H621" s="362"/>
    </row>
    <row r="622" spans="1:9" ht="15" customHeight="1">
      <c r="A622" s="716"/>
      <c r="B622" s="704"/>
      <c r="C622" s="348" t="s">
        <v>2333</v>
      </c>
      <c r="D622" s="353">
        <v>4.2099999999999999E-4</v>
      </c>
      <c r="E622" s="353">
        <v>4.2099999999999999E-4</v>
      </c>
      <c r="F622" s="699"/>
      <c r="G622" s="700"/>
      <c r="H622" s="362"/>
    </row>
    <row r="623" spans="1:9" ht="15" customHeight="1">
      <c r="A623" s="717"/>
      <c r="B623" s="712"/>
      <c r="C623" s="343" t="s">
        <v>952</v>
      </c>
      <c r="D623" s="344">
        <v>4.0000000000000002E-4</v>
      </c>
      <c r="E623" s="344">
        <v>4.0000000000000002E-4</v>
      </c>
      <c r="F623" s="699"/>
      <c r="G623" s="701"/>
      <c r="H623" s="362"/>
    </row>
    <row r="624" spans="1:9" ht="15" customHeight="1">
      <c r="A624" s="695" t="s">
        <v>769</v>
      </c>
      <c r="B624" s="697" t="s">
        <v>255</v>
      </c>
      <c r="C624" s="340" t="s">
        <v>429</v>
      </c>
      <c r="D624" s="337">
        <v>0</v>
      </c>
      <c r="E624" s="337">
        <v>0</v>
      </c>
      <c r="F624" s="699">
        <v>100</v>
      </c>
      <c r="G624" s="700"/>
      <c r="H624" s="364"/>
    </row>
    <row r="625" spans="1:9" ht="15" customHeight="1">
      <c r="A625" s="702"/>
      <c r="B625" s="697"/>
      <c r="C625" s="352" t="s">
        <v>953</v>
      </c>
      <c r="D625" s="337">
        <v>0</v>
      </c>
      <c r="E625" s="337">
        <v>0</v>
      </c>
      <c r="F625" s="699"/>
      <c r="G625" s="700"/>
    </row>
    <row r="626" spans="1:9" ht="15" customHeight="1">
      <c r="A626" s="702"/>
      <c r="B626" s="697"/>
      <c r="C626" s="352" t="s">
        <v>988</v>
      </c>
      <c r="D626" s="353">
        <v>0</v>
      </c>
      <c r="E626" s="353">
        <v>0</v>
      </c>
      <c r="F626" s="699"/>
      <c r="G626" s="700"/>
    </row>
    <row r="627" spans="1:9" ht="15" customHeight="1">
      <c r="A627" s="702"/>
      <c r="B627" s="697"/>
      <c r="C627" s="352" t="s">
        <v>987</v>
      </c>
      <c r="D627" s="353">
        <v>0</v>
      </c>
      <c r="E627" s="353">
        <v>0</v>
      </c>
      <c r="F627" s="699"/>
      <c r="G627" s="700"/>
    </row>
    <row r="628" spans="1:9" ht="15" customHeight="1">
      <c r="A628" s="702"/>
      <c r="B628" s="697"/>
      <c r="C628" s="352" t="s">
        <v>986</v>
      </c>
      <c r="D628" s="353">
        <v>0</v>
      </c>
      <c r="E628" s="353">
        <v>0</v>
      </c>
      <c r="F628" s="699"/>
      <c r="G628" s="700"/>
    </row>
    <row r="629" spans="1:9" ht="15" customHeight="1">
      <c r="A629" s="702"/>
      <c r="B629" s="697"/>
      <c r="C629" s="352" t="s">
        <v>985</v>
      </c>
      <c r="D629" s="353">
        <v>0</v>
      </c>
      <c r="E629" s="353">
        <v>0</v>
      </c>
      <c r="F629" s="699"/>
      <c r="G629" s="700"/>
    </row>
    <row r="630" spans="1:9" ht="15" customHeight="1">
      <c r="A630" s="702"/>
      <c r="B630" s="697"/>
      <c r="C630" s="352" t="s">
        <v>1083</v>
      </c>
      <c r="D630" s="353">
        <v>0</v>
      </c>
      <c r="E630" s="353">
        <v>0</v>
      </c>
      <c r="F630" s="699"/>
      <c r="G630" s="700"/>
    </row>
    <row r="631" spans="1:9" ht="15" customHeight="1">
      <c r="A631" s="702"/>
      <c r="B631" s="697"/>
      <c r="C631" s="352" t="s">
        <v>1082</v>
      </c>
      <c r="D631" s="353">
        <v>0</v>
      </c>
      <c r="E631" s="353">
        <v>0</v>
      </c>
      <c r="F631" s="699"/>
      <c r="G631" s="700"/>
    </row>
    <row r="632" spans="1:9" ht="15" customHeight="1">
      <c r="A632" s="702"/>
      <c r="B632" s="697"/>
      <c r="C632" s="352" t="s">
        <v>1081</v>
      </c>
      <c r="D632" s="353">
        <v>0</v>
      </c>
      <c r="E632" s="353">
        <v>0</v>
      </c>
      <c r="F632" s="699"/>
      <c r="G632" s="700"/>
    </row>
    <row r="633" spans="1:9" ht="15" customHeight="1">
      <c r="A633" s="702"/>
      <c r="B633" s="697"/>
      <c r="C633" s="352" t="s">
        <v>1093</v>
      </c>
      <c r="D633" s="353">
        <v>0</v>
      </c>
      <c r="E633" s="353">
        <v>0</v>
      </c>
      <c r="F633" s="699"/>
      <c r="G633" s="700"/>
    </row>
    <row r="634" spans="1:9" ht="15" customHeight="1">
      <c r="A634" s="702"/>
      <c r="B634" s="697"/>
      <c r="C634" s="352" t="s">
        <v>1096</v>
      </c>
      <c r="D634" s="353">
        <v>0</v>
      </c>
      <c r="E634" s="353">
        <v>0</v>
      </c>
      <c r="F634" s="699"/>
      <c r="G634" s="700"/>
    </row>
    <row r="635" spans="1:9" ht="15" customHeight="1">
      <c r="A635" s="702"/>
      <c r="B635" s="697"/>
      <c r="C635" s="352" t="s">
        <v>1110</v>
      </c>
      <c r="D635" s="353">
        <v>0</v>
      </c>
      <c r="E635" s="353">
        <v>0</v>
      </c>
      <c r="F635" s="699"/>
      <c r="G635" s="700"/>
    </row>
    <row r="636" spans="1:9" ht="15" customHeight="1">
      <c r="A636" s="702"/>
      <c r="B636" s="697"/>
      <c r="C636" s="348" t="s">
        <v>2401</v>
      </c>
      <c r="D636" s="353">
        <v>4.5199999999999998E-4</v>
      </c>
      <c r="E636" s="353">
        <v>4.5199999999999998E-4</v>
      </c>
      <c r="F636" s="699"/>
      <c r="G636" s="700"/>
    </row>
    <row r="637" spans="1:9" ht="15" customHeight="1">
      <c r="A637" s="696"/>
      <c r="B637" s="698"/>
      <c r="C637" s="343" t="s">
        <v>952</v>
      </c>
      <c r="D637" s="344">
        <v>4.2099999999999999E-4</v>
      </c>
      <c r="E637" s="344">
        <v>4.2099999999999999E-4</v>
      </c>
      <c r="F637" s="699"/>
      <c r="G637" s="701"/>
    </row>
    <row r="638" spans="1:9" ht="15" customHeight="1">
      <c r="A638" s="695" t="s">
        <v>768</v>
      </c>
      <c r="B638" s="697" t="s">
        <v>1079</v>
      </c>
      <c r="C638" s="340" t="s">
        <v>429</v>
      </c>
      <c r="D638" s="337">
        <v>0</v>
      </c>
      <c r="E638" s="337">
        <v>0</v>
      </c>
      <c r="F638" s="699">
        <v>99.74</v>
      </c>
      <c r="G638" s="700" t="s">
        <v>2402</v>
      </c>
      <c r="H638" s="364"/>
      <c r="I638" s="369"/>
    </row>
    <row r="639" spans="1:9" ht="15" customHeight="1">
      <c r="A639" s="702"/>
      <c r="B639" s="697"/>
      <c r="C639" s="348" t="s">
        <v>2328</v>
      </c>
      <c r="D639" s="337">
        <v>4.1100000000000002E-4</v>
      </c>
      <c r="E639" s="337">
        <v>4.1100000000000002E-4</v>
      </c>
      <c r="F639" s="699"/>
      <c r="G639" s="700"/>
    </row>
    <row r="640" spans="1:9" ht="15" customHeight="1">
      <c r="A640" s="696"/>
      <c r="B640" s="698"/>
      <c r="C640" s="343" t="s">
        <v>952</v>
      </c>
      <c r="D640" s="344">
        <v>3.7599999999999998E-4</v>
      </c>
      <c r="E640" s="344">
        <v>3.7599999999999998E-4</v>
      </c>
      <c r="F640" s="699"/>
      <c r="G640" s="701"/>
    </row>
    <row r="641" spans="1:8" ht="15" customHeight="1">
      <c r="A641" s="695" t="s">
        <v>767</v>
      </c>
      <c r="B641" s="704" t="s">
        <v>127</v>
      </c>
      <c r="C641" s="340" t="s">
        <v>429</v>
      </c>
      <c r="D641" s="337">
        <v>0</v>
      </c>
      <c r="E641" s="337">
        <v>0</v>
      </c>
      <c r="F641" s="699">
        <v>99.97</v>
      </c>
      <c r="G641" s="700" t="s">
        <v>2325</v>
      </c>
      <c r="H641" s="327"/>
    </row>
    <row r="642" spans="1:8" ht="15" customHeight="1">
      <c r="A642" s="702"/>
      <c r="B642" s="704"/>
      <c r="C642" s="348" t="s">
        <v>2328</v>
      </c>
      <c r="D642" s="337">
        <v>4.55E-4</v>
      </c>
      <c r="E642" s="337">
        <v>4.55E-4</v>
      </c>
      <c r="F642" s="699"/>
      <c r="G642" s="700"/>
      <c r="H642" s="362"/>
    </row>
    <row r="643" spans="1:8" ht="15" customHeight="1">
      <c r="A643" s="696"/>
      <c r="B643" s="712"/>
      <c r="C643" s="343" t="s">
        <v>952</v>
      </c>
      <c r="D643" s="344">
        <v>4.3100000000000001E-4</v>
      </c>
      <c r="E643" s="344">
        <v>4.3100000000000001E-4</v>
      </c>
      <c r="F643" s="699"/>
      <c r="G643" s="701"/>
      <c r="H643" s="362"/>
    </row>
    <row r="644" spans="1:8" ht="15" customHeight="1">
      <c r="A644" s="695" t="s">
        <v>766</v>
      </c>
      <c r="B644" s="697" t="s">
        <v>128</v>
      </c>
      <c r="C644" s="340" t="s">
        <v>429</v>
      </c>
      <c r="D644" s="337">
        <v>0</v>
      </c>
      <c r="E644" s="337">
        <v>0</v>
      </c>
      <c r="F644" s="699">
        <v>98.65</v>
      </c>
      <c r="G644" s="700" t="s">
        <v>2325</v>
      </c>
      <c r="H644" s="327"/>
    </row>
    <row r="645" spans="1:8" ht="15" customHeight="1">
      <c r="A645" s="702"/>
      <c r="B645" s="697"/>
      <c r="C645" s="352" t="s">
        <v>953</v>
      </c>
      <c r="D645" s="360">
        <v>0</v>
      </c>
      <c r="E645" s="337">
        <v>0</v>
      </c>
      <c r="F645" s="699"/>
      <c r="G645" s="700"/>
      <c r="H645" s="362"/>
    </row>
    <row r="646" spans="1:8" ht="15" customHeight="1">
      <c r="A646" s="702"/>
      <c r="B646" s="697"/>
      <c r="C646" s="352" t="s">
        <v>988</v>
      </c>
      <c r="D646" s="353">
        <v>0</v>
      </c>
      <c r="E646" s="353">
        <v>0</v>
      </c>
      <c r="F646" s="699"/>
      <c r="G646" s="700"/>
      <c r="H646" s="362"/>
    </row>
    <row r="647" spans="1:8" ht="15" customHeight="1">
      <c r="A647" s="702"/>
      <c r="B647" s="697"/>
      <c r="C647" s="352" t="s">
        <v>987</v>
      </c>
      <c r="D647" s="353">
        <v>0</v>
      </c>
      <c r="E647" s="353">
        <v>0</v>
      </c>
      <c r="F647" s="699"/>
      <c r="G647" s="700"/>
      <c r="H647" s="362"/>
    </row>
    <row r="648" spans="1:8" ht="15" customHeight="1">
      <c r="A648" s="702"/>
      <c r="B648" s="697"/>
      <c r="C648" s="352" t="s">
        <v>986</v>
      </c>
      <c r="D648" s="353">
        <v>0</v>
      </c>
      <c r="E648" s="353">
        <v>0</v>
      </c>
      <c r="F648" s="699"/>
      <c r="G648" s="700"/>
      <c r="H648" s="362"/>
    </row>
    <row r="649" spans="1:8" ht="15" customHeight="1">
      <c r="A649" s="702"/>
      <c r="B649" s="697"/>
      <c r="C649" s="352" t="s">
        <v>985</v>
      </c>
      <c r="D649" s="353">
        <v>0</v>
      </c>
      <c r="E649" s="353">
        <v>0</v>
      </c>
      <c r="F649" s="699"/>
      <c r="G649" s="700"/>
      <c r="H649" s="362"/>
    </row>
    <row r="650" spans="1:8" ht="15" customHeight="1">
      <c r="A650" s="702"/>
      <c r="B650" s="697"/>
      <c r="C650" s="352" t="s">
        <v>1083</v>
      </c>
      <c r="D650" s="353">
        <v>0</v>
      </c>
      <c r="E650" s="353">
        <v>0</v>
      </c>
      <c r="F650" s="699"/>
      <c r="G650" s="700"/>
      <c r="H650" s="362"/>
    </row>
    <row r="651" spans="1:8" ht="15" customHeight="1">
      <c r="A651" s="702"/>
      <c r="B651" s="697"/>
      <c r="C651" s="352" t="s">
        <v>1082</v>
      </c>
      <c r="D651" s="353">
        <v>0</v>
      </c>
      <c r="E651" s="353">
        <v>0</v>
      </c>
      <c r="F651" s="699"/>
      <c r="G651" s="700"/>
      <c r="H651" s="362"/>
    </row>
    <row r="652" spans="1:8" ht="15" customHeight="1">
      <c r="A652" s="702"/>
      <c r="B652" s="697"/>
      <c r="C652" s="352" t="s">
        <v>1081</v>
      </c>
      <c r="D652" s="353">
        <v>0</v>
      </c>
      <c r="E652" s="353">
        <v>0</v>
      </c>
      <c r="F652" s="699"/>
      <c r="G652" s="700"/>
      <c r="H652" s="362"/>
    </row>
    <row r="653" spans="1:8" ht="15" customHeight="1">
      <c r="A653" s="702"/>
      <c r="B653" s="697"/>
      <c r="C653" s="348" t="s">
        <v>2370</v>
      </c>
      <c r="D653" s="353">
        <v>4.15E-4</v>
      </c>
      <c r="E653" s="353">
        <v>4.15E-4</v>
      </c>
      <c r="F653" s="699"/>
      <c r="G653" s="700"/>
      <c r="H653" s="362"/>
    </row>
    <row r="654" spans="1:8" ht="15" customHeight="1">
      <c r="A654" s="696"/>
      <c r="B654" s="698"/>
      <c r="C654" s="338" t="s">
        <v>952</v>
      </c>
      <c r="D654" s="359">
        <v>3.9599999999999998E-4</v>
      </c>
      <c r="E654" s="359">
        <v>3.9599999999999998E-4</v>
      </c>
      <c r="F654" s="699"/>
      <c r="G654" s="701"/>
      <c r="H654" s="362"/>
    </row>
    <row r="655" spans="1:8" ht="15" customHeight="1">
      <c r="A655" s="695" t="s">
        <v>765</v>
      </c>
      <c r="B655" s="697" t="s">
        <v>129</v>
      </c>
      <c r="C655" s="340" t="s">
        <v>429</v>
      </c>
      <c r="D655" s="360">
        <v>0</v>
      </c>
      <c r="E655" s="337">
        <v>0</v>
      </c>
      <c r="F655" s="699">
        <v>97.39</v>
      </c>
      <c r="G655" s="700" t="s">
        <v>2325</v>
      </c>
      <c r="H655" s="364"/>
    </row>
    <row r="656" spans="1:8" ht="15" customHeight="1">
      <c r="A656" s="702"/>
      <c r="B656" s="697"/>
      <c r="C656" s="352" t="s">
        <v>953</v>
      </c>
      <c r="D656" s="337">
        <v>0</v>
      </c>
      <c r="E656" s="337">
        <v>0</v>
      </c>
      <c r="F656" s="699"/>
      <c r="G656" s="700"/>
    </row>
    <row r="657" spans="1:8" ht="15" customHeight="1">
      <c r="A657" s="702"/>
      <c r="B657" s="697"/>
      <c r="C657" s="352" t="s">
        <v>988</v>
      </c>
      <c r="D657" s="353">
        <v>0</v>
      </c>
      <c r="E657" s="353">
        <v>0</v>
      </c>
      <c r="F657" s="699"/>
      <c r="G657" s="700"/>
    </row>
    <row r="658" spans="1:8" ht="15" customHeight="1">
      <c r="A658" s="702"/>
      <c r="B658" s="697"/>
      <c r="C658" s="352" t="s">
        <v>987</v>
      </c>
      <c r="D658" s="353">
        <v>0</v>
      </c>
      <c r="E658" s="353">
        <v>0</v>
      </c>
      <c r="F658" s="699"/>
      <c r="G658" s="700"/>
    </row>
    <row r="659" spans="1:8" ht="15" customHeight="1">
      <c r="A659" s="702"/>
      <c r="B659" s="697"/>
      <c r="C659" s="352" t="s">
        <v>986</v>
      </c>
      <c r="D659" s="353">
        <v>0</v>
      </c>
      <c r="E659" s="353">
        <v>0</v>
      </c>
      <c r="F659" s="699"/>
      <c r="G659" s="700"/>
    </row>
    <row r="660" spans="1:8" ht="15" customHeight="1">
      <c r="A660" s="702"/>
      <c r="B660" s="697"/>
      <c r="C660" s="352" t="s">
        <v>985</v>
      </c>
      <c r="D660" s="353">
        <v>0</v>
      </c>
      <c r="E660" s="353">
        <v>0</v>
      </c>
      <c r="F660" s="699"/>
      <c r="G660" s="700"/>
    </row>
    <row r="661" spans="1:8" ht="15" customHeight="1">
      <c r="A661" s="702"/>
      <c r="B661" s="697"/>
      <c r="C661" s="352" t="s">
        <v>1083</v>
      </c>
      <c r="D661" s="353">
        <v>3.8699999999999997E-4</v>
      </c>
      <c r="E661" s="353">
        <v>3.8699999999999997E-4</v>
      </c>
      <c r="F661" s="699"/>
      <c r="G661" s="700"/>
    </row>
    <row r="662" spans="1:8" ht="15" customHeight="1">
      <c r="A662" s="702"/>
      <c r="B662" s="697"/>
      <c r="C662" s="348" t="s">
        <v>2359</v>
      </c>
      <c r="D662" s="353">
        <v>4.84E-4</v>
      </c>
      <c r="E662" s="353">
        <v>4.84E-4</v>
      </c>
      <c r="F662" s="699"/>
      <c r="G662" s="700"/>
    </row>
    <row r="663" spans="1:8" ht="15" customHeight="1">
      <c r="A663" s="696"/>
      <c r="B663" s="698"/>
      <c r="C663" s="343" t="s">
        <v>952</v>
      </c>
      <c r="D663" s="344">
        <v>4.7199999999999998E-4</v>
      </c>
      <c r="E663" s="344">
        <v>4.7199999999999998E-4</v>
      </c>
      <c r="F663" s="699"/>
      <c r="G663" s="701"/>
    </row>
    <row r="664" spans="1:8" ht="15" customHeight="1">
      <c r="A664" s="695" t="s">
        <v>764</v>
      </c>
      <c r="B664" s="704" t="s">
        <v>130</v>
      </c>
      <c r="C664" s="340" t="s">
        <v>429</v>
      </c>
      <c r="D664" s="337">
        <v>0</v>
      </c>
      <c r="E664" s="337">
        <v>0</v>
      </c>
      <c r="F664" s="699">
        <v>100</v>
      </c>
      <c r="G664" s="700" t="s">
        <v>512</v>
      </c>
      <c r="H664" s="327"/>
    </row>
    <row r="665" spans="1:8" ht="15" customHeight="1">
      <c r="A665" s="702"/>
      <c r="B665" s="704"/>
      <c r="C665" s="352" t="s">
        <v>953</v>
      </c>
      <c r="D665" s="337">
        <v>0</v>
      </c>
      <c r="E665" s="337">
        <v>0</v>
      </c>
      <c r="F665" s="699"/>
      <c r="G665" s="700"/>
      <c r="H665" s="362"/>
    </row>
    <row r="666" spans="1:8" ht="15" customHeight="1">
      <c r="A666" s="702"/>
      <c r="B666" s="704"/>
      <c r="C666" s="358" t="s">
        <v>965</v>
      </c>
      <c r="D666" s="353">
        <v>4.57E-4</v>
      </c>
      <c r="E666" s="353">
        <v>4.57E-4</v>
      </c>
      <c r="F666" s="699"/>
      <c r="G666" s="700"/>
      <c r="H666" s="362"/>
    </row>
    <row r="667" spans="1:8" ht="15" customHeight="1">
      <c r="A667" s="696"/>
      <c r="B667" s="712"/>
      <c r="C667" s="343" t="s">
        <v>952</v>
      </c>
      <c r="D667" s="344">
        <v>4.4799999999999999E-4</v>
      </c>
      <c r="E667" s="344">
        <v>4.4799999999999999E-4</v>
      </c>
      <c r="F667" s="699"/>
      <c r="G667" s="701"/>
      <c r="H667" s="362"/>
    </row>
    <row r="668" spans="1:8" ht="15" customHeight="1">
      <c r="A668" s="695" t="s">
        <v>763</v>
      </c>
      <c r="B668" s="713" t="s">
        <v>131</v>
      </c>
      <c r="C668" s="340" t="s">
        <v>429</v>
      </c>
      <c r="D668" s="337">
        <v>0</v>
      </c>
      <c r="E668" s="337">
        <v>0</v>
      </c>
      <c r="F668" s="699">
        <v>99.74</v>
      </c>
      <c r="G668" s="700" t="s">
        <v>2325</v>
      </c>
      <c r="H668" s="364"/>
    </row>
    <row r="669" spans="1:8" ht="15" customHeight="1">
      <c r="A669" s="702"/>
      <c r="B669" s="713"/>
      <c r="C669" s="348" t="s">
        <v>2328</v>
      </c>
      <c r="D669" s="337">
        <v>4.7199999999999998E-4</v>
      </c>
      <c r="E669" s="337">
        <v>4.7199999999999998E-4</v>
      </c>
      <c r="F669" s="699"/>
      <c r="G669" s="700"/>
    </row>
    <row r="670" spans="1:8" ht="15" customHeight="1">
      <c r="A670" s="720"/>
      <c r="B670" s="713"/>
      <c r="C670" s="358" t="s">
        <v>952</v>
      </c>
      <c r="D670" s="381">
        <v>4.4900000000000002E-4</v>
      </c>
      <c r="E670" s="373">
        <v>4.4900000000000002E-4</v>
      </c>
      <c r="F670" s="721"/>
      <c r="G670" s="700"/>
    </row>
    <row r="671" spans="1:8" ht="15" customHeight="1">
      <c r="A671" s="702" t="s">
        <v>762</v>
      </c>
      <c r="B671" s="739" t="s">
        <v>132</v>
      </c>
      <c r="C671" s="382" t="s">
        <v>429</v>
      </c>
      <c r="D671" s="383">
        <v>0</v>
      </c>
      <c r="E671" s="384">
        <v>0</v>
      </c>
      <c r="F671" s="742">
        <v>100</v>
      </c>
      <c r="G671" s="745" t="s">
        <v>512</v>
      </c>
      <c r="H671" s="327"/>
    </row>
    <row r="672" spans="1:8" ht="15" customHeight="1">
      <c r="A672" s="702"/>
      <c r="B672" s="740"/>
      <c r="C672" s="348" t="s">
        <v>2328</v>
      </c>
      <c r="D672" s="337">
        <v>6.8499999999999995E-4</v>
      </c>
      <c r="E672" s="337">
        <v>6.8499999999999995E-4</v>
      </c>
      <c r="F672" s="743"/>
      <c r="G672" s="746"/>
      <c r="H672" s="362"/>
    </row>
    <row r="673" spans="1:8" ht="15" customHeight="1">
      <c r="A673" s="702"/>
      <c r="B673" s="741"/>
      <c r="C673" s="385" t="s">
        <v>952</v>
      </c>
      <c r="D673" s="386">
        <v>6.7699999999999998E-4</v>
      </c>
      <c r="E673" s="386">
        <v>6.7699999999999998E-4</v>
      </c>
      <c r="F673" s="744"/>
      <c r="G673" s="747"/>
      <c r="H673" s="362"/>
    </row>
    <row r="674" spans="1:8" ht="15" customHeight="1">
      <c r="A674" s="196" t="s">
        <v>761</v>
      </c>
      <c r="B674" s="387" t="s">
        <v>256</v>
      </c>
      <c r="C674" s="388"/>
      <c r="D674" s="323">
        <v>4.8999999999999998E-4</v>
      </c>
      <c r="E674" s="324">
        <v>4.8999999999999998E-4</v>
      </c>
      <c r="F674" s="379">
        <v>100</v>
      </c>
      <c r="G674" s="326" t="s">
        <v>512</v>
      </c>
      <c r="H674" s="327"/>
    </row>
    <row r="675" spans="1:8" ht="15" customHeight="1">
      <c r="A675" s="217" t="s">
        <v>760</v>
      </c>
      <c r="B675" s="345" t="s">
        <v>257</v>
      </c>
      <c r="C675" s="346"/>
      <c r="D675" s="331">
        <v>4.64E-4</v>
      </c>
      <c r="E675" s="332">
        <v>4.64E-4</v>
      </c>
      <c r="F675" s="325">
        <v>52.73</v>
      </c>
      <c r="G675" s="333" t="s">
        <v>2364</v>
      </c>
      <c r="H675" s="327"/>
    </row>
    <row r="676" spans="1:8" ht="15" customHeight="1">
      <c r="A676" s="217" t="s">
        <v>759</v>
      </c>
      <c r="B676" s="345" t="s">
        <v>1077</v>
      </c>
      <c r="C676" s="346"/>
      <c r="D676" s="331">
        <v>4.26E-4</v>
      </c>
      <c r="E676" s="332">
        <v>4.26E-4</v>
      </c>
      <c r="F676" s="325">
        <v>100</v>
      </c>
      <c r="G676" s="333" t="s">
        <v>512</v>
      </c>
      <c r="H676" s="327"/>
    </row>
    <row r="677" spans="1:8" ht="15" customHeight="1">
      <c r="A677" s="217" t="s">
        <v>758</v>
      </c>
      <c r="B677" s="345" t="s">
        <v>258</v>
      </c>
      <c r="C677" s="346"/>
      <c r="D677" s="331">
        <v>6.78E-4</v>
      </c>
      <c r="E677" s="332">
        <v>6.78E-4</v>
      </c>
      <c r="F677" s="325">
        <v>100</v>
      </c>
      <c r="G677" s="333" t="s">
        <v>512</v>
      </c>
      <c r="H677" s="327"/>
    </row>
    <row r="678" spans="1:8" ht="15" customHeight="1">
      <c r="A678" s="217" t="s">
        <v>757</v>
      </c>
      <c r="B678" s="345" t="s">
        <v>259</v>
      </c>
      <c r="C678" s="346"/>
      <c r="D678" s="331">
        <v>4.1899999999999999E-4</v>
      </c>
      <c r="E678" s="332">
        <v>4.1899999999999999E-4</v>
      </c>
      <c r="F678" s="325">
        <v>100</v>
      </c>
      <c r="G678" s="333" t="s">
        <v>512</v>
      </c>
      <c r="H678" s="327"/>
    </row>
    <row r="679" spans="1:8" ht="15" customHeight="1">
      <c r="A679" s="217" t="s">
        <v>756</v>
      </c>
      <c r="B679" s="345" t="s">
        <v>2403</v>
      </c>
      <c r="C679" s="346"/>
      <c r="D679" s="331">
        <v>3.2400000000000001E-4</v>
      </c>
      <c r="E679" s="332">
        <v>3.2400000000000001E-4</v>
      </c>
      <c r="F679" s="325">
        <v>100</v>
      </c>
      <c r="G679" s="333" t="s">
        <v>512</v>
      </c>
      <c r="H679" s="327"/>
    </row>
    <row r="680" spans="1:8" ht="15" customHeight="1">
      <c r="A680" s="217" t="s">
        <v>755</v>
      </c>
      <c r="B680" s="345" t="s">
        <v>260</v>
      </c>
      <c r="C680" s="346"/>
      <c r="D680" s="347">
        <v>4.3899999999999999E-4</v>
      </c>
      <c r="E680" s="332">
        <v>4.3899999999999999E-4</v>
      </c>
      <c r="F680" s="325">
        <v>100</v>
      </c>
      <c r="G680" s="333" t="s">
        <v>512</v>
      </c>
      <c r="H680" s="327"/>
    </row>
    <row r="681" spans="1:8" ht="15" customHeight="1">
      <c r="A681" s="695" t="s">
        <v>754</v>
      </c>
      <c r="B681" s="704" t="s">
        <v>261</v>
      </c>
      <c r="C681" s="340" t="s">
        <v>429</v>
      </c>
      <c r="D681" s="337">
        <v>0</v>
      </c>
      <c r="E681" s="337">
        <v>0</v>
      </c>
      <c r="F681" s="699" t="s">
        <v>2323</v>
      </c>
      <c r="G681" s="700" t="s">
        <v>512</v>
      </c>
      <c r="H681" s="327"/>
    </row>
    <row r="682" spans="1:8" ht="15" customHeight="1">
      <c r="A682" s="702"/>
      <c r="B682" s="704"/>
      <c r="C682" s="348" t="s">
        <v>2328</v>
      </c>
      <c r="D682" s="337">
        <v>0</v>
      </c>
      <c r="E682" s="337">
        <v>0</v>
      </c>
      <c r="F682" s="699"/>
      <c r="G682" s="700"/>
      <c r="H682" s="362"/>
    </row>
    <row r="683" spans="1:8" ht="15" customHeight="1">
      <c r="A683" s="696"/>
      <c r="B683" s="712"/>
      <c r="C683" s="343" t="s">
        <v>952</v>
      </c>
      <c r="D683" s="344">
        <v>0</v>
      </c>
      <c r="E683" s="344">
        <v>0</v>
      </c>
      <c r="F683" s="699"/>
      <c r="G683" s="701"/>
      <c r="H683" s="362"/>
    </row>
    <row r="684" spans="1:8" ht="15" customHeight="1">
      <c r="A684" s="217" t="s">
        <v>753</v>
      </c>
      <c r="B684" s="345" t="s">
        <v>262</v>
      </c>
      <c r="C684" s="346"/>
      <c r="D684" s="331">
        <v>4.3800000000000002E-4</v>
      </c>
      <c r="E684" s="332">
        <v>4.3800000000000002E-4</v>
      </c>
      <c r="F684" s="325">
        <v>100</v>
      </c>
      <c r="G684" s="333" t="s">
        <v>512</v>
      </c>
      <c r="H684" s="327"/>
    </row>
    <row r="685" spans="1:8" ht="15" customHeight="1">
      <c r="A685" s="217" t="s">
        <v>752</v>
      </c>
      <c r="B685" s="345" t="s">
        <v>263</v>
      </c>
      <c r="C685" s="346"/>
      <c r="D685" s="331">
        <v>6.1300000000000005E-4</v>
      </c>
      <c r="E685" s="389">
        <v>6.1300000000000005E-4</v>
      </c>
      <c r="F685" s="325">
        <v>98.74</v>
      </c>
      <c r="G685" s="333" t="s">
        <v>2362</v>
      </c>
      <c r="H685" s="327"/>
    </row>
    <row r="686" spans="1:8" ht="15" customHeight="1">
      <c r="A686" s="217" t="s">
        <v>751</v>
      </c>
      <c r="B686" s="345" t="s">
        <v>264</v>
      </c>
      <c r="C686" s="346"/>
      <c r="D686" s="331">
        <v>6.1200000000000002E-4</v>
      </c>
      <c r="E686" s="332">
        <v>6.1200000000000002E-4</v>
      </c>
      <c r="F686" s="325">
        <v>100</v>
      </c>
      <c r="G686" s="333" t="s">
        <v>512</v>
      </c>
      <c r="H686" s="327"/>
    </row>
    <row r="687" spans="1:8" ht="15" customHeight="1">
      <c r="A687" s="217" t="s">
        <v>750</v>
      </c>
      <c r="B687" s="345" t="s">
        <v>265</v>
      </c>
      <c r="C687" s="346"/>
      <c r="D687" s="331">
        <v>4.08E-4</v>
      </c>
      <c r="E687" s="332">
        <v>4.08E-4</v>
      </c>
      <c r="F687" s="325">
        <v>100</v>
      </c>
      <c r="G687" s="333" t="s">
        <v>512</v>
      </c>
      <c r="H687" s="327"/>
    </row>
    <row r="688" spans="1:8" ht="15" customHeight="1">
      <c r="A688" s="695" t="s">
        <v>749</v>
      </c>
      <c r="B688" s="704" t="s">
        <v>1076</v>
      </c>
      <c r="C688" s="340" t="s">
        <v>429</v>
      </c>
      <c r="D688" s="337">
        <v>0</v>
      </c>
      <c r="E688" s="337">
        <v>0</v>
      </c>
      <c r="F688" s="699">
        <v>100</v>
      </c>
      <c r="G688" s="700" t="s">
        <v>512</v>
      </c>
      <c r="H688" s="327"/>
    </row>
    <row r="689" spans="1:8" ht="15" customHeight="1">
      <c r="A689" s="702"/>
      <c r="B689" s="704"/>
      <c r="C689" s="352" t="s">
        <v>953</v>
      </c>
      <c r="D689" s="337">
        <v>0</v>
      </c>
      <c r="E689" s="337">
        <v>0</v>
      </c>
      <c r="F689" s="699"/>
      <c r="G689" s="700"/>
      <c r="H689" s="362"/>
    </row>
    <row r="690" spans="1:8" ht="15" customHeight="1">
      <c r="A690" s="702"/>
      <c r="B690" s="704"/>
      <c r="C690" s="358" t="s">
        <v>965</v>
      </c>
      <c r="D690" s="353">
        <v>5.9400000000000002E-4</v>
      </c>
      <c r="E690" s="353">
        <v>5.9400000000000002E-4</v>
      </c>
      <c r="F690" s="699"/>
      <c r="G690" s="700"/>
      <c r="H690" s="362"/>
    </row>
    <row r="691" spans="1:8" ht="15" customHeight="1">
      <c r="A691" s="696"/>
      <c r="B691" s="712"/>
      <c r="C691" s="343" t="s">
        <v>952</v>
      </c>
      <c r="D691" s="344">
        <v>2.02E-4</v>
      </c>
      <c r="E691" s="344">
        <v>2.02E-4</v>
      </c>
      <c r="F691" s="699"/>
      <c r="G691" s="701"/>
      <c r="H691" s="362"/>
    </row>
    <row r="692" spans="1:8" ht="15" customHeight="1">
      <c r="A692" s="695" t="s">
        <v>748</v>
      </c>
      <c r="B692" s="697" t="s">
        <v>1075</v>
      </c>
      <c r="C692" s="340" t="s">
        <v>429</v>
      </c>
      <c r="D692" s="337">
        <v>4.4799999999999999E-4</v>
      </c>
      <c r="E692" s="337">
        <v>4.4799999999999999E-4</v>
      </c>
      <c r="F692" s="699">
        <v>100</v>
      </c>
      <c r="G692" s="700" t="s">
        <v>512</v>
      </c>
      <c r="H692" s="364"/>
    </row>
    <row r="693" spans="1:8" ht="15" customHeight="1">
      <c r="A693" s="702"/>
      <c r="B693" s="697"/>
      <c r="C693" s="352" t="s">
        <v>953</v>
      </c>
      <c r="D693" s="337">
        <v>4.4799999999999999E-4</v>
      </c>
      <c r="E693" s="337">
        <v>4.4799999999999999E-4</v>
      </c>
      <c r="F693" s="699"/>
      <c r="G693" s="700"/>
    </row>
    <row r="694" spans="1:8" ht="15" customHeight="1">
      <c r="A694" s="702"/>
      <c r="B694" s="697"/>
      <c r="C694" s="358" t="s">
        <v>988</v>
      </c>
      <c r="D694" s="353">
        <v>4.0700000000000003E-4</v>
      </c>
      <c r="E694" s="353">
        <v>4.0700000000000003E-4</v>
      </c>
      <c r="F694" s="699"/>
      <c r="G694" s="700"/>
    </row>
    <row r="695" spans="1:8" ht="15" customHeight="1">
      <c r="A695" s="720"/>
      <c r="B695" s="697"/>
      <c r="C695" s="358" t="s">
        <v>952</v>
      </c>
      <c r="D695" s="373">
        <v>4.2400000000000001E-4</v>
      </c>
      <c r="E695" s="373">
        <v>4.2400000000000001E-4</v>
      </c>
      <c r="F695" s="721"/>
      <c r="G695" s="700"/>
    </row>
    <row r="696" spans="1:8" ht="15" customHeight="1">
      <c r="A696" s="702" t="s">
        <v>747</v>
      </c>
      <c r="B696" s="703" t="s">
        <v>266</v>
      </c>
      <c r="C696" s="390" t="s">
        <v>429</v>
      </c>
      <c r="D696" s="383">
        <v>0</v>
      </c>
      <c r="E696" s="383">
        <v>0</v>
      </c>
      <c r="F696" s="706">
        <v>100</v>
      </c>
      <c r="G696" s="708" t="s">
        <v>512</v>
      </c>
      <c r="H696" s="327"/>
    </row>
    <row r="697" spans="1:8" ht="15" customHeight="1">
      <c r="A697" s="702"/>
      <c r="B697" s="704"/>
      <c r="C697" s="368" t="s">
        <v>953</v>
      </c>
      <c r="D697" s="360">
        <v>0</v>
      </c>
      <c r="E697" s="360">
        <v>0</v>
      </c>
      <c r="F697" s="699"/>
      <c r="G697" s="709"/>
      <c r="H697" s="362"/>
    </row>
    <row r="698" spans="1:8" ht="15" customHeight="1">
      <c r="A698" s="702"/>
      <c r="B698" s="704"/>
      <c r="C698" s="368" t="s">
        <v>988</v>
      </c>
      <c r="D698" s="356">
        <v>0</v>
      </c>
      <c r="E698" s="356">
        <v>0</v>
      </c>
      <c r="F698" s="699"/>
      <c r="G698" s="709"/>
      <c r="H698" s="362"/>
    </row>
    <row r="699" spans="1:8" ht="15" customHeight="1">
      <c r="A699" s="702"/>
      <c r="B699" s="704"/>
      <c r="C699" s="352" t="s">
        <v>987</v>
      </c>
      <c r="D699" s="353">
        <v>0</v>
      </c>
      <c r="E699" s="353">
        <v>0</v>
      </c>
      <c r="F699" s="699"/>
      <c r="G699" s="709"/>
      <c r="H699" s="362"/>
    </row>
    <row r="700" spans="1:8" ht="15" customHeight="1">
      <c r="A700" s="702"/>
      <c r="B700" s="704"/>
      <c r="C700" s="348" t="s">
        <v>2348</v>
      </c>
      <c r="D700" s="353">
        <v>3.3799999999999998E-4</v>
      </c>
      <c r="E700" s="353">
        <v>3.3799999999999998E-4</v>
      </c>
      <c r="F700" s="699"/>
      <c r="G700" s="709"/>
      <c r="H700" s="362"/>
    </row>
    <row r="701" spans="1:8" ht="15" customHeight="1">
      <c r="A701" s="702"/>
      <c r="B701" s="705"/>
      <c r="C701" s="385" t="s">
        <v>952</v>
      </c>
      <c r="D701" s="386">
        <v>2.9999999999999997E-4</v>
      </c>
      <c r="E701" s="386">
        <v>2.9999999999999997E-4</v>
      </c>
      <c r="F701" s="707"/>
      <c r="G701" s="710"/>
      <c r="H701" s="362"/>
    </row>
    <row r="702" spans="1:8" ht="15" customHeight="1">
      <c r="A702" s="392" t="s">
        <v>746</v>
      </c>
      <c r="B702" s="393" t="s">
        <v>2404</v>
      </c>
      <c r="C702" s="394"/>
      <c r="D702" s="395">
        <v>6.1799999999999995E-4</v>
      </c>
      <c r="E702" s="396">
        <v>6.1799999999999995E-4</v>
      </c>
      <c r="F702" s="391">
        <v>100</v>
      </c>
      <c r="G702" s="397" t="s">
        <v>512</v>
      </c>
      <c r="H702" s="327"/>
    </row>
    <row r="703" spans="1:8" ht="15" customHeight="1">
      <c r="A703" s="196" t="s">
        <v>745</v>
      </c>
      <c r="B703" s="387" t="s">
        <v>1074</v>
      </c>
      <c r="C703" s="388"/>
      <c r="D703" s="398">
        <v>6.5099999999999999E-4</v>
      </c>
      <c r="E703" s="324">
        <v>6.5099999999999999E-4</v>
      </c>
      <c r="F703" s="379">
        <v>100</v>
      </c>
      <c r="G703" s="326" t="s">
        <v>512</v>
      </c>
      <c r="H703" s="327"/>
    </row>
    <row r="704" spans="1:8" ht="15" customHeight="1">
      <c r="A704" s="217" t="s">
        <v>744</v>
      </c>
      <c r="B704" s="345" t="s">
        <v>2405</v>
      </c>
      <c r="C704" s="346"/>
      <c r="D704" s="331">
        <v>4.9799999999999996E-4</v>
      </c>
      <c r="E704" s="332">
        <v>4.9799999999999996E-4</v>
      </c>
      <c r="F704" s="325">
        <v>100</v>
      </c>
      <c r="G704" s="333" t="s">
        <v>512</v>
      </c>
      <c r="H704" s="327"/>
    </row>
    <row r="705" spans="1:8" ht="15" customHeight="1">
      <c r="A705" s="695" t="s">
        <v>743</v>
      </c>
      <c r="B705" s="704" t="s">
        <v>267</v>
      </c>
      <c r="C705" s="340" t="s">
        <v>429</v>
      </c>
      <c r="D705" s="337">
        <v>0</v>
      </c>
      <c r="E705" s="337">
        <v>0</v>
      </c>
      <c r="F705" s="699">
        <v>98.46</v>
      </c>
      <c r="G705" s="700" t="s">
        <v>2325</v>
      </c>
      <c r="H705" s="327"/>
    </row>
    <row r="706" spans="1:8" ht="15" customHeight="1">
      <c r="A706" s="702"/>
      <c r="B706" s="704"/>
      <c r="C706" s="348" t="s">
        <v>2328</v>
      </c>
      <c r="D706" s="360">
        <v>6.0300000000000002E-4</v>
      </c>
      <c r="E706" s="337">
        <v>6.0300000000000002E-4</v>
      </c>
      <c r="F706" s="699"/>
      <c r="G706" s="700"/>
      <c r="H706" s="362"/>
    </row>
    <row r="707" spans="1:8" ht="15" customHeight="1">
      <c r="A707" s="696"/>
      <c r="B707" s="712"/>
      <c r="C707" s="343" t="s">
        <v>952</v>
      </c>
      <c r="D707" s="344">
        <v>5.9999999999999995E-4</v>
      </c>
      <c r="E707" s="344">
        <v>5.9999999999999995E-4</v>
      </c>
      <c r="F707" s="699"/>
      <c r="G707" s="701"/>
      <c r="H707" s="362"/>
    </row>
    <row r="708" spans="1:8" ht="15" customHeight="1">
      <c r="A708" s="695" t="s">
        <v>742</v>
      </c>
      <c r="B708" s="704" t="s">
        <v>268</v>
      </c>
      <c r="C708" s="340" t="s">
        <v>429</v>
      </c>
      <c r="D708" s="337">
        <v>0</v>
      </c>
      <c r="E708" s="337">
        <v>0</v>
      </c>
      <c r="F708" s="699" t="s">
        <v>2323</v>
      </c>
      <c r="G708" s="700"/>
      <c r="H708" s="327"/>
    </row>
    <row r="709" spans="1:8" ht="15" customHeight="1">
      <c r="A709" s="702"/>
      <c r="B709" s="704"/>
      <c r="C709" s="352" t="s">
        <v>953</v>
      </c>
      <c r="D709" s="337">
        <v>0</v>
      </c>
      <c r="E709" s="337">
        <v>0</v>
      </c>
      <c r="F709" s="699"/>
      <c r="G709" s="700"/>
      <c r="H709" s="362"/>
    </row>
    <row r="710" spans="1:8" ht="15" customHeight="1">
      <c r="A710" s="702"/>
      <c r="B710" s="704"/>
      <c r="C710" s="358" t="s">
        <v>965</v>
      </c>
      <c r="D710" s="356">
        <v>3.5300000000000002E-4</v>
      </c>
      <c r="E710" s="353">
        <v>3.5300000000000002E-4</v>
      </c>
      <c r="F710" s="699"/>
      <c r="G710" s="700"/>
      <c r="H710" s="362"/>
    </row>
    <row r="711" spans="1:8" ht="15" customHeight="1">
      <c r="A711" s="696"/>
      <c r="B711" s="712"/>
      <c r="C711" s="343" t="s">
        <v>952</v>
      </c>
      <c r="D711" s="344">
        <v>3.5300000000000002E-4</v>
      </c>
      <c r="E711" s="344">
        <v>3.5300000000000002E-4</v>
      </c>
      <c r="F711" s="699"/>
      <c r="G711" s="701"/>
      <c r="H711" s="362"/>
    </row>
    <row r="712" spans="1:8" ht="15" customHeight="1">
      <c r="A712" s="217" t="s">
        <v>741</v>
      </c>
      <c r="B712" s="345" t="s">
        <v>269</v>
      </c>
      <c r="C712" s="346"/>
      <c r="D712" s="331">
        <v>4.3300000000000001E-4</v>
      </c>
      <c r="E712" s="332">
        <v>4.3300000000000001E-4</v>
      </c>
      <c r="F712" s="325">
        <v>100</v>
      </c>
      <c r="G712" s="333" t="s">
        <v>512</v>
      </c>
      <c r="H712" s="327"/>
    </row>
    <row r="713" spans="1:8" ht="15" customHeight="1">
      <c r="A713" s="217" t="s">
        <v>740</v>
      </c>
      <c r="B713" s="345" t="s">
        <v>270</v>
      </c>
      <c r="C713" s="346"/>
      <c r="D713" s="331">
        <v>4.1899999999999999E-4</v>
      </c>
      <c r="E713" s="332">
        <v>4.1899999999999999E-4</v>
      </c>
      <c r="F713" s="325">
        <v>100</v>
      </c>
      <c r="G713" s="333" t="s">
        <v>512</v>
      </c>
      <c r="H713" s="327"/>
    </row>
    <row r="714" spans="1:8" ht="15" customHeight="1">
      <c r="A714" s="217" t="s">
        <v>739</v>
      </c>
      <c r="B714" s="345" t="s">
        <v>271</v>
      </c>
      <c r="C714" s="346"/>
      <c r="D714" s="331">
        <v>6.2299999999999996E-4</v>
      </c>
      <c r="E714" s="332">
        <v>6.2299999999999996E-4</v>
      </c>
      <c r="F714" s="325">
        <v>100</v>
      </c>
      <c r="G714" s="333" t="s">
        <v>512</v>
      </c>
      <c r="H714" s="327"/>
    </row>
    <row r="715" spans="1:8" ht="15" customHeight="1">
      <c r="A715" s="217" t="s">
        <v>738</v>
      </c>
      <c r="B715" s="345" t="s">
        <v>272</v>
      </c>
      <c r="C715" s="346"/>
      <c r="D715" s="347">
        <v>6.4599999999999998E-4</v>
      </c>
      <c r="E715" s="332">
        <v>6.4599999999999998E-4</v>
      </c>
      <c r="F715" s="325">
        <v>100</v>
      </c>
      <c r="G715" s="333" t="s">
        <v>512</v>
      </c>
      <c r="H715" s="327"/>
    </row>
    <row r="716" spans="1:8" ht="15" customHeight="1">
      <c r="A716" s="217" t="s">
        <v>737</v>
      </c>
      <c r="B716" s="345" t="s">
        <v>273</v>
      </c>
      <c r="C716" s="346"/>
      <c r="D716" s="331">
        <v>4.0200000000000001E-4</v>
      </c>
      <c r="E716" s="332">
        <v>4.0200000000000001E-4</v>
      </c>
      <c r="F716" s="325">
        <v>100</v>
      </c>
      <c r="G716" s="333" t="s">
        <v>512</v>
      </c>
      <c r="H716" s="327"/>
    </row>
    <row r="717" spans="1:8" ht="15" customHeight="1">
      <c r="A717" s="695" t="s">
        <v>736</v>
      </c>
      <c r="B717" s="704" t="s">
        <v>1073</v>
      </c>
      <c r="C717" s="340" t="s">
        <v>429</v>
      </c>
      <c r="D717" s="337">
        <v>0</v>
      </c>
      <c r="E717" s="337">
        <v>0</v>
      </c>
      <c r="F717" s="699">
        <v>92.01</v>
      </c>
      <c r="G717" s="700" t="s">
        <v>2402</v>
      </c>
      <c r="H717" s="327"/>
    </row>
    <row r="718" spans="1:8" ht="15" customHeight="1">
      <c r="A718" s="702"/>
      <c r="B718" s="704"/>
      <c r="C718" s="352" t="s">
        <v>953</v>
      </c>
      <c r="D718" s="360">
        <v>1.84E-4</v>
      </c>
      <c r="E718" s="337">
        <v>1.84E-4</v>
      </c>
      <c r="F718" s="699"/>
      <c r="G718" s="700"/>
      <c r="H718" s="362"/>
    </row>
    <row r="719" spans="1:8" ht="15" customHeight="1">
      <c r="A719" s="702"/>
      <c r="B719" s="704"/>
      <c r="C719" s="352" t="s">
        <v>988</v>
      </c>
      <c r="D719" s="353">
        <v>3.1199999999999999E-4</v>
      </c>
      <c r="E719" s="353">
        <v>3.1199999999999999E-4</v>
      </c>
      <c r="F719" s="699"/>
      <c r="G719" s="700"/>
      <c r="H719" s="362"/>
    </row>
    <row r="720" spans="1:8" ht="15" customHeight="1">
      <c r="A720" s="702"/>
      <c r="B720" s="704"/>
      <c r="C720" s="348" t="s">
        <v>2333</v>
      </c>
      <c r="D720" s="353">
        <v>6.0599999999999998E-4</v>
      </c>
      <c r="E720" s="353">
        <v>6.0599999999999998E-4</v>
      </c>
      <c r="F720" s="699"/>
      <c r="G720" s="700"/>
      <c r="H720" s="362"/>
    </row>
    <row r="721" spans="1:8" ht="15" customHeight="1">
      <c r="A721" s="696"/>
      <c r="B721" s="712"/>
      <c r="C721" s="343" t="s">
        <v>952</v>
      </c>
      <c r="D721" s="359">
        <v>5.9400000000000002E-4</v>
      </c>
      <c r="E721" s="344">
        <v>5.9400000000000002E-4</v>
      </c>
      <c r="F721" s="699"/>
      <c r="G721" s="701"/>
      <c r="H721" s="362"/>
    </row>
    <row r="722" spans="1:8" ht="15" customHeight="1">
      <c r="A722" s="695" t="s">
        <v>735</v>
      </c>
      <c r="B722" s="704" t="s">
        <v>2406</v>
      </c>
      <c r="C722" s="340" t="s">
        <v>429</v>
      </c>
      <c r="D722" s="337">
        <v>0</v>
      </c>
      <c r="E722" s="337">
        <v>0</v>
      </c>
      <c r="F722" s="699">
        <v>100</v>
      </c>
      <c r="G722" s="700" t="s">
        <v>512</v>
      </c>
      <c r="H722" s="327"/>
    </row>
    <row r="723" spans="1:8" ht="15" customHeight="1">
      <c r="A723" s="702"/>
      <c r="B723" s="704"/>
      <c r="C723" s="352" t="s">
        <v>953</v>
      </c>
      <c r="D723" s="337">
        <v>0</v>
      </c>
      <c r="E723" s="337">
        <v>0</v>
      </c>
      <c r="F723" s="699"/>
      <c r="G723" s="700"/>
      <c r="H723" s="362"/>
    </row>
    <row r="724" spans="1:8" ht="15" customHeight="1">
      <c r="A724" s="702"/>
      <c r="B724" s="704"/>
      <c r="C724" s="358" t="s">
        <v>965</v>
      </c>
      <c r="D724" s="353">
        <v>4.0499999999999998E-4</v>
      </c>
      <c r="E724" s="353">
        <v>4.0499999999999998E-4</v>
      </c>
      <c r="F724" s="699"/>
      <c r="G724" s="700"/>
      <c r="H724" s="362"/>
    </row>
    <row r="725" spans="1:8" ht="15" customHeight="1">
      <c r="A725" s="696"/>
      <c r="B725" s="712"/>
      <c r="C725" s="343" t="s">
        <v>952</v>
      </c>
      <c r="D725" s="359">
        <v>4.0000000000000002E-4</v>
      </c>
      <c r="E725" s="344">
        <v>4.0000000000000002E-4</v>
      </c>
      <c r="F725" s="699"/>
      <c r="G725" s="701"/>
      <c r="H725" s="362"/>
    </row>
    <row r="726" spans="1:8" ht="15" customHeight="1">
      <c r="A726" s="695" t="s">
        <v>734</v>
      </c>
      <c r="B726" s="697" t="s">
        <v>274</v>
      </c>
      <c r="C726" s="399" t="s">
        <v>429</v>
      </c>
      <c r="D726" s="337">
        <v>0</v>
      </c>
      <c r="E726" s="337">
        <v>0</v>
      </c>
      <c r="F726" s="699">
        <v>88.72</v>
      </c>
      <c r="G726" s="700" t="s">
        <v>2325</v>
      </c>
      <c r="H726" s="327"/>
    </row>
    <row r="727" spans="1:8" ht="15" customHeight="1">
      <c r="A727" s="702"/>
      <c r="B727" s="697"/>
      <c r="C727" s="348" t="s">
        <v>2328</v>
      </c>
      <c r="D727" s="337">
        <v>5.4799999999999998E-4</v>
      </c>
      <c r="E727" s="337">
        <v>5.4799999999999998E-4</v>
      </c>
      <c r="F727" s="699"/>
      <c r="G727" s="700"/>
      <c r="H727" s="362"/>
    </row>
    <row r="728" spans="1:8" ht="15" customHeight="1">
      <c r="A728" s="696"/>
      <c r="B728" s="698"/>
      <c r="C728" s="343" t="s">
        <v>952</v>
      </c>
      <c r="D728" s="359">
        <v>4.7800000000000002E-4</v>
      </c>
      <c r="E728" s="344">
        <v>4.7800000000000002E-4</v>
      </c>
      <c r="F728" s="699"/>
      <c r="G728" s="701"/>
      <c r="H728" s="362"/>
    </row>
    <row r="729" spans="1:8" ht="15" customHeight="1">
      <c r="A729" s="217" t="s">
        <v>733</v>
      </c>
      <c r="B729" s="345" t="s">
        <v>275</v>
      </c>
      <c r="C729" s="346"/>
      <c r="D729" s="331">
        <v>4.1899999999999999E-4</v>
      </c>
      <c r="E729" s="332">
        <v>4.1899999999999999E-4</v>
      </c>
      <c r="F729" s="325">
        <v>100</v>
      </c>
      <c r="G729" s="333" t="s">
        <v>512</v>
      </c>
      <c r="H729" s="327"/>
    </row>
    <row r="730" spans="1:8" ht="15" customHeight="1">
      <c r="A730" s="217" t="s">
        <v>732</v>
      </c>
      <c r="B730" s="345" t="s">
        <v>1072</v>
      </c>
      <c r="C730" s="346"/>
      <c r="D730" s="331">
        <v>5.9400000000000002E-4</v>
      </c>
      <c r="E730" s="332">
        <v>5.9400000000000002E-4</v>
      </c>
      <c r="F730" s="325">
        <v>100</v>
      </c>
      <c r="G730" s="333" t="s">
        <v>512</v>
      </c>
      <c r="H730" s="327"/>
    </row>
    <row r="731" spans="1:8" ht="15" customHeight="1">
      <c r="A731" s="217" t="s">
        <v>731</v>
      </c>
      <c r="B731" s="217" t="s">
        <v>276</v>
      </c>
      <c r="C731" s="346"/>
      <c r="D731" s="347">
        <v>2.99E-4</v>
      </c>
      <c r="E731" s="332">
        <v>2.99E-4</v>
      </c>
      <c r="F731" s="325">
        <v>100</v>
      </c>
      <c r="G731" s="333" t="s">
        <v>512</v>
      </c>
      <c r="H731" s="327"/>
    </row>
    <row r="732" spans="1:8" ht="15" customHeight="1">
      <c r="A732" s="217" t="s">
        <v>730</v>
      </c>
      <c r="B732" s="345" t="s">
        <v>2407</v>
      </c>
      <c r="C732" s="346"/>
      <c r="D732" s="331">
        <v>5.7399999999999997E-4</v>
      </c>
      <c r="E732" s="332">
        <v>5.7399999999999997E-4</v>
      </c>
      <c r="F732" s="325">
        <v>87.99</v>
      </c>
      <c r="G732" s="333" t="s">
        <v>2325</v>
      </c>
      <c r="H732" s="327"/>
    </row>
    <row r="733" spans="1:8" ht="15" customHeight="1">
      <c r="A733" s="217" t="s">
        <v>729</v>
      </c>
      <c r="B733" s="345" t="s">
        <v>277</v>
      </c>
      <c r="C733" s="346"/>
      <c r="D733" s="331">
        <v>4.1899999999999999E-4</v>
      </c>
      <c r="E733" s="332">
        <v>4.1899999999999999E-4</v>
      </c>
      <c r="F733" s="325">
        <v>100</v>
      </c>
      <c r="G733" s="333" t="s">
        <v>512</v>
      </c>
      <c r="H733" s="327"/>
    </row>
    <row r="734" spans="1:8" ht="15" customHeight="1">
      <c r="A734" s="695" t="s">
        <v>728</v>
      </c>
      <c r="B734" s="704" t="s">
        <v>278</v>
      </c>
      <c r="C734" s="340" t="s">
        <v>429</v>
      </c>
      <c r="D734" s="337">
        <v>0</v>
      </c>
      <c r="E734" s="337">
        <v>0</v>
      </c>
      <c r="F734" s="699">
        <v>100</v>
      </c>
      <c r="G734" s="700" t="s">
        <v>512</v>
      </c>
      <c r="H734" s="327"/>
    </row>
    <row r="735" spans="1:8" ht="15" customHeight="1">
      <c r="A735" s="702"/>
      <c r="B735" s="704"/>
      <c r="C735" s="348" t="s">
        <v>2328</v>
      </c>
      <c r="D735" s="337">
        <v>4.3399999999999998E-4</v>
      </c>
      <c r="E735" s="337">
        <v>4.3399999999999998E-4</v>
      </c>
      <c r="F735" s="699"/>
      <c r="G735" s="700"/>
      <c r="H735" s="362"/>
    </row>
    <row r="736" spans="1:8" ht="15" customHeight="1">
      <c r="A736" s="696"/>
      <c r="B736" s="712"/>
      <c r="C736" s="343" t="s">
        <v>952</v>
      </c>
      <c r="D736" s="344">
        <v>3.4000000000000002E-4</v>
      </c>
      <c r="E736" s="344">
        <v>3.4000000000000002E-4</v>
      </c>
      <c r="F736" s="699"/>
      <c r="G736" s="701"/>
      <c r="H736" s="362"/>
    </row>
    <row r="737" spans="1:8" ht="15" customHeight="1">
      <c r="A737" s="217" t="s">
        <v>727</v>
      </c>
      <c r="B737" s="345" t="s">
        <v>279</v>
      </c>
      <c r="C737" s="346"/>
      <c r="D737" s="331">
        <v>4.7800000000000002E-4</v>
      </c>
      <c r="E737" s="332">
        <v>4.7800000000000002E-4</v>
      </c>
      <c r="F737" s="325">
        <v>100</v>
      </c>
      <c r="G737" s="333" t="s">
        <v>512</v>
      </c>
      <c r="H737" s="327"/>
    </row>
    <row r="738" spans="1:8">
      <c r="A738" s="217" t="s">
        <v>726</v>
      </c>
      <c r="B738" s="345" t="s">
        <v>280</v>
      </c>
      <c r="C738" s="346"/>
      <c r="D738" s="331">
        <v>5.6499999999999996E-4</v>
      </c>
      <c r="E738" s="332">
        <v>5.6499999999999996E-4</v>
      </c>
      <c r="F738" s="325">
        <v>94.02</v>
      </c>
      <c r="G738" s="333" t="s">
        <v>2408</v>
      </c>
      <c r="H738" s="327"/>
    </row>
    <row r="739" spans="1:8" ht="15" customHeight="1">
      <c r="A739" s="217" t="s">
        <v>725</v>
      </c>
      <c r="B739" s="345" t="s">
        <v>281</v>
      </c>
      <c r="C739" s="346"/>
      <c r="D739" s="331">
        <v>5.1800000000000001E-4</v>
      </c>
      <c r="E739" s="332">
        <v>5.1800000000000001E-4</v>
      </c>
      <c r="F739" s="325">
        <v>100</v>
      </c>
      <c r="G739" s="333" t="s">
        <v>512</v>
      </c>
      <c r="H739" s="327"/>
    </row>
    <row r="740" spans="1:8" ht="15" customHeight="1">
      <c r="A740" s="217" t="s">
        <v>724</v>
      </c>
      <c r="B740" s="345" t="s">
        <v>2409</v>
      </c>
      <c r="C740" s="346"/>
      <c r="D740" s="331">
        <v>3.9199999999999999E-4</v>
      </c>
      <c r="E740" s="332">
        <v>3.9199999999999999E-4</v>
      </c>
      <c r="F740" s="325">
        <v>60.09</v>
      </c>
      <c r="G740" s="333" t="s">
        <v>2325</v>
      </c>
      <c r="H740" s="327"/>
    </row>
    <row r="741" spans="1:8" ht="15" customHeight="1">
      <c r="A741" s="217" t="s">
        <v>723</v>
      </c>
      <c r="B741" s="217" t="s">
        <v>2410</v>
      </c>
      <c r="C741" s="346"/>
      <c r="D741" s="331">
        <v>5.6400000000000005E-4</v>
      </c>
      <c r="E741" s="332">
        <v>5.6400000000000005E-4</v>
      </c>
      <c r="F741" s="325">
        <v>100</v>
      </c>
      <c r="G741" s="333" t="s">
        <v>512</v>
      </c>
      <c r="H741" s="327"/>
    </row>
    <row r="742" spans="1:8" ht="15" customHeight="1">
      <c r="A742" s="217" t="s">
        <v>722</v>
      </c>
      <c r="B742" s="345" t="s">
        <v>282</v>
      </c>
      <c r="C742" s="346"/>
      <c r="D742" s="331">
        <v>4.7800000000000002E-4</v>
      </c>
      <c r="E742" s="332">
        <v>4.7800000000000002E-4</v>
      </c>
      <c r="F742" s="325">
        <v>100</v>
      </c>
      <c r="G742" s="333" t="s">
        <v>512</v>
      </c>
      <c r="H742" s="327"/>
    </row>
    <row r="743" spans="1:8" ht="15" customHeight="1">
      <c r="A743" s="695" t="s">
        <v>721</v>
      </c>
      <c r="B743" s="704" t="s">
        <v>2411</v>
      </c>
      <c r="C743" s="340" t="s">
        <v>429</v>
      </c>
      <c r="D743" s="337">
        <v>0</v>
      </c>
      <c r="E743" s="337">
        <v>0</v>
      </c>
      <c r="F743" s="699">
        <v>95.83</v>
      </c>
      <c r="G743" s="700" t="s">
        <v>2325</v>
      </c>
      <c r="H743" s="327"/>
    </row>
    <row r="744" spans="1:8" ht="15" customHeight="1">
      <c r="A744" s="702"/>
      <c r="B744" s="704"/>
      <c r="C744" s="352" t="s">
        <v>953</v>
      </c>
      <c r="D744" s="337">
        <v>0</v>
      </c>
      <c r="E744" s="337">
        <v>0</v>
      </c>
      <c r="F744" s="699"/>
      <c r="G744" s="700"/>
      <c r="H744" s="362"/>
    </row>
    <row r="745" spans="1:8" ht="15" customHeight="1">
      <c r="A745" s="702"/>
      <c r="B745" s="704"/>
      <c r="C745" s="352" t="s">
        <v>988</v>
      </c>
      <c r="D745" s="353">
        <v>0</v>
      </c>
      <c r="E745" s="353">
        <v>0</v>
      </c>
      <c r="F745" s="699"/>
      <c r="G745" s="700"/>
      <c r="H745" s="362"/>
    </row>
    <row r="746" spans="1:8" ht="15" customHeight="1">
      <c r="A746" s="702"/>
      <c r="B746" s="704"/>
      <c r="C746" s="348" t="s">
        <v>2333</v>
      </c>
      <c r="D746" s="356" t="s">
        <v>2322</v>
      </c>
      <c r="E746" s="353" t="s">
        <v>2322</v>
      </c>
      <c r="F746" s="699"/>
      <c r="G746" s="700"/>
      <c r="H746" s="362"/>
    </row>
    <row r="747" spans="1:8" ht="15" customHeight="1">
      <c r="A747" s="696"/>
      <c r="B747" s="712"/>
      <c r="C747" s="343" t="s">
        <v>952</v>
      </c>
      <c r="D747" s="344">
        <v>1.6200000000000001E-4</v>
      </c>
      <c r="E747" s="344">
        <v>1.6200000000000001E-4</v>
      </c>
      <c r="F747" s="699"/>
      <c r="G747" s="701"/>
      <c r="H747" s="362"/>
    </row>
    <row r="748" spans="1:8" ht="15" customHeight="1">
      <c r="A748" s="217" t="s">
        <v>720</v>
      </c>
      <c r="B748" s="217" t="s">
        <v>283</v>
      </c>
      <c r="C748" s="346"/>
      <c r="D748" s="331">
        <v>4.15E-4</v>
      </c>
      <c r="E748" s="332">
        <v>4.15E-4</v>
      </c>
      <c r="F748" s="325">
        <v>100</v>
      </c>
      <c r="G748" s="333" t="s">
        <v>512</v>
      </c>
      <c r="H748" s="327"/>
    </row>
    <row r="749" spans="1:8" ht="15" customHeight="1">
      <c r="A749" s="217" t="s">
        <v>719</v>
      </c>
      <c r="B749" s="345" t="s">
        <v>2412</v>
      </c>
      <c r="C749" s="346"/>
      <c r="D749" s="331">
        <v>3.4099999999999999E-4</v>
      </c>
      <c r="E749" s="332">
        <v>3.4099999999999999E-4</v>
      </c>
      <c r="F749" s="325">
        <v>100</v>
      </c>
      <c r="G749" s="333" t="s">
        <v>512</v>
      </c>
      <c r="H749" s="327"/>
    </row>
    <row r="750" spans="1:8" ht="15" customHeight="1">
      <c r="A750" s="217" t="s">
        <v>718</v>
      </c>
      <c r="B750" s="217" t="s">
        <v>284</v>
      </c>
      <c r="C750" s="400"/>
      <c r="D750" s="401">
        <v>3.9800000000000002E-4</v>
      </c>
      <c r="E750" s="402">
        <v>3.9800000000000002E-4</v>
      </c>
      <c r="F750" s="325">
        <v>100</v>
      </c>
      <c r="G750" s="333" t="s">
        <v>512</v>
      </c>
      <c r="H750" s="327"/>
    </row>
    <row r="751" spans="1:8" ht="15" customHeight="1">
      <c r="A751" s="695" t="s">
        <v>2413</v>
      </c>
      <c r="B751" s="697" t="s">
        <v>1071</v>
      </c>
      <c r="C751" s="403" t="s">
        <v>429</v>
      </c>
      <c r="D751" s="404">
        <v>0</v>
      </c>
      <c r="E751" s="405">
        <v>0</v>
      </c>
      <c r="F751" s="722" t="s">
        <v>2323</v>
      </c>
      <c r="G751" s="700" t="s">
        <v>512</v>
      </c>
      <c r="H751" s="327"/>
    </row>
    <row r="752" spans="1:8" ht="15" customHeight="1">
      <c r="A752" s="702"/>
      <c r="B752" s="697"/>
      <c r="C752" s="406" t="s">
        <v>393</v>
      </c>
      <c r="D752" s="407">
        <v>4.0099999999999999E-4</v>
      </c>
      <c r="E752" s="408">
        <v>4.0099999999999999E-4</v>
      </c>
      <c r="F752" s="722"/>
      <c r="G752" s="700"/>
      <c r="H752" s="327"/>
    </row>
    <row r="753" spans="1:8" ht="15" customHeight="1">
      <c r="A753" s="696"/>
      <c r="B753" s="698"/>
      <c r="C753" s="409" t="s">
        <v>952</v>
      </c>
      <c r="D753" s="410">
        <v>3.9399999999999998E-4</v>
      </c>
      <c r="E753" s="411">
        <v>3.9399999999999998E-4</v>
      </c>
      <c r="F753" s="722"/>
      <c r="G753" s="701"/>
      <c r="H753" s="327"/>
    </row>
    <row r="754" spans="1:8" ht="15" customHeight="1">
      <c r="A754" s="217" t="s">
        <v>716</v>
      </c>
      <c r="B754" s="345" t="s">
        <v>285</v>
      </c>
      <c r="C754" s="388"/>
      <c r="D754" s="323">
        <v>3.3300000000000002E-4</v>
      </c>
      <c r="E754" s="324">
        <v>3.3300000000000002E-4</v>
      </c>
      <c r="F754" s="325">
        <v>10.88</v>
      </c>
      <c r="G754" s="333" t="s">
        <v>2325</v>
      </c>
      <c r="H754" s="327"/>
    </row>
    <row r="755" spans="1:8" ht="15" customHeight="1">
      <c r="A755" s="217" t="s">
        <v>715</v>
      </c>
      <c r="B755" s="345" t="s">
        <v>286</v>
      </c>
      <c r="C755" s="346"/>
      <c r="D755" s="331">
        <v>4.8200000000000001E-4</v>
      </c>
      <c r="E755" s="332">
        <v>4.8200000000000001E-4</v>
      </c>
      <c r="F755" s="325">
        <v>100</v>
      </c>
      <c r="G755" s="333" t="s">
        <v>512</v>
      </c>
      <c r="H755" s="327"/>
    </row>
    <row r="756" spans="1:8" ht="15" customHeight="1">
      <c r="A756" s="217" t="s">
        <v>714</v>
      </c>
      <c r="B756" s="345" t="s">
        <v>287</v>
      </c>
      <c r="C756" s="346"/>
      <c r="D756" s="331">
        <v>3.8200000000000002E-4</v>
      </c>
      <c r="E756" s="332">
        <v>3.7399999999999998E-4</v>
      </c>
      <c r="F756" s="325">
        <v>100</v>
      </c>
      <c r="G756" s="333" t="s">
        <v>512</v>
      </c>
      <c r="H756" s="327"/>
    </row>
    <row r="757" spans="1:8" ht="15" customHeight="1">
      <c r="A757" s="217" t="s">
        <v>713</v>
      </c>
      <c r="B757" s="345" t="s">
        <v>1070</v>
      </c>
      <c r="C757" s="346"/>
      <c r="D757" s="331">
        <v>5.6999999999999998E-4</v>
      </c>
      <c r="E757" s="332">
        <v>5.6999999999999998E-4</v>
      </c>
      <c r="F757" s="325">
        <v>100</v>
      </c>
      <c r="G757" s="333" t="s">
        <v>512</v>
      </c>
      <c r="H757" s="327"/>
    </row>
    <row r="758" spans="1:8" ht="15" customHeight="1">
      <c r="A758" s="695" t="s">
        <v>712</v>
      </c>
      <c r="B758" s="704" t="s">
        <v>288</v>
      </c>
      <c r="C758" s="340" t="s">
        <v>429</v>
      </c>
      <c r="D758" s="337">
        <v>0</v>
      </c>
      <c r="E758" s="337">
        <v>0</v>
      </c>
      <c r="F758" s="699">
        <v>99.42</v>
      </c>
      <c r="G758" s="700" t="s">
        <v>2362</v>
      </c>
      <c r="H758" s="327"/>
    </row>
    <row r="759" spans="1:8" ht="15" customHeight="1">
      <c r="A759" s="702"/>
      <c r="B759" s="704"/>
      <c r="C759" s="348" t="s">
        <v>2328</v>
      </c>
      <c r="D759" s="337">
        <v>5.5199999999999997E-4</v>
      </c>
      <c r="E759" s="337">
        <v>5.5199999999999997E-4</v>
      </c>
      <c r="F759" s="699"/>
      <c r="G759" s="700"/>
      <c r="H759" s="362"/>
    </row>
    <row r="760" spans="1:8" ht="15" customHeight="1">
      <c r="A760" s="696"/>
      <c r="B760" s="712"/>
      <c r="C760" s="343" t="s">
        <v>952</v>
      </c>
      <c r="D760" s="344">
        <v>5.4699999999999996E-4</v>
      </c>
      <c r="E760" s="344">
        <v>5.4699999999999996E-4</v>
      </c>
      <c r="F760" s="699"/>
      <c r="G760" s="701"/>
      <c r="H760" s="362"/>
    </row>
    <row r="761" spans="1:8" ht="15" customHeight="1">
      <c r="A761" s="217" t="s">
        <v>711</v>
      </c>
      <c r="B761" s="217" t="s">
        <v>289</v>
      </c>
      <c r="C761" s="346"/>
      <c r="D761" s="331">
        <v>5.71E-4</v>
      </c>
      <c r="E761" s="332">
        <v>5.71E-4</v>
      </c>
      <c r="F761" s="325">
        <v>100</v>
      </c>
      <c r="G761" s="333" t="s">
        <v>512</v>
      </c>
      <c r="H761" s="327"/>
    </row>
    <row r="762" spans="1:8" ht="15" customHeight="1">
      <c r="A762" s="217" t="s">
        <v>710</v>
      </c>
      <c r="B762" s="345" t="s">
        <v>290</v>
      </c>
      <c r="C762" s="346"/>
      <c r="D762" s="331">
        <v>4.1899999999999999E-4</v>
      </c>
      <c r="E762" s="332">
        <v>4.1899999999999999E-4</v>
      </c>
      <c r="F762" s="325">
        <v>100</v>
      </c>
      <c r="G762" s="333" t="s">
        <v>512</v>
      </c>
      <c r="H762" s="327"/>
    </row>
    <row r="763" spans="1:8" ht="15" customHeight="1">
      <c r="A763" s="217" t="s">
        <v>709</v>
      </c>
      <c r="B763" s="345" t="s">
        <v>291</v>
      </c>
      <c r="C763" s="346"/>
      <c r="D763" s="331">
        <v>4.84E-4</v>
      </c>
      <c r="E763" s="332">
        <v>4.84E-4</v>
      </c>
      <c r="F763" s="325">
        <v>54.41</v>
      </c>
      <c r="G763" s="333" t="s">
        <v>2325</v>
      </c>
      <c r="H763" s="327"/>
    </row>
    <row r="764" spans="1:8" ht="15" customHeight="1">
      <c r="A764" s="695" t="s">
        <v>708</v>
      </c>
      <c r="B764" s="697" t="s">
        <v>292</v>
      </c>
      <c r="C764" s="340" t="s">
        <v>429</v>
      </c>
      <c r="D764" s="337">
        <v>0</v>
      </c>
      <c r="E764" s="337">
        <v>0</v>
      </c>
      <c r="F764" s="699">
        <v>100</v>
      </c>
      <c r="G764" s="700" t="s">
        <v>512</v>
      </c>
      <c r="H764" s="327"/>
    </row>
    <row r="765" spans="1:8" ht="15" customHeight="1">
      <c r="A765" s="702"/>
      <c r="B765" s="697"/>
      <c r="C765" s="348" t="s">
        <v>2328</v>
      </c>
      <c r="D765" s="337">
        <v>6.4400000000000004E-4</v>
      </c>
      <c r="E765" s="337">
        <v>6.4400000000000004E-4</v>
      </c>
      <c r="F765" s="699"/>
      <c r="G765" s="700"/>
    </row>
    <row r="766" spans="1:8" ht="15" customHeight="1">
      <c r="A766" s="696"/>
      <c r="B766" s="698"/>
      <c r="C766" s="343" t="s">
        <v>952</v>
      </c>
      <c r="D766" s="344">
        <v>2.6800000000000001E-4</v>
      </c>
      <c r="E766" s="344">
        <v>2.6800000000000001E-4</v>
      </c>
      <c r="F766" s="699"/>
      <c r="G766" s="701"/>
    </row>
    <row r="767" spans="1:8" ht="15" customHeight="1">
      <c r="A767" s="695" t="s">
        <v>707</v>
      </c>
      <c r="B767" s="704" t="s">
        <v>293</v>
      </c>
      <c r="C767" s="340" t="s">
        <v>429</v>
      </c>
      <c r="D767" s="360">
        <v>0</v>
      </c>
      <c r="E767" s="337">
        <v>0</v>
      </c>
      <c r="F767" s="699" t="s">
        <v>2323</v>
      </c>
      <c r="G767" s="700" t="s">
        <v>512</v>
      </c>
      <c r="H767" s="327"/>
    </row>
    <row r="768" spans="1:8" ht="15" customHeight="1">
      <c r="A768" s="702"/>
      <c r="B768" s="704"/>
      <c r="C768" s="348" t="s">
        <v>2328</v>
      </c>
      <c r="D768" s="360">
        <v>5.4100000000000003E-4</v>
      </c>
      <c r="E768" s="337">
        <v>5.4100000000000003E-4</v>
      </c>
      <c r="F768" s="699"/>
      <c r="G768" s="700"/>
      <c r="H768" s="362"/>
    </row>
    <row r="769" spans="1:8" ht="15" customHeight="1">
      <c r="A769" s="696"/>
      <c r="B769" s="712"/>
      <c r="C769" s="343" t="s">
        <v>952</v>
      </c>
      <c r="D769" s="344">
        <v>4.7699999999999999E-4</v>
      </c>
      <c r="E769" s="344">
        <v>4.7699999999999999E-4</v>
      </c>
      <c r="F769" s="699"/>
      <c r="G769" s="701"/>
      <c r="H769" s="362"/>
    </row>
    <row r="770" spans="1:8" ht="15" customHeight="1">
      <c r="A770" s="217" t="s">
        <v>706</v>
      </c>
      <c r="B770" s="345" t="s">
        <v>294</v>
      </c>
      <c r="C770" s="346"/>
      <c r="D770" s="331">
        <v>4.4099999999999999E-4</v>
      </c>
      <c r="E770" s="332">
        <v>4.4099999999999999E-4</v>
      </c>
      <c r="F770" s="325">
        <v>100</v>
      </c>
      <c r="G770" s="333" t="s">
        <v>512</v>
      </c>
      <c r="H770" s="327"/>
    </row>
    <row r="771" spans="1:8" ht="15" customHeight="1">
      <c r="A771" s="695" t="s">
        <v>705</v>
      </c>
      <c r="B771" s="704" t="s">
        <v>295</v>
      </c>
      <c r="C771" s="340" t="s">
        <v>429</v>
      </c>
      <c r="D771" s="337">
        <v>0</v>
      </c>
      <c r="E771" s="337">
        <v>0</v>
      </c>
      <c r="F771" s="699">
        <v>100</v>
      </c>
      <c r="G771" s="700" t="s">
        <v>512</v>
      </c>
      <c r="H771" s="327"/>
    </row>
    <row r="772" spans="1:8" ht="15" customHeight="1">
      <c r="A772" s="702"/>
      <c r="B772" s="704"/>
      <c r="C772" s="348" t="s">
        <v>2328</v>
      </c>
      <c r="D772" s="360">
        <v>4.55E-4</v>
      </c>
      <c r="E772" s="337">
        <v>4.55E-4</v>
      </c>
      <c r="F772" s="699"/>
      <c r="G772" s="700"/>
      <c r="H772" s="362"/>
    </row>
    <row r="773" spans="1:8" ht="15" customHeight="1">
      <c r="A773" s="696"/>
      <c r="B773" s="712"/>
      <c r="C773" s="343" t="s">
        <v>952</v>
      </c>
      <c r="D773" s="344">
        <v>4.35E-4</v>
      </c>
      <c r="E773" s="344">
        <v>4.35E-4</v>
      </c>
      <c r="F773" s="699"/>
      <c r="G773" s="701"/>
      <c r="H773" s="362"/>
    </row>
    <row r="774" spans="1:8" ht="15" customHeight="1">
      <c r="A774" s="695" t="s">
        <v>704</v>
      </c>
      <c r="B774" s="704" t="s">
        <v>296</v>
      </c>
      <c r="C774" s="340" t="s">
        <v>429</v>
      </c>
      <c r="D774" s="360">
        <v>0</v>
      </c>
      <c r="E774" s="337">
        <v>0</v>
      </c>
      <c r="F774" s="699">
        <v>100</v>
      </c>
      <c r="G774" s="700" t="s">
        <v>512</v>
      </c>
      <c r="H774" s="327"/>
    </row>
    <row r="775" spans="1:8" ht="15" customHeight="1">
      <c r="A775" s="702"/>
      <c r="B775" s="704"/>
      <c r="C775" s="348" t="s">
        <v>2328</v>
      </c>
      <c r="D775" s="360">
        <v>4.2000000000000002E-4</v>
      </c>
      <c r="E775" s="337">
        <v>4.2000000000000002E-4</v>
      </c>
      <c r="F775" s="699"/>
      <c r="G775" s="700"/>
      <c r="H775" s="362"/>
    </row>
    <row r="776" spans="1:8" ht="15" customHeight="1">
      <c r="A776" s="696"/>
      <c r="B776" s="712"/>
      <c r="C776" s="343" t="s">
        <v>952</v>
      </c>
      <c r="D776" s="344">
        <v>4.1599999999999997E-4</v>
      </c>
      <c r="E776" s="344">
        <v>4.1599999999999997E-4</v>
      </c>
      <c r="F776" s="699"/>
      <c r="G776" s="701"/>
      <c r="H776" s="362"/>
    </row>
    <row r="777" spans="1:8" ht="15" customHeight="1">
      <c r="A777" s="702" t="s">
        <v>703</v>
      </c>
      <c r="B777" s="703" t="s">
        <v>2414</v>
      </c>
      <c r="C777" s="382" t="s">
        <v>429</v>
      </c>
      <c r="D777" s="383">
        <v>0</v>
      </c>
      <c r="E777" s="384">
        <v>0</v>
      </c>
      <c r="F777" s="706">
        <v>95.43</v>
      </c>
      <c r="G777" s="708" t="s">
        <v>2325</v>
      </c>
      <c r="H777" s="327"/>
    </row>
    <row r="778" spans="1:8" ht="15" customHeight="1">
      <c r="A778" s="702"/>
      <c r="B778" s="704"/>
      <c r="C778" s="352" t="s">
        <v>953</v>
      </c>
      <c r="D778" s="360">
        <v>0</v>
      </c>
      <c r="E778" s="337">
        <v>0</v>
      </c>
      <c r="F778" s="699"/>
      <c r="G778" s="709"/>
      <c r="H778" s="362"/>
    </row>
    <row r="779" spans="1:8" ht="15" customHeight="1">
      <c r="A779" s="702"/>
      <c r="B779" s="704"/>
      <c r="C779" s="348" t="s">
        <v>2367</v>
      </c>
      <c r="D779" s="353">
        <v>5.7799999999999995E-4</v>
      </c>
      <c r="E779" s="353">
        <v>5.7799999999999995E-4</v>
      </c>
      <c r="F779" s="699"/>
      <c r="G779" s="709"/>
      <c r="H779" s="362"/>
    </row>
    <row r="780" spans="1:8" ht="15" customHeight="1">
      <c r="A780" s="702"/>
      <c r="B780" s="705"/>
      <c r="C780" s="385" t="s">
        <v>952</v>
      </c>
      <c r="D780" s="386">
        <v>5.71E-4</v>
      </c>
      <c r="E780" s="386">
        <v>5.71E-4</v>
      </c>
      <c r="F780" s="707"/>
      <c r="G780" s="710"/>
      <c r="H780" s="362"/>
    </row>
    <row r="781" spans="1:8" ht="15" customHeight="1">
      <c r="A781" s="217" t="s">
        <v>702</v>
      </c>
      <c r="B781" s="345" t="s">
        <v>297</v>
      </c>
      <c r="C781" s="346"/>
      <c r="D781" s="331">
        <v>5.5500000000000005E-4</v>
      </c>
      <c r="E781" s="332">
        <v>5.5500000000000005E-4</v>
      </c>
      <c r="F781" s="325">
        <v>100</v>
      </c>
      <c r="G781" s="333" t="s">
        <v>512</v>
      </c>
      <c r="H781" s="327"/>
    </row>
    <row r="782" spans="1:8" ht="46.5" customHeight="1">
      <c r="A782" s="217" t="s">
        <v>701</v>
      </c>
      <c r="B782" s="345" t="s">
        <v>1069</v>
      </c>
      <c r="C782" s="346"/>
      <c r="D782" s="331">
        <v>5.6300000000000002E-4</v>
      </c>
      <c r="E782" s="332">
        <v>5.6300000000000002E-4</v>
      </c>
      <c r="F782" s="325">
        <v>68.760000000000005</v>
      </c>
      <c r="G782" s="333" t="s">
        <v>2415</v>
      </c>
      <c r="H782" s="327"/>
    </row>
    <row r="783" spans="1:8" ht="15" customHeight="1">
      <c r="A783" s="695" t="s">
        <v>700</v>
      </c>
      <c r="B783" s="697" t="s">
        <v>298</v>
      </c>
      <c r="C783" s="336" t="s">
        <v>429</v>
      </c>
      <c r="D783" s="337">
        <v>1.5999999999999999E-5</v>
      </c>
      <c r="E783" s="337">
        <v>0</v>
      </c>
      <c r="F783" s="699">
        <v>31.7</v>
      </c>
      <c r="G783" s="700" t="s">
        <v>2325</v>
      </c>
      <c r="H783" s="327"/>
    </row>
    <row r="784" spans="1:8" ht="15" customHeight="1">
      <c r="A784" s="696"/>
      <c r="B784" s="698"/>
      <c r="C784" s="343" t="s">
        <v>952</v>
      </c>
      <c r="D784" s="372">
        <v>1.5999999999999999E-5</v>
      </c>
      <c r="E784" s="324">
        <v>0</v>
      </c>
      <c r="F784" s="699"/>
      <c r="G784" s="701"/>
      <c r="H784" s="362"/>
    </row>
    <row r="785" spans="1:8" ht="15" customHeight="1">
      <c r="A785" s="217" t="s">
        <v>699</v>
      </c>
      <c r="B785" s="345" t="s">
        <v>299</v>
      </c>
      <c r="C785" s="346"/>
      <c r="D785" s="331">
        <v>4.1899999999999999E-4</v>
      </c>
      <c r="E785" s="332">
        <v>4.1899999999999999E-4</v>
      </c>
      <c r="F785" s="325">
        <v>100</v>
      </c>
      <c r="G785" s="333" t="s">
        <v>512</v>
      </c>
      <c r="H785" s="327"/>
    </row>
    <row r="786" spans="1:8" ht="15" customHeight="1">
      <c r="A786" s="217" t="s">
        <v>698</v>
      </c>
      <c r="B786" s="345" t="s">
        <v>2416</v>
      </c>
      <c r="C786" s="346"/>
      <c r="D786" s="331">
        <v>6.3699999999999998E-4</v>
      </c>
      <c r="E786" s="332">
        <v>6.3699999999999998E-4</v>
      </c>
      <c r="F786" s="325">
        <v>100</v>
      </c>
      <c r="G786" s="333" t="s">
        <v>512</v>
      </c>
      <c r="H786" s="327"/>
    </row>
    <row r="787" spans="1:8" ht="15" customHeight="1">
      <c r="A787" s="695" t="s">
        <v>697</v>
      </c>
      <c r="B787" s="704" t="s">
        <v>2417</v>
      </c>
      <c r="C787" s="340" t="s">
        <v>429</v>
      </c>
      <c r="D787" s="337">
        <v>0</v>
      </c>
      <c r="E787" s="337">
        <v>0</v>
      </c>
      <c r="F787" s="699">
        <v>100</v>
      </c>
      <c r="G787" s="700" t="s">
        <v>512</v>
      </c>
      <c r="H787" s="327"/>
    </row>
    <row r="788" spans="1:8" ht="15" customHeight="1">
      <c r="A788" s="702"/>
      <c r="B788" s="704"/>
      <c r="C788" s="352" t="s">
        <v>953</v>
      </c>
      <c r="D788" s="337">
        <v>0</v>
      </c>
      <c r="E788" s="337">
        <v>0</v>
      </c>
      <c r="F788" s="699"/>
      <c r="G788" s="700"/>
      <c r="H788" s="362"/>
    </row>
    <row r="789" spans="1:8" ht="15" customHeight="1">
      <c r="A789" s="702"/>
      <c r="B789" s="704"/>
      <c r="C789" s="352" t="s">
        <v>988</v>
      </c>
      <c r="D789" s="353">
        <v>0</v>
      </c>
      <c r="E789" s="353">
        <v>0</v>
      </c>
      <c r="F789" s="699"/>
      <c r="G789" s="700"/>
      <c r="H789" s="362"/>
    </row>
    <row r="790" spans="1:8" ht="15" customHeight="1">
      <c r="A790" s="702"/>
      <c r="B790" s="704"/>
      <c r="C790" s="348" t="s">
        <v>2333</v>
      </c>
      <c r="D790" s="353">
        <v>6.4199999999999999E-4</v>
      </c>
      <c r="E790" s="353">
        <v>6.4199999999999999E-4</v>
      </c>
      <c r="F790" s="699"/>
      <c r="G790" s="700"/>
      <c r="H790" s="362"/>
    </row>
    <row r="791" spans="1:8" ht="15" customHeight="1">
      <c r="A791" s="696"/>
      <c r="B791" s="712"/>
      <c r="C791" s="343" t="s">
        <v>952</v>
      </c>
      <c r="D791" s="344">
        <v>6.2299999999999996E-4</v>
      </c>
      <c r="E791" s="344">
        <v>6.2299999999999996E-4</v>
      </c>
      <c r="F791" s="699"/>
      <c r="G791" s="701"/>
      <c r="H791" s="362"/>
    </row>
    <row r="792" spans="1:8" ht="15" customHeight="1">
      <c r="A792" s="217" t="s">
        <v>696</v>
      </c>
      <c r="B792" s="217" t="s">
        <v>2418</v>
      </c>
      <c r="C792" s="346"/>
      <c r="D792" s="331" t="s">
        <v>2322</v>
      </c>
      <c r="E792" s="332" t="s">
        <v>2322</v>
      </c>
      <c r="F792" s="325" t="s">
        <v>2323</v>
      </c>
      <c r="G792" s="333" t="s">
        <v>512</v>
      </c>
      <c r="H792" s="327"/>
    </row>
    <row r="793" spans="1:8" ht="15" customHeight="1">
      <c r="A793" s="217" t="s">
        <v>695</v>
      </c>
      <c r="B793" s="217" t="s">
        <v>300</v>
      </c>
      <c r="C793" s="346"/>
      <c r="D793" s="331">
        <v>6.11E-4</v>
      </c>
      <c r="E793" s="332">
        <v>6.11E-4</v>
      </c>
      <c r="F793" s="325">
        <v>100</v>
      </c>
      <c r="G793" s="333" t="s">
        <v>512</v>
      </c>
      <c r="H793" s="327"/>
    </row>
    <row r="794" spans="1:8" ht="15" customHeight="1">
      <c r="A794" s="217" t="s">
        <v>694</v>
      </c>
      <c r="B794" s="345" t="s">
        <v>1068</v>
      </c>
      <c r="C794" s="346"/>
      <c r="D794" s="331">
        <v>6.2600000000000004E-4</v>
      </c>
      <c r="E794" s="332">
        <v>6.2600000000000004E-4</v>
      </c>
      <c r="F794" s="325">
        <v>100</v>
      </c>
      <c r="G794" s="333" t="s">
        <v>512</v>
      </c>
      <c r="H794" s="327"/>
    </row>
    <row r="795" spans="1:8" ht="15" customHeight="1">
      <c r="A795" s="695" t="s">
        <v>693</v>
      </c>
      <c r="B795" s="704" t="s">
        <v>1067</v>
      </c>
      <c r="C795" s="340" t="s">
        <v>429</v>
      </c>
      <c r="D795" s="337">
        <v>4.3199999999999998E-4</v>
      </c>
      <c r="E795" s="337">
        <v>0</v>
      </c>
      <c r="F795" s="699">
        <v>100</v>
      </c>
      <c r="G795" s="700" t="s">
        <v>512</v>
      </c>
      <c r="H795" s="327"/>
    </row>
    <row r="796" spans="1:8" ht="15" customHeight="1">
      <c r="A796" s="702"/>
      <c r="B796" s="704"/>
      <c r="C796" s="348" t="s">
        <v>2328</v>
      </c>
      <c r="D796" s="337">
        <v>4.5800000000000002E-4</v>
      </c>
      <c r="E796" s="337">
        <v>4.5800000000000002E-4</v>
      </c>
      <c r="F796" s="699"/>
      <c r="G796" s="700"/>
      <c r="H796" s="362"/>
    </row>
    <row r="797" spans="1:8" ht="15" customHeight="1">
      <c r="A797" s="696"/>
      <c r="B797" s="712"/>
      <c r="C797" s="343" t="s">
        <v>952</v>
      </c>
      <c r="D797" s="344">
        <v>4.5800000000000002E-4</v>
      </c>
      <c r="E797" s="344">
        <v>4.5800000000000002E-4</v>
      </c>
      <c r="F797" s="699"/>
      <c r="G797" s="701"/>
      <c r="H797" s="362"/>
    </row>
    <row r="798" spans="1:8" ht="15" customHeight="1">
      <c r="A798" s="695" t="s">
        <v>692</v>
      </c>
      <c r="B798" s="704" t="s">
        <v>301</v>
      </c>
      <c r="C798" s="340" t="s">
        <v>429</v>
      </c>
      <c r="D798" s="337">
        <v>0</v>
      </c>
      <c r="E798" s="337">
        <v>0</v>
      </c>
      <c r="F798" s="699">
        <v>100</v>
      </c>
      <c r="G798" s="700" t="s">
        <v>512</v>
      </c>
      <c r="H798" s="327"/>
    </row>
    <row r="799" spans="1:8" ht="15" customHeight="1">
      <c r="A799" s="702"/>
      <c r="B799" s="704"/>
      <c r="C799" s="352" t="s">
        <v>953</v>
      </c>
      <c r="D799" s="337">
        <v>3.0600000000000001E-4</v>
      </c>
      <c r="E799" s="337">
        <v>3.0600000000000001E-4</v>
      </c>
      <c r="F799" s="699"/>
      <c r="G799" s="700"/>
      <c r="H799" s="362"/>
    </row>
    <row r="800" spans="1:8" ht="15" customHeight="1">
      <c r="A800" s="702"/>
      <c r="B800" s="704"/>
      <c r="C800" s="348" t="s">
        <v>2367</v>
      </c>
      <c r="D800" s="353">
        <v>3.6900000000000002E-4</v>
      </c>
      <c r="E800" s="353">
        <v>3.6900000000000002E-4</v>
      </c>
      <c r="F800" s="699"/>
      <c r="G800" s="700"/>
      <c r="H800" s="362"/>
    </row>
    <row r="801" spans="1:8" ht="15" customHeight="1">
      <c r="A801" s="696"/>
      <c r="B801" s="712"/>
      <c r="C801" s="343" t="s">
        <v>952</v>
      </c>
      <c r="D801" s="344">
        <v>3.59E-4</v>
      </c>
      <c r="E801" s="344">
        <v>3.59E-4</v>
      </c>
      <c r="F801" s="699"/>
      <c r="G801" s="701"/>
      <c r="H801" s="362"/>
    </row>
    <row r="802" spans="1:8" ht="15" customHeight="1">
      <c r="A802" s="217" t="s">
        <v>691</v>
      </c>
      <c r="B802" s="345" t="s">
        <v>2419</v>
      </c>
      <c r="C802" s="346"/>
      <c r="D802" s="331">
        <v>4.8799999999999999E-4</v>
      </c>
      <c r="E802" s="332">
        <v>4.8799999999999999E-4</v>
      </c>
      <c r="F802" s="325">
        <v>100</v>
      </c>
      <c r="G802" s="333" t="s">
        <v>512</v>
      </c>
      <c r="H802" s="327"/>
    </row>
    <row r="803" spans="1:8" ht="15" customHeight="1">
      <c r="A803" s="217" t="s">
        <v>690</v>
      </c>
      <c r="B803" s="217" t="s">
        <v>302</v>
      </c>
      <c r="C803" s="346"/>
      <c r="D803" s="331" t="s">
        <v>2322</v>
      </c>
      <c r="E803" s="332" t="s">
        <v>2322</v>
      </c>
      <c r="F803" s="325" t="s">
        <v>2323</v>
      </c>
      <c r="G803" s="333" t="s">
        <v>512</v>
      </c>
      <c r="H803" s="327"/>
    </row>
    <row r="804" spans="1:8" ht="15" customHeight="1">
      <c r="A804" s="217" t="s">
        <v>689</v>
      </c>
      <c r="B804" s="345" t="s">
        <v>1066</v>
      </c>
      <c r="C804" s="346"/>
      <c r="D804" s="331">
        <v>6.1899999999999998E-4</v>
      </c>
      <c r="E804" s="332">
        <v>6.1899999999999998E-4</v>
      </c>
      <c r="F804" s="325">
        <v>100</v>
      </c>
      <c r="G804" s="333" t="s">
        <v>512</v>
      </c>
      <c r="H804" s="327"/>
    </row>
    <row r="805" spans="1:8" ht="15" customHeight="1">
      <c r="A805" s="695" t="s">
        <v>688</v>
      </c>
      <c r="B805" s="713" t="s">
        <v>303</v>
      </c>
      <c r="C805" s="340" t="s">
        <v>429</v>
      </c>
      <c r="D805" s="337">
        <v>0</v>
      </c>
      <c r="E805" s="337">
        <v>0</v>
      </c>
      <c r="F805" s="699">
        <v>65.73</v>
      </c>
      <c r="G805" s="700" t="s">
        <v>2325</v>
      </c>
      <c r="H805" s="364"/>
    </row>
    <row r="806" spans="1:8" ht="15" customHeight="1">
      <c r="A806" s="702"/>
      <c r="B806" s="713"/>
      <c r="C806" s="348" t="s">
        <v>2328</v>
      </c>
      <c r="D806" s="337">
        <v>4.8299999999999998E-4</v>
      </c>
      <c r="E806" s="337">
        <v>4.8299999999999998E-4</v>
      </c>
      <c r="F806" s="699"/>
      <c r="G806" s="700"/>
    </row>
    <row r="807" spans="1:8" ht="15" customHeight="1">
      <c r="A807" s="696"/>
      <c r="B807" s="714"/>
      <c r="C807" s="343" t="s">
        <v>952</v>
      </c>
      <c r="D807" s="344">
        <v>4.44E-4</v>
      </c>
      <c r="E807" s="344">
        <v>4.44E-4</v>
      </c>
      <c r="F807" s="699"/>
      <c r="G807" s="701"/>
    </row>
    <row r="808" spans="1:8" ht="15" customHeight="1">
      <c r="A808" s="217" t="s">
        <v>687</v>
      </c>
      <c r="B808" s="217" t="s">
        <v>304</v>
      </c>
      <c r="C808" s="346"/>
      <c r="D808" s="331">
        <v>3.1399999999999999E-4</v>
      </c>
      <c r="E808" s="332">
        <v>3.1399999999999999E-4</v>
      </c>
      <c r="F808" s="325">
        <v>100</v>
      </c>
      <c r="G808" s="333" t="s">
        <v>512</v>
      </c>
      <c r="H808" s="327"/>
    </row>
    <row r="809" spans="1:8" ht="15" customHeight="1">
      <c r="A809" s="217" t="s">
        <v>686</v>
      </c>
      <c r="B809" s="345" t="s">
        <v>305</v>
      </c>
      <c r="C809" s="346"/>
      <c r="D809" s="331">
        <v>4.0499999999999998E-4</v>
      </c>
      <c r="E809" s="332">
        <v>4.0499999999999998E-4</v>
      </c>
      <c r="F809" s="325">
        <v>100</v>
      </c>
      <c r="G809" s="333" t="s">
        <v>512</v>
      </c>
      <c r="H809" s="327"/>
    </row>
    <row r="810" spans="1:8" ht="15" customHeight="1">
      <c r="A810" s="695" t="s">
        <v>685</v>
      </c>
      <c r="B810" s="704" t="s">
        <v>306</v>
      </c>
      <c r="C810" s="340" t="s">
        <v>429</v>
      </c>
      <c r="D810" s="337">
        <v>0</v>
      </c>
      <c r="E810" s="337">
        <v>0</v>
      </c>
      <c r="F810" s="699">
        <v>58.56</v>
      </c>
      <c r="G810" s="700" t="s">
        <v>2364</v>
      </c>
      <c r="H810" s="327"/>
    </row>
    <row r="811" spans="1:8" ht="15" customHeight="1">
      <c r="A811" s="702"/>
      <c r="B811" s="704"/>
      <c r="C811" s="348" t="s">
        <v>2328</v>
      </c>
      <c r="D811" s="337">
        <v>4.3100000000000001E-4</v>
      </c>
      <c r="E811" s="337">
        <v>4.3100000000000001E-4</v>
      </c>
      <c r="F811" s="699"/>
      <c r="G811" s="700"/>
      <c r="H811" s="362"/>
    </row>
    <row r="812" spans="1:8" ht="15" customHeight="1">
      <c r="A812" s="696"/>
      <c r="B812" s="712"/>
      <c r="C812" s="343" t="s">
        <v>952</v>
      </c>
      <c r="D812" s="344">
        <v>6.7000000000000002E-5</v>
      </c>
      <c r="E812" s="344">
        <v>6.7000000000000002E-5</v>
      </c>
      <c r="F812" s="699"/>
      <c r="G812" s="701"/>
      <c r="H812" s="362"/>
    </row>
    <row r="813" spans="1:8" ht="15" customHeight="1">
      <c r="A813" s="217" t="s">
        <v>684</v>
      </c>
      <c r="B813" s="345" t="s">
        <v>307</v>
      </c>
      <c r="C813" s="346"/>
      <c r="D813" s="331">
        <v>4.06E-4</v>
      </c>
      <c r="E813" s="332">
        <v>4.06E-4</v>
      </c>
      <c r="F813" s="325">
        <v>100</v>
      </c>
      <c r="G813" s="333" t="s">
        <v>512</v>
      </c>
      <c r="H813" s="327"/>
    </row>
    <row r="814" spans="1:8" ht="15" customHeight="1">
      <c r="A814" s="217" t="s">
        <v>683</v>
      </c>
      <c r="B814" s="345" t="s">
        <v>308</v>
      </c>
      <c r="C814" s="346"/>
      <c r="D814" s="331">
        <v>4.1899999999999999E-4</v>
      </c>
      <c r="E814" s="332">
        <v>4.1899999999999999E-4</v>
      </c>
      <c r="F814" s="325">
        <v>100</v>
      </c>
      <c r="G814" s="333" t="s">
        <v>512</v>
      </c>
      <c r="H814" s="327"/>
    </row>
    <row r="815" spans="1:8" ht="15" customHeight="1">
      <c r="A815" s="695" t="s">
        <v>682</v>
      </c>
      <c r="B815" s="704" t="s">
        <v>1065</v>
      </c>
      <c r="C815" s="340" t="s">
        <v>429</v>
      </c>
      <c r="D815" s="337">
        <v>0</v>
      </c>
      <c r="E815" s="337">
        <v>0</v>
      </c>
      <c r="F815" s="699">
        <v>100</v>
      </c>
      <c r="G815" s="700" t="s">
        <v>512</v>
      </c>
      <c r="H815" s="327"/>
    </row>
    <row r="816" spans="1:8" ht="15" customHeight="1">
      <c r="A816" s="702"/>
      <c r="B816" s="704"/>
      <c r="C816" s="348" t="s">
        <v>2328</v>
      </c>
      <c r="D816" s="337">
        <v>3.9100000000000002E-4</v>
      </c>
      <c r="E816" s="337">
        <v>3.9100000000000002E-4</v>
      </c>
      <c r="F816" s="699"/>
      <c r="G816" s="700"/>
      <c r="H816" s="362"/>
    </row>
    <row r="817" spans="1:9" ht="15" customHeight="1">
      <c r="A817" s="696"/>
      <c r="B817" s="712"/>
      <c r="C817" s="343" t="s">
        <v>952</v>
      </c>
      <c r="D817" s="344">
        <v>3.8400000000000001E-4</v>
      </c>
      <c r="E817" s="344">
        <v>3.8400000000000001E-4</v>
      </c>
      <c r="F817" s="699"/>
      <c r="G817" s="701"/>
      <c r="H817" s="362"/>
    </row>
    <row r="818" spans="1:9" ht="15" customHeight="1">
      <c r="A818" s="217" t="s">
        <v>681</v>
      </c>
      <c r="B818" s="370" t="s">
        <v>309</v>
      </c>
      <c r="C818" s="346"/>
      <c r="D818" s="331">
        <v>4.6299999999999998E-4</v>
      </c>
      <c r="E818" s="332">
        <v>4.6299999999999998E-4</v>
      </c>
      <c r="F818" s="325">
        <v>87.84</v>
      </c>
      <c r="G818" s="333" t="s">
        <v>2325</v>
      </c>
      <c r="H818" s="364"/>
    </row>
    <row r="819" spans="1:9" ht="15" customHeight="1">
      <c r="A819" s="217" t="s">
        <v>680</v>
      </c>
      <c r="B819" s="345" t="s">
        <v>310</v>
      </c>
      <c r="C819" s="346"/>
      <c r="D819" s="331">
        <v>5.0600000000000005E-4</v>
      </c>
      <c r="E819" s="332">
        <v>5.0600000000000005E-4</v>
      </c>
      <c r="F819" s="325">
        <v>100</v>
      </c>
      <c r="G819" s="333" t="s">
        <v>512</v>
      </c>
      <c r="H819" s="327"/>
    </row>
    <row r="820" spans="1:9" ht="15" customHeight="1">
      <c r="A820" s="217" t="s">
        <v>679</v>
      </c>
      <c r="B820" s="345" t="s">
        <v>2420</v>
      </c>
      <c r="C820" s="346"/>
      <c r="D820" s="331">
        <v>6.1700000000000004E-4</v>
      </c>
      <c r="E820" s="332">
        <v>6.1700000000000004E-4</v>
      </c>
      <c r="F820" s="325">
        <v>93.42</v>
      </c>
      <c r="G820" s="333" t="s">
        <v>2421</v>
      </c>
      <c r="H820" s="327"/>
    </row>
    <row r="821" spans="1:9" ht="15" customHeight="1">
      <c r="A821" s="217" t="s">
        <v>678</v>
      </c>
      <c r="B821" s="345" t="s">
        <v>311</v>
      </c>
      <c r="C821" s="346"/>
      <c r="D821" s="331">
        <v>6.2299999999999996E-4</v>
      </c>
      <c r="E821" s="332">
        <v>6.2299999999999996E-4</v>
      </c>
      <c r="F821" s="325">
        <v>100</v>
      </c>
      <c r="G821" s="333" t="s">
        <v>512</v>
      </c>
      <c r="H821" s="327"/>
    </row>
    <row r="822" spans="1:9" ht="15" customHeight="1">
      <c r="A822" s="217" t="s">
        <v>677</v>
      </c>
      <c r="B822" s="345" t="s">
        <v>2422</v>
      </c>
      <c r="C822" s="346"/>
      <c r="D822" s="331">
        <v>5.1900000000000004E-4</v>
      </c>
      <c r="E822" s="332">
        <v>5.1900000000000004E-4</v>
      </c>
      <c r="F822" s="325">
        <v>100</v>
      </c>
      <c r="G822" s="333" t="s">
        <v>512</v>
      </c>
      <c r="H822" s="327"/>
    </row>
    <row r="823" spans="1:9" ht="15" customHeight="1">
      <c r="A823" s="217" t="s">
        <v>676</v>
      </c>
      <c r="B823" s="345" t="s">
        <v>312</v>
      </c>
      <c r="C823" s="346"/>
      <c r="D823" s="331" t="s">
        <v>2322</v>
      </c>
      <c r="E823" s="332" t="s">
        <v>2322</v>
      </c>
      <c r="F823" s="325" t="s">
        <v>2323</v>
      </c>
      <c r="G823" s="333" t="s">
        <v>512</v>
      </c>
      <c r="H823" s="327"/>
    </row>
    <row r="824" spans="1:9" ht="15" customHeight="1">
      <c r="A824" s="695" t="s">
        <v>2423</v>
      </c>
      <c r="B824" s="704" t="s">
        <v>313</v>
      </c>
      <c r="C824" s="340" t="s">
        <v>429</v>
      </c>
      <c r="D824" s="337">
        <v>0</v>
      </c>
      <c r="E824" s="337">
        <v>0</v>
      </c>
      <c r="F824" s="699">
        <v>100</v>
      </c>
      <c r="G824" s="700" t="s">
        <v>512</v>
      </c>
      <c r="H824" s="327"/>
    </row>
    <row r="825" spans="1:9" ht="15" customHeight="1">
      <c r="A825" s="702"/>
      <c r="B825" s="704"/>
      <c r="C825" s="348" t="s">
        <v>2328</v>
      </c>
      <c r="D825" s="337">
        <v>5.4699999999999996E-4</v>
      </c>
      <c r="E825" s="337">
        <v>5.4699999999999996E-4</v>
      </c>
      <c r="F825" s="699"/>
      <c r="G825" s="700"/>
      <c r="H825" s="327"/>
    </row>
    <row r="826" spans="1:9" ht="15" customHeight="1">
      <c r="A826" s="696"/>
      <c r="B826" s="712"/>
      <c r="C826" s="343" t="s">
        <v>952</v>
      </c>
      <c r="D826" s="344">
        <v>4.2499999999999998E-4</v>
      </c>
      <c r="E826" s="344">
        <v>4.2499999999999998E-4</v>
      </c>
      <c r="F826" s="699"/>
      <c r="G826" s="701"/>
      <c r="H826" s="327"/>
    </row>
    <row r="827" spans="1:9" ht="15" customHeight="1">
      <c r="A827" s="217" t="s">
        <v>674</v>
      </c>
      <c r="B827" s="217" t="s">
        <v>314</v>
      </c>
      <c r="C827" s="346"/>
      <c r="D827" s="331">
        <v>6.3599999999999996E-4</v>
      </c>
      <c r="E827" s="332">
        <v>6.3599999999999996E-4</v>
      </c>
      <c r="F827" s="325">
        <v>100</v>
      </c>
      <c r="G827" s="333" t="s">
        <v>512</v>
      </c>
      <c r="H827" s="327"/>
    </row>
    <row r="828" spans="1:9" ht="15" customHeight="1">
      <c r="A828" s="217" t="s">
        <v>673</v>
      </c>
      <c r="B828" s="345" t="s">
        <v>1064</v>
      </c>
      <c r="C828" s="346"/>
      <c r="D828" s="331">
        <v>5.8100000000000003E-4</v>
      </c>
      <c r="E828" s="332">
        <v>5.8100000000000003E-4</v>
      </c>
      <c r="F828" s="325">
        <v>100</v>
      </c>
      <c r="G828" s="333" t="s">
        <v>512</v>
      </c>
      <c r="H828" s="327"/>
    </row>
    <row r="829" spans="1:9" ht="15" customHeight="1">
      <c r="A829" s="217" t="s">
        <v>672</v>
      </c>
      <c r="B829" s="345" t="s">
        <v>2424</v>
      </c>
      <c r="C829" s="346"/>
      <c r="D829" s="331">
        <v>4.2200000000000001E-4</v>
      </c>
      <c r="E829" s="332">
        <v>4.2200000000000001E-4</v>
      </c>
      <c r="F829" s="325">
        <v>100</v>
      </c>
      <c r="G829" s="333" t="s">
        <v>512</v>
      </c>
      <c r="H829" s="327"/>
    </row>
    <row r="830" spans="1:9" ht="15" customHeight="1">
      <c r="A830" s="217" t="s">
        <v>671</v>
      </c>
      <c r="B830" s="345" t="s">
        <v>2425</v>
      </c>
      <c r="C830" s="346"/>
      <c r="D830" s="331">
        <v>4.6900000000000002E-4</v>
      </c>
      <c r="E830" s="332">
        <v>4.6900000000000002E-4</v>
      </c>
      <c r="F830" s="325">
        <v>49.3</v>
      </c>
      <c r="G830" s="333" t="s">
        <v>2325</v>
      </c>
      <c r="H830" s="327"/>
    </row>
    <row r="831" spans="1:9" ht="15" customHeight="1">
      <c r="A831" s="217" t="s">
        <v>670</v>
      </c>
      <c r="B831" s="345" t="s">
        <v>2426</v>
      </c>
      <c r="C831" s="346"/>
      <c r="D831" s="331">
        <v>5.0500000000000002E-4</v>
      </c>
      <c r="E831" s="332">
        <v>5.0500000000000002E-4</v>
      </c>
      <c r="F831" s="325">
        <v>100</v>
      </c>
      <c r="G831" s="333" t="s">
        <v>512</v>
      </c>
      <c r="H831" s="327"/>
      <c r="I831" s="335"/>
    </row>
    <row r="832" spans="1:9" ht="15" customHeight="1">
      <c r="A832" s="217" t="s">
        <v>669</v>
      </c>
      <c r="B832" s="345" t="s">
        <v>2427</v>
      </c>
      <c r="C832" s="346"/>
      <c r="D832" s="331">
        <v>7.0899999999999999E-4</v>
      </c>
      <c r="E832" s="332">
        <v>7.0899999999999999E-4</v>
      </c>
      <c r="F832" s="325">
        <v>96.45</v>
      </c>
      <c r="G832" s="333" t="s">
        <v>2393</v>
      </c>
      <c r="H832" s="327"/>
    </row>
    <row r="833" spans="1:9" ht="15" customHeight="1">
      <c r="A833" s="217" t="s">
        <v>668</v>
      </c>
      <c r="B833" s="345" t="s">
        <v>315</v>
      </c>
      <c r="C833" s="346"/>
      <c r="D833" s="331">
        <v>5.8699999999999996E-4</v>
      </c>
      <c r="E833" s="332">
        <v>5.8699999999999996E-4</v>
      </c>
      <c r="F833" s="325">
        <v>100</v>
      </c>
      <c r="G833" s="333" t="s">
        <v>512</v>
      </c>
      <c r="H833" s="327"/>
    </row>
    <row r="834" spans="1:9" ht="15" customHeight="1">
      <c r="A834" s="217" t="s">
        <v>667</v>
      </c>
      <c r="B834" s="217" t="s">
        <v>316</v>
      </c>
      <c r="C834" s="346"/>
      <c r="D834" s="331">
        <v>6.5600000000000001E-4</v>
      </c>
      <c r="E834" s="332">
        <v>6.5600000000000001E-4</v>
      </c>
      <c r="F834" s="325">
        <v>100</v>
      </c>
      <c r="G834" s="333" t="s">
        <v>512</v>
      </c>
      <c r="H834" s="364"/>
    </row>
    <row r="835" spans="1:9" ht="15" customHeight="1">
      <c r="A835" s="695" t="s">
        <v>666</v>
      </c>
      <c r="B835" s="704" t="s">
        <v>317</v>
      </c>
      <c r="C835" s="340" t="s">
        <v>429</v>
      </c>
      <c r="D835" s="360">
        <v>0</v>
      </c>
      <c r="E835" s="337">
        <v>0</v>
      </c>
      <c r="F835" s="699">
        <v>90.49</v>
      </c>
      <c r="G835" s="700" t="s">
        <v>2325</v>
      </c>
      <c r="H835" s="327"/>
    </row>
    <row r="836" spans="1:9" ht="15" customHeight="1">
      <c r="A836" s="702"/>
      <c r="B836" s="704"/>
      <c r="C836" s="348" t="s">
        <v>2328</v>
      </c>
      <c r="D836" s="337">
        <v>4.08E-4</v>
      </c>
      <c r="E836" s="337">
        <v>4.0700000000000003E-4</v>
      </c>
      <c r="F836" s="699"/>
      <c r="G836" s="700"/>
      <c r="H836" s="362"/>
    </row>
    <row r="837" spans="1:9" ht="15" customHeight="1">
      <c r="A837" s="696"/>
      <c r="B837" s="712"/>
      <c r="C837" s="343" t="s">
        <v>952</v>
      </c>
      <c r="D837" s="344">
        <v>3.1500000000000001E-4</v>
      </c>
      <c r="E837" s="344">
        <v>3.1399999999999999E-4</v>
      </c>
      <c r="F837" s="699"/>
      <c r="G837" s="701"/>
      <c r="H837" s="362"/>
    </row>
    <row r="838" spans="1:9" ht="15" customHeight="1">
      <c r="A838" s="217" t="s">
        <v>665</v>
      </c>
      <c r="B838" s="345" t="s">
        <v>318</v>
      </c>
      <c r="C838" s="346"/>
      <c r="D838" s="331">
        <v>5.9000000000000003E-4</v>
      </c>
      <c r="E838" s="332">
        <v>5.9000000000000003E-4</v>
      </c>
      <c r="F838" s="325">
        <v>100</v>
      </c>
      <c r="G838" s="333" t="s">
        <v>512</v>
      </c>
      <c r="H838" s="327"/>
    </row>
    <row r="839" spans="1:9" ht="15" customHeight="1">
      <c r="A839" s="695" t="s">
        <v>664</v>
      </c>
      <c r="B839" s="704" t="s">
        <v>2428</v>
      </c>
      <c r="C839" s="340" t="s">
        <v>429</v>
      </c>
      <c r="D839" s="360">
        <v>0</v>
      </c>
      <c r="E839" s="337">
        <v>0</v>
      </c>
      <c r="F839" s="699">
        <v>100</v>
      </c>
      <c r="G839" s="700" t="s">
        <v>512</v>
      </c>
      <c r="H839" s="327"/>
    </row>
    <row r="840" spans="1:9" ht="15" customHeight="1">
      <c r="A840" s="702"/>
      <c r="B840" s="704"/>
      <c r="C840" s="348" t="s">
        <v>2328</v>
      </c>
      <c r="D840" s="360">
        <v>4.7199999999999998E-4</v>
      </c>
      <c r="E840" s="337">
        <v>4.7199999999999998E-4</v>
      </c>
      <c r="F840" s="699"/>
      <c r="G840" s="700"/>
      <c r="H840" s="362"/>
    </row>
    <row r="841" spans="1:9" ht="15" customHeight="1">
      <c r="A841" s="696"/>
      <c r="B841" s="712"/>
      <c r="C841" s="343" t="s">
        <v>952</v>
      </c>
      <c r="D841" s="344">
        <v>4.66E-4</v>
      </c>
      <c r="E841" s="344">
        <v>4.66E-4</v>
      </c>
      <c r="F841" s="699"/>
      <c r="G841" s="701"/>
      <c r="H841" s="362"/>
    </row>
    <row r="842" spans="1:9" ht="15" customHeight="1">
      <c r="A842" s="217" t="s">
        <v>663</v>
      </c>
      <c r="B842" s="345" t="s">
        <v>2429</v>
      </c>
      <c r="C842" s="346"/>
      <c r="D842" s="331">
        <v>3.3399999999999999E-4</v>
      </c>
      <c r="E842" s="332">
        <v>3.3399999999999999E-4</v>
      </c>
      <c r="F842" s="325" t="s">
        <v>2323</v>
      </c>
      <c r="G842" s="333" t="s">
        <v>512</v>
      </c>
      <c r="H842" s="327"/>
    </row>
    <row r="843" spans="1:9" ht="15" customHeight="1">
      <c r="A843" s="217" t="s">
        <v>662</v>
      </c>
      <c r="B843" s="345" t="s">
        <v>319</v>
      </c>
      <c r="C843" s="346"/>
      <c r="D843" s="331">
        <v>5.8600000000000004E-4</v>
      </c>
      <c r="E843" s="332">
        <v>5.8600000000000004E-4</v>
      </c>
      <c r="F843" s="325">
        <v>100</v>
      </c>
      <c r="G843" s="333" t="s">
        <v>512</v>
      </c>
      <c r="H843" s="327"/>
    </row>
    <row r="844" spans="1:9" ht="15" customHeight="1">
      <c r="A844" s="217" t="s">
        <v>661</v>
      </c>
      <c r="B844" s="345" t="s">
        <v>320</v>
      </c>
      <c r="C844" s="346"/>
      <c r="D844" s="331">
        <v>4.1100000000000002E-4</v>
      </c>
      <c r="E844" s="332">
        <v>2.9300000000000002E-4</v>
      </c>
      <c r="F844" s="325">
        <v>100</v>
      </c>
      <c r="G844" s="333" t="s">
        <v>512</v>
      </c>
      <c r="H844" s="327"/>
    </row>
    <row r="845" spans="1:9" ht="15" customHeight="1">
      <c r="A845" s="695" t="s">
        <v>660</v>
      </c>
      <c r="B845" s="704" t="s">
        <v>321</v>
      </c>
      <c r="C845" s="340" t="s">
        <v>429</v>
      </c>
      <c r="D845" s="337">
        <v>0</v>
      </c>
      <c r="E845" s="337">
        <v>0</v>
      </c>
      <c r="F845" s="699">
        <v>99.29</v>
      </c>
      <c r="G845" s="700" t="s">
        <v>2362</v>
      </c>
      <c r="H845" s="327"/>
      <c r="I845" s="335"/>
    </row>
    <row r="846" spans="1:9" ht="15" customHeight="1">
      <c r="A846" s="702"/>
      <c r="B846" s="704"/>
      <c r="C846" s="348" t="s">
        <v>2328</v>
      </c>
      <c r="D846" s="337">
        <v>4.6000000000000001E-4</v>
      </c>
      <c r="E846" s="337">
        <v>4.6000000000000001E-4</v>
      </c>
      <c r="F846" s="699"/>
      <c r="G846" s="700"/>
      <c r="H846" s="362"/>
    </row>
    <row r="847" spans="1:9" ht="15" customHeight="1">
      <c r="A847" s="696"/>
      <c r="B847" s="712"/>
      <c r="C847" s="343" t="s">
        <v>952</v>
      </c>
      <c r="D847" s="344">
        <v>3.1599999999999998E-4</v>
      </c>
      <c r="E847" s="344">
        <v>3.1599999999999998E-4</v>
      </c>
      <c r="F847" s="699"/>
      <c r="G847" s="701"/>
      <c r="H847" s="362"/>
    </row>
    <row r="848" spans="1:9" ht="15" customHeight="1">
      <c r="A848" s="217" t="s">
        <v>659</v>
      </c>
      <c r="B848" s="370" t="s">
        <v>1063</v>
      </c>
      <c r="C848" s="346"/>
      <c r="D848" s="331">
        <v>4.9200000000000003E-4</v>
      </c>
      <c r="E848" s="332">
        <v>4.9200000000000003E-4</v>
      </c>
      <c r="F848" s="325">
        <v>100</v>
      </c>
      <c r="G848" s="333" t="s">
        <v>512</v>
      </c>
      <c r="H848" s="364"/>
    </row>
    <row r="849" spans="1:9" ht="15" customHeight="1">
      <c r="A849" s="695" t="s">
        <v>658</v>
      </c>
      <c r="B849" s="704" t="s">
        <v>2430</v>
      </c>
      <c r="C849" s="340" t="s">
        <v>429</v>
      </c>
      <c r="D849" s="337">
        <v>0</v>
      </c>
      <c r="E849" s="337">
        <v>0</v>
      </c>
      <c r="F849" s="699">
        <v>96.21</v>
      </c>
      <c r="G849" s="700" t="s">
        <v>2325</v>
      </c>
      <c r="H849" s="327"/>
    </row>
    <row r="850" spans="1:9" ht="15" customHeight="1">
      <c r="A850" s="702"/>
      <c r="B850" s="704"/>
      <c r="C850" s="348" t="s">
        <v>2328</v>
      </c>
      <c r="D850" s="337">
        <v>4.6500000000000003E-4</v>
      </c>
      <c r="E850" s="337">
        <v>4.6500000000000003E-4</v>
      </c>
      <c r="F850" s="699"/>
      <c r="G850" s="700"/>
      <c r="H850" s="362"/>
    </row>
    <row r="851" spans="1:9" ht="15" customHeight="1">
      <c r="A851" s="696"/>
      <c r="B851" s="712"/>
      <c r="C851" s="343" t="s">
        <v>952</v>
      </c>
      <c r="D851" s="344">
        <v>4.28E-4</v>
      </c>
      <c r="E851" s="344">
        <v>4.28E-4</v>
      </c>
      <c r="F851" s="699"/>
      <c r="G851" s="701"/>
      <c r="H851" s="362"/>
    </row>
    <row r="852" spans="1:9" ht="15" customHeight="1">
      <c r="A852" s="695" t="s">
        <v>657</v>
      </c>
      <c r="B852" s="704" t="s">
        <v>2431</v>
      </c>
      <c r="C852" s="340" t="s">
        <v>429</v>
      </c>
      <c r="D852" s="360">
        <v>0</v>
      </c>
      <c r="E852" s="337">
        <v>0</v>
      </c>
      <c r="F852" s="699">
        <v>58.84</v>
      </c>
      <c r="G852" s="700" t="s">
        <v>2325</v>
      </c>
      <c r="H852" s="327"/>
      <c r="I852" s="335"/>
    </row>
    <row r="853" spans="1:9" ht="15" customHeight="1">
      <c r="A853" s="702"/>
      <c r="B853" s="704"/>
      <c r="C853" s="352" t="s">
        <v>953</v>
      </c>
      <c r="D853" s="360">
        <v>3.19E-4</v>
      </c>
      <c r="E853" s="337">
        <v>3.19E-4</v>
      </c>
      <c r="F853" s="699"/>
      <c r="G853" s="700"/>
      <c r="H853" s="362"/>
    </row>
    <row r="854" spans="1:9" ht="15" customHeight="1">
      <c r="A854" s="702"/>
      <c r="B854" s="704"/>
      <c r="C854" s="358" t="s">
        <v>988</v>
      </c>
      <c r="D854" s="356">
        <v>4.95E-4</v>
      </c>
      <c r="E854" s="356">
        <v>4.95E-4</v>
      </c>
      <c r="F854" s="699"/>
      <c r="G854" s="700"/>
      <c r="H854" s="362"/>
    </row>
    <row r="855" spans="1:9" ht="15" customHeight="1">
      <c r="A855" s="696"/>
      <c r="B855" s="712"/>
      <c r="C855" s="343" t="s">
        <v>952</v>
      </c>
      <c r="D855" s="344">
        <v>3.2600000000000001E-4</v>
      </c>
      <c r="E855" s="344">
        <v>3.2600000000000001E-4</v>
      </c>
      <c r="F855" s="699"/>
      <c r="G855" s="701"/>
      <c r="H855" s="362"/>
    </row>
    <row r="856" spans="1:9" ht="15" customHeight="1">
      <c r="A856" s="695" t="s">
        <v>656</v>
      </c>
      <c r="B856" s="704" t="s">
        <v>322</v>
      </c>
      <c r="C856" s="340" t="s">
        <v>429</v>
      </c>
      <c r="D856" s="337">
        <v>0</v>
      </c>
      <c r="E856" s="337">
        <v>0</v>
      </c>
      <c r="F856" s="699">
        <v>94.37</v>
      </c>
      <c r="G856" s="700" t="s">
        <v>2325</v>
      </c>
      <c r="H856" s="327"/>
    </row>
    <row r="857" spans="1:9" ht="15" customHeight="1">
      <c r="A857" s="702"/>
      <c r="B857" s="704"/>
      <c r="C857" s="358" t="s">
        <v>953</v>
      </c>
      <c r="D857" s="337">
        <v>3.8499999999999998E-4</v>
      </c>
      <c r="E857" s="337">
        <v>3.8499999999999998E-4</v>
      </c>
      <c r="F857" s="699"/>
      <c r="G857" s="700"/>
      <c r="H857" s="362"/>
    </row>
    <row r="858" spans="1:9" ht="15" customHeight="1">
      <c r="A858" s="696"/>
      <c r="B858" s="712"/>
      <c r="C858" s="343" t="s">
        <v>952</v>
      </c>
      <c r="D858" s="344">
        <v>3.8200000000000002E-4</v>
      </c>
      <c r="E858" s="344">
        <v>3.8200000000000002E-4</v>
      </c>
      <c r="F858" s="699"/>
      <c r="G858" s="701"/>
      <c r="H858" s="362"/>
    </row>
    <row r="859" spans="1:9" ht="15" customHeight="1">
      <c r="A859" s="217" t="s">
        <v>655</v>
      </c>
      <c r="B859" s="345" t="s">
        <v>323</v>
      </c>
      <c r="C859" s="346"/>
      <c r="D859" s="347">
        <v>2.5300000000000002E-4</v>
      </c>
      <c r="E859" s="332">
        <v>2.5300000000000002E-4</v>
      </c>
      <c r="F859" s="325">
        <v>100</v>
      </c>
      <c r="G859" s="333" t="s">
        <v>512</v>
      </c>
      <c r="H859" s="327"/>
    </row>
    <row r="860" spans="1:9" ht="15" customHeight="1">
      <c r="A860" s="217" t="s">
        <v>654</v>
      </c>
      <c r="B860" s="345" t="s">
        <v>324</v>
      </c>
      <c r="C860" s="346"/>
      <c r="D860" s="331">
        <v>6.2299999999999996E-4</v>
      </c>
      <c r="E860" s="332">
        <v>6.2299999999999996E-4</v>
      </c>
      <c r="F860" s="325">
        <v>100</v>
      </c>
      <c r="G860" s="333" t="s">
        <v>512</v>
      </c>
      <c r="H860" s="327"/>
    </row>
    <row r="861" spans="1:9" ht="15" customHeight="1">
      <c r="A861" s="695" t="s">
        <v>653</v>
      </c>
      <c r="B861" s="704" t="s">
        <v>325</v>
      </c>
      <c r="C861" s="340" t="s">
        <v>429</v>
      </c>
      <c r="D861" s="337">
        <v>0</v>
      </c>
      <c r="E861" s="337">
        <v>0</v>
      </c>
      <c r="F861" s="699">
        <v>100</v>
      </c>
      <c r="G861" s="700" t="s">
        <v>512</v>
      </c>
      <c r="H861" s="327"/>
    </row>
    <row r="862" spans="1:9" ht="15" customHeight="1">
      <c r="A862" s="702"/>
      <c r="B862" s="704"/>
      <c r="C862" s="348" t="s">
        <v>2328</v>
      </c>
      <c r="D862" s="337">
        <v>4.2000000000000002E-4</v>
      </c>
      <c r="E862" s="337">
        <v>4.2000000000000002E-4</v>
      </c>
      <c r="F862" s="699"/>
      <c r="G862" s="700"/>
      <c r="H862" s="362"/>
    </row>
    <row r="863" spans="1:9" ht="15" customHeight="1">
      <c r="A863" s="696"/>
      <c r="B863" s="712"/>
      <c r="C863" s="343" t="s">
        <v>952</v>
      </c>
      <c r="D863" s="344">
        <v>4.1399999999999998E-4</v>
      </c>
      <c r="E863" s="344">
        <v>4.1399999999999998E-4</v>
      </c>
      <c r="F863" s="699"/>
      <c r="G863" s="701"/>
      <c r="H863" s="362"/>
    </row>
    <row r="864" spans="1:9" ht="15" customHeight="1">
      <c r="A864" s="217" t="s">
        <v>652</v>
      </c>
      <c r="B864" s="345" t="s">
        <v>326</v>
      </c>
      <c r="C864" s="346"/>
      <c r="D864" s="331">
        <v>6.4000000000000005E-4</v>
      </c>
      <c r="E864" s="332">
        <v>6.4000000000000005E-4</v>
      </c>
      <c r="F864" s="325">
        <v>100</v>
      </c>
      <c r="G864" s="333" t="s">
        <v>512</v>
      </c>
      <c r="H864" s="327"/>
    </row>
    <row r="865" spans="1:8" ht="15" customHeight="1">
      <c r="A865" s="217" t="s">
        <v>651</v>
      </c>
      <c r="B865" s="345" t="s">
        <v>327</v>
      </c>
      <c r="C865" s="346"/>
      <c r="D865" s="331">
        <v>4.1899999999999999E-4</v>
      </c>
      <c r="E865" s="332">
        <v>4.1899999999999999E-4</v>
      </c>
      <c r="F865" s="325">
        <v>100</v>
      </c>
      <c r="G865" s="333" t="s">
        <v>512</v>
      </c>
      <c r="H865" s="327"/>
    </row>
    <row r="866" spans="1:8" ht="15" customHeight="1">
      <c r="A866" s="217" t="s">
        <v>650</v>
      </c>
      <c r="B866" s="345" t="s">
        <v>328</v>
      </c>
      <c r="C866" s="346"/>
      <c r="D866" s="347">
        <v>5.4900000000000001E-4</v>
      </c>
      <c r="E866" s="332">
        <v>5.4900000000000001E-4</v>
      </c>
      <c r="F866" s="325">
        <v>80.28</v>
      </c>
      <c r="G866" s="333" t="s">
        <v>2432</v>
      </c>
      <c r="H866" s="327"/>
    </row>
    <row r="867" spans="1:8" ht="15" customHeight="1">
      <c r="A867" s="695" t="s">
        <v>649</v>
      </c>
      <c r="B867" s="704" t="s">
        <v>329</v>
      </c>
      <c r="C867" s="340" t="s">
        <v>429</v>
      </c>
      <c r="D867" s="360">
        <v>0</v>
      </c>
      <c r="E867" s="337">
        <v>0</v>
      </c>
      <c r="F867" s="699">
        <v>100</v>
      </c>
      <c r="G867" s="700" t="s">
        <v>512</v>
      </c>
      <c r="H867" s="327"/>
    </row>
    <row r="868" spans="1:8" ht="15" customHeight="1">
      <c r="A868" s="702"/>
      <c r="B868" s="704"/>
      <c r="C868" s="348" t="s">
        <v>2328</v>
      </c>
      <c r="D868" s="360">
        <v>4.3199999999999998E-4</v>
      </c>
      <c r="E868" s="337">
        <v>4.3199999999999998E-4</v>
      </c>
      <c r="F868" s="699"/>
      <c r="G868" s="700"/>
      <c r="H868" s="362"/>
    </row>
    <row r="869" spans="1:8" ht="15" customHeight="1">
      <c r="A869" s="696"/>
      <c r="B869" s="712"/>
      <c r="C869" s="343" t="s">
        <v>952</v>
      </c>
      <c r="D869" s="359">
        <v>4.28E-4</v>
      </c>
      <c r="E869" s="344">
        <v>4.28E-4</v>
      </c>
      <c r="F869" s="699"/>
      <c r="G869" s="701"/>
      <c r="H869" s="362"/>
    </row>
    <row r="870" spans="1:8" ht="15" customHeight="1">
      <c r="A870" s="695" t="s">
        <v>648</v>
      </c>
      <c r="B870" s="718" t="s">
        <v>330</v>
      </c>
      <c r="C870" s="340" t="s">
        <v>2433</v>
      </c>
      <c r="D870" s="337">
        <v>0</v>
      </c>
      <c r="E870" s="337">
        <v>0</v>
      </c>
      <c r="F870" s="699">
        <v>100</v>
      </c>
      <c r="G870" s="700" t="s">
        <v>512</v>
      </c>
      <c r="H870" s="327"/>
    </row>
    <row r="871" spans="1:8" ht="15" customHeight="1">
      <c r="A871" s="702"/>
      <c r="B871" s="718"/>
      <c r="C871" s="352" t="s">
        <v>2434</v>
      </c>
      <c r="D871" s="337">
        <v>0</v>
      </c>
      <c r="E871" s="337">
        <v>0</v>
      </c>
      <c r="F871" s="699"/>
      <c r="G871" s="700"/>
      <c r="H871" s="362"/>
    </row>
    <row r="872" spans="1:8" ht="15" customHeight="1">
      <c r="A872" s="702"/>
      <c r="B872" s="718"/>
      <c r="C872" s="352" t="s">
        <v>2435</v>
      </c>
      <c r="D872" s="353">
        <v>0</v>
      </c>
      <c r="E872" s="353">
        <v>0</v>
      </c>
      <c r="F872" s="699"/>
      <c r="G872" s="700"/>
      <c r="H872" s="362"/>
    </row>
    <row r="873" spans="1:8" ht="15" customHeight="1">
      <c r="A873" s="702"/>
      <c r="B873" s="718"/>
      <c r="C873" s="352" t="s">
        <v>2436</v>
      </c>
      <c r="D873" s="353">
        <v>0</v>
      </c>
      <c r="E873" s="353">
        <v>0</v>
      </c>
      <c r="F873" s="699"/>
      <c r="G873" s="700"/>
      <c r="H873" s="362"/>
    </row>
    <row r="874" spans="1:8" ht="15" customHeight="1">
      <c r="A874" s="702"/>
      <c r="B874" s="718"/>
      <c r="C874" s="352" t="s">
        <v>2437</v>
      </c>
      <c r="D874" s="353">
        <v>0</v>
      </c>
      <c r="E874" s="353">
        <v>0</v>
      </c>
      <c r="F874" s="699"/>
      <c r="G874" s="700"/>
      <c r="H874" s="362"/>
    </row>
    <row r="875" spans="1:8" ht="15" customHeight="1">
      <c r="A875" s="702"/>
      <c r="B875" s="718"/>
      <c r="C875" s="352" t="s">
        <v>2438</v>
      </c>
      <c r="D875" s="353">
        <v>0</v>
      </c>
      <c r="E875" s="353">
        <v>0</v>
      </c>
      <c r="F875" s="699"/>
      <c r="G875" s="700"/>
      <c r="H875" s="362"/>
    </row>
    <row r="876" spans="1:8" ht="15" customHeight="1">
      <c r="A876" s="702"/>
      <c r="B876" s="718"/>
      <c r="C876" s="352" t="s">
        <v>2439</v>
      </c>
      <c r="D876" s="353">
        <v>5.8799999999999998E-4</v>
      </c>
      <c r="E876" s="353">
        <v>5.8799999999999998E-4</v>
      </c>
      <c r="F876" s="699"/>
      <c r="G876" s="700"/>
      <c r="H876" s="362"/>
    </row>
    <row r="877" spans="1:8" ht="15" customHeight="1">
      <c r="A877" s="702"/>
      <c r="B877" s="718"/>
      <c r="C877" s="352" t="s">
        <v>2440</v>
      </c>
      <c r="D877" s="353">
        <v>5.8500000000000002E-4</v>
      </c>
      <c r="E877" s="353">
        <v>5.8500000000000002E-4</v>
      </c>
      <c r="F877" s="699"/>
      <c r="G877" s="700"/>
      <c r="H877" s="362"/>
    </row>
    <row r="878" spans="1:8" ht="15" customHeight="1">
      <c r="A878" s="702"/>
      <c r="B878" s="718"/>
      <c r="C878" s="352" t="s">
        <v>2441</v>
      </c>
      <c r="D878" s="356">
        <v>5.8399999999999999E-4</v>
      </c>
      <c r="E878" s="353">
        <v>5.8399999999999999E-4</v>
      </c>
      <c r="F878" s="699"/>
      <c r="G878" s="700"/>
      <c r="H878" s="362"/>
    </row>
    <row r="879" spans="1:8" ht="15" customHeight="1">
      <c r="A879" s="702"/>
      <c r="B879" s="718"/>
      <c r="C879" s="352" t="s">
        <v>2442</v>
      </c>
      <c r="D879" s="353">
        <v>5.8E-4</v>
      </c>
      <c r="E879" s="353">
        <v>5.8E-4</v>
      </c>
      <c r="F879" s="699"/>
      <c r="G879" s="700"/>
      <c r="H879" s="362"/>
    </row>
    <row r="880" spans="1:8" ht="15" customHeight="1">
      <c r="A880" s="702"/>
      <c r="B880" s="718"/>
      <c r="C880" s="352" t="s">
        <v>2443</v>
      </c>
      <c r="D880" s="353">
        <v>0</v>
      </c>
      <c r="E880" s="353">
        <v>0</v>
      </c>
      <c r="F880" s="699"/>
      <c r="G880" s="700"/>
      <c r="H880" s="362"/>
    </row>
    <row r="881" spans="1:8" ht="15" customHeight="1">
      <c r="A881" s="702"/>
      <c r="B881" s="718"/>
      <c r="C881" s="348" t="s">
        <v>2444</v>
      </c>
      <c r="D881" s="353">
        <v>6.2200000000000005E-4</v>
      </c>
      <c r="E881" s="353">
        <v>6.2200000000000005E-4</v>
      </c>
      <c r="F881" s="699"/>
      <c r="G881" s="700"/>
      <c r="H881" s="362"/>
    </row>
    <row r="882" spans="1:8" ht="15" customHeight="1">
      <c r="A882" s="696"/>
      <c r="B882" s="719"/>
      <c r="C882" s="343" t="s">
        <v>952</v>
      </c>
      <c r="D882" s="344">
        <v>5.2499999999999997E-4</v>
      </c>
      <c r="E882" s="344">
        <v>5.2499999999999997E-4</v>
      </c>
      <c r="F882" s="699"/>
      <c r="G882" s="701"/>
      <c r="H882" s="362"/>
    </row>
    <row r="883" spans="1:8" ht="15" customHeight="1">
      <c r="A883" s="695" t="s">
        <v>647</v>
      </c>
      <c r="B883" s="704" t="s">
        <v>331</v>
      </c>
      <c r="C883" s="340" t="s">
        <v>429</v>
      </c>
      <c r="D883" s="337">
        <v>0</v>
      </c>
      <c r="E883" s="337">
        <v>0</v>
      </c>
      <c r="F883" s="699">
        <v>45.36</v>
      </c>
      <c r="G883" s="700" t="s">
        <v>2364</v>
      </c>
      <c r="H883" s="327"/>
    </row>
    <row r="884" spans="1:8" ht="15" customHeight="1">
      <c r="A884" s="702"/>
      <c r="B884" s="704"/>
      <c r="C884" s="348" t="s">
        <v>2369</v>
      </c>
      <c r="D884" s="337">
        <v>4.2999999999999999E-4</v>
      </c>
      <c r="E884" s="337">
        <v>4.2999999999999999E-4</v>
      </c>
      <c r="F884" s="699"/>
      <c r="G884" s="700"/>
      <c r="H884" s="362"/>
    </row>
    <row r="885" spans="1:8" ht="15" customHeight="1">
      <c r="A885" s="696"/>
      <c r="B885" s="712"/>
      <c r="C885" s="338" t="s">
        <v>952</v>
      </c>
      <c r="D885" s="344">
        <v>4.2000000000000002E-4</v>
      </c>
      <c r="E885" s="344">
        <v>4.2000000000000002E-4</v>
      </c>
      <c r="F885" s="699"/>
      <c r="G885" s="701"/>
      <c r="H885" s="362"/>
    </row>
    <row r="886" spans="1:8" ht="15" customHeight="1">
      <c r="A886" s="217" t="s">
        <v>646</v>
      </c>
      <c r="B886" s="345" t="s">
        <v>332</v>
      </c>
      <c r="C886" s="412"/>
      <c r="D886" s="331">
        <v>6.3500000000000004E-4</v>
      </c>
      <c r="E886" s="332">
        <v>6.3500000000000004E-4</v>
      </c>
      <c r="F886" s="325">
        <v>100</v>
      </c>
      <c r="G886" s="333" t="s">
        <v>512</v>
      </c>
      <c r="H886" s="327"/>
    </row>
    <row r="887" spans="1:8" ht="15" customHeight="1">
      <c r="A887" s="695" t="s">
        <v>645</v>
      </c>
      <c r="B887" s="704" t="s">
        <v>333</v>
      </c>
      <c r="C887" s="371" t="s">
        <v>429</v>
      </c>
      <c r="D887" s="337">
        <v>4.2400000000000001E-4</v>
      </c>
      <c r="E887" s="337">
        <v>4.2400000000000001E-4</v>
      </c>
      <c r="F887" s="699">
        <v>100</v>
      </c>
      <c r="G887" s="700" t="s">
        <v>512</v>
      </c>
      <c r="H887" s="327"/>
    </row>
    <row r="888" spans="1:8" ht="15" customHeight="1">
      <c r="A888" s="696"/>
      <c r="B888" s="712"/>
      <c r="C888" s="338" t="s">
        <v>952</v>
      </c>
      <c r="D888" s="372">
        <v>4.2400000000000001E-4</v>
      </c>
      <c r="E888" s="324">
        <v>4.2400000000000001E-4</v>
      </c>
      <c r="F888" s="699"/>
      <c r="G888" s="701"/>
      <c r="H888" s="362"/>
    </row>
    <row r="889" spans="1:8" ht="15" customHeight="1">
      <c r="A889" s="695" t="s">
        <v>644</v>
      </c>
      <c r="B889" s="704" t="s">
        <v>2445</v>
      </c>
      <c r="C889" s="361" t="s">
        <v>429</v>
      </c>
      <c r="D889" s="360">
        <v>0</v>
      </c>
      <c r="E889" s="337">
        <v>0</v>
      </c>
      <c r="F889" s="699">
        <v>100</v>
      </c>
      <c r="G889" s="700" t="s">
        <v>512</v>
      </c>
      <c r="H889" s="327"/>
    </row>
    <row r="890" spans="1:8" ht="15" customHeight="1">
      <c r="A890" s="702"/>
      <c r="B890" s="704"/>
      <c r="C890" s="348" t="s">
        <v>2369</v>
      </c>
      <c r="D890" s="360">
        <v>3.9199999999999999E-4</v>
      </c>
      <c r="E890" s="360">
        <v>3.9199999999999999E-4</v>
      </c>
      <c r="F890" s="699"/>
      <c r="G890" s="700"/>
      <c r="H890" s="362"/>
    </row>
    <row r="891" spans="1:8" ht="15" customHeight="1">
      <c r="A891" s="696"/>
      <c r="B891" s="712"/>
      <c r="C891" s="338" t="s">
        <v>952</v>
      </c>
      <c r="D891" s="359">
        <v>3.6299999999999999E-4</v>
      </c>
      <c r="E891" s="344">
        <v>3.6299999999999999E-4</v>
      </c>
      <c r="F891" s="699"/>
      <c r="G891" s="701"/>
      <c r="H891" s="362"/>
    </row>
    <row r="892" spans="1:8" ht="15" customHeight="1">
      <c r="A892" s="217" t="s">
        <v>643</v>
      </c>
      <c r="B892" s="345" t="s">
        <v>2446</v>
      </c>
      <c r="C892" s="412"/>
      <c r="D892" s="331">
        <v>4.6299999999999998E-4</v>
      </c>
      <c r="E892" s="332">
        <v>4.6299999999999998E-4</v>
      </c>
      <c r="F892" s="325">
        <v>100</v>
      </c>
      <c r="G892" s="333" t="s">
        <v>512</v>
      </c>
      <c r="H892" s="327"/>
    </row>
    <row r="893" spans="1:8" ht="15" customHeight="1">
      <c r="A893" s="217" t="s">
        <v>642</v>
      </c>
      <c r="B893" s="345" t="s">
        <v>2447</v>
      </c>
      <c r="C893" s="412"/>
      <c r="D893" s="331">
        <v>4.1899999999999999E-4</v>
      </c>
      <c r="E893" s="332">
        <v>4.1899999999999999E-4</v>
      </c>
      <c r="F893" s="325">
        <v>100</v>
      </c>
      <c r="G893" s="333" t="s">
        <v>512</v>
      </c>
      <c r="H893" s="327"/>
    </row>
    <row r="894" spans="1:8" ht="15" customHeight="1">
      <c r="A894" s="715" t="s">
        <v>641</v>
      </c>
      <c r="B894" s="704" t="s">
        <v>334</v>
      </c>
      <c r="C894" s="361" t="s">
        <v>429</v>
      </c>
      <c r="D894" s="337">
        <v>0</v>
      </c>
      <c r="E894" s="360">
        <v>0</v>
      </c>
      <c r="F894" s="699">
        <v>90.36</v>
      </c>
      <c r="G894" s="700" t="s">
        <v>2448</v>
      </c>
      <c r="H894" s="327"/>
    </row>
    <row r="895" spans="1:8" ht="15" customHeight="1">
      <c r="A895" s="716"/>
      <c r="B895" s="704"/>
      <c r="C895" s="368" t="s">
        <v>953</v>
      </c>
      <c r="D895" s="337">
        <v>1.6699999999999999E-4</v>
      </c>
      <c r="E895" s="337">
        <v>1.6699999999999999E-4</v>
      </c>
      <c r="F895" s="699"/>
      <c r="G895" s="700"/>
      <c r="H895" s="362"/>
    </row>
    <row r="896" spans="1:8" ht="15" customHeight="1">
      <c r="A896" s="716"/>
      <c r="B896" s="704"/>
      <c r="C896" s="368" t="s">
        <v>988</v>
      </c>
      <c r="D896" s="353">
        <v>2.1000000000000001E-4</v>
      </c>
      <c r="E896" s="353">
        <v>2.1000000000000001E-4</v>
      </c>
      <c r="F896" s="699"/>
      <c r="G896" s="700"/>
      <c r="H896" s="362"/>
    </row>
    <row r="897" spans="1:8" ht="15" customHeight="1">
      <c r="A897" s="716"/>
      <c r="B897" s="704"/>
      <c r="C897" s="368" t="s">
        <v>987</v>
      </c>
      <c r="D897" s="353">
        <v>2.7399999999999999E-4</v>
      </c>
      <c r="E897" s="356">
        <v>2.7399999999999999E-4</v>
      </c>
      <c r="F897" s="699"/>
      <c r="G897" s="700"/>
      <c r="H897" s="362"/>
    </row>
    <row r="898" spans="1:8" ht="15" customHeight="1">
      <c r="A898" s="716"/>
      <c r="B898" s="704"/>
      <c r="C898" s="368" t="s">
        <v>986</v>
      </c>
      <c r="D898" s="353">
        <v>2.9500000000000001E-4</v>
      </c>
      <c r="E898" s="353">
        <v>2.9500000000000001E-4</v>
      </c>
      <c r="F898" s="699"/>
      <c r="G898" s="700"/>
      <c r="H898" s="362"/>
    </row>
    <row r="899" spans="1:8" ht="15" customHeight="1">
      <c r="A899" s="716"/>
      <c r="B899" s="704"/>
      <c r="C899" s="368" t="s">
        <v>985</v>
      </c>
      <c r="D899" s="353">
        <v>3.8000000000000002E-4</v>
      </c>
      <c r="E899" s="353">
        <v>3.8000000000000002E-4</v>
      </c>
      <c r="F899" s="699"/>
      <c r="G899" s="700"/>
      <c r="H899" s="362"/>
    </row>
    <row r="900" spans="1:8" ht="15" customHeight="1">
      <c r="A900" s="716"/>
      <c r="B900" s="704"/>
      <c r="C900" s="348" t="s">
        <v>2449</v>
      </c>
      <c r="D900" s="353">
        <v>4.64E-4</v>
      </c>
      <c r="E900" s="356">
        <v>4.64E-4</v>
      </c>
      <c r="F900" s="699"/>
      <c r="G900" s="700"/>
      <c r="H900" s="362"/>
    </row>
    <row r="901" spans="1:8" ht="15" customHeight="1">
      <c r="A901" s="717"/>
      <c r="B901" s="712"/>
      <c r="C901" s="338" t="s">
        <v>952</v>
      </c>
      <c r="D901" s="344">
        <v>3.9899999999999999E-4</v>
      </c>
      <c r="E901" s="344">
        <v>3.9899999999999999E-4</v>
      </c>
      <c r="F901" s="699"/>
      <c r="G901" s="701"/>
      <c r="H901" s="362"/>
    </row>
    <row r="902" spans="1:8" ht="15" customHeight="1">
      <c r="A902" s="217" t="s">
        <v>640</v>
      </c>
      <c r="B902" s="345" t="s">
        <v>335</v>
      </c>
      <c r="C902" s="346"/>
      <c r="D902" s="331">
        <v>4.1899999999999999E-4</v>
      </c>
      <c r="E902" s="332">
        <v>4.1899999999999999E-4</v>
      </c>
      <c r="F902" s="325">
        <v>100</v>
      </c>
      <c r="G902" s="333" t="s">
        <v>512</v>
      </c>
      <c r="H902" s="327"/>
    </row>
    <row r="903" spans="1:8" ht="15" customHeight="1">
      <c r="A903" s="695" t="s">
        <v>639</v>
      </c>
      <c r="B903" s="704" t="s">
        <v>336</v>
      </c>
      <c r="C903" s="340" t="s">
        <v>429</v>
      </c>
      <c r="D903" s="337">
        <v>1E-4</v>
      </c>
      <c r="E903" s="337">
        <v>1E-4</v>
      </c>
      <c r="F903" s="699">
        <v>100</v>
      </c>
      <c r="G903" s="700" t="s">
        <v>512</v>
      </c>
      <c r="H903" s="327"/>
    </row>
    <row r="904" spans="1:8" ht="15" customHeight="1">
      <c r="A904" s="702"/>
      <c r="B904" s="704"/>
      <c r="C904" s="352" t="s">
        <v>953</v>
      </c>
      <c r="D904" s="337">
        <v>0</v>
      </c>
      <c r="E904" s="337">
        <v>0</v>
      </c>
      <c r="F904" s="699"/>
      <c r="G904" s="700"/>
      <c r="H904" s="362"/>
    </row>
    <row r="905" spans="1:8" ht="15" customHeight="1">
      <c r="A905" s="702"/>
      <c r="B905" s="704"/>
      <c r="C905" s="348" t="s">
        <v>2367</v>
      </c>
      <c r="D905" s="353">
        <v>1.02E-4</v>
      </c>
      <c r="E905" s="353">
        <v>1.02E-4</v>
      </c>
      <c r="F905" s="699"/>
      <c r="G905" s="700"/>
      <c r="H905" s="362"/>
    </row>
    <row r="906" spans="1:8" ht="15" customHeight="1">
      <c r="A906" s="696"/>
      <c r="B906" s="712"/>
      <c r="C906" s="343" t="s">
        <v>952</v>
      </c>
      <c r="D906" s="344">
        <v>1E-4</v>
      </c>
      <c r="E906" s="344">
        <v>1E-4</v>
      </c>
      <c r="F906" s="699"/>
      <c r="G906" s="701"/>
      <c r="H906" s="362"/>
    </row>
    <row r="907" spans="1:8" ht="15" customHeight="1">
      <c r="A907" s="217" t="s">
        <v>638</v>
      </c>
      <c r="B907" s="345" t="s">
        <v>337</v>
      </c>
      <c r="C907" s="346"/>
      <c r="D907" s="331">
        <v>4.1899999999999999E-4</v>
      </c>
      <c r="E907" s="332">
        <v>4.1899999999999999E-4</v>
      </c>
      <c r="F907" s="325">
        <v>100</v>
      </c>
      <c r="G907" s="333" t="s">
        <v>512</v>
      </c>
      <c r="H907" s="327"/>
    </row>
    <row r="908" spans="1:8" ht="15" customHeight="1">
      <c r="A908" s="695" t="s">
        <v>637</v>
      </c>
      <c r="B908" s="704" t="s">
        <v>338</v>
      </c>
      <c r="C908" s="340" t="s">
        <v>429</v>
      </c>
      <c r="D908" s="337">
        <v>0</v>
      </c>
      <c r="E908" s="337">
        <v>0</v>
      </c>
      <c r="F908" s="699">
        <v>1.41</v>
      </c>
      <c r="G908" s="752" t="s">
        <v>2325</v>
      </c>
      <c r="H908" s="327"/>
    </row>
    <row r="909" spans="1:8" ht="15" customHeight="1">
      <c r="A909" s="748"/>
      <c r="B909" s="750"/>
      <c r="C909" s="352" t="s">
        <v>953</v>
      </c>
      <c r="D909" s="337">
        <v>8.7000000000000001E-5</v>
      </c>
      <c r="E909" s="337">
        <v>8.7000000000000001E-5</v>
      </c>
      <c r="F909" s="641"/>
      <c r="G909" s="753"/>
      <c r="H909" s="362"/>
    </row>
    <row r="910" spans="1:8" ht="15" customHeight="1">
      <c r="A910" s="748"/>
      <c r="B910" s="750"/>
      <c r="C910" s="358" t="s">
        <v>965</v>
      </c>
      <c r="D910" s="353">
        <v>3.7300000000000001E-4</v>
      </c>
      <c r="E910" s="353">
        <v>3.7300000000000001E-4</v>
      </c>
      <c r="F910" s="641"/>
      <c r="G910" s="753"/>
      <c r="H910" s="362"/>
    </row>
    <row r="911" spans="1:8" ht="15" customHeight="1">
      <c r="A911" s="749"/>
      <c r="B911" s="751"/>
      <c r="C911" s="343" t="s">
        <v>952</v>
      </c>
      <c r="D911" s="344">
        <v>3.7199999999999999E-4</v>
      </c>
      <c r="E911" s="344">
        <v>3.7199999999999999E-4</v>
      </c>
      <c r="F911" s="641"/>
      <c r="G911" s="754"/>
      <c r="H911" s="362"/>
    </row>
    <row r="912" spans="1:8" ht="15" customHeight="1">
      <c r="A912" s="217" t="s">
        <v>636</v>
      </c>
      <c r="B912" s="217" t="s">
        <v>1060</v>
      </c>
      <c r="C912" s="346"/>
      <c r="D912" s="331">
        <v>5.9000000000000003E-4</v>
      </c>
      <c r="E912" s="332">
        <v>5.9000000000000003E-4</v>
      </c>
      <c r="F912" s="325">
        <v>100</v>
      </c>
      <c r="G912" s="333" t="s">
        <v>512</v>
      </c>
      <c r="H912" s="364"/>
    </row>
    <row r="913" spans="1:8" ht="15" customHeight="1">
      <c r="A913" s="217" t="s">
        <v>635</v>
      </c>
      <c r="B913" s="345" t="s">
        <v>2450</v>
      </c>
      <c r="C913" s="346"/>
      <c r="D913" s="331">
        <v>4.2400000000000001E-4</v>
      </c>
      <c r="E913" s="389">
        <v>4.2400000000000001E-4</v>
      </c>
      <c r="F913" s="325">
        <v>100</v>
      </c>
      <c r="G913" s="333" t="s">
        <v>512</v>
      </c>
      <c r="H913" s="327"/>
    </row>
    <row r="914" spans="1:8" ht="15" customHeight="1">
      <c r="A914" s="695" t="s">
        <v>634</v>
      </c>
      <c r="B914" s="697" t="s">
        <v>1059</v>
      </c>
      <c r="C914" s="340" t="s">
        <v>429</v>
      </c>
      <c r="D914" s="337">
        <v>0</v>
      </c>
      <c r="E914" s="337">
        <v>0</v>
      </c>
      <c r="F914" s="699">
        <v>84.41</v>
      </c>
      <c r="G914" s="752" t="s">
        <v>2325</v>
      </c>
      <c r="H914" s="327"/>
    </row>
    <row r="915" spans="1:8" ht="15" customHeight="1">
      <c r="A915" s="748"/>
      <c r="B915" s="750"/>
      <c r="C915" s="352" t="s">
        <v>953</v>
      </c>
      <c r="D915" s="337">
        <v>2.99E-4</v>
      </c>
      <c r="E915" s="337">
        <v>2.99E-4</v>
      </c>
      <c r="F915" s="641"/>
      <c r="G915" s="753"/>
      <c r="H915" s="362"/>
    </row>
    <row r="916" spans="1:8" ht="15" customHeight="1">
      <c r="A916" s="748"/>
      <c r="B916" s="750"/>
      <c r="C916" s="358" t="s">
        <v>965</v>
      </c>
      <c r="D916" s="353">
        <v>7.0100000000000002E-4</v>
      </c>
      <c r="E916" s="353">
        <v>7.0100000000000002E-4</v>
      </c>
      <c r="F916" s="641"/>
      <c r="G916" s="753"/>
      <c r="H916" s="362"/>
    </row>
    <row r="917" spans="1:8" ht="15" customHeight="1">
      <c r="A917" s="749"/>
      <c r="B917" s="751"/>
      <c r="C917" s="343" t="s">
        <v>952</v>
      </c>
      <c r="D917" s="344">
        <v>4.5199999999999998E-4</v>
      </c>
      <c r="E917" s="344">
        <v>4.5199999999999998E-4</v>
      </c>
      <c r="F917" s="641"/>
      <c r="G917" s="754"/>
      <c r="H917" s="362"/>
    </row>
    <row r="918" spans="1:8" ht="15" customHeight="1">
      <c r="A918" s="755" t="s">
        <v>633</v>
      </c>
      <c r="B918" s="718" t="s">
        <v>339</v>
      </c>
      <c r="C918" s="340" t="s">
        <v>429</v>
      </c>
      <c r="D918" s="337">
        <v>4.35E-4</v>
      </c>
      <c r="E918" s="337">
        <v>4.35E-4</v>
      </c>
      <c r="F918" s="699">
        <v>48.49</v>
      </c>
      <c r="G918" s="700" t="s">
        <v>2362</v>
      </c>
      <c r="H918" s="364"/>
    </row>
    <row r="919" spans="1:8" ht="15" customHeight="1">
      <c r="A919" s="756"/>
      <c r="B919" s="718"/>
      <c r="C919" s="348" t="s">
        <v>2328</v>
      </c>
      <c r="D919" s="337">
        <v>5.5800000000000001E-4</v>
      </c>
      <c r="E919" s="337">
        <v>5.5800000000000001E-4</v>
      </c>
      <c r="F919" s="699"/>
      <c r="G919" s="700"/>
    </row>
    <row r="920" spans="1:8" ht="15" customHeight="1">
      <c r="A920" s="757"/>
      <c r="B920" s="719"/>
      <c r="C920" s="343" t="s">
        <v>952</v>
      </c>
      <c r="D920" s="344">
        <v>5.1000000000000004E-4</v>
      </c>
      <c r="E920" s="344">
        <v>5.1000000000000004E-4</v>
      </c>
      <c r="F920" s="699"/>
      <c r="G920" s="701"/>
    </row>
    <row r="921" spans="1:8" ht="15" customHeight="1">
      <c r="A921" s="217" t="s">
        <v>632</v>
      </c>
      <c r="B921" s="345" t="s">
        <v>1058</v>
      </c>
      <c r="C921" s="346"/>
      <c r="D921" s="331">
        <v>6.3400000000000001E-4</v>
      </c>
      <c r="E921" s="332">
        <v>6.3400000000000001E-4</v>
      </c>
      <c r="F921" s="325">
        <v>100</v>
      </c>
      <c r="G921" s="333" t="s">
        <v>512</v>
      </c>
      <c r="H921" s="327"/>
    </row>
    <row r="922" spans="1:8" ht="15" customHeight="1">
      <c r="A922" s="217" t="s">
        <v>631</v>
      </c>
      <c r="B922" s="345" t="s">
        <v>2451</v>
      </c>
      <c r="C922" s="346"/>
      <c r="D922" s="331">
        <v>4.1100000000000002E-4</v>
      </c>
      <c r="E922" s="332">
        <v>4.1100000000000002E-4</v>
      </c>
      <c r="F922" s="325">
        <v>100</v>
      </c>
      <c r="G922" s="333" t="s">
        <v>512</v>
      </c>
      <c r="H922" s="327"/>
    </row>
    <row r="923" spans="1:8" ht="15" customHeight="1">
      <c r="A923" s="188" t="s">
        <v>630</v>
      </c>
      <c r="B923" s="413" t="s">
        <v>340</v>
      </c>
      <c r="C923" s="400"/>
      <c r="D923" s="401">
        <v>5.4799999999999998E-4</v>
      </c>
      <c r="E923" s="402">
        <v>5.4799999999999998E-4</v>
      </c>
      <c r="F923" s="374">
        <v>100</v>
      </c>
      <c r="G923" s="414" t="s">
        <v>512</v>
      </c>
      <c r="H923" s="327"/>
    </row>
    <row r="924" spans="1:8" ht="15" customHeight="1">
      <c r="A924" s="702" t="s">
        <v>629</v>
      </c>
      <c r="B924" s="703" t="s">
        <v>1057</v>
      </c>
      <c r="C924" s="415" t="s">
        <v>429</v>
      </c>
      <c r="D924" s="384">
        <v>5.9000000000000003E-4</v>
      </c>
      <c r="E924" s="384">
        <v>5.9000000000000003E-4</v>
      </c>
      <c r="F924" s="706">
        <v>100</v>
      </c>
      <c r="G924" s="708" t="s">
        <v>512</v>
      </c>
      <c r="H924" s="327"/>
    </row>
    <row r="925" spans="1:8" ht="15" customHeight="1">
      <c r="A925" s="702"/>
      <c r="B925" s="705"/>
      <c r="C925" s="385" t="s">
        <v>952</v>
      </c>
      <c r="D925" s="416">
        <v>5.9000000000000003E-4</v>
      </c>
      <c r="E925" s="417">
        <v>5.9000000000000003E-4</v>
      </c>
      <c r="F925" s="707"/>
      <c r="G925" s="710"/>
      <c r="H925" s="362"/>
    </row>
    <row r="926" spans="1:8" ht="15" customHeight="1">
      <c r="A926" s="217" t="s">
        <v>628</v>
      </c>
      <c r="B926" s="345" t="s">
        <v>1056</v>
      </c>
      <c r="C926" s="346"/>
      <c r="D926" s="331">
        <v>5.8399999999999999E-4</v>
      </c>
      <c r="E926" s="332">
        <v>5.8399999999999999E-4</v>
      </c>
      <c r="F926" s="325">
        <v>100</v>
      </c>
      <c r="G926" s="333" t="s">
        <v>512</v>
      </c>
      <c r="H926" s="327"/>
    </row>
    <row r="927" spans="1:8" ht="15" customHeight="1">
      <c r="A927" s="217" t="s">
        <v>627</v>
      </c>
      <c r="B927" s="345" t="s">
        <v>2452</v>
      </c>
      <c r="C927" s="346"/>
      <c r="D927" s="331">
        <v>5.9199999999999997E-4</v>
      </c>
      <c r="E927" s="332">
        <v>5.9199999999999997E-4</v>
      </c>
      <c r="F927" s="325">
        <v>100</v>
      </c>
      <c r="G927" s="333" t="s">
        <v>512</v>
      </c>
      <c r="H927" s="327"/>
    </row>
    <row r="928" spans="1:8" ht="15" customHeight="1">
      <c r="A928" s="217" t="s">
        <v>626</v>
      </c>
      <c r="B928" s="345" t="s">
        <v>1055</v>
      </c>
      <c r="C928" s="346"/>
      <c r="D928" s="331">
        <v>4.2400000000000001E-4</v>
      </c>
      <c r="E928" s="332">
        <v>4.2400000000000001E-4</v>
      </c>
      <c r="F928" s="325" t="s">
        <v>2323</v>
      </c>
      <c r="G928" s="333" t="s">
        <v>512</v>
      </c>
      <c r="H928" s="327"/>
    </row>
    <row r="929" spans="1:8" ht="15" customHeight="1">
      <c r="A929" s="695" t="s">
        <v>625</v>
      </c>
      <c r="B929" s="704" t="s">
        <v>1054</v>
      </c>
      <c r="C929" s="340" t="s">
        <v>429</v>
      </c>
      <c r="D929" s="337">
        <v>0</v>
      </c>
      <c r="E929" s="337">
        <v>0</v>
      </c>
      <c r="F929" s="699">
        <v>100</v>
      </c>
      <c r="G929" s="700" t="s">
        <v>512</v>
      </c>
      <c r="H929" s="327"/>
    </row>
    <row r="930" spans="1:8" ht="15" customHeight="1">
      <c r="A930" s="702"/>
      <c r="B930" s="704"/>
      <c r="C930" s="352" t="s">
        <v>953</v>
      </c>
      <c r="D930" s="337">
        <v>4.2700000000000002E-4</v>
      </c>
      <c r="E930" s="337">
        <v>4.2700000000000002E-4</v>
      </c>
      <c r="F930" s="699"/>
      <c r="G930" s="700"/>
      <c r="H930" s="362"/>
    </row>
    <row r="931" spans="1:8" ht="15" customHeight="1">
      <c r="A931" s="702"/>
      <c r="B931" s="704"/>
      <c r="C931" s="352" t="s">
        <v>988</v>
      </c>
      <c r="D931" s="356">
        <v>3.7599999999999998E-4</v>
      </c>
      <c r="E931" s="353">
        <v>3.7599999999999998E-4</v>
      </c>
      <c r="F931" s="699"/>
      <c r="G931" s="700"/>
      <c r="H931" s="362"/>
    </row>
    <row r="932" spans="1:8" ht="15" customHeight="1">
      <c r="A932" s="702"/>
      <c r="B932" s="704"/>
      <c r="C932" s="358" t="s">
        <v>987</v>
      </c>
      <c r="D932" s="356">
        <v>2.9999999999999997E-4</v>
      </c>
      <c r="E932" s="353">
        <v>2.9999999999999997E-4</v>
      </c>
      <c r="F932" s="699"/>
      <c r="G932" s="700"/>
      <c r="H932" s="362"/>
    </row>
    <row r="933" spans="1:8" ht="15" customHeight="1">
      <c r="A933" s="696"/>
      <c r="B933" s="712"/>
      <c r="C933" s="343" t="s">
        <v>952</v>
      </c>
      <c r="D933" s="344">
        <v>3.0200000000000002E-4</v>
      </c>
      <c r="E933" s="344">
        <v>3.0200000000000002E-4</v>
      </c>
      <c r="F933" s="699"/>
      <c r="G933" s="701"/>
      <c r="H933" s="362"/>
    </row>
    <row r="934" spans="1:8" ht="15" customHeight="1">
      <c r="A934" s="217" t="s">
        <v>624</v>
      </c>
      <c r="B934" s="345" t="s">
        <v>341</v>
      </c>
      <c r="C934" s="346"/>
      <c r="D934" s="331">
        <v>4.1899999999999999E-4</v>
      </c>
      <c r="E934" s="332">
        <v>4.1899999999999999E-4</v>
      </c>
      <c r="F934" s="325">
        <v>100</v>
      </c>
      <c r="G934" s="333" t="s">
        <v>512</v>
      </c>
      <c r="H934" s="327"/>
    </row>
    <row r="935" spans="1:8" ht="15" customHeight="1">
      <c r="A935" s="695" t="s">
        <v>623</v>
      </c>
      <c r="B935" s="697" t="s">
        <v>1053</v>
      </c>
      <c r="C935" s="340" t="s">
        <v>429</v>
      </c>
      <c r="D935" s="337">
        <v>0</v>
      </c>
      <c r="E935" s="337">
        <v>0</v>
      </c>
      <c r="F935" s="699" t="s">
        <v>2323</v>
      </c>
      <c r="G935" s="700" t="s">
        <v>512</v>
      </c>
      <c r="H935" s="327"/>
    </row>
    <row r="936" spans="1:8" ht="15" customHeight="1">
      <c r="A936" s="702"/>
      <c r="B936" s="697"/>
      <c r="C936" s="352" t="s">
        <v>953</v>
      </c>
      <c r="D936" s="337">
        <v>2.9999999999999997E-4</v>
      </c>
      <c r="E936" s="337">
        <v>2.9999999999999997E-4</v>
      </c>
      <c r="F936" s="699"/>
      <c r="G936" s="700"/>
      <c r="H936" s="362"/>
    </row>
    <row r="937" spans="1:8" ht="15" customHeight="1">
      <c r="A937" s="702"/>
      <c r="B937" s="697"/>
      <c r="C937" s="418" t="s">
        <v>965</v>
      </c>
      <c r="D937" s="356" t="s">
        <v>2322</v>
      </c>
      <c r="E937" s="356" t="s">
        <v>2322</v>
      </c>
      <c r="F937" s="699"/>
      <c r="G937" s="700"/>
      <c r="H937" s="362"/>
    </row>
    <row r="938" spans="1:8" ht="15" customHeight="1">
      <c r="A938" s="696"/>
      <c r="B938" s="698"/>
      <c r="C938" s="338" t="s">
        <v>952</v>
      </c>
      <c r="D938" s="359" t="s">
        <v>2322</v>
      </c>
      <c r="E938" s="359" t="s">
        <v>2322</v>
      </c>
      <c r="F938" s="699"/>
      <c r="G938" s="701"/>
      <c r="H938" s="362"/>
    </row>
    <row r="939" spans="1:8" ht="15" customHeight="1">
      <c r="A939" s="217" t="s">
        <v>622</v>
      </c>
      <c r="B939" s="370" t="s">
        <v>1052</v>
      </c>
      <c r="C939" s="346"/>
      <c r="D939" s="347" t="s">
        <v>2322</v>
      </c>
      <c r="E939" s="389" t="s">
        <v>2322</v>
      </c>
      <c r="F939" s="325" t="s">
        <v>2323</v>
      </c>
      <c r="G939" s="333" t="s">
        <v>512</v>
      </c>
      <c r="H939" s="364"/>
    </row>
    <row r="940" spans="1:8" ht="15" customHeight="1">
      <c r="A940" s="695" t="s">
        <v>621</v>
      </c>
      <c r="B940" s="704" t="s">
        <v>1051</v>
      </c>
      <c r="C940" s="340" t="s">
        <v>429</v>
      </c>
      <c r="D940" s="337">
        <v>0</v>
      </c>
      <c r="E940" s="337">
        <v>0</v>
      </c>
      <c r="F940" s="699">
        <v>96.84</v>
      </c>
      <c r="G940" s="700" t="s">
        <v>2325</v>
      </c>
      <c r="H940" s="327"/>
    </row>
    <row r="941" spans="1:8" ht="15" customHeight="1">
      <c r="A941" s="702"/>
      <c r="B941" s="704"/>
      <c r="C941" s="348" t="s">
        <v>2328</v>
      </c>
      <c r="D941" s="337">
        <v>6.9800000000000005E-4</v>
      </c>
      <c r="E941" s="337">
        <v>6.9800000000000005E-4</v>
      </c>
      <c r="F941" s="699"/>
      <c r="G941" s="700"/>
      <c r="H941" s="362"/>
    </row>
    <row r="942" spans="1:8" ht="15" customHeight="1">
      <c r="A942" s="696"/>
      <c r="B942" s="712"/>
      <c r="C942" s="343" t="s">
        <v>952</v>
      </c>
      <c r="D942" s="344">
        <v>3.4400000000000001E-4</v>
      </c>
      <c r="E942" s="344">
        <v>3.4400000000000001E-4</v>
      </c>
      <c r="F942" s="699"/>
      <c r="G942" s="701"/>
      <c r="H942" s="362"/>
    </row>
    <row r="943" spans="1:8" ht="15" customHeight="1">
      <c r="A943" s="217" t="s">
        <v>620</v>
      </c>
      <c r="B943" s="345" t="s">
        <v>1050</v>
      </c>
      <c r="C943" s="346"/>
      <c r="D943" s="331">
        <v>3.88E-4</v>
      </c>
      <c r="E943" s="332">
        <v>3.88E-4</v>
      </c>
      <c r="F943" s="325">
        <v>100</v>
      </c>
      <c r="G943" s="333" t="s">
        <v>512</v>
      </c>
      <c r="H943" s="327"/>
    </row>
    <row r="944" spans="1:8" ht="15" customHeight="1">
      <c r="A944" s="217" t="s">
        <v>619</v>
      </c>
      <c r="B944" s="345" t="s">
        <v>1049</v>
      </c>
      <c r="C944" s="346"/>
      <c r="D944" s="331">
        <v>5.3999999999999998E-5</v>
      </c>
      <c r="E944" s="332">
        <v>5.3999999999999998E-5</v>
      </c>
      <c r="F944" s="325">
        <v>100</v>
      </c>
      <c r="G944" s="333" t="s">
        <v>512</v>
      </c>
      <c r="H944" s="327"/>
    </row>
    <row r="945" spans="1:9">
      <c r="A945" s="217" t="s">
        <v>618</v>
      </c>
      <c r="B945" s="345" t="s">
        <v>1048</v>
      </c>
      <c r="C945" s="346"/>
      <c r="D945" s="347">
        <v>8.1800000000000004E-4</v>
      </c>
      <c r="E945" s="332">
        <v>8.1800000000000004E-4</v>
      </c>
      <c r="F945" s="325">
        <v>99.62</v>
      </c>
      <c r="G945" s="333" t="s">
        <v>2325</v>
      </c>
      <c r="H945" s="327"/>
    </row>
    <row r="946" spans="1:9">
      <c r="A946" s="217" t="s">
        <v>617</v>
      </c>
      <c r="B946" s="217" t="s">
        <v>2453</v>
      </c>
      <c r="C946" s="412"/>
      <c r="D946" s="347">
        <v>2.7099999999999997E-4</v>
      </c>
      <c r="E946" s="389">
        <v>2.7099999999999997E-4</v>
      </c>
      <c r="F946" s="325">
        <v>94.54</v>
      </c>
      <c r="G946" s="333" t="s">
        <v>2454</v>
      </c>
      <c r="H946" s="327"/>
    </row>
    <row r="947" spans="1:9" ht="15" customHeight="1">
      <c r="A947" s="217" t="s">
        <v>616</v>
      </c>
      <c r="B947" s="345" t="s">
        <v>1047</v>
      </c>
      <c r="C947" s="346"/>
      <c r="D947" s="347">
        <v>4.1399999999999998E-4</v>
      </c>
      <c r="E947" s="332">
        <v>4.1399999999999998E-4</v>
      </c>
      <c r="F947" s="325">
        <v>100</v>
      </c>
      <c r="G947" s="333" t="s">
        <v>512</v>
      </c>
      <c r="H947" s="327"/>
    </row>
    <row r="948" spans="1:9" ht="15" customHeight="1">
      <c r="A948" s="217" t="s">
        <v>615</v>
      </c>
      <c r="B948" s="345" t="s">
        <v>1046</v>
      </c>
      <c r="C948" s="346"/>
      <c r="D948" s="331">
        <v>4.4700000000000002E-4</v>
      </c>
      <c r="E948" s="332">
        <v>4.4700000000000002E-4</v>
      </c>
      <c r="F948" s="325">
        <v>100</v>
      </c>
      <c r="G948" s="333" t="s">
        <v>512</v>
      </c>
      <c r="H948" s="327"/>
    </row>
    <row r="949" spans="1:9" ht="15" customHeight="1">
      <c r="A949" s="188" t="s">
        <v>1045</v>
      </c>
      <c r="B949" s="413" t="s">
        <v>1044</v>
      </c>
      <c r="C949" s="400"/>
      <c r="D949" s="419">
        <v>4.1899999999999999E-4</v>
      </c>
      <c r="E949" s="402">
        <v>4.1899999999999999E-4</v>
      </c>
      <c r="F949" s="374">
        <v>100</v>
      </c>
      <c r="G949" s="414" t="s">
        <v>512</v>
      </c>
      <c r="H949" s="327"/>
    </row>
    <row r="950" spans="1:9" ht="15" customHeight="1">
      <c r="A950" s="702" t="s">
        <v>614</v>
      </c>
      <c r="B950" s="703" t="s">
        <v>1043</v>
      </c>
      <c r="C950" s="382" t="s">
        <v>429</v>
      </c>
      <c r="D950" s="383">
        <v>0</v>
      </c>
      <c r="E950" s="384">
        <v>0</v>
      </c>
      <c r="F950" s="706">
        <v>100</v>
      </c>
      <c r="G950" s="708" t="s">
        <v>512</v>
      </c>
      <c r="H950" s="327"/>
    </row>
    <row r="951" spans="1:9" ht="15" customHeight="1">
      <c r="A951" s="702"/>
      <c r="B951" s="704"/>
      <c r="C951" s="352" t="s">
        <v>953</v>
      </c>
      <c r="D951" s="360">
        <v>0</v>
      </c>
      <c r="E951" s="337">
        <v>0</v>
      </c>
      <c r="F951" s="699"/>
      <c r="G951" s="709"/>
      <c r="H951" s="362"/>
    </row>
    <row r="952" spans="1:9" ht="15" customHeight="1">
      <c r="A952" s="702"/>
      <c r="B952" s="704"/>
      <c r="C952" s="358" t="s">
        <v>965</v>
      </c>
      <c r="D952" s="353" t="s">
        <v>2322</v>
      </c>
      <c r="E952" s="353" t="s">
        <v>2322</v>
      </c>
      <c r="F952" s="699"/>
      <c r="G952" s="709"/>
      <c r="H952" s="362"/>
    </row>
    <row r="953" spans="1:9" ht="15" customHeight="1">
      <c r="A953" s="702"/>
      <c r="B953" s="705"/>
      <c r="C953" s="385" t="s">
        <v>952</v>
      </c>
      <c r="D953" s="386">
        <v>2.8E-5</v>
      </c>
      <c r="E953" s="386">
        <v>2.8E-5</v>
      </c>
      <c r="F953" s="707"/>
      <c r="G953" s="710"/>
      <c r="H953" s="362"/>
    </row>
    <row r="954" spans="1:9" ht="15" customHeight="1">
      <c r="A954" s="196" t="s">
        <v>613</v>
      </c>
      <c r="B954" s="387" t="s">
        <v>1042</v>
      </c>
      <c r="C954" s="388"/>
      <c r="D954" s="323">
        <v>6.4300000000000002E-4</v>
      </c>
      <c r="E954" s="324">
        <v>6.4300000000000002E-4</v>
      </c>
      <c r="F954" s="379">
        <v>100</v>
      </c>
      <c r="G954" s="326" t="s">
        <v>512</v>
      </c>
      <c r="H954" s="327"/>
    </row>
    <row r="955" spans="1:9" ht="15" customHeight="1">
      <c r="A955" s="695" t="s">
        <v>612</v>
      </c>
      <c r="B955" s="704" t="s">
        <v>1041</v>
      </c>
      <c r="C955" s="340" t="s">
        <v>429</v>
      </c>
      <c r="D955" s="337">
        <v>0</v>
      </c>
      <c r="E955" s="337">
        <v>0</v>
      </c>
      <c r="F955" s="699">
        <v>100</v>
      </c>
      <c r="G955" s="700" t="s">
        <v>512</v>
      </c>
      <c r="H955" s="327"/>
    </row>
    <row r="956" spans="1:9" ht="15" customHeight="1">
      <c r="A956" s="702"/>
      <c r="B956" s="704"/>
      <c r="C956" s="348" t="s">
        <v>2328</v>
      </c>
      <c r="D956" s="337">
        <v>4.7399999999999997E-4</v>
      </c>
      <c r="E956" s="337">
        <v>4.7399999999999997E-4</v>
      </c>
      <c r="F956" s="699"/>
      <c r="G956" s="700"/>
      <c r="H956" s="362"/>
    </row>
    <row r="957" spans="1:9" ht="15" customHeight="1">
      <c r="A957" s="696"/>
      <c r="B957" s="712"/>
      <c r="C957" s="343" t="s">
        <v>952</v>
      </c>
      <c r="D957" s="344">
        <v>4.6999999999999999E-4</v>
      </c>
      <c r="E957" s="344">
        <v>4.6999999999999999E-4</v>
      </c>
      <c r="F957" s="699"/>
      <c r="G957" s="701"/>
      <c r="H957" s="362"/>
    </row>
    <row r="958" spans="1:9" ht="15" customHeight="1">
      <c r="A958" s="217" t="s">
        <v>2455</v>
      </c>
      <c r="B958" s="217" t="s">
        <v>2456</v>
      </c>
      <c r="C958" s="346"/>
      <c r="D958" s="331">
        <v>6.1700000000000004E-4</v>
      </c>
      <c r="E958" s="332">
        <v>6.1700000000000004E-4</v>
      </c>
      <c r="F958" s="325">
        <v>100</v>
      </c>
      <c r="G958" s="333" t="s">
        <v>512</v>
      </c>
      <c r="H958" s="357"/>
    </row>
    <row r="959" spans="1:9" ht="15" customHeight="1">
      <c r="A959" s="695" t="s">
        <v>611</v>
      </c>
      <c r="B959" s="704" t="s">
        <v>2457</v>
      </c>
      <c r="C959" s="340" t="s">
        <v>429</v>
      </c>
      <c r="D959" s="337">
        <v>0</v>
      </c>
      <c r="E959" s="337">
        <v>0</v>
      </c>
      <c r="F959" s="699">
        <v>100</v>
      </c>
      <c r="G959" s="700" t="s">
        <v>512</v>
      </c>
      <c r="H959" s="327"/>
      <c r="I959" s="335"/>
    </row>
    <row r="960" spans="1:9" ht="15" customHeight="1">
      <c r="A960" s="702"/>
      <c r="B960" s="704"/>
      <c r="C960" s="348" t="s">
        <v>2328</v>
      </c>
      <c r="D960" s="337">
        <v>3.6699999999999998E-4</v>
      </c>
      <c r="E960" s="337">
        <v>3.6699999999999998E-4</v>
      </c>
      <c r="F960" s="699"/>
      <c r="G960" s="700"/>
      <c r="H960" s="362"/>
    </row>
    <row r="961" spans="1:8" ht="15" customHeight="1">
      <c r="A961" s="696"/>
      <c r="B961" s="712"/>
      <c r="C961" s="343" t="s">
        <v>952</v>
      </c>
      <c r="D961" s="344">
        <v>3.4299999999999999E-4</v>
      </c>
      <c r="E961" s="344">
        <v>3.4299999999999999E-4</v>
      </c>
      <c r="F961" s="699"/>
      <c r="G961" s="701"/>
      <c r="H961" s="362"/>
    </row>
    <row r="962" spans="1:8" ht="15" customHeight="1">
      <c r="A962" s="217" t="s">
        <v>610</v>
      </c>
      <c r="B962" s="217" t="s">
        <v>1040</v>
      </c>
      <c r="C962" s="346"/>
      <c r="D962" s="331">
        <v>5.1800000000000001E-4</v>
      </c>
      <c r="E962" s="332">
        <v>5.1800000000000001E-4</v>
      </c>
      <c r="F962" s="325">
        <v>100</v>
      </c>
      <c r="G962" s="333" t="s">
        <v>512</v>
      </c>
      <c r="H962" s="327"/>
    </row>
    <row r="963" spans="1:8" ht="15" customHeight="1">
      <c r="A963" s="217" t="s">
        <v>609</v>
      </c>
      <c r="B963" s="345" t="s">
        <v>2458</v>
      </c>
      <c r="C963" s="346"/>
      <c r="D963" s="331">
        <v>4.1899999999999999E-4</v>
      </c>
      <c r="E963" s="332">
        <v>4.1899999999999999E-4</v>
      </c>
      <c r="F963" s="325">
        <v>100</v>
      </c>
      <c r="G963" s="333" t="s">
        <v>512</v>
      </c>
      <c r="H963" s="327"/>
    </row>
    <row r="964" spans="1:8" ht="15" customHeight="1">
      <c r="A964" s="695" t="s">
        <v>608</v>
      </c>
      <c r="B964" s="704" t="s">
        <v>1039</v>
      </c>
      <c r="C964" s="340" t="s">
        <v>429</v>
      </c>
      <c r="D964" s="337">
        <v>0</v>
      </c>
      <c r="E964" s="337">
        <v>0</v>
      </c>
      <c r="F964" s="699">
        <v>100</v>
      </c>
      <c r="G964" s="700" t="s">
        <v>512</v>
      </c>
      <c r="H964" s="327"/>
    </row>
    <row r="965" spans="1:8" ht="15" customHeight="1">
      <c r="A965" s="702"/>
      <c r="B965" s="704"/>
      <c r="C965" s="358" t="s">
        <v>953</v>
      </c>
      <c r="D965" s="337">
        <v>4.0099999999999999E-4</v>
      </c>
      <c r="E965" s="337">
        <v>4.0099999999999999E-4</v>
      </c>
      <c r="F965" s="699"/>
      <c r="G965" s="700"/>
      <c r="H965" s="362"/>
    </row>
    <row r="966" spans="1:8" ht="15" customHeight="1">
      <c r="A966" s="696"/>
      <c r="B966" s="712"/>
      <c r="C966" s="343" t="s">
        <v>952</v>
      </c>
      <c r="D966" s="344">
        <v>3.97E-4</v>
      </c>
      <c r="E966" s="344">
        <v>3.97E-4</v>
      </c>
      <c r="F966" s="699"/>
      <c r="G966" s="701"/>
      <c r="H966" s="362"/>
    </row>
    <row r="967" spans="1:8" ht="15" customHeight="1">
      <c r="A967" s="695" t="s">
        <v>607</v>
      </c>
      <c r="B967" s="704" t="s">
        <v>2459</v>
      </c>
      <c r="C967" s="340" t="s">
        <v>429</v>
      </c>
      <c r="D967" s="337">
        <v>0</v>
      </c>
      <c r="E967" s="337">
        <v>0</v>
      </c>
      <c r="F967" s="699">
        <v>100</v>
      </c>
      <c r="G967" s="700" t="s">
        <v>512</v>
      </c>
      <c r="H967" s="327"/>
    </row>
    <row r="968" spans="1:8" ht="15" customHeight="1">
      <c r="A968" s="702"/>
      <c r="B968" s="704"/>
      <c r="C968" s="348" t="s">
        <v>2328</v>
      </c>
      <c r="D968" s="337">
        <v>3.3399999999999999E-4</v>
      </c>
      <c r="E968" s="337">
        <v>3.3399999999999999E-4</v>
      </c>
      <c r="F968" s="699"/>
      <c r="G968" s="700"/>
      <c r="H968" s="362"/>
    </row>
    <row r="969" spans="1:8" ht="15" customHeight="1">
      <c r="A969" s="696"/>
      <c r="B969" s="712"/>
      <c r="C969" s="343" t="s">
        <v>952</v>
      </c>
      <c r="D969" s="344">
        <v>3.0000000000000001E-5</v>
      </c>
      <c r="E969" s="344">
        <v>3.0000000000000001E-5</v>
      </c>
      <c r="F969" s="699"/>
      <c r="G969" s="701"/>
      <c r="H969" s="362"/>
    </row>
    <row r="970" spans="1:8" ht="15" customHeight="1">
      <c r="A970" s="217" t="s">
        <v>606</v>
      </c>
      <c r="B970" s="217" t="s">
        <v>1038</v>
      </c>
      <c r="C970" s="346"/>
      <c r="D970" s="331">
        <v>5.3700000000000004E-4</v>
      </c>
      <c r="E970" s="332">
        <v>5.3700000000000004E-4</v>
      </c>
      <c r="F970" s="325">
        <v>100</v>
      </c>
      <c r="G970" s="333" t="s">
        <v>512</v>
      </c>
      <c r="H970" s="327"/>
    </row>
    <row r="971" spans="1:8" ht="15" customHeight="1">
      <c r="A971" s="217" t="s">
        <v>605</v>
      </c>
      <c r="B971" s="370" t="s">
        <v>1037</v>
      </c>
      <c r="C971" s="346"/>
      <c r="D971" s="331">
        <v>4.17E-4</v>
      </c>
      <c r="E971" s="332">
        <v>4.17E-4</v>
      </c>
      <c r="F971" s="325">
        <v>100</v>
      </c>
      <c r="G971" s="333" t="s">
        <v>512</v>
      </c>
      <c r="H971" s="364"/>
    </row>
    <row r="972" spans="1:8" ht="15" customHeight="1">
      <c r="A972" s="217" t="s">
        <v>604</v>
      </c>
      <c r="B972" s="345" t="s">
        <v>1036</v>
      </c>
      <c r="C972" s="346"/>
      <c r="D972" s="331">
        <v>0</v>
      </c>
      <c r="E972" s="332">
        <v>0</v>
      </c>
      <c r="F972" s="325">
        <v>100</v>
      </c>
      <c r="G972" s="333" t="s">
        <v>512</v>
      </c>
      <c r="H972" s="327"/>
    </row>
    <row r="973" spans="1:8" ht="15" customHeight="1">
      <c r="A973" s="695" t="s">
        <v>603</v>
      </c>
      <c r="B973" s="704" t="s">
        <v>1035</v>
      </c>
      <c r="C973" s="340" t="s">
        <v>429</v>
      </c>
      <c r="D973" s="337">
        <v>0</v>
      </c>
      <c r="E973" s="337">
        <v>0</v>
      </c>
      <c r="F973" s="699">
        <v>100</v>
      </c>
      <c r="G973" s="700" t="s">
        <v>512</v>
      </c>
      <c r="H973" s="327"/>
    </row>
    <row r="974" spans="1:8" ht="15" customHeight="1">
      <c r="A974" s="702"/>
      <c r="B974" s="704"/>
      <c r="C974" s="348" t="s">
        <v>2328</v>
      </c>
      <c r="D974" s="337">
        <v>1.7200000000000001E-4</v>
      </c>
      <c r="E974" s="337">
        <v>1.7200000000000001E-4</v>
      </c>
      <c r="F974" s="699"/>
      <c r="G974" s="700"/>
      <c r="H974" s="362"/>
    </row>
    <row r="975" spans="1:8" ht="15" customHeight="1">
      <c r="A975" s="696"/>
      <c r="B975" s="712"/>
      <c r="C975" s="343" t="s">
        <v>952</v>
      </c>
      <c r="D975" s="344">
        <v>1.2999999999999999E-4</v>
      </c>
      <c r="E975" s="344">
        <v>1.2999999999999999E-4</v>
      </c>
      <c r="F975" s="699"/>
      <c r="G975" s="701"/>
      <c r="H975" s="362"/>
    </row>
    <row r="976" spans="1:8" ht="15" customHeight="1">
      <c r="A976" s="695" t="s">
        <v>602</v>
      </c>
      <c r="B976" s="704" t="s">
        <v>1034</v>
      </c>
      <c r="C976" s="340" t="s">
        <v>429</v>
      </c>
      <c r="D976" s="337">
        <v>0</v>
      </c>
      <c r="E976" s="337">
        <v>0</v>
      </c>
      <c r="F976" s="699">
        <v>100</v>
      </c>
      <c r="G976" s="700" t="s">
        <v>512</v>
      </c>
      <c r="H976" s="327"/>
    </row>
    <row r="977" spans="1:8" ht="15" customHeight="1">
      <c r="A977" s="702"/>
      <c r="B977" s="704"/>
      <c r="C977" s="352" t="s">
        <v>953</v>
      </c>
      <c r="D977" s="337">
        <v>0</v>
      </c>
      <c r="E977" s="337">
        <v>0</v>
      </c>
      <c r="F977" s="699"/>
      <c r="G977" s="700"/>
      <c r="H977" s="362"/>
    </row>
    <row r="978" spans="1:8" ht="15" customHeight="1">
      <c r="A978" s="702"/>
      <c r="B978" s="704"/>
      <c r="C978" s="358" t="s">
        <v>965</v>
      </c>
      <c r="D978" s="353">
        <v>6.4999999999999997E-4</v>
      </c>
      <c r="E978" s="353">
        <v>6.4999999999999997E-4</v>
      </c>
      <c r="F978" s="699"/>
      <c r="G978" s="700"/>
      <c r="H978" s="362"/>
    </row>
    <row r="979" spans="1:8" ht="15" customHeight="1">
      <c r="A979" s="696"/>
      <c r="B979" s="712"/>
      <c r="C979" s="343" t="s">
        <v>952</v>
      </c>
      <c r="D979" s="344">
        <v>2.6200000000000003E-4</v>
      </c>
      <c r="E979" s="344">
        <v>2.6200000000000003E-4</v>
      </c>
      <c r="F979" s="699"/>
      <c r="G979" s="701"/>
      <c r="H979" s="362"/>
    </row>
    <row r="980" spans="1:8" ht="15" customHeight="1">
      <c r="A980" s="217" t="s">
        <v>601</v>
      </c>
      <c r="B980" s="345" t="s">
        <v>1033</v>
      </c>
      <c r="C980" s="346"/>
      <c r="D980" s="331">
        <v>6.1799999999999995E-4</v>
      </c>
      <c r="E980" s="332">
        <v>6.1799999999999995E-4</v>
      </c>
      <c r="F980" s="325">
        <v>100</v>
      </c>
      <c r="G980" s="333" t="s">
        <v>512</v>
      </c>
      <c r="H980" s="327"/>
    </row>
    <row r="981" spans="1:8" ht="15" customHeight="1">
      <c r="A981" s="217" t="s">
        <v>600</v>
      </c>
      <c r="B981" s="345" t="s">
        <v>1032</v>
      </c>
      <c r="C981" s="346"/>
      <c r="D981" s="331">
        <v>4.5399999999999998E-4</v>
      </c>
      <c r="E981" s="332">
        <v>4.5399999999999998E-4</v>
      </c>
      <c r="F981" s="325">
        <v>100</v>
      </c>
      <c r="G981" s="333" t="s">
        <v>512</v>
      </c>
      <c r="H981" s="327"/>
    </row>
    <row r="982" spans="1:8" ht="15" customHeight="1">
      <c r="A982" s="695" t="s">
        <v>599</v>
      </c>
      <c r="B982" s="713" t="s">
        <v>1031</v>
      </c>
      <c r="C982" s="340" t="s">
        <v>429</v>
      </c>
      <c r="D982" s="337">
        <v>0</v>
      </c>
      <c r="E982" s="337">
        <v>0</v>
      </c>
      <c r="F982" s="699" t="s">
        <v>2323</v>
      </c>
      <c r="G982" s="700" t="s">
        <v>512</v>
      </c>
      <c r="H982" s="364"/>
    </row>
    <row r="983" spans="1:8" ht="15" customHeight="1">
      <c r="A983" s="702"/>
      <c r="B983" s="713"/>
      <c r="C983" s="348" t="s">
        <v>2328</v>
      </c>
      <c r="D983" s="337">
        <v>1.94E-4</v>
      </c>
      <c r="E983" s="337">
        <v>1.94E-4</v>
      </c>
      <c r="F983" s="699"/>
      <c r="G983" s="700"/>
    </row>
    <row r="984" spans="1:8" ht="15" customHeight="1">
      <c r="A984" s="696"/>
      <c r="B984" s="714"/>
      <c r="C984" s="343" t="s">
        <v>952</v>
      </c>
      <c r="D984" s="344">
        <v>1.94E-4</v>
      </c>
      <c r="E984" s="344">
        <v>1.94E-4</v>
      </c>
      <c r="F984" s="699"/>
      <c r="G984" s="701"/>
    </row>
    <row r="985" spans="1:8" ht="15" customHeight="1">
      <c r="A985" s="217" t="s">
        <v>598</v>
      </c>
      <c r="B985" s="345" t="s">
        <v>1030</v>
      </c>
      <c r="C985" s="346"/>
      <c r="D985" s="331">
        <v>6.3699999999999998E-4</v>
      </c>
      <c r="E985" s="332">
        <v>6.3699999999999998E-4</v>
      </c>
      <c r="F985" s="325">
        <v>100</v>
      </c>
      <c r="G985" s="333" t="s">
        <v>512</v>
      </c>
      <c r="H985" s="327"/>
    </row>
    <row r="986" spans="1:8" ht="15" customHeight="1">
      <c r="A986" s="217" t="s">
        <v>597</v>
      </c>
      <c r="B986" s="345" t="s">
        <v>1029</v>
      </c>
      <c r="C986" s="346"/>
      <c r="D986" s="331">
        <v>5.0100000000000003E-4</v>
      </c>
      <c r="E986" s="332">
        <v>5.0100000000000003E-4</v>
      </c>
      <c r="F986" s="325">
        <v>100</v>
      </c>
      <c r="G986" s="333" t="s">
        <v>512</v>
      </c>
      <c r="H986" s="327"/>
    </row>
    <row r="987" spans="1:8" ht="15" customHeight="1">
      <c r="A987" s="217" t="s">
        <v>596</v>
      </c>
      <c r="B987" s="345" t="s">
        <v>1028</v>
      </c>
      <c r="C987" s="346"/>
      <c r="D987" s="331">
        <v>4.26E-4</v>
      </c>
      <c r="E987" s="332">
        <v>4.26E-4</v>
      </c>
      <c r="F987" s="325">
        <v>100</v>
      </c>
      <c r="G987" s="333" t="s">
        <v>512</v>
      </c>
      <c r="H987" s="327"/>
    </row>
    <row r="988" spans="1:8" ht="15" customHeight="1">
      <c r="A988" s="695" t="s">
        <v>595</v>
      </c>
      <c r="B988" s="704" t="s">
        <v>2460</v>
      </c>
      <c r="C988" s="340" t="s">
        <v>429</v>
      </c>
      <c r="D988" s="337">
        <v>0</v>
      </c>
      <c r="E988" s="337">
        <v>0</v>
      </c>
      <c r="F988" s="699">
        <v>100</v>
      </c>
      <c r="G988" s="700" t="s">
        <v>512</v>
      </c>
      <c r="H988" s="327"/>
    </row>
    <row r="989" spans="1:8" ht="15" customHeight="1">
      <c r="A989" s="702"/>
      <c r="B989" s="704"/>
      <c r="C989" s="352" t="s">
        <v>953</v>
      </c>
      <c r="D989" s="337">
        <v>1.64E-4</v>
      </c>
      <c r="E989" s="337">
        <v>1.64E-4</v>
      </c>
      <c r="F989" s="699"/>
      <c r="G989" s="700"/>
      <c r="H989" s="362"/>
    </row>
    <row r="990" spans="1:8" ht="15" customHeight="1">
      <c r="A990" s="702"/>
      <c r="B990" s="704"/>
      <c r="C990" s="352" t="s">
        <v>988</v>
      </c>
      <c r="D990" s="353">
        <v>2.7399999999999999E-4</v>
      </c>
      <c r="E990" s="353">
        <v>2.7399999999999999E-4</v>
      </c>
      <c r="F990" s="699"/>
      <c r="G990" s="700"/>
      <c r="H990" s="362"/>
    </row>
    <row r="991" spans="1:8" ht="15" customHeight="1">
      <c r="A991" s="702"/>
      <c r="B991" s="704"/>
      <c r="C991" s="352" t="s">
        <v>987</v>
      </c>
      <c r="D991" s="353">
        <v>2.9500000000000001E-4</v>
      </c>
      <c r="E991" s="353">
        <v>2.9500000000000001E-4</v>
      </c>
      <c r="F991" s="699"/>
      <c r="G991" s="700"/>
      <c r="H991" s="362"/>
    </row>
    <row r="992" spans="1:8" ht="15" customHeight="1">
      <c r="A992" s="702"/>
      <c r="B992" s="704"/>
      <c r="C992" s="348" t="s">
        <v>2348</v>
      </c>
      <c r="D992" s="353">
        <v>4.8799999999999999E-4</v>
      </c>
      <c r="E992" s="353">
        <v>4.8799999999999999E-4</v>
      </c>
      <c r="F992" s="699"/>
      <c r="G992" s="700"/>
      <c r="H992" s="362"/>
    </row>
    <row r="993" spans="1:8" ht="15" customHeight="1">
      <c r="A993" s="696"/>
      <c r="B993" s="712"/>
      <c r="C993" s="343" t="s">
        <v>952</v>
      </c>
      <c r="D993" s="344">
        <v>3.48E-4</v>
      </c>
      <c r="E993" s="344">
        <v>3.48E-4</v>
      </c>
      <c r="F993" s="699"/>
      <c r="G993" s="701"/>
      <c r="H993" s="362"/>
    </row>
    <row r="994" spans="1:8" ht="15" customHeight="1">
      <c r="A994" s="217" t="s">
        <v>2461</v>
      </c>
      <c r="B994" s="345" t="s">
        <v>2462</v>
      </c>
      <c r="C994" s="346"/>
      <c r="D994" s="331">
        <v>5.9000000000000003E-4</v>
      </c>
      <c r="E994" s="332">
        <v>5.9000000000000003E-4</v>
      </c>
      <c r="F994" s="325">
        <v>100</v>
      </c>
      <c r="G994" s="333" t="s">
        <v>512</v>
      </c>
      <c r="H994" s="327"/>
    </row>
    <row r="995" spans="1:8" ht="15" customHeight="1">
      <c r="A995" s="217" t="s">
        <v>594</v>
      </c>
      <c r="B995" s="345" t="s">
        <v>1027</v>
      </c>
      <c r="C995" s="346"/>
      <c r="D995" s="331">
        <v>3.86E-4</v>
      </c>
      <c r="E995" s="332">
        <v>3.86E-4</v>
      </c>
      <c r="F995" s="325">
        <v>100</v>
      </c>
      <c r="G995" s="333" t="s">
        <v>512</v>
      </c>
      <c r="H995" s="327"/>
    </row>
    <row r="996" spans="1:8" ht="15" customHeight="1">
      <c r="A996" s="695" t="s">
        <v>593</v>
      </c>
      <c r="B996" s="704" t="s">
        <v>1026</v>
      </c>
      <c r="C996" s="340" t="s">
        <v>429</v>
      </c>
      <c r="D996" s="337">
        <v>0</v>
      </c>
      <c r="E996" s="337">
        <v>0</v>
      </c>
      <c r="F996" s="699">
        <v>82.91</v>
      </c>
      <c r="G996" s="700" t="s">
        <v>2325</v>
      </c>
      <c r="H996" s="327"/>
    </row>
    <row r="997" spans="1:8" ht="15" customHeight="1">
      <c r="A997" s="702"/>
      <c r="B997" s="704"/>
      <c r="C997" s="352" t="s">
        <v>953</v>
      </c>
      <c r="D997" s="337">
        <v>0</v>
      </c>
      <c r="E997" s="337">
        <v>0</v>
      </c>
      <c r="F997" s="699"/>
      <c r="G997" s="700"/>
      <c r="H997" s="362"/>
    </row>
    <row r="998" spans="1:8" ht="15" customHeight="1">
      <c r="A998" s="702"/>
      <c r="B998" s="704"/>
      <c r="C998" s="352" t="s">
        <v>988</v>
      </c>
      <c r="D998" s="353">
        <v>3.7800000000000003E-4</v>
      </c>
      <c r="E998" s="353">
        <v>3.7800000000000003E-4</v>
      </c>
      <c r="F998" s="699"/>
      <c r="G998" s="700"/>
      <c r="H998" s="362"/>
    </row>
    <row r="999" spans="1:8" ht="15" customHeight="1">
      <c r="A999" s="702"/>
      <c r="B999" s="704"/>
      <c r="C999" s="352" t="s">
        <v>987</v>
      </c>
      <c r="D999" s="353">
        <v>3.8699999999999997E-4</v>
      </c>
      <c r="E999" s="353">
        <v>3.8699999999999997E-4</v>
      </c>
      <c r="F999" s="699"/>
      <c r="G999" s="700"/>
      <c r="H999" s="362"/>
    </row>
    <row r="1000" spans="1:8" ht="15" customHeight="1">
      <c r="A1000" s="702"/>
      <c r="B1000" s="704"/>
      <c r="C1000" s="352" t="s">
        <v>986</v>
      </c>
      <c r="D1000" s="353">
        <v>3.8699999999999997E-4</v>
      </c>
      <c r="E1000" s="353">
        <v>3.8699999999999997E-4</v>
      </c>
      <c r="F1000" s="699"/>
      <c r="G1000" s="700"/>
      <c r="H1000" s="362"/>
    </row>
    <row r="1001" spans="1:8" ht="15" customHeight="1">
      <c r="A1001" s="702"/>
      <c r="B1001" s="704"/>
      <c r="C1001" s="358" t="s">
        <v>985</v>
      </c>
      <c r="D1001" s="353">
        <v>4.0299999999999998E-4</v>
      </c>
      <c r="E1001" s="353">
        <v>4.0299999999999998E-4</v>
      </c>
      <c r="F1001" s="699"/>
      <c r="G1001" s="700"/>
      <c r="H1001" s="362"/>
    </row>
    <row r="1002" spans="1:8" ht="15" customHeight="1">
      <c r="A1002" s="696"/>
      <c r="B1002" s="712"/>
      <c r="C1002" s="343" t="s">
        <v>952</v>
      </c>
      <c r="D1002" s="344">
        <v>3.5100000000000002E-4</v>
      </c>
      <c r="E1002" s="344">
        <v>3.5100000000000002E-4</v>
      </c>
      <c r="F1002" s="699"/>
      <c r="G1002" s="701"/>
      <c r="H1002" s="362"/>
    </row>
    <row r="1003" spans="1:8" ht="15" customHeight="1">
      <c r="A1003" s="217" t="s">
        <v>592</v>
      </c>
      <c r="B1003" s="345" t="s">
        <v>2463</v>
      </c>
      <c r="C1003" s="346"/>
      <c r="D1003" s="331">
        <v>6.29E-4</v>
      </c>
      <c r="E1003" s="332">
        <v>6.29E-4</v>
      </c>
      <c r="F1003" s="325">
        <v>100</v>
      </c>
      <c r="G1003" s="333" t="s">
        <v>512</v>
      </c>
      <c r="H1003" s="327"/>
    </row>
    <row r="1004" spans="1:8" ht="15" customHeight="1">
      <c r="A1004" s="217" t="s">
        <v>591</v>
      </c>
      <c r="B1004" s="217" t="s">
        <v>1025</v>
      </c>
      <c r="C1004" s="346"/>
      <c r="D1004" s="331">
        <v>1.6100000000000001E-4</v>
      </c>
      <c r="E1004" s="332">
        <v>1.6100000000000001E-4</v>
      </c>
      <c r="F1004" s="325">
        <v>100</v>
      </c>
      <c r="G1004" s="333" t="s">
        <v>512</v>
      </c>
      <c r="H1004" s="420"/>
    </row>
    <row r="1005" spans="1:8" ht="15" customHeight="1">
      <c r="A1005" s="695" t="s">
        <v>590</v>
      </c>
      <c r="B1005" s="704" t="s">
        <v>2464</v>
      </c>
      <c r="C1005" s="340" t="s">
        <v>429</v>
      </c>
      <c r="D1005" s="337">
        <v>0</v>
      </c>
      <c r="E1005" s="337">
        <v>0</v>
      </c>
      <c r="F1005" s="699">
        <v>100</v>
      </c>
      <c r="G1005" s="700" t="s">
        <v>512</v>
      </c>
      <c r="H1005" s="327"/>
    </row>
    <row r="1006" spans="1:8" ht="15" customHeight="1">
      <c r="A1006" s="702"/>
      <c r="B1006" s="704"/>
      <c r="C1006" s="348" t="s">
        <v>2328</v>
      </c>
      <c r="D1006" s="337">
        <v>4.2000000000000002E-4</v>
      </c>
      <c r="E1006" s="337">
        <v>4.2000000000000002E-4</v>
      </c>
      <c r="F1006" s="699"/>
      <c r="G1006" s="700"/>
      <c r="H1006" s="362"/>
    </row>
    <row r="1007" spans="1:8" ht="15" customHeight="1">
      <c r="A1007" s="696"/>
      <c r="B1007" s="712"/>
      <c r="C1007" s="343" t="s">
        <v>952</v>
      </c>
      <c r="D1007" s="344">
        <v>4.17E-4</v>
      </c>
      <c r="E1007" s="344">
        <v>4.17E-4</v>
      </c>
      <c r="F1007" s="699"/>
      <c r="G1007" s="701"/>
      <c r="H1007" s="362"/>
    </row>
    <row r="1008" spans="1:8" ht="15" customHeight="1">
      <c r="A1008" s="217" t="s">
        <v>589</v>
      </c>
      <c r="B1008" s="345" t="s">
        <v>1024</v>
      </c>
      <c r="C1008" s="346"/>
      <c r="D1008" s="331">
        <v>8.0800000000000002E-4</v>
      </c>
      <c r="E1008" s="332">
        <v>8.0800000000000002E-4</v>
      </c>
      <c r="F1008" s="325">
        <v>100</v>
      </c>
      <c r="G1008" s="333" t="s">
        <v>512</v>
      </c>
      <c r="H1008" s="327"/>
    </row>
    <row r="1009" spans="1:8" ht="15" customHeight="1">
      <c r="A1009" s="217" t="s">
        <v>588</v>
      </c>
      <c r="B1009" s="345" t="s">
        <v>1023</v>
      </c>
      <c r="C1009" s="346"/>
      <c r="D1009" s="331">
        <v>5.9000000000000003E-4</v>
      </c>
      <c r="E1009" s="332">
        <v>5.9000000000000003E-4</v>
      </c>
      <c r="F1009" s="325">
        <v>100</v>
      </c>
      <c r="G1009" s="333" t="s">
        <v>512</v>
      </c>
      <c r="H1009" s="327"/>
    </row>
    <row r="1010" spans="1:8" ht="15" customHeight="1">
      <c r="A1010" s="695" t="s">
        <v>1022</v>
      </c>
      <c r="B1010" s="704" t="s">
        <v>2465</v>
      </c>
      <c r="C1010" s="340" t="s">
        <v>429</v>
      </c>
      <c r="D1010" s="337">
        <v>0</v>
      </c>
      <c r="E1010" s="337">
        <v>0</v>
      </c>
      <c r="F1010" s="699" t="s">
        <v>2323</v>
      </c>
      <c r="G1010" s="700" t="s">
        <v>512</v>
      </c>
      <c r="H1010" s="327"/>
    </row>
    <row r="1011" spans="1:8" ht="15" customHeight="1">
      <c r="A1011" s="702"/>
      <c r="B1011" s="704"/>
      <c r="C1011" s="352" t="s">
        <v>953</v>
      </c>
      <c r="D1011" s="337">
        <v>0</v>
      </c>
      <c r="E1011" s="337">
        <v>0</v>
      </c>
      <c r="F1011" s="699"/>
      <c r="G1011" s="700"/>
      <c r="H1011" s="362"/>
    </row>
    <row r="1012" spans="1:8" ht="15" customHeight="1">
      <c r="A1012" s="702"/>
      <c r="B1012" s="704"/>
      <c r="C1012" s="358" t="s">
        <v>965</v>
      </c>
      <c r="D1012" s="353">
        <v>3.2000000000000003E-4</v>
      </c>
      <c r="E1012" s="353">
        <v>3.2000000000000003E-4</v>
      </c>
      <c r="F1012" s="699"/>
      <c r="G1012" s="700"/>
      <c r="H1012" s="362"/>
    </row>
    <row r="1013" spans="1:8" ht="15" customHeight="1">
      <c r="A1013" s="696"/>
      <c r="B1013" s="712"/>
      <c r="C1013" s="343" t="s">
        <v>952</v>
      </c>
      <c r="D1013" s="344">
        <v>6.6000000000000005E-5</v>
      </c>
      <c r="E1013" s="344">
        <v>6.6000000000000005E-5</v>
      </c>
      <c r="F1013" s="699"/>
      <c r="G1013" s="701"/>
      <c r="H1013" s="362"/>
    </row>
    <row r="1014" spans="1:8" ht="15" customHeight="1">
      <c r="A1014" s="695" t="s">
        <v>587</v>
      </c>
      <c r="B1014" s="697" t="s">
        <v>1021</v>
      </c>
      <c r="C1014" s="340" t="s">
        <v>429</v>
      </c>
      <c r="D1014" s="337">
        <v>3.8699999999999997E-4</v>
      </c>
      <c r="E1014" s="337">
        <v>3.8699999999999997E-4</v>
      </c>
      <c r="F1014" s="699">
        <v>53.88</v>
      </c>
      <c r="G1014" s="700" t="s">
        <v>2362</v>
      </c>
      <c r="H1014" s="364"/>
    </row>
    <row r="1015" spans="1:8" ht="15" customHeight="1">
      <c r="A1015" s="702"/>
      <c r="B1015" s="697"/>
      <c r="C1015" s="348" t="s">
        <v>2328</v>
      </c>
      <c r="D1015" s="337">
        <v>4.0900000000000002E-4</v>
      </c>
      <c r="E1015" s="337">
        <v>4.0900000000000002E-4</v>
      </c>
      <c r="F1015" s="699"/>
      <c r="G1015" s="700"/>
    </row>
    <row r="1016" spans="1:8" ht="15" customHeight="1">
      <c r="A1016" s="696"/>
      <c r="B1016" s="698"/>
      <c r="C1016" s="343" t="s">
        <v>952</v>
      </c>
      <c r="D1016" s="344">
        <v>4.0299999999999998E-4</v>
      </c>
      <c r="E1016" s="344">
        <v>4.0299999999999998E-4</v>
      </c>
      <c r="F1016" s="699"/>
      <c r="G1016" s="701"/>
    </row>
    <row r="1017" spans="1:8" ht="15" customHeight="1">
      <c r="A1017" s="695" t="s">
        <v>586</v>
      </c>
      <c r="B1017" s="704" t="s">
        <v>1020</v>
      </c>
      <c r="C1017" s="340" t="s">
        <v>429</v>
      </c>
      <c r="D1017" s="337">
        <v>0</v>
      </c>
      <c r="E1017" s="337">
        <v>0</v>
      </c>
      <c r="F1017" s="699">
        <v>100</v>
      </c>
      <c r="G1017" s="700" t="s">
        <v>512</v>
      </c>
      <c r="H1017" s="327"/>
    </row>
    <row r="1018" spans="1:8" ht="15" customHeight="1">
      <c r="A1018" s="702"/>
      <c r="B1018" s="704"/>
      <c r="C1018" s="348" t="s">
        <v>2328</v>
      </c>
      <c r="D1018" s="337">
        <v>6.7500000000000004E-4</v>
      </c>
      <c r="E1018" s="337">
        <v>6.7500000000000004E-4</v>
      </c>
      <c r="F1018" s="699"/>
      <c r="G1018" s="700"/>
      <c r="H1018" s="362"/>
    </row>
    <row r="1019" spans="1:8" ht="15" customHeight="1">
      <c r="A1019" s="696"/>
      <c r="B1019" s="712"/>
      <c r="C1019" s="343" t="s">
        <v>952</v>
      </c>
      <c r="D1019" s="344">
        <v>3.1999999999999999E-5</v>
      </c>
      <c r="E1019" s="344">
        <v>3.1999999999999999E-5</v>
      </c>
      <c r="F1019" s="699"/>
      <c r="G1019" s="701"/>
      <c r="H1019" s="362"/>
    </row>
    <row r="1020" spans="1:8" ht="15" customHeight="1">
      <c r="A1020" s="217" t="s">
        <v>585</v>
      </c>
      <c r="B1020" s="345" t="s">
        <v>1019</v>
      </c>
      <c r="C1020" s="346"/>
      <c r="D1020" s="347">
        <v>4.1899999999999999E-4</v>
      </c>
      <c r="E1020" s="332">
        <v>4.1899999999999999E-4</v>
      </c>
      <c r="F1020" s="325">
        <v>100</v>
      </c>
      <c r="G1020" s="333" t="s">
        <v>512</v>
      </c>
      <c r="H1020" s="327"/>
    </row>
    <row r="1021" spans="1:8" ht="15" customHeight="1">
      <c r="A1021" s="217" t="s">
        <v>584</v>
      </c>
      <c r="B1021" s="345" t="s">
        <v>1018</v>
      </c>
      <c r="C1021" s="346"/>
      <c r="D1021" s="347">
        <v>6.4400000000000004E-4</v>
      </c>
      <c r="E1021" s="332">
        <v>6.4400000000000004E-4</v>
      </c>
      <c r="F1021" s="325">
        <v>100</v>
      </c>
      <c r="G1021" s="333" t="s">
        <v>512</v>
      </c>
      <c r="H1021" s="327"/>
    </row>
    <row r="1022" spans="1:8" ht="15" customHeight="1">
      <c r="A1022" s="695" t="s">
        <v>583</v>
      </c>
      <c r="B1022" s="718" t="s">
        <v>1017</v>
      </c>
      <c r="C1022" s="340" t="s">
        <v>429</v>
      </c>
      <c r="D1022" s="337">
        <v>0</v>
      </c>
      <c r="E1022" s="337">
        <v>0</v>
      </c>
      <c r="F1022" s="699">
        <v>100</v>
      </c>
      <c r="G1022" s="700" t="s">
        <v>512</v>
      </c>
      <c r="H1022" s="364"/>
    </row>
    <row r="1023" spans="1:8" ht="15" customHeight="1">
      <c r="A1023" s="702"/>
      <c r="B1023" s="718"/>
      <c r="C1023" s="348" t="s">
        <v>2328</v>
      </c>
      <c r="D1023" s="337" t="s">
        <v>2322</v>
      </c>
      <c r="E1023" s="337" t="s">
        <v>2322</v>
      </c>
      <c r="F1023" s="699"/>
      <c r="G1023" s="700"/>
    </row>
    <row r="1024" spans="1:8" ht="15" customHeight="1">
      <c r="A1024" s="696"/>
      <c r="B1024" s="719"/>
      <c r="C1024" s="343" t="s">
        <v>952</v>
      </c>
      <c r="D1024" s="344">
        <v>7.7999999999999999E-5</v>
      </c>
      <c r="E1024" s="344">
        <v>7.7999999999999999E-5</v>
      </c>
      <c r="F1024" s="699"/>
      <c r="G1024" s="701"/>
    </row>
    <row r="1025" spans="1:9" ht="15" customHeight="1">
      <c r="A1025" s="695" t="s">
        <v>582</v>
      </c>
      <c r="B1025" s="704" t="s">
        <v>1016</v>
      </c>
      <c r="C1025" s="340" t="s">
        <v>429</v>
      </c>
      <c r="D1025" s="360">
        <v>0</v>
      </c>
      <c r="E1025" s="337">
        <v>0</v>
      </c>
      <c r="F1025" s="699">
        <v>100</v>
      </c>
      <c r="G1025" s="700" t="s">
        <v>512</v>
      </c>
      <c r="H1025" s="327"/>
    </row>
    <row r="1026" spans="1:9" ht="15" customHeight="1">
      <c r="A1026" s="702"/>
      <c r="B1026" s="704"/>
      <c r="C1026" s="352" t="s">
        <v>953</v>
      </c>
      <c r="D1026" s="337">
        <v>2.6600000000000001E-4</v>
      </c>
      <c r="E1026" s="337">
        <v>2.6600000000000001E-4</v>
      </c>
      <c r="F1026" s="699"/>
      <c r="G1026" s="700"/>
      <c r="H1026" s="362"/>
    </row>
    <row r="1027" spans="1:9" ht="15" customHeight="1">
      <c r="A1027" s="702"/>
      <c r="B1027" s="704"/>
      <c r="C1027" s="352" t="s">
        <v>988</v>
      </c>
      <c r="D1027" s="353">
        <v>1.3799999999999999E-4</v>
      </c>
      <c r="E1027" s="353">
        <v>1.3799999999999999E-4</v>
      </c>
      <c r="F1027" s="699"/>
      <c r="G1027" s="700"/>
      <c r="H1027" s="362"/>
    </row>
    <row r="1028" spans="1:9" ht="15" customHeight="1">
      <c r="A1028" s="702"/>
      <c r="B1028" s="704"/>
      <c r="C1028" s="348" t="s">
        <v>2333</v>
      </c>
      <c r="D1028" s="353">
        <v>2.8800000000000001E-4</v>
      </c>
      <c r="E1028" s="353">
        <v>2.8800000000000001E-4</v>
      </c>
      <c r="F1028" s="699"/>
      <c r="G1028" s="700"/>
      <c r="H1028" s="362"/>
    </row>
    <row r="1029" spans="1:9" ht="15" customHeight="1">
      <c r="A1029" s="696"/>
      <c r="B1029" s="712"/>
      <c r="C1029" s="343" t="s">
        <v>952</v>
      </c>
      <c r="D1029" s="344">
        <v>2.0000000000000001E-4</v>
      </c>
      <c r="E1029" s="344">
        <v>2.0000000000000001E-4</v>
      </c>
      <c r="F1029" s="699"/>
      <c r="G1029" s="701"/>
      <c r="H1029" s="362"/>
    </row>
    <row r="1030" spans="1:9" ht="15" customHeight="1">
      <c r="A1030" s="217" t="s">
        <v>581</v>
      </c>
      <c r="B1030" s="363" t="s">
        <v>1015</v>
      </c>
      <c r="C1030" s="346"/>
      <c r="D1030" s="331">
        <v>2.4600000000000002E-4</v>
      </c>
      <c r="E1030" s="332">
        <v>2.4600000000000002E-4</v>
      </c>
      <c r="F1030" s="325">
        <v>100</v>
      </c>
      <c r="G1030" s="333" t="s">
        <v>512</v>
      </c>
      <c r="H1030" s="364"/>
    </row>
    <row r="1031" spans="1:9" ht="15" customHeight="1">
      <c r="A1031" s="217" t="s">
        <v>580</v>
      </c>
      <c r="B1031" s="217" t="s">
        <v>1014</v>
      </c>
      <c r="C1031" s="346"/>
      <c r="D1031" s="331">
        <v>2.05E-4</v>
      </c>
      <c r="E1031" s="332">
        <v>2.05E-4</v>
      </c>
      <c r="F1031" s="325" t="s">
        <v>2323</v>
      </c>
      <c r="G1031" s="333" t="s">
        <v>512</v>
      </c>
      <c r="H1031" s="327"/>
    </row>
    <row r="1032" spans="1:9" ht="15" customHeight="1">
      <c r="A1032" s="217" t="s">
        <v>579</v>
      </c>
      <c r="B1032" s="345" t="s">
        <v>1013</v>
      </c>
      <c r="C1032" s="346"/>
      <c r="D1032" s="331">
        <v>4.6099999999999998E-4</v>
      </c>
      <c r="E1032" s="332">
        <v>4.6099999999999998E-4</v>
      </c>
      <c r="F1032" s="325">
        <v>100</v>
      </c>
      <c r="G1032" s="333" t="s">
        <v>512</v>
      </c>
      <c r="H1032" s="327"/>
    </row>
    <row r="1033" spans="1:9" ht="15" customHeight="1">
      <c r="A1033" s="695" t="s">
        <v>578</v>
      </c>
      <c r="B1033" s="704" t="s">
        <v>1012</v>
      </c>
      <c r="C1033" s="340" t="s">
        <v>429</v>
      </c>
      <c r="D1033" s="337">
        <v>0</v>
      </c>
      <c r="E1033" s="337">
        <v>0</v>
      </c>
      <c r="F1033" s="699">
        <v>100</v>
      </c>
      <c r="G1033" s="700" t="s">
        <v>512</v>
      </c>
      <c r="H1033" s="327"/>
    </row>
    <row r="1034" spans="1:9" ht="15" customHeight="1">
      <c r="A1034" s="702"/>
      <c r="B1034" s="704"/>
      <c r="C1034" s="348" t="s">
        <v>2328</v>
      </c>
      <c r="D1034" s="337">
        <v>9.1E-4</v>
      </c>
      <c r="E1034" s="337">
        <v>9.1E-4</v>
      </c>
      <c r="F1034" s="699"/>
      <c r="G1034" s="700"/>
      <c r="H1034" s="362"/>
    </row>
    <row r="1035" spans="1:9" ht="15" customHeight="1">
      <c r="A1035" s="696"/>
      <c r="B1035" s="712"/>
      <c r="C1035" s="343" t="s">
        <v>952</v>
      </c>
      <c r="D1035" s="344">
        <v>3.7100000000000002E-4</v>
      </c>
      <c r="E1035" s="344">
        <v>3.7100000000000002E-4</v>
      </c>
      <c r="F1035" s="699"/>
      <c r="G1035" s="701"/>
      <c r="H1035" s="362"/>
    </row>
    <row r="1036" spans="1:9" ht="15" customHeight="1">
      <c r="A1036" s="695" t="s">
        <v>577</v>
      </c>
      <c r="B1036" s="704" t="s">
        <v>2466</v>
      </c>
      <c r="C1036" s="340" t="s">
        <v>429</v>
      </c>
      <c r="D1036" s="337">
        <v>0</v>
      </c>
      <c r="E1036" s="337">
        <v>0</v>
      </c>
      <c r="F1036" s="699">
        <v>75.34</v>
      </c>
      <c r="G1036" s="700" t="s">
        <v>2467</v>
      </c>
      <c r="H1036" s="327"/>
      <c r="I1036" s="369"/>
    </row>
    <row r="1037" spans="1:9" ht="15" customHeight="1">
      <c r="A1037" s="702"/>
      <c r="B1037" s="704"/>
      <c r="C1037" s="348" t="s">
        <v>2328</v>
      </c>
      <c r="D1037" s="337">
        <v>9.19E-4</v>
      </c>
      <c r="E1037" s="337">
        <v>9.19E-4</v>
      </c>
      <c r="F1037" s="699"/>
      <c r="G1037" s="700"/>
      <c r="H1037" s="362"/>
    </row>
    <row r="1038" spans="1:9" ht="15" customHeight="1">
      <c r="A1038" s="696"/>
      <c r="B1038" s="712"/>
      <c r="C1038" s="343" t="s">
        <v>952</v>
      </c>
      <c r="D1038" s="344">
        <v>2.2800000000000001E-4</v>
      </c>
      <c r="E1038" s="344">
        <v>2.2800000000000001E-4</v>
      </c>
      <c r="F1038" s="699"/>
      <c r="G1038" s="701"/>
      <c r="H1038" s="362"/>
    </row>
    <row r="1039" spans="1:9" ht="15" customHeight="1">
      <c r="A1039" s="217" t="s">
        <v>576</v>
      </c>
      <c r="B1039" s="217" t="s">
        <v>1011</v>
      </c>
      <c r="C1039" s="346"/>
      <c r="D1039" s="331">
        <v>8.4599999999999996E-4</v>
      </c>
      <c r="E1039" s="332">
        <v>8.4599999999999996E-4</v>
      </c>
      <c r="F1039" s="325">
        <v>100</v>
      </c>
      <c r="G1039" s="333" t="s">
        <v>512</v>
      </c>
      <c r="H1039" s="327"/>
    </row>
    <row r="1040" spans="1:9" ht="15" customHeight="1">
      <c r="A1040" s="217" t="s">
        <v>575</v>
      </c>
      <c r="B1040" s="217" t="s">
        <v>1010</v>
      </c>
      <c r="C1040" s="346"/>
      <c r="D1040" s="331">
        <v>5.2800000000000004E-4</v>
      </c>
      <c r="E1040" s="332">
        <v>5.2800000000000004E-4</v>
      </c>
      <c r="F1040" s="325">
        <v>100</v>
      </c>
      <c r="G1040" s="333" t="s">
        <v>512</v>
      </c>
      <c r="H1040" s="364"/>
    </row>
    <row r="1041" spans="1:8" ht="15" customHeight="1">
      <c r="A1041" s="695" t="s">
        <v>574</v>
      </c>
      <c r="B1041" s="704" t="s">
        <v>1009</v>
      </c>
      <c r="C1041" s="340" t="s">
        <v>429</v>
      </c>
      <c r="D1041" s="337">
        <v>0</v>
      </c>
      <c r="E1041" s="337">
        <v>0</v>
      </c>
      <c r="F1041" s="699">
        <v>100</v>
      </c>
      <c r="G1041" s="700" t="s">
        <v>512</v>
      </c>
      <c r="H1041" s="327"/>
    </row>
    <row r="1042" spans="1:8" ht="15" customHeight="1">
      <c r="A1042" s="702"/>
      <c r="B1042" s="704"/>
      <c r="C1042" s="352" t="s">
        <v>953</v>
      </c>
      <c r="D1042" s="337">
        <v>3.4000000000000002E-4</v>
      </c>
      <c r="E1042" s="337">
        <v>3.4000000000000002E-4</v>
      </c>
      <c r="F1042" s="699"/>
      <c r="G1042" s="700"/>
      <c r="H1042" s="362"/>
    </row>
    <row r="1043" spans="1:8" ht="15" customHeight="1">
      <c r="A1043" s="702"/>
      <c r="B1043" s="704"/>
      <c r="C1043" s="352" t="s">
        <v>988</v>
      </c>
      <c r="D1043" s="353">
        <v>2.9599999999999998E-4</v>
      </c>
      <c r="E1043" s="353">
        <v>2.9599999999999998E-4</v>
      </c>
      <c r="F1043" s="699"/>
      <c r="G1043" s="700"/>
      <c r="H1043" s="362"/>
    </row>
    <row r="1044" spans="1:8" ht="15" customHeight="1">
      <c r="A1044" s="702"/>
      <c r="B1044" s="704"/>
      <c r="C1044" s="348" t="s">
        <v>2333</v>
      </c>
      <c r="D1044" s="353">
        <v>4.2400000000000001E-4</v>
      </c>
      <c r="E1044" s="353">
        <v>4.2400000000000001E-4</v>
      </c>
      <c r="F1044" s="699"/>
      <c r="G1044" s="700"/>
      <c r="H1044" s="362"/>
    </row>
    <row r="1045" spans="1:8" ht="15" customHeight="1">
      <c r="A1045" s="696"/>
      <c r="B1045" s="712"/>
      <c r="C1045" s="343" t="s">
        <v>952</v>
      </c>
      <c r="D1045" s="344">
        <v>3.1E-4</v>
      </c>
      <c r="E1045" s="344">
        <v>3.1E-4</v>
      </c>
      <c r="F1045" s="699"/>
      <c r="G1045" s="701"/>
      <c r="H1045" s="362"/>
    </row>
    <row r="1046" spans="1:8" ht="15" customHeight="1">
      <c r="A1046" s="217" t="s">
        <v>2468</v>
      </c>
      <c r="B1046" s="217" t="s">
        <v>2469</v>
      </c>
      <c r="C1046" s="346"/>
      <c r="D1046" s="331">
        <v>1.9900000000000001E-4</v>
      </c>
      <c r="E1046" s="332">
        <v>1.9900000000000001E-4</v>
      </c>
      <c r="F1046" s="325">
        <v>100</v>
      </c>
      <c r="G1046" s="333" t="s">
        <v>512</v>
      </c>
      <c r="H1046" s="327"/>
    </row>
    <row r="1047" spans="1:8" ht="15" customHeight="1">
      <c r="A1047" s="695" t="s">
        <v>573</v>
      </c>
      <c r="B1047" s="713" t="s">
        <v>2470</v>
      </c>
      <c r="C1047" s="361" t="s">
        <v>2433</v>
      </c>
      <c r="D1047" s="337">
        <v>0</v>
      </c>
      <c r="E1047" s="337">
        <v>0</v>
      </c>
      <c r="F1047" s="699">
        <v>100</v>
      </c>
      <c r="G1047" s="700" t="s">
        <v>512</v>
      </c>
      <c r="H1047" s="364"/>
    </row>
    <row r="1048" spans="1:8" ht="15" customHeight="1">
      <c r="A1048" s="702"/>
      <c r="B1048" s="713"/>
      <c r="C1048" s="348" t="s">
        <v>2328</v>
      </c>
      <c r="D1048" s="337">
        <v>5.8399999999999999E-4</v>
      </c>
      <c r="E1048" s="337">
        <v>5.8399999999999999E-4</v>
      </c>
      <c r="F1048" s="699"/>
      <c r="G1048" s="700"/>
    </row>
    <row r="1049" spans="1:8" ht="15" customHeight="1">
      <c r="A1049" s="696"/>
      <c r="B1049" s="714"/>
      <c r="C1049" s="343" t="s">
        <v>952</v>
      </c>
      <c r="D1049" s="344">
        <v>5.8299999999999997E-4</v>
      </c>
      <c r="E1049" s="344">
        <v>5.8299999999999997E-4</v>
      </c>
      <c r="F1049" s="699"/>
      <c r="G1049" s="701"/>
    </row>
    <row r="1050" spans="1:8" ht="15" customHeight="1">
      <c r="A1050" s="695" t="s">
        <v>572</v>
      </c>
      <c r="B1050" s="697" t="s">
        <v>1008</v>
      </c>
      <c r="C1050" s="340" t="s">
        <v>429</v>
      </c>
      <c r="D1050" s="337">
        <v>0</v>
      </c>
      <c r="E1050" s="337">
        <v>0</v>
      </c>
      <c r="F1050" s="699">
        <v>91.51</v>
      </c>
      <c r="G1050" s="700" t="s">
        <v>2325</v>
      </c>
      <c r="H1050" s="327"/>
    </row>
    <row r="1051" spans="1:8" ht="15" customHeight="1">
      <c r="A1051" s="702"/>
      <c r="B1051" s="697"/>
      <c r="C1051" s="352" t="s">
        <v>953</v>
      </c>
      <c r="D1051" s="337">
        <v>2.12E-4</v>
      </c>
      <c r="E1051" s="337">
        <v>2.12E-4</v>
      </c>
      <c r="F1051" s="699"/>
      <c r="G1051" s="700"/>
      <c r="H1051" s="362"/>
    </row>
    <row r="1052" spans="1:8" ht="15" customHeight="1">
      <c r="A1052" s="702"/>
      <c r="B1052" s="697"/>
      <c r="C1052" s="352" t="s">
        <v>988</v>
      </c>
      <c r="D1052" s="353">
        <v>3.1799999999999998E-4</v>
      </c>
      <c r="E1052" s="353">
        <v>3.1799999999999998E-4</v>
      </c>
      <c r="F1052" s="699"/>
      <c r="G1052" s="700"/>
      <c r="H1052" s="362"/>
    </row>
    <row r="1053" spans="1:8" ht="15" customHeight="1">
      <c r="A1053" s="702"/>
      <c r="B1053" s="697"/>
      <c r="C1053" s="352" t="s">
        <v>987</v>
      </c>
      <c r="D1053" s="356">
        <v>3.39E-4</v>
      </c>
      <c r="E1053" s="353">
        <v>3.39E-4</v>
      </c>
      <c r="F1053" s="699"/>
      <c r="G1053" s="700"/>
      <c r="H1053" s="362"/>
    </row>
    <row r="1054" spans="1:8" ht="15" customHeight="1">
      <c r="A1054" s="702"/>
      <c r="B1054" s="697"/>
      <c r="C1054" s="352" t="s">
        <v>986</v>
      </c>
      <c r="D1054" s="356">
        <v>3.3700000000000001E-4</v>
      </c>
      <c r="E1054" s="353">
        <v>3.3700000000000001E-4</v>
      </c>
      <c r="F1054" s="699"/>
      <c r="G1054" s="700"/>
      <c r="H1054" s="362"/>
    </row>
    <row r="1055" spans="1:8" ht="15" customHeight="1">
      <c r="A1055" s="702"/>
      <c r="B1055" s="697"/>
      <c r="C1055" s="352" t="s">
        <v>985</v>
      </c>
      <c r="D1055" s="353">
        <v>3.5500000000000001E-4</v>
      </c>
      <c r="E1055" s="353">
        <v>3.5500000000000001E-4</v>
      </c>
      <c r="F1055" s="699"/>
      <c r="G1055" s="700"/>
      <c r="H1055" s="362"/>
    </row>
    <row r="1056" spans="1:8" ht="15" customHeight="1">
      <c r="A1056" s="702"/>
      <c r="B1056" s="697"/>
      <c r="C1056" s="348" t="s">
        <v>2354</v>
      </c>
      <c r="D1056" s="353">
        <v>6.11E-4</v>
      </c>
      <c r="E1056" s="353">
        <v>6.11E-4</v>
      </c>
      <c r="F1056" s="699"/>
      <c r="G1056" s="700"/>
      <c r="H1056" s="362"/>
    </row>
    <row r="1057" spans="1:8" ht="15" customHeight="1">
      <c r="A1057" s="696"/>
      <c r="B1057" s="698"/>
      <c r="C1057" s="343" t="s">
        <v>952</v>
      </c>
      <c r="D1057" s="344">
        <v>5.1199999999999998E-4</v>
      </c>
      <c r="E1057" s="344">
        <v>5.1199999999999998E-4</v>
      </c>
      <c r="F1057" s="699"/>
      <c r="G1057" s="701"/>
      <c r="H1057" s="362"/>
    </row>
    <row r="1058" spans="1:8" ht="15" customHeight="1">
      <c r="A1058" s="695" t="s">
        <v>571</v>
      </c>
      <c r="B1058" s="704" t="s">
        <v>1006</v>
      </c>
      <c r="C1058" s="340" t="s">
        <v>429</v>
      </c>
      <c r="D1058" s="337">
        <v>0</v>
      </c>
      <c r="E1058" s="337">
        <v>0</v>
      </c>
      <c r="F1058" s="699">
        <v>100</v>
      </c>
      <c r="G1058" s="700" t="s">
        <v>512</v>
      </c>
      <c r="H1058" s="327"/>
    </row>
    <row r="1059" spans="1:8" ht="15" customHeight="1">
      <c r="A1059" s="702"/>
      <c r="B1059" s="704"/>
      <c r="C1059" s="352" t="s">
        <v>953</v>
      </c>
      <c r="D1059" s="337">
        <v>3.9300000000000001E-4</v>
      </c>
      <c r="E1059" s="337">
        <v>3.9300000000000001E-4</v>
      </c>
      <c r="F1059" s="699"/>
      <c r="G1059" s="700"/>
      <c r="H1059" s="362"/>
    </row>
    <row r="1060" spans="1:8" ht="15" customHeight="1">
      <c r="A1060" s="702"/>
      <c r="B1060" s="704"/>
      <c r="C1060" s="358" t="s">
        <v>965</v>
      </c>
      <c r="D1060" s="353">
        <v>5.3300000000000005E-4</v>
      </c>
      <c r="E1060" s="353">
        <v>5.3300000000000005E-4</v>
      </c>
      <c r="F1060" s="699"/>
      <c r="G1060" s="700"/>
      <c r="H1060" s="362"/>
    </row>
    <row r="1061" spans="1:8" ht="15" customHeight="1">
      <c r="A1061" s="696"/>
      <c r="B1061" s="712"/>
      <c r="C1061" s="343" t="s">
        <v>952</v>
      </c>
      <c r="D1061" s="344">
        <v>5.1199999999999998E-4</v>
      </c>
      <c r="E1061" s="344">
        <v>5.1199999999999998E-4</v>
      </c>
      <c r="F1061" s="699"/>
      <c r="G1061" s="701"/>
      <c r="H1061" s="362"/>
    </row>
    <row r="1062" spans="1:8" ht="15" customHeight="1">
      <c r="A1062" s="695" t="s">
        <v>570</v>
      </c>
      <c r="B1062" s="704" t="s">
        <v>1005</v>
      </c>
      <c r="C1062" s="340" t="s">
        <v>429</v>
      </c>
      <c r="D1062" s="337">
        <v>0</v>
      </c>
      <c r="E1062" s="337">
        <v>0</v>
      </c>
      <c r="F1062" s="699">
        <v>100</v>
      </c>
      <c r="G1062" s="700" t="s">
        <v>512</v>
      </c>
      <c r="H1062" s="327"/>
    </row>
    <row r="1063" spans="1:8" ht="15" customHeight="1">
      <c r="A1063" s="702"/>
      <c r="B1063" s="704"/>
      <c r="C1063" s="348" t="s">
        <v>2328</v>
      </c>
      <c r="D1063" s="337">
        <v>2.4600000000000002E-4</v>
      </c>
      <c r="E1063" s="337">
        <v>2.4600000000000002E-4</v>
      </c>
      <c r="F1063" s="699"/>
      <c r="G1063" s="700"/>
      <c r="H1063" s="362"/>
    </row>
    <row r="1064" spans="1:8" ht="15" customHeight="1">
      <c r="A1064" s="696"/>
      <c r="B1064" s="712"/>
      <c r="C1064" s="343" t="s">
        <v>952</v>
      </c>
      <c r="D1064" s="344">
        <v>0</v>
      </c>
      <c r="E1064" s="344">
        <v>0</v>
      </c>
      <c r="F1064" s="699"/>
      <c r="G1064" s="701"/>
      <c r="H1064" s="362"/>
    </row>
    <row r="1065" spans="1:8" ht="15" customHeight="1">
      <c r="A1065" s="695" t="s">
        <v>569</v>
      </c>
      <c r="B1065" s="697" t="s">
        <v>1004</v>
      </c>
      <c r="C1065" s="340" t="s">
        <v>429</v>
      </c>
      <c r="D1065" s="337">
        <v>0</v>
      </c>
      <c r="E1065" s="337">
        <v>0</v>
      </c>
      <c r="F1065" s="699">
        <v>100</v>
      </c>
      <c r="G1065" s="700" t="s">
        <v>512</v>
      </c>
      <c r="H1065" s="364"/>
    </row>
    <row r="1066" spans="1:8" ht="15" customHeight="1">
      <c r="A1066" s="702"/>
      <c r="B1066" s="697"/>
      <c r="C1066" s="348" t="s">
        <v>2328</v>
      </c>
      <c r="D1066" s="337">
        <v>0</v>
      </c>
      <c r="E1066" s="337">
        <v>0</v>
      </c>
      <c r="F1066" s="699"/>
      <c r="G1066" s="700"/>
    </row>
    <row r="1067" spans="1:8" ht="15" customHeight="1">
      <c r="A1067" s="696"/>
      <c r="B1067" s="698"/>
      <c r="C1067" s="343" t="s">
        <v>952</v>
      </c>
      <c r="D1067" s="344">
        <v>0</v>
      </c>
      <c r="E1067" s="344">
        <v>0</v>
      </c>
      <c r="F1067" s="699"/>
      <c r="G1067" s="701"/>
    </row>
    <row r="1068" spans="1:8" ht="15" customHeight="1">
      <c r="A1068" s="217" t="s">
        <v>568</v>
      </c>
      <c r="B1068" s="345" t="s">
        <v>1003</v>
      </c>
      <c r="C1068" s="346"/>
      <c r="D1068" s="331">
        <v>6.3500000000000004E-4</v>
      </c>
      <c r="E1068" s="332">
        <v>6.3500000000000004E-4</v>
      </c>
      <c r="F1068" s="325" t="s">
        <v>2323</v>
      </c>
      <c r="G1068" s="333" t="s">
        <v>512</v>
      </c>
      <c r="H1068" s="327"/>
    </row>
    <row r="1069" spans="1:8" ht="15" customHeight="1">
      <c r="A1069" s="217" t="s">
        <v>567</v>
      </c>
      <c r="B1069" s="363" t="s">
        <v>1002</v>
      </c>
      <c r="C1069" s="346"/>
      <c r="D1069" s="331">
        <v>6.3199999999999997E-4</v>
      </c>
      <c r="E1069" s="332">
        <v>6.3199999999999997E-4</v>
      </c>
      <c r="F1069" s="325">
        <v>100</v>
      </c>
      <c r="G1069" s="333" t="s">
        <v>512</v>
      </c>
      <c r="H1069" s="364"/>
    </row>
    <row r="1070" spans="1:8" ht="15" customHeight="1">
      <c r="A1070" s="217" t="s">
        <v>566</v>
      </c>
      <c r="B1070" s="345" t="s">
        <v>1001</v>
      </c>
      <c r="C1070" s="346"/>
      <c r="D1070" s="331">
        <v>6.4400000000000004E-4</v>
      </c>
      <c r="E1070" s="332">
        <v>6.4400000000000004E-4</v>
      </c>
      <c r="F1070" s="325">
        <v>100</v>
      </c>
      <c r="G1070" s="333" t="s">
        <v>512</v>
      </c>
      <c r="H1070" s="327"/>
    </row>
    <row r="1071" spans="1:8" ht="15" customHeight="1">
      <c r="A1071" s="217" t="s">
        <v>1000</v>
      </c>
      <c r="B1071" s="345" t="s">
        <v>2471</v>
      </c>
      <c r="C1071" s="346"/>
      <c r="D1071" s="331">
        <v>7.2599999999999997E-4</v>
      </c>
      <c r="E1071" s="332">
        <v>7.2599999999999997E-4</v>
      </c>
      <c r="F1071" s="325">
        <v>90.41</v>
      </c>
      <c r="G1071" s="333" t="s">
        <v>2325</v>
      </c>
      <c r="H1071" s="327"/>
    </row>
    <row r="1072" spans="1:8" ht="15" customHeight="1">
      <c r="A1072" s="715" t="s">
        <v>565</v>
      </c>
      <c r="B1072" s="704" t="s">
        <v>999</v>
      </c>
      <c r="C1072" s="340" t="s">
        <v>429</v>
      </c>
      <c r="D1072" s="360">
        <v>0</v>
      </c>
      <c r="E1072" s="337">
        <v>0</v>
      </c>
      <c r="F1072" s="699">
        <v>37.07</v>
      </c>
      <c r="G1072" s="700" t="s">
        <v>2325</v>
      </c>
      <c r="H1072" s="327"/>
    </row>
    <row r="1073" spans="1:8" ht="15" customHeight="1">
      <c r="A1073" s="716"/>
      <c r="B1073" s="704"/>
      <c r="C1073" s="352" t="s">
        <v>953</v>
      </c>
      <c r="D1073" s="337">
        <v>0</v>
      </c>
      <c r="E1073" s="337">
        <v>0</v>
      </c>
      <c r="F1073" s="699"/>
      <c r="G1073" s="700"/>
      <c r="H1073" s="362"/>
    </row>
    <row r="1074" spans="1:8" ht="15" customHeight="1">
      <c r="A1074" s="716"/>
      <c r="B1074" s="704"/>
      <c r="C1074" s="358" t="s">
        <v>965</v>
      </c>
      <c r="D1074" s="353">
        <v>4.1800000000000002E-4</v>
      </c>
      <c r="E1074" s="353">
        <v>4.1800000000000002E-4</v>
      </c>
      <c r="F1074" s="699"/>
      <c r="G1074" s="700"/>
      <c r="H1074" s="362"/>
    </row>
    <row r="1075" spans="1:8" ht="15" customHeight="1">
      <c r="A1075" s="717"/>
      <c r="B1075" s="712"/>
      <c r="C1075" s="343" t="s">
        <v>952</v>
      </c>
      <c r="D1075" s="344">
        <v>3.6699999999999998E-4</v>
      </c>
      <c r="E1075" s="344">
        <v>3.6699999999999998E-4</v>
      </c>
      <c r="F1075" s="699"/>
      <c r="G1075" s="701"/>
      <c r="H1075" s="362"/>
    </row>
    <row r="1076" spans="1:8" ht="15" customHeight="1">
      <c r="A1076" s="715" t="s">
        <v>564</v>
      </c>
      <c r="B1076" s="713" t="s">
        <v>998</v>
      </c>
      <c r="C1076" s="340" t="s">
        <v>429</v>
      </c>
      <c r="D1076" s="337">
        <v>0</v>
      </c>
      <c r="E1076" s="337">
        <v>0</v>
      </c>
      <c r="F1076" s="699">
        <v>100</v>
      </c>
      <c r="G1076" s="700" t="s">
        <v>512</v>
      </c>
      <c r="H1076" s="364"/>
    </row>
    <row r="1077" spans="1:8" ht="15" customHeight="1">
      <c r="A1077" s="716"/>
      <c r="B1077" s="713"/>
      <c r="C1077" s="352" t="s">
        <v>953</v>
      </c>
      <c r="D1077" s="337">
        <v>0</v>
      </c>
      <c r="E1077" s="337">
        <v>0</v>
      </c>
      <c r="F1077" s="699"/>
      <c r="G1077" s="700"/>
    </row>
    <row r="1078" spans="1:8" ht="15" customHeight="1">
      <c r="A1078" s="716"/>
      <c r="B1078" s="713"/>
      <c r="C1078" s="352" t="s">
        <v>988</v>
      </c>
      <c r="D1078" s="353">
        <v>0</v>
      </c>
      <c r="E1078" s="353">
        <v>0</v>
      </c>
      <c r="F1078" s="699"/>
      <c r="G1078" s="700"/>
    </row>
    <row r="1079" spans="1:8" ht="15" customHeight="1">
      <c r="A1079" s="716"/>
      <c r="B1079" s="713"/>
      <c r="C1079" s="352" t="s">
        <v>987</v>
      </c>
      <c r="D1079" s="353">
        <v>0</v>
      </c>
      <c r="E1079" s="353">
        <v>0</v>
      </c>
      <c r="F1079" s="699"/>
      <c r="G1079" s="700"/>
    </row>
    <row r="1080" spans="1:8" ht="15" customHeight="1">
      <c r="A1080" s="716"/>
      <c r="B1080" s="713"/>
      <c r="C1080" s="352" t="s">
        <v>986</v>
      </c>
      <c r="D1080" s="353">
        <v>0</v>
      </c>
      <c r="E1080" s="353">
        <v>0</v>
      </c>
      <c r="F1080" s="699"/>
      <c r="G1080" s="700"/>
    </row>
    <row r="1081" spans="1:8" ht="15" customHeight="1">
      <c r="A1081" s="716"/>
      <c r="B1081" s="713"/>
      <c r="C1081" s="352" t="s">
        <v>985</v>
      </c>
      <c r="D1081" s="353">
        <v>0</v>
      </c>
      <c r="E1081" s="353">
        <v>0</v>
      </c>
      <c r="F1081" s="699"/>
      <c r="G1081" s="700"/>
    </row>
    <row r="1082" spans="1:8" ht="15" customHeight="1">
      <c r="A1082" s="716"/>
      <c r="B1082" s="713"/>
      <c r="C1082" s="352" t="s">
        <v>1083</v>
      </c>
      <c r="D1082" s="356">
        <v>0</v>
      </c>
      <c r="E1082" s="353">
        <v>0</v>
      </c>
      <c r="F1082" s="699"/>
      <c r="G1082" s="700"/>
    </row>
    <row r="1083" spans="1:8" ht="15" customHeight="1">
      <c r="A1083" s="716"/>
      <c r="B1083" s="713"/>
      <c r="C1083" s="352" t="s">
        <v>1082</v>
      </c>
      <c r="D1083" s="353">
        <v>0</v>
      </c>
      <c r="E1083" s="353">
        <v>0</v>
      </c>
      <c r="F1083" s="699"/>
      <c r="G1083" s="700"/>
    </row>
    <row r="1084" spans="1:8" ht="15" customHeight="1">
      <c r="A1084" s="716"/>
      <c r="B1084" s="713"/>
      <c r="C1084" s="352" t="s">
        <v>1081</v>
      </c>
      <c r="D1084" s="353">
        <v>0</v>
      </c>
      <c r="E1084" s="353">
        <v>0</v>
      </c>
      <c r="F1084" s="699"/>
      <c r="G1084" s="700"/>
    </row>
    <row r="1085" spans="1:8" ht="15" customHeight="1">
      <c r="A1085" s="716"/>
      <c r="B1085" s="713"/>
      <c r="C1085" s="352" t="s">
        <v>1093</v>
      </c>
      <c r="D1085" s="353">
        <v>0</v>
      </c>
      <c r="E1085" s="353">
        <v>0</v>
      </c>
      <c r="F1085" s="699"/>
      <c r="G1085" s="700"/>
    </row>
    <row r="1086" spans="1:8" ht="15" customHeight="1">
      <c r="A1086" s="716"/>
      <c r="B1086" s="713"/>
      <c r="C1086" s="352" t="s">
        <v>1096</v>
      </c>
      <c r="D1086" s="353">
        <v>0</v>
      </c>
      <c r="E1086" s="353">
        <v>0</v>
      </c>
      <c r="F1086" s="699"/>
      <c r="G1086" s="700"/>
    </row>
    <row r="1087" spans="1:8" ht="15" customHeight="1">
      <c r="A1087" s="716"/>
      <c r="B1087" s="713"/>
      <c r="C1087" s="348" t="s">
        <v>2472</v>
      </c>
      <c r="D1087" s="353" t="s">
        <v>2322</v>
      </c>
      <c r="E1087" s="353" t="s">
        <v>2322</v>
      </c>
      <c r="F1087" s="699"/>
      <c r="G1087" s="700"/>
    </row>
    <row r="1088" spans="1:8" ht="15" customHeight="1">
      <c r="A1088" s="717"/>
      <c r="B1088" s="714"/>
      <c r="C1088" s="343" t="s">
        <v>952</v>
      </c>
      <c r="D1088" s="344">
        <v>1.0000000000000001E-5</v>
      </c>
      <c r="E1088" s="344">
        <v>1.0000000000000001E-5</v>
      </c>
      <c r="F1088" s="699"/>
      <c r="G1088" s="701"/>
    </row>
    <row r="1089" spans="1:8" ht="15" customHeight="1">
      <c r="A1089" s="695" t="s">
        <v>563</v>
      </c>
      <c r="B1089" s="704" t="s">
        <v>997</v>
      </c>
      <c r="C1089" s="340" t="s">
        <v>429</v>
      </c>
      <c r="D1089" s="337">
        <v>0</v>
      </c>
      <c r="E1089" s="337">
        <v>0</v>
      </c>
      <c r="F1089" s="699">
        <v>100</v>
      </c>
      <c r="G1089" s="700" t="s">
        <v>512</v>
      </c>
      <c r="H1089" s="327"/>
    </row>
    <row r="1090" spans="1:8" ht="15" customHeight="1">
      <c r="A1090" s="702"/>
      <c r="B1090" s="704"/>
      <c r="C1090" s="348" t="s">
        <v>2328</v>
      </c>
      <c r="D1090" s="337">
        <v>5.5599999999999996E-4</v>
      </c>
      <c r="E1090" s="337">
        <v>5.5599999999999996E-4</v>
      </c>
      <c r="F1090" s="699"/>
      <c r="G1090" s="700"/>
      <c r="H1090" s="362"/>
    </row>
    <row r="1091" spans="1:8" ht="15" customHeight="1">
      <c r="A1091" s="696"/>
      <c r="B1091" s="712"/>
      <c r="C1091" s="343" t="s">
        <v>952</v>
      </c>
      <c r="D1091" s="344">
        <v>5.5000000000000003E-4</v>
      </c>
      <c r="E1091" s="344">
        <v>5.5000000000000003E-4</v>
      </c>
      <c r="F1091" s="699"/>
      <c r="G1091" s="701"/>
      <c r="H1091" s="362"/>
    </row>
    <row r="1092" spans="1:8" ht="15" customHeight="1">
      <c r="A1092" s="217" t="s">
        <v>562</v>
      </c>
      <c r="B1092" s="345" t="s">
        <v>996</v>
      </c>
      <c r="C1092" s="346"/>
      <c r="D1092" s="331">
        <v>4.9600000000000002E-4</v>
      </c>
      <c r="E1092" s="331">
        <v>4.9600000000000002E-4</v>
      </c>
      <c r="F1092" s="325">
        <v>100</v>
      </c>
      <c r="G1092" s="333" t="s">
        <v>512</v>
      </c>
      <c r="H1092" s="327"/>
    </row>
    <row r="1093" spans="1:8" ht="15" customHeight="1">
      <c r="A1093" s="217" t="s">
        <v>561</v>
      </c>
      <c r="B1093" s="345" t="s">
        <v>995</v>
      </c>
      <c r="C1093" s="346"/>
      <c r="D1093" s="331">
        <v>5.44E-4</v>
      </c>
      <c r="E1093" s="332">
        <v>5.44E-4</v>
      </c>
      <c r="F1093" s="325">
        <v>100</v>
      </c>
      <c r="G1093" s="333" t="s">
        <v>512</v>
      </c>
      <c r="H1093" s="327"/>
    </row>
    <row r="1094" spans="1:8" ht="15" customHeight="1">
      <c r="A1094" s="217" t="s">
        <v>560</v>
      </c>
      <c r="B1094" s="345" t="s">
        <v>994</v>
      </c>
      <c r="C1094" s="346"/>
      <c r="D1094" s="331">
        <v>5.5400000000000002E-4</v>
      </c>
      <c r="E1094" s="332">
        <v>5.5400000000000002E-4</v>
      </c>
      <c r="F1094" s="325">
        <v>100</v>
      </c>
      <c r="G1094" s="333" t="s">
        <v>512</v>
      </c>
      <c r="H1094" s="327"/>
    </row>
    <row r="1095" spans="1:8" ht="15" customHeight="1">
      <c r="A1095" s="695" t="s">
        <v>559</v>
      </c>
      <c r="B1095" s="704" t="s">
        <v>993</v>
      </c>
      <c r="C1095" s="340" t="s">
        <v>429</v>
      </c>
      <c r="D1095" s="337">
        <v>2.3E-5</v>
      </c>
      <c r="E1095" s="337">
        <v>2.3E-5</v>
      </c>
      <c r="F1095" s="699">
        <v>100</v>
      </c>
      <c r="G1095" s="700" t="s">
        <v>512</v>
      </c>
      <c r="H1095" s="327"/>
    </row>
    <row r="1096" spans="1:8" ht="15" customHeight="1">
      <c r="A1096" s="702"/>
      <c r="B1096" s="704"/>
      <c r="C1096" s="348" t="s">
        <v>2328</v>
      </c>
      <c r="D1096" s="360">
        <v>6.6100000000000002E-4</v>
      </c>
      <c r="E1096" s="337">
        <v>6.6100000000000002E-4</v>
      </c>
      <c r="F1096" s="699"/>
      <c r="G1096" s="700"/>
      <c r="H1096" s="362"/>
    </row>
    <row r="1097" spans="1:8" ht="15" customHeight="1">
      <c r="A1097" s="696"/>
      <c r="B1097" s="712"/>
      <c r="C1097" s="343" t="s">
        <v>952</v>
      </c>
      <c r="D1097" s="344">
        <v>6.6E-4</v>
      </c>
      <c r="E1097" s="344">
        <v>6.6E-4</v>
      </c>
      <c r="F1097" s="699"/>
      <c r="G1097" s="701"/>
      <c r="H1097" s="362"/>
    </row>
    <row r="1098" spans="1:8" ht="15" customHeight="1">
      <c r="A1098" s="217" t="s">
        <v>558</v>
      </c>
      <c r="B1098" s="345" t="s">
        <v>992</v>
      </c>
      <c r="C1098" s="346"/>
      <c r="D1098" s="331">
        <v>4.17E-4</v>
      </c>
      <c r="E1098" s="332">
        <v>3.68E-4</v>
      </c>
      <c r="F1098" s="325">
        <v>1.48</v>
      </c>
      <c r="G1098" s="333" t="s">
        <v>2325</v>
      </c>
      <c r="H1098" s="327"/>
    </row>
    <row r="1099" spans="1:8" ht="15" customHeight="1">
      <c r="A1099" s="695" t="s">
        <v>2473</v>
      </c>
      <c r="B1099" s="697" t="s">
        <v>991</v>
      </c>
      <c r="C1099" s="340" t="s">
        <v>429</v>
      </c>
      <c r="D1099" s="337">
        <v>3.5199999999999999E-4</v>
      </c>
      <c r="E1099" s="337">
        <v>3.5199999999999999E-4</v>
      </c>
      <c r="F1099" s="699">
        <v>100</v>
      </c>
      <c r="G1099" s="700" t="s">
        <v>512</v>
      </c>
      <c r="H1099" s="327"/>
    </row>
    <row r="1100" spans="1:8" ht="15" customHeight="1">
      <c r="A1100" s="702"/>
      <c r="B1100" s="697"/>
      <c r="C1100" s="352" t="s">
        <v>953</v>
      </c>
      <c r="D1100" s="337">
        <v>5.9900000000000003E-4</v>
      </c>
      <c r="E1100" s="337">
        <v>5.9900000000000003E-4</v>
      </c>
      <c r="F1100" s="699"/>
      <c r="G1100" s="700"/>
      <c r="H1100" s="362"/>
    </row>
    <row r="1101" spans="1:8" ht="15" customHeight="1">
      <c r="A1101" s="702"/>
      <c r="B1101" s="697"/>
      <c r="C1101" s="352" t="s">
        <v>988</v>
      </c>
      <c r="D1101" s="353">
        <v>3.77E-4</v>
      </c>
      <c r="E1101" s="353">
        <v>3.77E-4</v>
      </c>
      <c r="F1101" s="699"/>
      <c r="G1101" s="700"/>
      <c r="H1101" s="362"/>
    </row>
    <row r="1102" spans="1:8" ht="15" customHeight="1">
      <c r="A1102" s="702"/>
      <c r="B1102" s="697"/>
      <c r="C1102" s="352" t="s">
        <v>987</v>
      </c>
      <c r="D1102" s="353">
        <v>3.5399999999999999E-4</v>
      </c>
      <c r="E1102" s="353">
        <v>3.5399999999999999E-4</v>
      </c>
      <c r="F1102" s="699"/>
      <c r="G1102" s="700"/>
      <c r="H1102" s="362"/>
    </row>
    <row r="1103" spans="1:8" ht="15" customHeight="1">
      <c r="A1103" s="702"/>
      <c r="B1103" s="697"/>
      <c r="C1103" s="352" t="s">
        <v>986</v>
      </c>
      <c r="D1103" s="353">
        <v>3.6000000000000002E-4</v>
      </c>
      <c r="E1103" s="353">
        <v>3.6000000000000002E-4</v>
      </c>
      <c r="F1103" s="699"/>
      <c r="G1103" s="700"/>
      <c r="H1103" s="362"/>
    </row>
    <row r="1104" spans="1:8" ht="15" customHeight="1">
      <c r="A1104" s="702"/>
      <c r="B1104" s="697"/>
      <c r="C1104" s="352" t="s">
        <v>985</v>
      </c>
      <c r="D1104" s="353">
        <v>0</v>
      </c>
      <c r="E1104" s="353">
        <v>0</v>
      </c>
      <c r="F1104" s="699"/>
      <c r="G1104" s="700"/>
      <c r="H1104" s="362"/>
    </row>
    <row r="1105" spans="1:8" ht="15" customHeight="1">
      <c r="A1105" s="702"/>
      <c r="B1105" s="697"/>
      <c r="C1105" s="358" t="s">
        <v>2439</v>
      </c>
      <c r="D1105" s="353">
        <v>0</v>
      </c>
      <c r="E1105" s="353">
        <v>0</v>
      </c>
      <c r="F1105" s="699"/>
      <c r="G1105" s="700"/>
      <c r="H1105" s="362"/>
    </row>
    <row r="1106" spans="1:8" ht="15" customHeight="1">
      <c r="A1106" s="696"/>
      <c r="B1106" s="698"/>
      <c r="C1106" s="343" t="s">
        <v>952</v>
      </c>
      <c r="D1106" s="344">
        <v>4.3199999999999998E-4</v>
      </c>
      <c r="E1106" s="344">
        <v>4.3199999999999998E-4</v>
      </c>
      <c r="F1106" s="699"/>
      <c r="G1106" s="701"/>
      <c r="H1106" s="362"/>
    </row>
    <row r="1107" spans="1:8" ht="15" customHeight="1">
      <c r="A1107" s="217" t="s">
        <v>556</v>
      </c>
      <c r="B1107" s="345" t="s">
        <v>990</v>
      </c>
      <c r="C1107" s="346"/>
      <c r="D1107" s="347">
        <v>4.2900000000000002E-4</v>
      </c>
      <c r="E1107" s="332">
        <v>4.2900000000000002E-4</v>
      </c>
      <c r="F1107" s="325">
        <v>100</v>
      </c>
      <c r="G1107" s="333" t="s">
        <v>512</v>
      </c>
      <c r="H1107" s="327"/>
    </row>
    <row r="1108" spans="1:8" ht="15" customHeight="1">
      <c r="A1108" s="217" t="s">
        <v>2474</v>
      </c>
      <c r="B1108" s="345" t="s">
        <v>2475</v>
      </c>
      <c r="C1108" s="346"/>
      <c r="D1108" s="347">
        <v>4.57E-4</v>
      </c>
      <c r="E1108" s="332">
        <v>4.57E-4</v>
      </c>
      <c r="F1108" s="325">
        <v>100</v>
      </c>
      <c r="G1108" s="333" t="s">
        <v>512</v>
      </c>
      <c r="H1108" s="327"/>
    </row>
    <row r="1109" spans="1:8" ht="15" customHeight="1">
      <c r="A1109" s="217" t="s">
        <v>555</v>
      </c>
      <c r="B1109" s="345" t="s">
        <v>2476</v>
      </c>
      <c r="C1109" s="346"/>
      <c r="D1109" s="347">
        <v>6.2699999999999995E-4</v>
      </c>
      <c r="E1109" s="332">
        <v>6.2699999999999995E-4</v>
      </c>
      <c r="F1109" s="325">
        <v>100</v>
      </c>
      <c r="G1109" s="333" t="s">
        <v>512</v>
      </c>
      <c r="H1109" s="327"/>
    </row>
    <row r="1110" spans="1:8" ht="15" customHeight="1">
      <c r="A1110" s="695" t="s">
        <v>554</v>
      </c>
      <c r="B1110" s="704" t="s">
        <v>989</v>
      </c>
      <c r="C1110" s="340" t="s">
        <v>429</v>
      </c>
      <c r="D1110" s="337">
        <v>0</v>
      </c>
      <c r="E1110" s="337">
        <v>0</v>
      </c>
      <c r="F1110" s="699" t="s">
        <v>2323</v>
      </c>
      <c r="G1110" s="700" t="s">
        <v>512</v>
      </c>
      <c r="H1110" s="327"/>
    </row>
    <row r="1111" spans="1:8" ht="15" customHeight="1">
      <c r="A1111" s="702"/>
      <c r="B1111" s="704"/>
      <c r="C1111" s="352" t="s">
        <v>953</v>
      </c>
      <c r="D1111" s="337">
        <v>1.74E-4</v>
      </c>
      <c r="E1111" s="337">
        <v>1.74E-4</v>
      </c>
      <c r="F1111" s="699"/>
      <c r="G1111" s="700"/>
      <c r="H1111" s="362"/>
    </row>
    <row r="1112" spans="1:8" ht="15" customHeight="1">
      <c r="A1112" s="702"/>
      <c r="B1112" s="704"/>
      <c r="C1112" s="352" t="s">
        <v>988</v>
      </c>
      <c r="D1112" s="353">
        <v>2.6200000000000003E-4</v>
      </c>
      <c r="E1112" s="353">
        <v>2.6200000000000003E-4</v>
      </c>
      <c r="F1112" s="699"/>
      <c r="G1112" s="700"/>
      <c r="H1112" s="362"/>
    </row>
    <row r="1113" spans="1:8" ht="15" customHeight="1">
      <c r="A1113" s="702"/>
      <c r="B1113" s="704"/>
      <c r="C1113" s="358" t="s">
        <v>987</v>
      </c>
      <c r="D1113" s="353">
        <v>3.48E-4</v>
      </c>
      <c r="E1113" s="353">
        <v>3.48E-4</v>
      </c>
      <c r="F1113" s="699"/>
      <c r="G1113" s="700"/>
      <c r="H1113" s="362"/>
    </row>
    <row r="1114" spans="1:8" ht="15" customHeight="1">
      <c r="A1114" s="696"/>
      <c r="B1114" s="712"/>
      <c r="C1114" s="343" t="s">
        <v>952</v>
      </c>
      <c r="D1114" s="344">
        <v>1.01E-4</v>
      </c>
      <c r="E1114" s="344">
        <v>1.01E-4</v>
      </c>
      <c r="F1114" s="699"/>
      <c r="G1114" s="701"/>
      <c r="H1114" s="362"/>
    </row>
    <row r="1115" spans="1:8" ht="15" customHeight="1">
      <c r="A1115" s="217" t="s">
        <v>553</v>
      </c>
      <c r="B1115" s="345" t="s">
        <v>984</v>
      </c>
      <c r="C1115" s="346"/>
      <c r="D1115" s="331">
        <v>3.2000000000000003E-4</v>
      </c>
      <c r="E1115" s="332">
        <v>3.2000000000000003E-4</v>
      </c>
      <c r="F1115" s="325">
        <v>100</v>
      </c>
      <c r="G1115" s="333" t="s">
        <v>512</v>
      </c>
      <c r="H1115" s="327"/>
    </row>
    <row r="1116" spans="1:8" ht="15" customHeight="1">
      <c r="A1116" s="217" t="s">
        <v>552</v>
      </c>
      <c r="B1116" s="370" t="s">
        <v>2477</v>
      </c>
      <c r="C1116" s="346"/>
      <c r="D1116" s="331">
        <v>4.2499999999999998E-4</v>
      </c>
      <c r="E1116" s="332">
        <v>4.2499999999999998E-4</v>
      </c>
      <c r="F1116" s="325">
        <v>100</v>
      </c>
      <c r="G1116" s="333" t="s">
        <v>512</v>
      </c>
      <c r="H1116" s="327"/>
    </row>
    <row r="1117" spans="1:8" ht="15" customHeight="1">
      <c r="A1117" s="217" t="s">
        <v>551</v>
      </c>
      <c r="B1117" s="370" t="s">
        <v>2478</v>
      </c>
      <c r="C1117" s="346"/>
      <c r="D1117" s="331">
        <v>0</v>
      </c>
      <c r="E1117" s="332">
        <v>0</v>
      </c>
      <c r="F1117" s="325" t="s">
        <v>2323</v>
      </c>
      <c r="G1117" s="333" t="s">
        <v>512</v>
      </c>
      <c r="H1117" s="327"/>
    </row>
    <row r="1118" spans="1:8" ht="15" customHeight="1">
      <c r="A1118" s="217" t="s">
        <v>550</v>
      </c>
      <c r="B1118" s="345" t="s">
        <v>2479</v>
      </c>
      <c r="C1118" s="346"/>
      <c r="D1118" s="347">
        <v>3.86E-4</v>
      </c>
      <c r="E1118" s="389">
        <v>3.86E-4</v>
      </c>
      <c r="F1118" s="325" t="s">
        <v>2323</v>
      </c>
      <c r="G1118" s="333" t="s">
        <v>512</v>
      </c>
      <c r="H1118" s="327"/>
    </row>
    <row r="1119" spans="1:8" ht="15" customHeight="1">
      <c r="A1119" s="217" t="s">
        <v>549</v>
      </c>
      <c r="B1119" s="345" t="s">
        <v>983</v>
      </c>
      <c r="C1119" s="346"/>
      <c r="D1119" s="347">
        <v>2.04E-4</v>
      </c>
      <c r="E1119" s="332">
        <v>2.04E-4</v>
      </c>
      <c r="F1119" s="325" t="s">
        <v>2323</v>
      </c>
      <c r="G1119" s="333" t="s">
        <v>512</v>
      </c>
      <c r="H1119" s="327"/>
    </row>
    <row r="1120" spans="1:8" ht="15" customHeight="1">
      <c r="A1120" s="217" t="s">
        <v>2480</v>
      </c>
      <c r="B1120" s="370" t="s">
        <v>2481</v>
      </c>
      <c r="C1120" s="346"/>
      <c r="D1120" s="331" t="s">
        <v>2322</v>
      </c>
      <c r="E1120" s="332" t="s">
        <v>2322</v>
      </c>
      <c r="F1120" s="325" t="s">
        <v>2323</v>
      </c>
      <c r="G1120" s="333" t="s">
        <v>512</v>
      </c>
      <c r="H1120" s="364"/>
    </row>
    <row r="1121" spans="1:8" ht="15" customHeight="1">
      <c r="A1121" s="217" t="s">
        <v>548</v>
      </c>
      <c r="B1121" s="345" t="s">
        <v>2482</v>
      </c>
      <c r="C1121" s="346"/>
      <c r="D1121" s="347">
        <v>5.6099999999999998E-4</v>
      </c>
      <c r="E1121" s="332">
        <v>5.6099999999999998E-4</v>
      </c>
      <c r="F1121" s="325">
        <v>100</v>
      </c>
      <c r="G1121" s="333" t="s">
        <v>512</v>
      </c>
      <c r="H1121" s="327"/>
    </row>
    <row r="1122" spans="1:8" ht="15" customHeight="1">
      <c r="A1122" s="715" t="s">
        <v>547</v>
      </c>
      <c r="B1122" s="704" t="s">
        <v>982</v>
      </c>
      <c r="C1122" s="340" t="s">
        <v>429</v>
      </c>
      <c r="D1122" s="337">
        <v>3.4499999999999998E-4</v>
      </c>
      <c r="E1122" s="337">
        <v>3.4499999999999998E-4</v>
      </c>
      <c r="F1122" s="699">
        <v>100</v>
      </c>
      <c r="G1122" s="700" t="s">
        <v>512</v>
      </c>
      <c r="H1122" s="327"/>
    </row>
    <row r="1123" spans="1:8" ht="15" customHeight="1">
      <c r="A1123" s="716"/>
      <c r="B1123" s="704"/>
      <c r="C1123" s="348" t="s">
        <v>393</v>
      </c>
      <c r="D1123" s="337">
        <v>2.7099999999999997E-4</v>
      </c>
      <c r="E1123" s="337">
        <v>2.7099999999999997E-4</v>
      </c>
      <c r="F1123" s="699"/>
      <c r="G1123" s="700"/>
      <c r="H1123" s="362"/>
    </row>
    <row r="1124" spans="1:8" ht="15" customHeight="1">
      <c r="A1124" s="717"/>
      <c r="B1124" s="712"/>
      <c r="C1124" s="343" t="s">
        <v>952</v>
      </c>
      <c r="D1124" s="344">
        <v>2.72E-4</v>
      </c>
      <c r="E1124" s="344">
        <v>2.72E-4</v>
      </c>
      <c r="F1124" s="699"/>
      <c r="G1124" s="701"/>
      <c r="H1124" s="362"/>
    </row>
    <row r="1125" spans="1:8" ht="15" customHeight="1">
      <c r="A1125" s="217" t="s">
        <v>546</v>
      </c>
      <c r="B1125" s="345" t="s">
        <v>2483</v>
      </c>
      <c r="C1125" s="346"/>
      <c r="D1125" s="331">
        <v>6.3299999999999999E-4</v>
      </c>
      <c r="E1125" s="332">
        <v>6.3299999999999999E-4</v>
      </c>
      <c r="F1125" s="325">
        <v>100</v>
      </c>
      <c r="G1125" s="333" t="s">
        <v>512</v>
      </c>
      <c r="H1125" s="327"/>
    </row>
    <row r="1126" spans="1:8" ht="15" customHeight="1">
      <c r="A1126" s="217" t="s">
        <v>545</v>
      </c>
      <c r="B1126" s="217" t="s">
        <v>981</v>
      </c>
      <c r="C1126" s="346"/>
      <c r="D1126" s="331">
        <v>1.07E-4</v>
      </c>
      <c r="E1126" s="332">
        <v>1.07E-4</v>
      </c>
      <c r="F1126" s="325">
        <v>100</v>
      </c>
      <c r="G1126" s="333" t="s">
        <v>512</v>
      </c>
      <c r="H1126" s="327"/>
    </row>
    <row r="1127" spans="1:8" ht="34.5" customHeight="1">
      <c r="A1127" s="217" t="s">
        <v>544</v>
      </c>
      <c r="B1127" s="345" t="s">
        <v>980</v>
      </c>
      <c r="C1127" s="346"/>
      <c r="D1127" s="331">
        <v>6.0400000000000004E-4</v>
      </c>
      <c r="E1127" s="332">
        <v>6.0400000000000004E-4</v>
      </c>
      <c r="F1127" s="325">
        <v>92.93</v>
      </c>
      <c r="G1127" s="333" t="s">
        <v>2408</v>
      </c>
      <c r="H1127" s="327"/>
    </row>
    <row r="1128" spans="1:8" ht="15" customHeight="1">
      <c r="A1128" s="217" t="s">
        <v>543</v>
      </c>
      <c r="B1128" s="345" t="s">
        <v>979</v>
      </c>
      <c r="C1128" s="346"/>
      <c r="D1128" s="331">
        <v>4.4099999999999999E-4</v>
      </c>
      <c r="E1128" s="332">
        <v>4.4099999999999999E-4</v>
      </c>
      <c r="F1128" s="325">
        <v>100</v>
      </c>
      <c r="G1128" s="333" t="s">
        <v>512</v>
      </c>
      <c r="H1128" s="327"/>
    </row>
    <row r="1129" spans="1:8" ht="15" customHeight="1">
      <c r="A1129" s="217" t="s">
        <v>542</v>
      </c>
      <c r="B1129" s="345" t="s">
        <v>978</v>
      </c>
      <c r="C1129" s="346"/>
      <c r="D1129" s="331">
        <v>4.2700000000000002E-4</v>
      </c>
      <c r="E1129" s="332">
        <v>4.2700000000000002E-4</v>
      </c>
      <c r="F1129" s="325">
        <v>100</v>
      </c>
      <c r="G1129" s="333" t="s">
        <v>512</v>
      </c>
      <c r="H1129" s="327"/>
    </row>
    <row r="1130" spans="1:8" ht="15" customHeight="1">
      <c r="A1130" s="217" t="s">
        <v>541</v>
      </c>
      <c r="B1130" s="345" t="s">
        <v>977</v>
      </c>
      <c r="C1130" s="346"/>
      <c r="D1130" s="331">
        <v>3.0600000000000001E-4</v>
      </c>
      <c r="E1130" s="332">
        <v>3.0600000000000001E-4</v>
      </c>
      <c r="F1130" s="325">
        <v>100</v>
      </c>
      <c r="G1130" s="333" t="s">
        <v>512</v>
      </c>
      <c r="H1130" s="327"/>
    </row>
    <row r="1131" spans="1:8" ht="15" customHeight="1">
      <c r="A1131" s="695" t="s">
        <v>540</v>
      </c>
      <c r="B1131" s="704" t="s">
        <v>2484</v>
      </c>
      <c r="C1131" s="340" t="s">
        <v>429</v>
      </c>
      <c r="D1131" s="337">
        <v>0</v>
      </c>
      <c r="E1131" s="337">
        <v>0</v>
      </c>
      <c r="F1131" s="699">
        <v>93.19</v>
      </c>
      <c r="G1131" s="700" t="s">
        <v>2325</v>
      </c>
      <c r="H1131" s="327"/>
    </row>
    <row r="1132" spans="1:8" ht="15" customHeight="1">
      <c r="A1132" s="702"/>
      <c r="B1132" s="704"/>
      <c r="C1132" s="352" t="s">
        <v>953</v>
      </c>
      <c r="D1132" s="337">
        <v>3.9899999999999999E-4</v>
      </c>
      <c r="E1132" s="337">
        <v>3.9899999999999999E-4</v>
      </c>
      <c r="F1132" s="699"/>
      <c r="G1132" s="700"/>
      <c r="H1132" s="362"/>
    </row>
    <row r="1133" spans="1:8" ht="15" customHeight="1">
      <c r="A1133" s="702"/>
      <c r="B1133" s="704"/>
      <c r="C1133" s="348" t="s">
        <v>2367</v>
      </c>
      <c r="D1133" s="353">
        <v>5.3200000000000003E-4</v>
      </c>
      <c r="E1133" s="353">
        <v>5.3200000000000003E-4</v>
      </c>
      <c r="F1133" s="699"/>
      <c r="G1133" s="700"/>
      <c r="H1133" s="362"/>
    </row>
    <row r="1134" spans="1:8" ht="15" customHeight="1">
      <c r="A1134" s="696"/>
      <c r="B1134" s="712"/>
      <c r="C1134" s="343" t="s">
        <v>952</v>
      </c>
      <c r="D1134" s="344">
        <v>1.5699999999999999E-4</v>
      </c>
      <c r="E1134" s="344">
        <v>1.5699999999999999E-4</v>
      </c>
      <c r="F1134" s="699"/>
      <c r="G1134" s="701"/>
      <c r="H1134" s="362"/>
    </row>
    <row r="1135" spans="1:8" ht="15" customHeight="1">
      <c r="A1135" s="217" t="s">
        <v>539</v>
      </c>
      <c r="B1135" s="370" t="s">
        <v>976</v>
      </c>
      <c r="C1135" s="346"/>
      <c r="D1135" s="331">
        <v>4.8899999999999996E-4</v>
      </c>
      <c r="E1135" s="332">
        <v>4.8899999999999996E-4</v>
      </c>
      <c r="F1135" s="325">
        <v>100</v>
      </c>
      <c r="G1135" s="333" t="s">
        <v>512</v>
      </c>
      <c r="H1135" s="327"/>
    </row>
    <row r="1136" spans="1:8" ht="15" customHeight="1">
      <c r="A1136" s="217" t="s">
        <v>538</v>
      </c>
      <c r="B1136" s="345" t="s">
        <v>975</v>
      </c>
      <c r="C1136" s="346"/>
      <c r="D1136" s="331">
        <v>6.1799999999999995E-4</v>
      </c>
      <c r="E1136" s="332">
        <v>6.1799999999999995E-4</v>
      </c>
      <c r="F1136" s="325">
        <v>100</v>
      </c>
      <c r="G1136" s="333" t="s">
        <v>512</v>
      </c>
      <c r="H1136" s="327"/>
    </row>
    <row r="1137" spans="1:8" ht="15" customHeight="1">
      <c r="A1137" s="217" t="s">
        <v>537</v>
      </c>
      <c r="B1137" s="217" t="s">
        <v>974</v>
      </c>
      <c r="C1137" s="346"/>
      <c r="D1137" s="331">
        <v>3.8299999999999999E-4</v>
      </c>
      <c r="E1137" s="332">
        <v>3.8299999999999999E-4</v>
      </c>
      <c r="F1137" s="325">
        <v>100</v>
      </c>
      <c r="G1137" s="333" t="s">
        <v>512</v>
      </c>
      <c r="H1137" s="327"/>
    </row>
    <row r="1138" spans="1:8" ht="15" customHeight="1">
      <c r="A1138" s="695" t="s">
        <v>536</v>
      </c>
      <c r="B1138" s="718" t="s">
        <v>973</v>
      </c>
      <c r="C1138" s="361" t="s">
        <v>2433</v>
      </c>
      <c r="D1138" s="360">
        <v>0</v>
      </c>
      <c r="E1138" s="360">
        <v>0</v>
      </c>
      <c r="F1138" s="699">
        <v>100</v>
      </c>
      <c r="G1138" s="700" t="s">
        <v>512</v>
      </c>
      <c r="H1138" s="327"/>
    </row>
    <row r="1139" spans="1:8" ht="15" customHeight="1">
      <c r="A1139" s="702"/>
      <c r="B1139" s="718"/>
      <c r="C1139" s="352" t="s">
        <v>2434</v>
      </c>
      <c r="D1139" s="360">
        <v>0</v>
      </c>
      <c r="E1139" s="360">
        <v>0</v>
      </c>
      <c r="F1139" s="699"/>
      <c r="G1139" s="700"/>
      <c r="H1139" s="362"/>
    </row>
    <row r="1140" spans="1:8" ht="15" customHeight="1">
      <c r="A1140" s="702"/>
      <c r="B1140" s="718"/>
      <c r="C1140" s="358" t="s">
        <v>2367</v>
      </c>
      <c r="D1140" s="353">
        <v>5.9400000000000002E-4</v>
      </c>
      <c r="E1140" s="353">
        <v>5.9400000000000002E-4</v>
      </c>
      <c r="F1140" s="699"/>
      <c r="G1140" s="700"/>
      <c r="H1140" s="362"/>
    </row>
    <row r="1141" spans="1:8" ht="15" customHeight="1">
      <c r="A1141" s="696"/>
      <c r="B1141" s="719"/>
      <c r="C1141" s="343" t="s">
        <v>952</v>
      </c>
      <c r="D1141" s="344">
        <v>2.0799999999999999E-4</v>
      </c>
      <c r="E1141" s="344">
        <v>2.0799999999999999E-4</v>
      </c>
      <c r="F1141" s="699"/>
      <c r="G1141" s="701"/>
      <c r="H1141" s="362"/>
    </row>
    <row r="1142" spans="1:8" ht="15" customHeight="1">
      <c r="A1142" s="217" t="s">
        <v>535</v>
      </c>
      <c r="B1142" s="345" t="s">
        <v>972</v>
      </c>
      <c r="C1142" s="346"/>
      <c r="D1142" s="331">
        <v>4.3300000000000001E-4</v>
      </c>
      <c r="E1142" s="332">
        <v>4.3300000000000001E-4</v>
      </c>
      <c r="F1142" s="325">
        <v>100</v>
      </c>
      <c r="G1142" s="333" t="s">
        <v>512</v>
      </c>
      <c r="H1142" s="327"/>
    </row>
    <row r="1143" spans="1:8" ht="15" customHeight="1">
      <c r="A1143" s="217" t="s">
        <v>534</v>
      </c>
      <c r="B1143" s="345" t="s">
        <v>971</v>
      </c>
      <c r="C1143" s="346"/>
      <c r="D1143" s="331">
        <v>3.0000000000000001E-6</v>
      </c>
      <c r="E1143" s="332">
        <v>3.0000000000000001E-6</v>
      </c>
      <c r="F1143" s="325">
        <v>100</v>
      </c>
      <c r="G1143" s="333" t="s">
        <v>512</v>
      </c>
      <c r="H1143" s="327"/>
    </row>
    <row r="1144" spans="1:8" ht="15" customHeight="1">
      <c r="A1144" s="217" t="s">
        <v>2485</v>
      </c>
      <c r="B1144" s="345" t="s">
        <v>2486</v>
      </c>
      <c r="C1144" s="346"/>
      <c r="D1144" s="331">
        <v>3.6299999999999999E-4</v>
      </c>
      <c r="E1144" s="332">
        <v>3.6299999999999999E-4</v>
      </c>
      <c r="F1144" s="325">
        <v>100</v>
      </c>
      <c r="G1144" s="333" t="s">
        <v>512</v>
      </c>
      <c r="H1144" s="327"/>
    </row>
    <row r="1145" spans="1:8" ht="15" customHeight="1">
      <c r="A1145" s="695" t="s">
        <v>2487</v>
      </c>
      <c r="B1145" s="704" t="s">
        <v>2488</v>
      </c>
      <c r="C1145" s="340" t="s">
        <v>429</v>
      </c>
      <c r="D1145" s="337">
        <v>0</v>
      </c>
      <c r="E1145" s="337">
        <v>0</v>
      </c>
      <c r="F1145" s="699">
        <v>100</v>
      </c>
      <c r="G1145" s="700" t="s">
        <v>512</v>
      </c>
      <c r="H1145" s="327"/>
    </row>
    <row r="1146" spans="1:8" ht="15" customHeight="1">
      <c r="A1146" s="702"/>
      <c r="B1146" s="704"/>
      <c r="C1146" s="352" t="s">
        <v>953</v>
      </c>
      <c r="D1146" s="337">
        <v>1.2400000000000001E-4</v>
      </c>
      <c r="E1146" s="337">
        <v>1.2400000000000001E-4</v>
      </c>
      <c r="F1146" s="699"/>
      <c r="G1146" s="700"/>
      <c r="H1146" s="362"/>
    </row>
    <row r="1147" spans="1:8" ht="15" customHeight="1">
      <c r="A1147" s="702"/>
      <c r="B1147" s="704"/>
      <c r="C1147" s="348" t="s">
        <v>965</v>
      </c>
      <c r="D1147" s="353">
        <v>0</v>
      </c>
      <c r="E1147" s="353">
        <v>0</v>
      </c>
      <c r="F1147" s="699"/>
      <c r="G1147" s="700"/>
      <c r="H1147" s="362"/>
    </row>
    <row r="1148" spans="1:8" ht="15" customHeight="1">
      <c r="A1148" s="696"/>
      <c r="B1148" s="712"/>
      <c r="C1148" s="343" t="s">
        <v>952</v>
      </c>
      <c r="D1148" s="344">
        <v>0</v>
      </c>
      <c r="E1148" s="344">
        <v>0</v>
      </c>
      <c r="F1148" s="699"/>
      <c r="G1148" s="701"/>
      <c r="H1148" s="362"/>
    </row>
    <row r="1149" spans="1:8" ht="15" customHeight="1">
      <c r="A1149" s="217" t="s">
        <v>533</v>
      </c>
      <c r="B1149" s="345" t="s">
        <v>970</v>
      </c>
      <c r="C1149" s="346"/>
      <c r="D1149" s="331">
        <v>4.2999999999999999E-4</v>
      </c>
      <c r="E1149" s="332">
        <v>4.2999999999999999E-4</v>
      </c>
      <c r="F1149" s="325">
        <v>100</v>
      </c>
      <c r="G1149" s="333" t="s">
        <v>512</v>
      </c>
      <c r="H1149" s="327"/>
    </row>
    <row r="1150" spans="1:8" ht="15" customHeight="1">
      <c r="A1150" s="217" t="s">
        <v>532</v>
      </c>
      <c r="B1150" s="345" t="s">
        <v>969</v>
      </c>
      <c r="C1150" s="346"/>
      <c r="D1150" s="331">
        <v>5.1199999999999998E-4</v>
      </c>
      <c r="E1150" s="332">
        <v>5.1199999999999998E-4</v>
      </c>
      <c r="F1150" s="325">
        <v>100</v>
      </c>
      <c r="G1150" s="333" t="s">
        <v>512</v>
      </c>
      <c r="H1150" s="327"/>
    </row>
    <row r="1151" spans="1:8" ht="15" customHeight="1">
      <c r="A1151" s="217" t="s">
        <v>531</v>
      </c>
      <c r="B1151" s="217" t="s">
        <v>968</v>
      </c>
      <c r="C1151" s="346"/>
      <c r="D1151" s="331">
        <v>4.64E-4</v>
      </c>
      <c r="E1151" s="332">
        <v>4.64E-4</v>
      </c>
      <c r="F1151" s="325">
        <v>100</v>
      </c>
      <c r="G1151" s="333" t="s">
        <v>512</v>
      </c>
      <c r="H1151" s="357"/>
    </row>
    <row r="1152" spans="1:8" ht="15" customHeight="1">
      <c r="A1152" s="217" t="s">
        <v>530</v>
      </c>
      <c r="B1152" s="345" t="s">
        <v>967</v>
      </c>
      <c r="C1152" s="346"/>
      <c r="D1152" s="331">
        <v>5.1199999999999998E-4</v>
      </c>
      <c r="E1152" s="332">
        <v>5.1199999999999998E-4</v>
      </c>
      <c r="F1152" s="325">
        <v>100</v>
      </c>
      <c r="G1152" s="333" t="s">
        <v>512</v>
      </c>
      <c r="H1152" s="327"/>
    </row>
    <row r="1153" spans="1:9" ht="15" customHeight="1">
      <c r="A1153" s="217" t="s">
        <v>529</v>
      </c>
      <c r="B1153" s="217" t="s">
        <v>2489</v>
      </c>
      <c r="C1153" s="346"/>
      <c r="D1153" s="331">
        <v>4.55E-4</v>
      </c>
      <c r="E1153" s="332">
        <v>4.55E-4</v>
      </c>
      <c r="F1153" s="325">
        <v>100</v>
      </c>
      <c r="G1153" s="333" t="s">
        <v>512</v>
      </c>
      <c r="H1153" s="364"/>
    </row>
    <row r="1154" spans="1:9" ht="15" customHeight="1">
      <c r="A1154" s="695" t="s">
        <v>528</v>
      </c>
      <c r="B1154" s="704" t="s">
        <v>966</v>
      </c>
      <c r="C1154" s="340" t="s">
        <v>429</v>
      </c>
      <c r="D1154" s="337">
        <v>0</v>
      </c>
      <c r="E1154" s="337">
        <v>0</v>
      </c>
      <c r="F1154" s="699" t="s">
        <v>2323</v>
      </c>
      <c r="G1154" s="700" t="s">
        <v>512</v>
      </c>
      <c r="H1154" s="327"/>
    </row>
    <row r="1155" spans="1:9" ht="15" customHeight="1">
      <c r="A1155" s="702"/>
      <c r="B1155" s="704"/>
      <c r="C1155" s="348" t="s">
        <v>2328</v>
      </c>
      <c r="D1155" s="337">
        <v>4.2999999999999999E-4</v>
      </c>
      <c r="E1155" s="337">
        <v>4.2999999999999999E-4</v>
      </c>
      <c r="F1155" s="699"/>
      <c r="G1155" s="700"/>
      <c r="H1155" s="362"/>
    </row>
    <row r="1156" spans="1:9" ht="15" customHeight="1">
      <c r="A1156" s="696"/>
      <c r="B1156" s="712"/>
      <c r="C1156" s="343" t="s">
        <v>952</v>
      </c>
      <c r="D1156" s="344">
        <v>4.0900000000000002E-4</v>
      </c>
      <c r="E1156" s="344">
        <v>4.0900000000000002E-4</v>
      </c>
      <c r="F1156" s="699"/>
      <c r="G1156" s="701"/>
      <c r="H1156" s="362"/>
    </row>
    <row r="1157" spans="1:9" ht="15" customHeight="1">
      <c r="A1157" s="217" t="s">
        <v>527</v>
      </c>
      <c r="B1157" s="345" t="s">
        <v>964</v>
      </c>
      <c r="C1157" s="346"/>
      <c r="D1157" s="331">
        <v>0</v>
      </c>
      <c r="E1157" s="332">
        <v>0</v>
      </c>
      <c r="F1157" s="325">
        <v>100</v>
      </c>
      <c r="G1157" s="333" t="s">
        <v>512</v>
      </c>
      <c r="H1157" s="327"/>
    </row>
    <row r="1158" spans="1:9" ht="15" customHeight="1">
      <c r="A1158" s="217" t="s">
        <v>526</v>
      </c>
      <c r="B1158" s="345" t="s">
        <v>2490</v>
      </c>
      <c r="C1158" s="346"/>
      <c r="D1158" s="331">
        <v>6.2100000000000002E-4</v>
      </c>
      <c r="E1158" s="332">
        <v>6.2100000000000002E-4</v>
      </c>
      <c r="F1158" s="325">
        <v>100</v>
      </c>
      <c r="G1158" s="333" t="s">
        <v>512</v>
      </c>
      <c r="H1158" s="327"/>
    </row>
    <row r="1159" spans="1:9" ht="15" customHeight="1">
      <c r="A1159" s="217" t="s">
        <v>525</v>
      </c>
      <c r="B1159" s="345" t="s">
        <v>963</v>
      </c>
      <c r="C1159" s="346"/>
      <c r="D1159" s="331">
        <v>2.4600000000000002E-4</v>
      </c>
      <c r="E1159" s="332">
        <v>2.4600000000000002E-4</v>
      </c>
      <c r="F1159" s="325">
        <v>100</v>
      </c>
      <c r="G1159" s="333" t="s">
        <v>512</v>
      </c>
      <c r="H1159" s="327"/>
    </row>
    <row r="1160" spans="1:9" ht="15" customHeight="1">
      <c r="A1160" s="217" t="s">
        <v>524</v>
      </c>
      <c r="B1160" s="345" t="s">
        <v>962</v>
      </c>
      <c r="C1160" s="346"/>
      <c r="D1160" s="347">
        <v>5.6499999999999996E-4</v>
      </c>
      <c r="E1160" s="332">
        <v>5.6499999999999996E-4</v>
      </c>
      <c r="F1160" s="325">
        <v>100</v>
      </c>
      <c r="G1160" s="333" t="s">
        <v>512</v>
      </c>
      <c r="H1160" s="327"/>
    </row>
    <row r="1161" spans="1:9" ht="15" customHeight="1">
      <c r="A1161" s="695" t="s">
        <v>523</v>
      </c>
      <c r="B1161" s="697" t="s">
        <v>961</v>
      </c>
      <c r="C1161" s="340" t="s">
        <v>429</v>
      </c>
      <c r="D1161" s="337">
        <v>2.63E-4</v>
      </c>
      <c r="E1161" s="337">
        <v>2.63E-4</v>
      </c>
      <c r="F1161" s="699">
        <v>77.849999999999994</v>
      </c>
      <c r="G1161" s="700" t="s">
        <v>2325</v>
      </c>
      <c r="H1161" s="327"/>
    </row>
    <row r="1162" spans="1:9" ht="15" customHeight="1">
      <c r="A1162" s="702"/>
      <c r="B1162" s="697"/>
      <c r="C1162" s="348" t="s">
        <v>2328</v>
      </c>
      <c r="D1162" s="337">
        <v>5.7899999999999998E-4</v>
      </c>
      <c r="E1162" s="337">
        <v>5.7899999999999998E-4</v>
      </c>
      <c r="F1162" s="699"/>
      <c r="G1162" s="700"/>
      <c r="H1162" s="362"/>
    </row>
    <row r="1163" spans="1:9" ht="15" customHeight="1">
      <c r="A1163" s="696"/>
      <c r="B1163" s="698"/>
      <c r="C1163" s="343" t="s">
        <v>952</v>
      </c>
      <c r="D1163" s="344">
        <v>5.4600000000000004E-4</v>
      </c>
      <c r="E1163" s="344">
        <v>5.4600000000000004E-4</v>
      </c>
      <c r="F1163" s="699"/>
      <c r="G1163" s="701"/>
      <c r="H1163" s="362"/>
    </row>
    <row r="1164" spans="1:9" ht="15" customHeight="1">
      <c r="A1164" s="217" t="s">
        <v>2491</v>
      </c>
      <c r="B1164" s="370" t="s">
        <v>960</v>
      </c>
      <c r="C1164" s="346"/>
      <c r="D1164" s="331">
        <v>6.6200000000000005E-4</v>
      </c>
      <c r="E1164" s="332">
        <v>6.6200000000000005E-4</v>
      </c>
      <c r="F1164" s="325">
        <v>100</v>
      </c>
      <c r="G1164" s="333" t="s">
        <v>512</v>
      </c>
      <c r="H1164" s="327"/>
      <c r="I1164" s="362"/>
    </row>
    <row r="1165" spans="1:9" ht="15" customHeight="1">
      <c r="A1165" s="217" t="s">
        <v>2492</v>
      </c>
      <c r="B1165" s="370" t="s">
        <v>2493</v>
      </c>
      <c r="C1165" s="346"/>
      <c r="D1165" s="331">
        <v>5.8299999999999997E-4</v>
      </c>
      <c r="E1165" s="332">
        <v>5.8299999999999997E-4</v>
      </c>
      <c r="F1165" s="325">
        <v>100</v>
      </c>
      <c r="G1165" s="333" t="s">
        <v>512</v>
      </c>
      <c r="H1165" s="364"/>
    </row>
    <row r="1166" spans="1:9" ht="15" customHeight="1">
      <c r="A1166" s="217" t="s">
        <v>521</v>
      </c>
      <c r="B1166" s="345" t="s">
        <v>2494</v>
      </c>
      <c r="C1166" s="346"/>
      <c r="D1166" s="347">
        <v>5.5400000000000002E-4</v>
      </c>
      <c r="E1166" s="332">
        <v>5.5400000000000002E-4</v>
      </c>
      <c r="F1166" s="325">
        <v>100</v>
      </c>
      <c r="G1166" s="333" t="s">
        <v>512</v>
      </c>
      <c r="H1166" s="327"/>
    </row>
    <row r="1167" spans="1:9" ht="15" customHeight="1">
      <c r="A1167" s="217" t="s">
        <v>520</v>
      </c>
      <c r="B1167" s="217" t="s">
        <v>959</v>
      </c>
      <c r="C1167" s="346"/>
      <c r="D1167" s="331">
        <v>6.0300000000000002E-4</v>
      </c>
      <c r="E1167" s="332">
        <v>6.0300000000000002E-4</v>
      </c>
      <c r="F1167" s="325">
        <v>100</v>
      </c>
      <c r="G1167" s="333" t="s">
        <v>512</v>
      </c>
      <c r="H1167" s="327"/>
    </row>
    <row r="1168" spans="1:9" ht="15" customHeight="1">
      <c r="A1168" s="217" t="s">
        <v>519</v>
      </c>
      <c r="B1168" s="345" t="s">
        <v>958</v>
      </c>
      <c r="C1168" s="346"/>
      <c r="D1168" s="331">
        <v>5.8100000000000003E-4</v>
      </c>
      <c r="E1168" s="332">
        <v>5.8100000000000003E-4</v>
      </c>
      <c r="F1168" s="325">
        <v>100</v>
      </c>
      <c r="G1168" s="333" t="s">
        <v>512</v>
      </c>
      <c r="H1168" s="327"/>
    </row>
    <row r="1169" spans="1:8" ht="15" customHeight="1">
      <c r="A1169" s="217" t="s">
        <v>518</v>
      </c>
      <c r="B1169" s="345" t="s">
        <v>957</v>
      </c>
      <c r="C1169" s="346"/>
      <c r="D1169" s="331">
        <v>4.0099999999999999E-4</v>
      </c>
      <c r="E1169" s="332">
        <v>4.0099999999999999E-4</v>
      </c>
      <c r="F1169" s="325">
        <v>100</v>
      </c>
      <c r="G1169" s="333" t="s">
        <v>512</v>
      </c>
      <c r="H1169" s="327"/>
    </row>
    <row r="1170" spans="1:8" ht="15" customHeight="1">
      <c r="A1170" s="217" t="s">
        <v>2495</v>
      </c>
      <c r="B1170" s="345" t="s">
        <v>2496</v>
      </c>
      <c r="C1170" s="346"/>
      <c r="D1170" s="331">
        <v>4.06E-4</v>
      </c>
      <c r="E1170" s="332">
        <v>4.06E-4</v>
      </c>
      <c r="F1170" s="325">
        <v>100</v>
      </c>
      <c r="G1170" s="333" t="s">
        <v>512</v>
      </c>
      <c r="H1170" s="327"/>
    </row>
    <row r="1171" spans="1:8" ht="15" customHeight="1">
      <c r="A1171" s="217" t="s">
        <v>2497</v>
      </c>
      <c r="B1171" s="217" t="s">
        <v>2498</v>
      </c>
      <c r="C1171" s="346"/>
      <c r="D1171" s="331">
        <v>3.88E-4</v>
      </c>
      <c r="E1171" s="332">
        <v>3.88E-4</v>
      </c>
      <c r="F1171" s="325">
        <v>100</v>
      </c>
      <c r="G1171" s="333" t="s">
        <v>512</v>
      </c>
      <c r="H1171" s="357"/>
    </row>
    <row r="1172" spans="1:8" ht="15" customHeight="1">
      <c r="A1172" s="695" t="s">
        <v>2499</v>
      </c>
      <c r="B1172" s="697" t="s">
        <v>2500</v>
      </c>
      <c r="C1172" s="340" t="s">
        <v>429</v>
      </c>
      <c r="D1172" s="337">
        <v>0</v>
      </c>
      <c r="E1172" s="337">
        <v>0</v>
      </c>
      <c r="F1172" s="699">
        <v>99.08</v>
      </c>
      <c r="G1172" s="700" t="s">
        <v>2325</v>
      </c>
      <c r="H1172" s="327"/>
    </row>
    <row r="1173" spans="1:8" ht="15" customHeight="1">
      <c r="A1173" s="702"/>
      <c r="B1173" s="697"/>
      <c r="C1173" s="348" t="s">
        <v>2328</v>
      </c>
      <c r="D1173" s="337">
        <v>3.77E-4</v>
      </c>
      <c r="E1173" s="337">
        <v>3.77E-4</v>
      </c>
      <c r="F1173" s="699"/>
      <c r="G1173" s="700"/>
      <c r="H1173" s="362"/>
    </row>
    <row r="1174" spans="1:8" ht="15" customHeight="1">
      <c r="A1174" s="696"/>
      <c r="B1174" s="698"/>
      <c r="C1174" s="343" t="s">
        <v>952</v>
      </c>
      <c r="D1174" s="344">
        <v>3.6999999999999999E-4</v>
      </c>
      <c r="E1174" s="344">
        <v>3.6999999999999999E-4</v>
      </c>
      <c r="F1174" s="699"/>
      <c r="G1174" s="701"/>
      <c r="H1174" s="362"/>
    </row>
    <row r="1175" spans="1:8" ht="15" customHeight="1">
      <c r="A1175" s="217" t="s">
        <v>517</v>
      </c>
      <c r="B1175" s="345" t="s">
        <v>956</v>
      </c>
      <c r="C1175" s="346"/>
      <c r="D1175" s="331">
        <v>6.2699999999999995E-4</v>
      </c>
      <c r="E1175" s="332">
        <v>6.2699999999999995E-4</v>
      </c>
      <c r="F1175" s="325">
        <v>100</v>
      </c>
      <c r="G1175" s="333" t="s">
        <v>512</v>
      </c>
      <c r="H1175" s="327"/>
    </row>
    <row r="1176" spans="1:8" ht="15" customHeight="1">
      <c r="A1176" s="217" t="s">
        <v>516</v>
      </c>
      <c r="B1176" s="345" t="s">
        <v>955</v>
      </c>
      <c r="C1176" s="346"/>
      <c r="D1176" s="331">
        <v>4.6799999999999999E-4</v>
      </c>
      <c r="E1176" s="332">
        <v>4.6799999999999999E-4</v>
      </c>
      <c r="F1176" s="325">
        <v>100</v>
      </c>
      <c r="G1176" s="333" t="s">
        <v>512</v>
      </c>
      <c r="H1176" s="327"/>
    </row>
    <row r="1177" spans="1:8" ht="15" customHeight="1">
      <c r="A1177" s="217" t="s">
        <v>515</v>
      </c>
      <c r="B1177" s="345" t="s">
        <v>954</v>
      </c>
      <c r="C1177" s="346"/>
      <c r="D1177" s="331">
        <v>4.7600000000000002E-4</v>
      </c>
      <c r="E1177" s="332">
        <v>4.7600000000000002E-4</v>
      </c>
      <c r="F1177" s="325">
        <v>100</v>
      </c>
      <c r="G1177" s="333" t="s">
        <v>512</v>
      </c>
      <c r="H1177" s="327"/>
    </row>
    <row r="1178" spans="1:8" ht="15" customHeight="1">
      <c r="A1178" s="695" t="s">
        <v>514</v>
      </c>
      <c r="B1178" s="704" t="s">
        <v>2501</v>
      </c>
      <c r="C1178" s="340" t="s">
        <v>429</v>
      </c>
      <c r="D1178" s="337">
        <v>4.0999999999999999E-4</v>
      </c>
      <c r="E1178" s="337">
        <v>4.0999999999999999E-4</v>
      </c>
      <c r="F1178" s="699">
        <v>100</v>
      </c>
      <c r="G1178" s="700" t="s">
        <v>512</v>
      </c>
      <c r="H1178" s="327"/>
    </row>
    <row r="1179" spans="1:8" ht="15" customHeight="1">
      <c r="A1179" s="702"/>
      <c r="B1179" s="704"/>
      <c r="C1179" s="348" t="s">
        <v>2328</v>
      </c>
      <c r="D1179" s="337">
        <v>4.2499999999999998E-4</v>
      </c>
      <c r="E1179" s="337">
        <v>4.2499999999999998E-4</v>
      </c>
      <c r="F1179" s="699"/>
      <c r="G1179" s="700"/>
      <c r="H1179" s="362"/>
    </row>
    <row r="1180" spans="1:8" ht="15" customHeight="1">
      <c r="A1180" s="696"/>
      <c r="B1180" s="712"/>
      <c r="C1180" s="343" t="s">
        <v>952</v>
      </c>
      <c r="D1180" s="344">
        <v>4.2099999999999999E-4</v>
      </c>
      <c r="E1180" s="344">
        <v>4.2099999999999999E-4</v>
      </c>
      <c r="F1180" s="699"/>
      <c r="G1180" s="701"/>
      <c r="H1180" s="362"/>
    </row>
    <row r="1181" spans="1:8" ht="15" customHeight="1">
      <c r="A1181" s="217" t="s">
        <v>2502</v>
      </c>
      <c r="B1181" s="217" t="s">
        <v>2503</v>
      </c>
      <c r="C1181" s="346"/>
      <c r="D1181" s="331">
        <v>6.2299999999999996E-4</v>
      </c>
      <c r="E1181" s="332">
        <v>6.2299999999999996E-4</v>
      </c>
      <c r="F1181" s="325">
        <v>100</v>
      </c>
      <c r="G1181" s="333" t="s">
        <v>512</v>
      </c>
      <c r="H1181" s="364"/>
    </row>
    <row r="1182" spans="1:8" ht="15" customHeight="1">
      <c r="A1182" s="695" t="s">
        <v>513</v>
      </c>
      <c r="B1182" s="704" t="s">
        <v>2504</v>
      </c>
      <c r="C1182" s="340" t="s">
        <v>429</v>
      </c>
      <c r="D1182" s="360">
        <v>0</v>
      </c>
      <c r="E1182" s="337">
        <v>0</v>
      </c>
      <c r="F1182" s="699">
        <v>100</v>
      </c>
      <c r="G1182" s="700" t="s">
        <v>512</v>
      </c>
      <c r="H1182" s="327"/>
    </row>
    <row r="1183" spans="1:8" ht="15" customHeight="1">
      <c r="A1183" s="702"/>
      <c r="B1183" s="704"/>
      <c r="C1183" s="358" t="s">
        <v>953</v>
      </c>
      <c r="D1183" s="337">
        <v>2.9999999999999997E-4</v>
      </c>
      <c r="E1183" s="337">
        <v>2.9999999999999997E-4</v>
      </c>
      <c r="F1183" s="699"/>
      <c r="G1183" s="700"/>
      <c r="H1183" s="362"/>
    </row>
    <row r="1184" spans="1:8" ht="15" customHeight="1">
      <c r="A1184" s="696"/>
      <c r="B1184" s="712"/>
      <c r="C1184" s="343" t="s">
        <v>952</v>
      </c>
      <c r="D1184" s="344">
        <v>4.6E-5</v>
      </c>
      <c r="E1184" s="344">
        <v>4.6E-5</v>
      </c>
      <c r="F1184" s="699"/>
      <c r="G1184" s="701"/>
      <c r="H1184" s="362"/>
    </row>
    <row r="1185" spans="1:8" ht="15" customHeight="1">
      <c r="A1185" s="695" t="s">
        <v>511</v>
      </c>
      <c r="B1185" s="704" t="s">
        <v>951</v>
      </c>
      <c r="C1185" s="340" t="s">
        <v>429</v>
      </c>
      <c r="D1185" s="337">
        <v>0</v>
      </c>
      <c r="E1185" s="337">
        <v>0</v>
      </c>
      <c r="F1185" s="699">
        <v>100</v>
      </c>
      <c r="G1185" s="700" t="s">
        <v>512</v>
      </c>
      <c r="H1185" s="327"/>
    </row>
    <row r="1186" spans="1:8" ht="15" customHeight="1">
      <c r="A1186" s="702"/>
      <c r="B1186" s="704"/>
      <c r="C1186" s="348" t="s">
        <v>2328</v>
      </c>
      <c r="D1186" s="337">
        <v>5.2899999999999996E-4</v>
      </c>
      <c r="E1186" s="337">
        <v>5.2899999999999996E-4</v>
      </c>
      <c r="F1186" s="699"/>
      <c r="G1186" s="700"/>
      <c r="H1186" s="362"/>
    </row>
    <row r="1187" spans="1:8" ht="15" customHeight="1">
      <c r="A1187" s="696"/>
      <c r="B1187" s="712"/>
      <c r="C1187" s="343" t="s">
        <v>952</v>
      </c>
      <c r="D1187" s="344">
        <v>5.2700000000000002E-4</v>
      </c>
      <c r="E1187" s="344">
        <v>5.2700000000000002E-4</v>
      </c>
      <c r="F1187" s="699"/>
      <c r="G1187" s="701"/>
      <c r="H1187" s="362"/>
    </row>
    <row r="1188" spans="1:8" ht="15" customHeight="1">
      <c r="A1188" s="217" t="s">
        <v>510</v>
      </c>
      <c r="B1188" s="345" t="s">
        <v>950</v>
      </c>
      <c r="C1188" s="346"/>
      <c r="D1188" s="331">
        <v>4.3300000000000001E-4</v>
      </c>
      <c r="E1188" s="332">
        <v>4.3300000000000001E-4</v>
      </c>
      <c r="F1188" s="325">
        <v>100</v>
      </c>
      <c r="G1188" s="333" t="s">
        <v>512</v>
      </c>
      <c r="H1188" s="327"/>
    </row>
    <row r="1189" spans="1:8" ht="15" customHeight="1">
      <c r="A1189" s="217" t="s">
        <v>2505</v>
      </c>
      <c r="B1189" s="345" t="s">
        <v>2506</v>
      </c>
      <c r="C1189" s="346"/>
      <c r="D1189" s="331">
        <v>0</v>
      </c>
      <c r="E1189" s="332">
        <v>0</v>
      </c>
      <c r="F1189" s="325">
        <v>100</v>
      </c>
      <c r="G1189" s="333" t="s">
        <v>512</v>
      </c>
      <c r="H1189" s="327"/>
    </row>
    <row r="1190" spans="1:8" ht="15" customHeight="1">
      <c r="A1190" s="217" t="s">
        <v>2507</v>
      </c>
      <c r="B1190" s="345" t="s">
        <v>2508</v>
      </c>
      <c r="C1190" s="346"/>
      <c r="D1190" s="331">
        <v>6.3199999999999997E-4</v>
      </c>
      <c r="E1190" s="332">
        <v>6.3199999999999997E-4</v>
      </c>
      <c r="F1190" s="325">
        <v>100</v>
      </c>
      <c r="G1190" s="333" t="s">
        <v>512</v>
      </c>
      <c r="H1190" s="327"/>
    </row>
    <row r="1191" spans="1:8" ht="15" customHeight="1">
      <c r="A1191" s="217" t="s">
        <v>2509</v>
      </c>
      <c r="B1191" s="345" t="s">
        <v>2510</v>
      </c>
      <c r="C1191" s="346"/>
      <c r="D1191" s="347">
        <v>3.9999999999999998E-6</v>
      </c>
      <c r="E1191" s="332">
        <v>3.9999999999999998E-6</v>
      </c>
      <c r="F1191" s="325">
        <v>95.01</v>
      </c>
      <c r="G1191" s="333" t="s">
        <v>2325</v>
      </c>
      <c r="H1191" s="327"/>
    </row>
    <row r="1192" spans="1:8" ht="15" customHeight="1">
      <c r="A1192" s="217" t="s">
        <v>509</v>
      </c>
      <c r="B1192" s="345" t="s">
        <v>949</v>
      </c>
      <c r="C1192" s="346"/>
      <c r="D1192" s="331">
        <v>7.1199999999999996E-4</v>
      </c>
      <c r="E1192" s="332">
        <v>7.1199999999999996E-4</v>
      </c>
      <c r="F1192" s="325">
        <v>98.12</v>
      </c>
      <c r="G1192" s="333" t="s">
        <v>2325</v>
      </c>
      <c r="H1192" s="327"/>
    </row>
    <row r="1193" spans="1:8" ht="15" customHeight="1">
      <c r="A1193" s="217" t="s">
        <v>508</v>
      </c>
      <c r="B1193" s="345" t="s">
        <v>948</v>
      </c>
      <c r="C1193" s="346"/>
      <c r="D1193" s="331">
        <v>9.8999999999999994E-5</v>
      </c>
      <c r="E1193" s="332">
        <v>9.8999999999999994E-5</v>
      </c>
      <c r="F1193" s="325">
        <v>100</v>
      </c>
      <c r="G1193" s="333" t="s">
        <v>512</v>
      </c>
      <c r="H1193" s="327"/>
    </row>
    <row r="1194" spans="1:8" ht="15" customHeight="1">
      <c r="A1194" s="695" t="s">
        <v>2511</v>
      </c>
      <c r="B1194" s="704" t="s">
        <v>2512</v>
      </c>
      <c r="C1194" s="399" t="s">
        <v>2433</v>
      </c>
      <c r="D1194" s="337">
        <v>2.6600000000000001E-4</v>
      </c>
      <c r="E1194" s="337">
        <v>2.6600000000000001E-4</v>
      </c>
      <c r="F1194" s="699">
        <v>100</v>
      </c>
      <c r="G1194" s="700" t="s">
        <v>512</v>
      </c>
      <c r="H1194" s="327"/>
    </row>
    <row r="1195" spans="1:8" ht="15" customHeight="1">
      <c r="A1195" s="702"/>
      <c r="B1195" s="704"/>
      <c r="C1195" s="348" t="s">
        <v>2328</v>
      </c>
      <c r="D1195" s="337">
        <v>3.4499999999999998E-4</v>
      </c>
      <c r="E1195" s="337">
        <v>3.4499999999999998E-4</v>
      </c>
      <c r="F1195" s="699"/>
      <c r="G1195" s="700"/>
      <c r="H1195" s="362"/>
    </row>
    <row r="1196" spans="1:8" ht="15" customHeight="1">
      <c r="A1196" s="696"/>
      <c r="B1196" s="712"/>
      <c r="C1196" s="343" t="s">
        <v>952</v>
      </c>
      <c r="D1196" s="344">
        <v>3.3599999999999998E-4</v>
      </c>
      <c r="E1196" s="344">
        <v>3.3599999999999998E-4</v>
      </c>
      <c r="F1196" s="699"/>
      <c r="G1196" s="701"/>
      <c r="H1196" s="362"/>
    </row>
    <row r="1197" spans="1:8" ht="15" customHeight="1">
      <c r="A1197" s="695" t="s">
        <v>507</v>
      </c>
      <c r="B1197" s="704" t="s">
        <v>947</v>
      </c>
      <c r="C1197" s="340" t="s">
        <v>429</v>
      </c>
      <c r="D1197" s="337">
        <v>0</v>
      </c>
      <c r="E1197" s="337">
        <v>0</v>
      </c>
      <c r="F1197" s="699" t="s">
        <v>2323</v>
      </c>
      <c r="G1197" s="700" t="s">
        <v>512</v>
      </c>
      <c r="H1197" s="327"/>
    </row>
    <row r="1198" spans="1:8" ht="15" customHeight="1">
      <c r="A1198" s="702"/>
      <c r="B1198" s="704"/>
      <c r="C1198" s="348" t="s">
        <v>2328</v>
      </c>
      <c r="D1198" s="337">
        <v>3.6099999999999999E-4</v>
      </c>
      <c r="E1198" s="337">
        <v>3.6099999999999999E-4</v>
      </c>
      <c r="F1198" s="699"/>
      <c r="G1198" s="700"/>
      <c r="H1198" s="362"/>
    </row>
    <row r="1199" spans="1:8" ht="15" customHeight="1">
      <c r="A1199" s="696"/>
      <c r="B1199" s="712"/>
      <c r="C1199" s="343" t="s">
        <v>952</v>
      </c>
      <c r="D1199" s="344">
        <v>3.1100000000000002E-4</v>
      </c>
      <c r="E1199" s="344">
        <v>3.1100000000000002E-4</v>
      </c>
      <c r="F1199" s="699"/>
      <c r="G1199" s="701"/>
      <c r="H1199" s="362"/>
    </row>
    <row r="1200" spans="1:8" ht="15" customHeight="1">
      <c r="A1200" s="217" t="s">
        <v>2513</v>
      </c>
      <c r="B1200" s="345" t="s">
        <v>2514</v>
      </c>
      <c r="C1200" s="346"/>
      <c r="D1200" s="331">
        <v>4.75E-4</v>
      </c>
      <c r="E1200" s="332">
        <v>4.75E-4</v>
      </c>
      <c r="F1200" s="325">
        <v>100</v>
      </c>
      <c r="G1200" s="333" t="s">
        <v>512</v>
      </c>
      <c r="H1200" s="327"/>
    </row>
    <row r="1201" spans="1:9" ht="15" customHeight="1">
      <c r="A1201" s="217" t="s">
        <v>2515</v>
      </c>
      <c r="B1201" s="217" t="s">
        <v>2516</v>
      </c>
      <c r="C1201" s="346"/>
      <c r="D1201" s="331">
        <v>4.73E-4</v>
      </c>
      <c r="E1201" s="332">
        <v>4.73E-4</v>
      </c>
      <c r="F1201" s="325">
        <v>100</v>
      </c>
      <c r="G1201" s="333" t="s">
        <v>512</v>
      </c>
      <c r="H1201" s="327"/>
    </row>
    <row r="1202" spans="1:9" ht="15" customHeight="1">
      <c r="A1202" s="695" t="s">
        <v>2517</v>
      </c>
      <c r="B1202" s="697" t="s">
        <v>2518</v>
      </c>
      <c r="C1202" s="340" t="s">
        <v>429</v>
      </c>
      <c r="D1202" s="337">
        <v>0</v>
      </c>
      <c r="E1202" s="337">
        <v>0</v>
      </c>
      <c r="F1202" s="699">
        <v>100</v>
      </c>
      <c r="G1202" s="700" t="s">
        <v>512</v>
      </c>
      <c r="H1202" s="327"/>
    </row>
    <row r="1203" spans="1:9" ht="15" customHeight="1">
      <c r="A1203" s="702"/>
      <c r="B1203" s="697"/>
      <c r="C1203" s="348" t="s">
        <v>2328</v>
      </c>
      <c r="D1203" s="360">
        <v>3.88E-4</v>
      </c>
      <c r="E1203" s="337">
        <v>3.88E-4</v>
      </c>
      <c r="F1203" s="699"/>
      <c r="G1203" s="700"/>
      <c r="H1203" s="362"/>
    </row>
    <row r="1204" spans="1:9" s="366" customFormat="1" ht="15" customHeight="1">
      <c r="A1204" s="696"/>
      <c r="B1204" s="698"/>
      <c r="C1204" s="343" t="s">
        <v>952</v>
      </c>
      <c r="D1204" s="359">
        <v>3.3100000000000002E-4</v>
      </c>
      <c r="E1204" s="344">
        <v>3.3100000000000002E-4</v>
      </c>
      <c r="F1204" s="699"/>
      <c r="G1204" s="701"/>
      <c r="H1204" s="362"/>
      <c r="I1204" s="181"/>
    </row>
    <row r="1205" spans="1:9" ht="15" customHeight="1">
      <c r="A1205" s="217" t="s">
        <v>2519</v>
      </c>
      <c r="B1205" s="345" t="s">
        <v>2520</v>
      </c>
      <c r="C1205" s="346"/>
      <c r="D1205" s="331">
        <v>4.4299999999999998E-4</v>
      </c>
      <c r="E1205" s="332">
        <v>4.4299999999999998E-4</v>
      </c>
      <c r="F1205" s="325">
        <v>100</v>
      </c>
      <c r="G1205" s="333" t="s">
        <v>512</v>
      </c>
      <c r="H1205" s="327"/>
    </row>
    <row r="1206" spans="1:9" ht="15" customHeight="1">
      <c r="A1206" s="217" t="s">
        <v>2521</v>
      </c>
      <c r="B1206" s="345" t="s">
        <v>2522</v>
      </c>
      <c r="C1206" s="346"/>
      <c r="D1206" s="331">
        <v>0</v>
      </c>
      <c r="E1206" s="332">
        <v>0</v>
      </c>
      <c r="F1206" s="325">
        <v>100</v>
      </c>
      <c r="G1206" s="333" t="s">
        <v>512</v>
      </c>
      <c r="H1206" s="327"/>
    </row>
    <row r="1207" spans="1:9" ht="15" customHeight="1">
      <c r="A1207" s="695" t="s">
        <v>2523</v>
      </c>
      <c r="B1207" s="704" t="s">
        <v>2524</v>
      </c>
      <c r="C1207" s="340" t="s">
        <v>429</v>
      </c>
      <c r="D1207" s="337">
        <v>0</v>
      </c>
      <c r="E1207" s="337">
        <v>0</v>
      </c>
      <c r="F1207" s="699">
        <v>100</v>
      </c>
      <c r="G1207" s="700" t="s">
        <v>512</v>
      </c>
      <c r="H1207" s="327"/>
    </row>
    <row r="1208" spans="1:9" ht="15" customHeight="1">
      <c r="A1208" s="702"/>
      <c r="B1208" s="704"/>
      <c r="C1208" s="358" t="s">
        <v>953</v>
      </c>
      <c r="D1208" s="337">
        <v>0</v>
      </c>
      <c r="E1208" s="337">
        <v>0</v>
      </c>
      <c r="F1208" s="699"/>
      <c r="G1208" s="700"/>
      <c r="H1208" s="362"/>
    </row>
    <row r="1209" spans="1:9" ht="15" customHeight="1">
      <c r="A1209" s="696"/>
      <c r="B1209" s="712"/>
      <c r="C1209" s="343" t="s">
        <v>952</v>
      </c>
      <c r="D1209" s="344">
        <v>0</v>
      </c>
      <c r="E1209" s="344">
        <v>0</v>
      </c>
      <c r="F1209" s="699"/>
      <c r="G1209" s="701"/>
      <c r="H1209" s="362"/>
    </row>
    <row r="1210" spans="1:9" ht="15" customHeight="1">
      <c r="A1210" s="217" t="s">
        <v>2525</v>
      </c>
      <c r="B1210" s="345" t="s">
        <v>2526</v>
      </c>
      <c r="C1210" s="346"/>
      <c r="D1210" s="331">
        <v>5.7399999999999997E-4</v>
      </c>
      <c r="E1210" s="332">
        <v>5.7399999999999997E-4</v>
      </c>
      <c r="F1210" s="325">
        <v>79.099999999999994</v>
      </c>
      <c r="G1210" s="333" t="s">
        <v>2527</v>
      </c>
      <c r="H1210" s="327"/>
    </row>
    <row r="1211" spans="1:9" ht="15" customHeight="1">
      <c r="A1211" s="695" t="s">
        <v>2528</v>
      </c>
      <c r="B1211" s="697" t="s">
        <v>2529</v>
      </c>
      <c r="C1211" s="340" t="s">
        <v>429</v>
      </c>
      <c r="D1211" s="360">
        <v>0</v>
      </c>
      <c r="E1211" s="337">
        <v>0</v>
      </c>
      <c r="F1211" s="699">
        <v>100</v>
      </c>
      <c r="G1211" s="700" t="s">
        <v>512</v>
      </c>
      <c r="H1211" s="327"/>
    </row>
    <row r="1212" spans="1:9" ht="15" customHeight="1">
      <c r="A1212" s="702"/>
      <c r="B1212" s="697"/>
      <c r="C1212" s="348" t="s">
        <v>2328</v>
      </c>
      <c r="D1212" s="337">
        <v>4.6200000000000001E-4</v>
      </c>
      <c r="E1212" s="337">
        <v>4.6200000000000001E-4</v>
      </c>
      <c r="F1212" s="699"/>
      <c r="G1212" s="700"/>
      <c r="H1212" s="362"/>
    </row>
    <row r="1213" spans="1:9" ht="15" customHeight="1">
      <c r="A1213" s="696"/>
      <c r="B1213" s="698"/>
      <c r="C1213" s="343" t="s">
        <v>952</v>
      </c>
      <c r="D1213" s="344">
        <v>0</v>
      </c>
      <c r="E1213" s="344">
        <v>0</v>
      </c>
      <c r="F1213" s="699"/>
      <c r="G1213" s="701"/>
      <c r="H1213" s="362"/>
    </row>
    <row r="1214" spans="1:9" ht="15" customHeight="1">
      <c r="A1214" s="217" t="s">
        <v>2530</v>
      </c>
      <c r="B1214" s="345" t="s">
        <v>2531</v>
      </c>
      <c r="C1214" s="346"/>
      <c r="D1214" s="331">
        <v>6.38E-4</v>
      </c>
      <c r="E1214" s="332">
        <v>6.38E-4</v>
      </c>
      <c r="F1214" s="325">
        <v>100</v>
      </c>
      <c r="G1214" s="333" t="s">
        <v>512</v>
      </c>
      <c r="H1214" s="327"/>
    </row>
    <row r="1215" spans="1:9" ht="15" customHeight="1">
      <c r="A1215" s="217" t="s">
        <v>2532</v>
      </c>
      <c r="B1215" s="345" t="s">
        <v>2533</v>
      </c>
      <c r="C1215" s="346"/>
      <c r="D1215" s="331">
        <v>4.7600000000000002E-4</v>
      </c>
      <c r="E1215" s="332">
        <v>4.7600000000000002E-4</v>
      </c>
      <c r="F1215" s="325">
        <v>100</v>
      </c>
      <c r="G1215" s="333" t="s">
        <v>512</v>
      </c>
      <c r="H1215" s="327"/>
    </row>
    <row r="1216" spans="1:9" ht="15" customHeight="1">
      <c r="A1216" s="695" t="s">
        <v>2534</v>
      </c>
      <c r="B1216" s="704" t="s">
        <v>2535</v>
      </c>
      <c r="C1216" s="340" t="s">
        <v>429</v>
      </c>
      <c r="D1216" s="337">
        <v>0</v>
      </c>
      <c r="E1216" s="337">
        <v>0</v>
      </c>
      <c r="F1216" s="699">
        <v>98.07</v>
      </c>
      <c r="G1216" s="700" t="s">
        <v>2325</v>
      </c>
      <c r="H1216" s="327"/>
    </row>
    <row r="1217" spans="1:8" ht="15" customHeight="1">
      <c r="A1217" s="702"/>
      <c r="B1217" s="704"/>
      <c r="C1217" s="352" t="s">
        <v>953</v>
      </c>
      <c r="D1217" s="337">
        <v>0</v>
      </c>
      <c r="E1217" s="337">
        <v>0</v>
      </c>
      <c r="F1217" s="699"/>
      <c r="G1217" s="700"/>
      <c r="H1217" s="362"/>
    </row>
    <row r="1218" spans="1:8" ht="15" customHeight="1">
      <c r="A1218" s="702"/>
      <c r="B1218" s="704"/>
      <c r="C1218" s="352" t="s">
        <v>988</v>
      </c>
      <c r="D1218" s="353">
        <v>1.6699999999999999E-4</v>
      </c>
      <c r="E1218" s="353">
        <v>1.6699999999999999E-4</v>
      </c>
      <c r="F1218" s="699"/>
      <c r="G1218" s="700"/>
      <c r="H1218" s="362"/>
    </row>
    <row r="1219" spans="1:8" ht="15" customHeight="1">
      <c r="A1219" s="702"/>
      <c r="B1219" s="704"/>
      <c r="C1219" s="352" t="s">
        <v>987</v>
      </c>
      <c r="D1219" s="353">
        <v>2.13E-4</v>
      </c>
      <c r="E1219" s="353">
        <v>2.13E-4</v>
      </c>
      <c r="F1219" s="699"/>
      <c r="G1219" s="700"/>
      <c r="H1219" s="362"/>
    </row>
    <row r="1220" spans="1:8" ht="15" customHeight="1">
      <c r="A1220" s="702"/>
      <c r="B1220" s="704"/>
      <c r="C1220" s="352" t="s">
        <v>986</v>
      </c>
      <c r="D1220" s="353">
        <v>3.0499999999999999E-4</v>
      </c>
      <c r="E1220" s="353">
        <v>3.0499999999999999E-4</v>
      </c>
      <c r="F1220" s="699"/>
      <c r="G1220" s="700"/>
      <c r="H1220" s="362"/>
    </row>
    <row r="1221" spans="1:8" ht="15" customHeight="1">
      <c r="A1221" s="702"/>
      <c r="B1221" s="704"/>
      <c r="C1221" s="352" t="s">
        <v>985</v>
      </c>
      <c r="D1221" s="353">
        <v>3.97E-4</v>
      </c>
      <c r="E1221" s="353">
        <v>3.97E-4</v>
      </c>
      <c r="F1221" s="699"/>
      <c r="G1221" s="700"/>
      <c r="H1221" s="362"/>
    </row>
    <row r="1222" spans="1:8" ht="15" customHeight="1">
      <c r="A1222" s="702"/>
      <c r="B1222" s="704"/>
      <c r="C1222" s="348" t="s">
        <v>2354</v>
      </c>
      <c r="D1222" s="356">
        <v>4.57E-4</v>
      </c>
      <c r="E1222" s="353">
        <v>4.57E-4</v>
      </c>
      <c r="F1222" s="699"/>
      <c r="G1222" s="700"/>
      <c r="H1222" s="362"/>
    </row>
    <row r="1223" spans="1:8" ht="15" customHeight="1">
      <c r="A1223" s="696"/>
      <c r="B1223" s="712"/>
      <c r="C1223" s="343" t="s">
        <v>952</v>
      </c>
      <c r="D1223" s="344">
        <v>4.2499999999999998E-4</v>
      </c>
      <c r="E1223" s="344">
        <v>4.2499999999999998E-4</v>
      </c>
      <c r="F1223" s="699"/>
      <c r="G1223" s="701"/>
      <c r="H1223" s="362"/>
    </row>
    <row r="1224" spans="1:8" ht="15" customHeight="1">
      <c r="A1224" s="217" t="s">
        <v>2536</v>
      </c>
      <c r="B1224" s="345" t="s">
        <v>2537</v>
      </c>
      <c r="C1224" s="346"/>
      <c r="D1224" s="331">
        <v>5.7399999999999997E-4</v>
      </c>
      <c r="E1224" s="332">
        <v>5.7399999999999997E-4</v>
      </c>
      <c r="F1224" s="325">
        <v>92.05</v>
      </c>
      <c r="G1224" s="333" t="s">
        <v>2325</v>
      </c>
      <c r="H1224" s="327"/>
    </row>
    <row r="1225" spans="1:8" ht="15" customHeight="1">
      <c r="A1225" s="695" t="s">
        <v>2538</v>
      </c>
      <c r="B1225" s="704" t="s">
        <v>2539</v>
      </c>
      <c r="C1225" s="336" t="s">
        <v>429</v>
      </c>
      <c r="D1225" s="447">
        <v>5.4699999999999996E-4</v>
      </c>
      <c r="E1225" s="447">
        <v>5.4699999999999996E-4</v>
      </c>
      <c r="F1225" s="699">
        <v>100</v>
      </c>
      <c r="G1225" s="700" t="s">
        <v>512</v>
      </c>
      <c r="H1225" s="327"/>
    </row>
    <row r="1226" spans="1:8" ht="15" customHeight="1">
      <c r="A1226" s="696"/>
      <c r="B1226" s="712"/>
      <c r="C1226" s="343" t="s">
        <v>952</v>
      </c>
      <c r="D1226" s="324">
        <v>5.4699999999999996E-4</v>
      </c>
      <c r="E1226" s="324">
        <v>5.4699999999999996E-4</v>
      </c>
      <c r="F1226" s="699"/>
      <c r="G1226" s="701"/>
      <c r="H1226" s="362"/>
    </row>
    <row r="1227" spans="1:8" ht="15" customHeight="1">
      <c r="A1227" s="695" t="s">
        <v>2540</v>
      </c>
      <c r="B1227" s="704" t="s">
        <v>2541</v>
      </c>
      <c r="C1227" s="340" t="s">
        <v>429</v>
      </c>
      <c r="D1227" s="337">
        <v>0</v>
      </c>
      <c r="E1227" s="337">
        <v>0</v>
      </c>
      <c r="F1227" s="699">
        <v>100</v>
      </c>
      <c r="G1227" s="700" t="s">
        <v>512</v>
      </c>
      <c r="H1227" s="327"/>
    </row>
    <row r="1228" spans="1:8" ht="15" customHeight="1">
      <c r="A1228" s="702"/>
      <c r="B1228" s="704"/>
      <c r="C1228" s="348" t="s">
        <v>2328</v>
      </c>
      <c r="D1228" s="337">
        <v>5.9800000000000001E-4</v>
      </c>
      <c r="E1228" s="337">
        <v>5.9800000000000001E-4</v>
      </c>
      <c r="F1228" s="699"/>
      <c r="G1228" s="700"/>
      <c r="H1228" s="362"/>
    </row>
    <row r="1229" spans="1:8" ht="15" customHeight="1">
      <c r="A1229" s="696"/>
      <c r="B1229" s="712"/>
      <c r="C1229" s="343" t="s">
        <v>952</v>
      </c>
      <c r="D1229" s="344">
        <v>5.1800000000000001E-4</v>
      </c>
      <c r="E1229" s="344">
        <v>5.1800000000000001E-4</v>
      </c>
      <c r="F1229" s="699"/>
      <c r="G1229" s="701"/>
      <c r="H1229" s="362"/>
    </row>
    <row r="1230" spans="1:8" ht="15" customHeight="1">
      <c r="A1230" s="217" t="s">
        <v>2542</v>
      </c>
      <c r="B1230" s="217" t="s">
        <v>2543</v>
      </c>
      <c r="C1230" s="346"/>
      <c r="D1230" s="331">
        <v>4.8899999999999996E-4</v>
      </c>
      <c r="E1230" s="332">
        <v>4.8899999999999996E-4</v>
      </c>
      <c r="F1230" s="325">
        <v>100</v>
      </c>
      <c r="G1230" s="333" t="s">
        <v>512</v>
      </c>
      <c r="H1230" s="327"/>
    </row>
    <row r="1231" spans="1:8" ht="15" customHeight="1">
      <c r="A1231" s="188" t="s">
        <v>2544</v>
      </c>
      <c r="B1231" s="188" t="s">
        <v>2545</v>
      </c>
      <c r="C1231" s="400"/>
      <c r="D1231" s="401" t="s">
        <v>2322</v>
      </c>
      <c r="E1231" s="402" t="s">
        <v>2322</v>
      </c>
      <c r="F1231" s="374">
        <v>100</v>
      </c>
      <c r="G1231" s="414" t="s">
        <v>512</v>
      </c>
      <c r="H1231" s="327"/>
    </row>
    <row r="1232" spans="1:8" ht="15" customHeight="1">
      <c r="A1232" s="702" t="s">
        <v>2546</v>
      </c>
      <c r="B1232" s="703" t="s">
        <v>2547</v>
      </c>
      <c r="C1232" s="415" t="s">
        <v>429</v>
      </c>
      <c r="D1232" s="384">
        <v>2.0000000000000002E-5</v>
      </c>
      <c r="E1232" s="384">
        <v>2.0000000000000002E-5</v>
      </c>
      <c r="F1232" s="706">
        <v>100</v>
      </c>
      <c r="G1232" s="708" t="s">
        <v>512</v>
      </c>
      <c r="H1232" s="327"/>
    </row>
    <row r="1233" spans="1:8" ht="15" customHeight="1">
      <c r="A1233" s="702"/>
      <c r="B1233" s="705"/>
      <c r="C1233" s="385" t="s">
        <v>952</v>
      </c>
      <c r="D1233" s="416">
        <v>2.0000000000000002E-5</v>
      </c>
      <c r="E1233" s="416">
        <v>2.0000000000000002E-5</v>
      </c>
      <c r="F1233" s="707"/>
      <c r="G1233" s="710"/>
      <c r="H1233" s="327"/>
    </row>
    <row r="1234" spans="1:8" ht="15" customHeight="1">
      <c r="A1234" s="196" t="s">
        <v>2548</v>
      </c>
      <c r="B1234" s="387" t="s">
        <v>2549</v>
      </c>
      <c r="C1234" s="388"/>
      <c r="D1234" s="323">
        <v>8.8999999999999995E-5</v>
      </c>
      <c r="E1234" s="324">
        <v>8.8999999999999995E-5</v>
      </c>
      <c r="F1234" s="379">
        <v>100</v>
      </c>
      <c r="G1234" s="326" t="s">
        <v>512</v>
      </c>
      <c r="H1234" s="327"/>
    </row>
    <row r="1235" spans="1:8" ht="31.5" customHeight="1">
      <c r="A1235" s="217" t="s">
        <v>2550</v>
      </c>
      <c r="B1235" s="345" t="s">
        <v>2551</v>
      </c>
      <c r="C1235" s="346"/>
      <c r="D1235" s="331">
        <v>2.8899999999999998E-4</v>
      </c>
      <c r="E1235" s="332">
        <v>2.8899999999999998E-4</v>
      </c>
      <c r="F1235" s="325">
        <v>96.88</v>
      </c>
      <c r="G1235" s="333" t="s">
        <v>2408</v>
      </c>
      <c r="H1235" s="327"/>
    </row>
    <row r="1236" spans="1:8" ht="15" customHeight="1">
      <c r="A1236" s="217" t="s">
        <v>2552</v>
      </c>
      <c r="B1236" s="345" t="s">
        <v>2553</v>
      </c>
      <c r="C1236" s="346"/>
      <c r="D1236" s="331">
        <v>2.22E-4</v>
      </c>
      <c r="E1236" s="332">
        <v>2.22E-4</v>
      </c>
      <c r="F1236" s="325">
        <v>100</v>
      </c>
      <c r="G1236" s="333" t="s">
        <v>512</v>
      </c>
      <c r="H1236" s="327"/>
    </row>
    <row r="1237" spans="1:8" ht="15" customHeight="1">
      <c r="A1237" s="217" t="s">
        <v>2554</v>
      </c>
      <c r="B1237" s="345" t="s">
        <v>2555</v>
      </c>
      <c r="C1237" s="346"/>
      <c r="D1237" s="331">
        <v>5.7899999999999998E-4</v>
      </c>
      <c r="E1237" s="332">
        <v>5.7899999999999998E-4</v>
      </c>
      <c r="F1237" s="325">
        <v>82.89</v>
      </c>
      <c r="G1237" s="333" t="s">
        <v>2325</v>
      </c>
      <c r="H1237" s="327"/>
    </row>
    <row r="1238" spans="1:8" ht="15" customHeight="1">
      <c r="A1238" s="695" t="s">
        <v>2556</v>
      </c>
      <c r="B1238" s="704" t="s">
        <v>2557</v>
      </c>
      <c r="C1238" s="336" t="s">
        <v>429</v>
      </c>
      <c r="D1238" s="337">
        <v>0</v>
      </c>
      <c r="E1238" s="337">
        <v>0</v>
      </c>
      <c r="F1238" s="699">
        <v>100</v>
      </c>
      <c r="G1238" s="700" t="s">
        <v>512</v>
      </c>
      <c r="H1238" s="327"/>
    </row>
    <row r="1239" spans="1:8" ht="15" customHeight="1">
      <c r="A1239" s="696"/>
      <c r="B1239" s="712"/>
      <c r="C1239" s="343" t="s">
        <v>952</v>
      </c>
      <c r="D1239" s="324">
        <v>0</v>
      </c>
      <c r="E1239" s="324">
        <v>0</v>
      </c>
      <c r="F1239" s="699"/>
      <c r="G1239" s="701"/>
      <c r="H1239" s="362"/>
    </row>
    <row r="1240" spans="1:8" ht="15" customHeight="1">
      <c r="A1240" s="217" t="s">
        <v>2558</v>
      </c>
      <c r="B1240" s="217" t="s">
        <v>2559</v>
      </c>
      <c r="C1240" s="346"/>
      <c r="D1240" s="331">
        <v>4.28E-4</v>
      </c>
      <c r="E1240" s="332">
        <v>4.28E-4</v>
      </c>
      <c r="F1240" s="325">
        <v>21.66</v>
      </c>
      <c r="G1240" s="333" t="s">
        <v>2325</v>
      </c>
      <c r="H1240" s="364"/>
    </row>
    <row r="1241" spans="1:8" ht="15" customHeight="1">
      <c r="A1241" s="217" t="s">
        <v>2560</v>
      </c>
      <c r="B1241" s="345" t="s">
        <v>2561</v>
      </c>
      <c r="C1241" s="346"/>
      <c r="D1241" s="331">
        <v>2.31E-4</v>
      </c>
      <c r="E1241" s="332">
        <v>2.31E-4</v>
      </c>
      <c r="F1241" s="325">
        <v>100</v>
      </c>
      <c r="G1241" s="333" t="s">
        <v>512</v>
      </c>
      <c r="H1241" s="327"/>
    </row>
    <row r="1242" spans="1:8" ht="15" customHeight="1">
      <c r="A1242" s="217" t="s">
        <v>2562</v>
      </c>
      <c r="B1242" s="217" t="s">
        <v>2563</v>
      </c>
      <c r="C1242" s="346"/>
      <c r="D1242" s="331">
        <v>0</v>
      </c>
      <c r="E1242" s="332">
        <v>0</v>
      </c>
      <c r="F1242" s="325">
        <v>100</v>
      </c>
      <c r="G1242" s="333" t="s">
        <v>512</v>
      </c>
      <c r="H1242" s="357"/>
    </row>
    <row r="1243" spans="1:8" ht="15" customHeight="1">
      <c r="A1243" s="695" t="s">
        <v>2564</v>
      </c>
      <c r="B1243" s="704" t="s">
        <v>2565</v>
      </c>
      <c r="C1243" s="336" t="s">
        <v>429</v>
      </c>
      <c r="D1243" s="360">
        <v>3.0400000000000002E-4</v>
      </c>
      <c r="E1243" s="337">
        <v>3.0400000000000002E-4</v>
      </c>
      <c r="F1243" s="699">
        <v>100</v>
      </c>
      <c r="G1243" s="700" t="s">
        <v>512</v>
      </c>
      <c r="H1243" s="327"/>
    </row>
    <row r="1244" spans="1:8" ht="15" customHeight="1">
      <c r="A1244" s="696"/>
      <c r="B1244" s="712"/>
      <c r="C1244" s="343" t="s">
        <v>952</v>
      </c>
      <c r="D1244" s="372">
        <v>3.0400000000000002E-4</v>
      </c>
      <c r="E1244" s="324">
        <v>3.0400000000000002E-4</v>
      </c>
      <c r="F1244" s="699"/>
      <c r="G1244" s="701"/>
      <c r="H1244" s="362"/>
    </row>
    <row r="1245" spans="1:8" ht="15" customHeight="1">
      <c r="A1245" s="695" t="s">
        <v>2566</v>
      </c>
      <c r="B1245" s="697" t="s">
        <v>2567</v>
      </c>
      <c r="C1245" s="340" t="s">
        <v>429</v>
      </c>
      <c r="D1245" s="337">
        <v>2.9500000000000001E-4</v>
      </c>
      <c r="E1245" s="337">
        <v>2.9500000000000001E-4</v>
      </c>
      <c r="F1245" s="699">
        <v>90.21</v>
      </c>
      <c r="G1245" s="700" t="s">
        <v>2325</v>
      </c>
      <c r="H1245" s="327"/>
    </row>
    <row r="1246" spans="1:8" ht="15" customHeight="1">
      <c r="A1246" s="702"/>
      <c r="B1246" s="697"/>
      <c r="C1246" s="352" t="s">
        <v>953</v>
      </c>
      <c r="D1246" s="360">
        <v>4.2999999999999999E-4</v>
      </c>
      <c r="E1246" s="337">
        <v>4.2999999999999999E-4</v>
      </c>
      <c r="F1246" s="699"/>
      <c r="G1246" s="700"/>
      <c r="H1246" s="362"/>
    </row>
    <row r="1247" spans="1:8" ht="15" customHeight="1">
      <c r="A1247" s="702"/>
      <c r="B1247" s="697"/>
      <c r="C1247" s="358" t="s">
        <v>965</v>
      </c>
      <c r="D1247" s="353" t="s">
        <v>2322</v>
      </c>
      <c r="E1247" s="353" t="s">
        <v>2322</v>
      </c>
      <c r="F1247" s="699"/>
      <c r="G1247" s="700"/>
      <c r="H1247" s="362"/>
    </row>
    <row r="1248" spans="1:8" ht="15" customHeight="1">
      <c r="A1248" s="696"/>
      <c r="B1248" s="698"/>
      <c r="C1248" s="343" t="s">
        <v>952</v>
      </c>
      <c r="D1248" s="359">
        <v>1.023E-3</v>
      </c>
      <c r="E1248" s="344">
        <v>1.023E-3</v>
      </c>
      <c r="F1248" s="699"/>
      <c r="G1248" s="701"/>
      <c r="H1248" s="362"/>
    </row>
    <row r="1249" spans="1:8" ht="15" customHeight="1">
      <c r="A1249" s="695" t="s">
        <v>2568</v>
      </c>
      <c r="B1249" s="704" t="s">
        <v>2569</v>
      </c>
      <c r="C1249" s="336" t="s">
        <v>429</v>
      </c>
      <c r="D1249" s="337">
        <v>0</v>
      </c>
      <c r="E1249" s="337">
        <v>0</v>
      </c>
      <c r="F1249" s="699">
        <v>100</v>
      </c>
      <c r="G1249" s="700" t="s">
        <v>512</v>
      </c>
      <c r="H1249" s="327"/>
    </row>
    <row r="1250" spans="1:8" ht="15" customHeight="1">
      <c r="A1250" s="696"/>
      <c r="B1250" s="712"/>
      <c r="C1250" s="343" t="s">
        <v>952</v>
      </c>
      <c r="D1250" s="372">
        <v>0</v>
      </c>
      <c r="E1250" s="324">
        <v>0</v>
      </c>
      <c r="F1250" s="699"/>
      <c r="G1250" s="701"/>
      <c r="H1250" s="362"/>
    </row>
    <row r="1251" spans="1:8" ht="15" customHeight="1">
      <c r="A1251" s="217" t="s">
        <v>2570</v>
      </c>
      <c r="B1251" s="217" t="s">
        <v>2571</v>
      </c>
      <c r="C1251" s="346"/>
      <c r="D1251" s="331">
        <v>6.2500000000000001E-4</v>
      </c>
      <c r="E1251" s="332">
        <v>6.2500000000000001E-4</v>
      </c>
      <c r="F1251" s="325">
        <v>100</v>
      </c>
      <c r="G1251" s="333" t="s">
        <v>512</v>
      </c>
      <c r="H1251" s="357"/>
    </row>
    <row r="1252" spans="1:8" ht="15" customHeight="1">
      <c r="A1252" s="217" t="s">
        <v>2572</v>
      </c>
      <c r="B1252" s="345" t="s">
        <v>2573</v>
      </c>
      <c r="C1252" s="346"/>
      <c r="D1252" s="331">
        <v>6.1600000000000001E-4</v>
      </c>
      <c r="E1252" s="332">
        <v>6.1600000000000001E-4</v>
      </c>
      <c r="F1252" s="325">
        <v>100</v>
      </c>
      <c r="G1252" s="333" t="s">
        <v>512</v>
      </c>
      <c r="H1252" s="327"/>
    </row>
    <row r="1253" spans="1:8" ht="15" customHeight="1">
      <c r="A1253" s="695" t="s">
        <v>2574</v>
      </c>
      <c r="B1253" s="713" t="s">
        <v>2575</v>
      </c>
      <c r="C1253" s="340" t="s">
        <v>429</v>
      </c>
      <c r="D1253" s="337">
        <v>1.2899999999999999E-4</v>
      </c>
      <c r="E1253" s="337">
        <v>1.2899999999999999E-4</v>
      </c>
      <c r="F1253" s="699">
        <v>100</v>
      </c>
      <c r="G1253" s="700" t="s">
        <v>512</v>
      </c>
      <c r="H1253" s="364"/>
    </row>
    <row r="1254" spans="1:8" ht="15" customHeight="1">
      <c r="A1254" s="702"/>
      <c r="B1254" s="713"/>
      <c r="C1254" s="352" t="s">
        <v>953</v>
      </c>
      <c r="D1254" s="337">
        <v>1.4799999999999999E-4</v>
      </c>
      <c r="E1254" s="337">
        <v>1.4799999999999999E-4</v>
      </c>
      <c r="F1254" s="699"/>
      <c r="G1254" s="700"/>
    </row>
    <row r="1255" spans="1:8" ht="15" customHeight="1">
      <c r="A1255" s="702"/>
      <c r="B1255" s="713"/>
      <c r="C1255" s="358" t="s">
        <v>988</v>
      </c>
      <c r="D1255" s="353">
        <v>9.7999999999999997E-5</v>
      </c>
      <c r="E1255" s="353">
        <v>9.7999999999999997E-5</v>
      </c>
      <c r="F1255" s="699"/>
      <c r="G1255" s="700"/>
    </row>
    <row r="1256" spans="1:8" ht="15" customHeight="1">
      <c r="A1256" s="696"/>
      <c r="B1256" s="714"/>
      <c r="C1256" s="343" t="s">
        <v>952</v>
      </c>
      <c r="D1256" s="344">
        <v>1.2300000000000001E-4</v>
      </c>
      <c r="E1256" s="344">
        <v>1.2300000000000001E-4</v>
      </c>
      <c r="F1256" s="699"/>
      <c r="G1256" s="701"/>
    </row>
    <row r="1257" spans="1:8" ht="15" customHeight="1">
      <c r="A1257" s="217" t="s">
        <v>2576</v>
      </c>
      <c r="B1257" s="345" t="s">
        <v>2577</v>
      </c>
      <c r="C1257" s="346"/>
      <c r="D1257" s="331">
        <v>2.41E-4</v>
      </c>
      <c r="E1257" s="332">
        <v>2.41E-4</v>
      </c>
      <c r="F1257" s="325">
        <v>100</v>
      </c>
      <c r="G1257" s="333" t="s">
        <v>512</v>
      </c>
      <c r="H1257" s="327"/>
    </row>
    <row r="1258" spans="1:8" ht="15" customHeight="1">
      <c r="A1258" s="217" t="s">
        <v>2578</v>
      </c>
      <c r="B1258" s="345" t="s">
        <v>2579</v>
      </c>
      <c r="C1258" s="346"/>
      <c r="D1258" s="331">
        <v>9.3999999999999994E-5</v>
      </c>
      <c r="E1258" s="332">
        <v>9.3999999999999994E-5</v>
      </c>
      <c r="F1258" s="325">
        <v>100</v>
      </c>
      <c r="G1258" s="333" t="s">
        <v>512</v>
      </c>
      <c r="H1258" s="327"/>
    </row>
    <row r="1259" spans="1:8" ht="15" customHeight="1">
      <c r="A1259" s="188" t="s">
        <v>2580</v>
      </c>
      <c r="B1259" s="188" t="s">
        <v>2581</v>
      </c>
      <c r="C1259" s="400"/>
      <c r="D1259" s="419">
        <v>5.1099999999999995E-4</v>
      </c>
      <c r="E1259" s="421">
        <v>5.1099999999999995E-4</v>
      </c>
      <c r="F1259" s="374">
        <v>65.7</v>
      </c>
      <c r="G1259" s="414" t="s">
        <v>2325</v>
      </c>
      <c r="H1259" s="420"/>
    </row>
    <row r="1260" spans="1:8" ht="15" customHeight="1">
      <c r="A1260" s="702" t="s">
        <v>2582</v>
      </c>
      <c r="B1260" s="703" t="s">
        <v>2583</v>
      </c>
      <c r="C1260" s="382" t="s">
        <v>429</v>
      </c>
      <c r="D1260" s="384">
        <v>0</v>
      </c>
      <c r="E1260" s="384">
        <v>0</v>
      </c>
      <c r="F1260" s="706">
        <v>59.45</v>
      </c>
      <c r="G1260" s="708" t="s">
        <v>2408</v>
      </c>
      <c r="H1260" s="327"/>
    </row>
    <row r="1261" spans="1:8" ht="15" customHeight="1">
      <c r="A1261" s="702"/>
      <c r="B1261" s="704"/>
      <c r="C1261" s="348" t="s">
        <v>2328</v>
      </c>
      <c r="D1261" s="337">
        <v>5.8799999999999998E-4</v>
      </c>
      <c r="E1261" s="337">
        <v>5.8799999999999998E-4</v>
      </c>
      <c r="F1261" s="699"/>
      <c r="G1261" s="709"/>
      <c r="H1261" s="362"/>
    </row>
    <row r="1262" spans="1:8" ht="15" customHeight="1">
      <c r="A1262" s="702"/>
      <c r="B1262" s="705"/>
      <c r="C1262" s="385" t="s">
        <v>952</v>
      </c>
      <c r="D1262" s="386">
        <v>3.1E-4</v>
      </c>
      <c r="E1262" s="386">
        <v>3.1E-4</v>
      </c>
      <c r="F1262" s="707"/>
      <c r="G1262" s="710"/>
      <c r="H1262" s="362"/>
    </row>
    <row r="1263" spans="1:8" ht="15" customHeight="1">
      <c r="A1263" s="196" t="s">
        <v>2584</v>
      </c>
      <c r="B1263" s="196" t="s">
        <v>2585</v>
      </c>
      <c r="C1263" s="388"/>
      <c r="D1263" s="323">
        <v>3.0600000000000001E-4</v>
      </c>
      <c r="E1263" s="324">
        <v>3.0600000000000001E-4</v>
      </c>
      <c r="F1263" s="379">
        <v>100</v>
      </c>
      <c r="G1263" s="326" t="s">
        <v>512</v>
      </c>
      <c r="H1263" s="357"/>
    </row>
    <row r="1264" spans="1:8" ht="15" customHeight="1">
      <c r="A1264" s="217" t="s">
        <v>2586</v>
      </c>
      <c r="B1264" s="217" t="s">
        <v>2587</v>
      </c>
      <c r="C1264" s="346"/>
      <c r="D1264" s="331">
        <v>4.66E-4</v>
      </c>
      <c r="E1264" s="332">
        <v>4.66E-4</v>
      </c>
      <c r="F1264" s="325" t="s">
        <v>2323</v>
      </c>
      <c r="G1264" s="333" t="s">
        <v>512</v>
      </c>
      <c r="H1264" s="357"/>
    </row>
    <row r="1265" spans="1:9" ht="15" customHeight="1">
      <c r="A1265" s="695" t="s">
        <v>2588</v>
      </c>
      <c r="B1265" s="697" t="s">
        <v>2589</v>
      </c>
      <c r="C1265" s="336" t="s">
        <v>429</v>
      </c>
      <c r="D1265" s="445">
        <v>0</v>
      </c>
      <c r="E1265" s="446">
        <v>0</v>
      </c>
      <c r="F1265" s="699" t="s">
        <v>2323</v>
      </c>
      <c r="G1265" s="700" t="s">
        <v>512</v>
      </c>
      <c r="H1265" s="327"/>
      <c r="I1265" s="362"/>
    </row>
    <row r="1266" spans="1:9" ht="15" customHeight="1">
      <c r="A1266" s="696"/>
      <c r="B1266" s="698"/>
      <c r="C1266" s="343" t="s">
        <v>952</v>
      </c>
      <c r="D1266" s="324">
        <v>0</v>
      </c>
      <c r="E1266" s="324">
        <v>0</v>
      </c>
      <c r="F1266" s="699"/>
      <c r="G1266" s="701"/>
    </row>
    <row r="1267" spans="1:9" ht="15" customHeight="1">
      <c r="A1267" s="217" t="s">
        <v>2590</v>
      </c>
      <c r="B1267" s="217" t="s">
        <v>2591</v>
      </c>
      <c r="C1267" s="346"/>
      <c r="D1267" s="331">
        <v>4.7100000000000006E-4</v>
      </c>
      <c r="E1267" s="332">
        <v>4.7100000000000006E-4</v>
      </c>
      <c r="F1267" s="325">
        <v>100</v>
      </c>
      <c r="G1267" s="333" t="s">
        <v>512</v>
      </c>
      <c r="H1267" s="357"/>
    </row>
    <row r="1268" spans="1:9" ht="15" customHeight="1">
      <c r="A1268" s="695" t="s">
        <v>2592</v>
      </c>
      <c r="B1268" s="704" t="s">
        <v>2593</v>
      </c>
      <c r="C1268" s="340" t="s">
        <v>429</v>
      </c>
      <c r="D1268" s="337">
        <v>4.2700000000000002E-4</v>
      </c>
      <c r="E1268" s="337">
        <v>4.2700000000000002E-4</v>
      </c>
      <c r="F1268" s="699">
        <v>100</v>
      </c>
      <c r="G1268" s="700" t="s">
        <v>512</v>
      </c>
      <c r="H1268" s="327"/>
    </row>
    <row r="1269" spans="1:9" ht="15" customHeight="1">
      <c r="A1269" s="702"/>
      <c r="B1269" s="704"/>
      <c r="C1269" s="348" t="s">
        <v>2328</v>
      </c>
      <c r="D1269" s="337">
        <v>4.4499999999999997E-4</v>
      </c>
      <c r="E1269" s="337">
        <v>4.4499999999999997E-4</v>
      </c>
      <c r="F1269" s="699"/>
      <c r="G1269" s="700"/>
      <c r="H1269" s="362"/>
    </row>
    <row r="1270" spans="1:9" ht="15" customHeight="1">
      <c r="A1270" s="696"/>
      <c r="B1270" s="712"/>
      <c r="C1270" s="343" t="s">
        <v>952</v>
      </c>
      <c r="D1270" s="344">
        <v>4.3100000000000001E-4</v>
      </c>
      <c r="E1270" s="344">
        <v>4.3100000000000001E-4</v>
      </c>
      <c r="F1270" s="699"/>
      <c r="G1270" s="701"/>
      <c r="H1270" s="362"/>
    </row>
    <row r="1271" spans="1:9" ht="15" customHeight="1">
      <c r="A1271" s="217" t="s">
        <v>2594</v>
      </c>
      <c r="B1271" s="217" t="s">
        <v>2595</v>
      </c>
      <c r="C1271" s="346"/>
      <c r="D1271" s="331">
        <v>4.1899999999999999E-4</v>
      </c>
      <c r="E1271" s="332">
        <v>4.1899999999999999E-4</v>
      </c>
      <c r="F1271" s="325">
        <v>7.17</v>
      </c>
      <c r="G1271" s="333" t="s">
        <v>2325</v>
      </c>
      <c r="H1271" s="357"/>
    </row>
    <row r="1272" spans="1:9" ht="15" customHeight="1">
      <c r="A1272" s="217" t="s">
        <v>2596</v>
      </c>
      <c r="B1272" s="217" t="s">
        <v>2597</v>
      </c>
      <c r="C1272" s="346"/>
      <c r="D1272" s="331">
        <v>4.4700000000000002E-4</v>
      </c>
      <c r="E1272" s="332">
        <v>4.4700000000000002E-4</v>
      </c>
      <c r="F1272" s="325">
        <v>100</v>
      </c>
      <c r="G1272" s="333" t="s">
        <v>512</v>
      </c>
      <c r="H1272" s="357"/>
    </row>
    <row r="1273" spans="1:9" ht="15" customHeight="1">
      <c r="A1273" s="695" t="s">
        <v>2598</v>
      </c>
      <c r="B1273" s="704" t="s">
        <v>2599</v>
      </c>
      <c r="C1273" s="340" t="s">
        <v>429</v>
      </c>
      <c r="D1273" s="337">
        <v>0</v>
      </c>
      <c r="E1273" s="337">
        <v>0</v>
      </c>
      <c r="F1273" s="699" t="s">
        <v>2323</v>
      </c>
      <c r="G1273" s="700" t="s">
        <v>512</v>
      </c>
      <c r="H1273" s="327"/>
    </row>
    <row r="1274" spans="1:9" ht="15" customHeight="1">
      <c r="A1274" s="702"/>
      <c r="B1274" s="704"/>
      <c r="C1274" s="352" t="s">
        <v>953</v>
      </c>
      <c r="D1274" s="337">
        <v>0</v>
      </c>
      <c r="E1274" s="337">
        <v>0</v>
      </c>
      <c r="F1274" s="699"/>
      <c r="G1274" s="700"/>
      <c r="H1274" s="362"/>
    </row>
    <row r="1275" spans="1:9" ht="15" customHeight="1">
      <c r="A1275" s="702"/>
      <c r="B1275" s="704"/>
      <c r="C1275" s="358" t="s">
        <v>988</v>
      </c>
      <c r="D1275" s="353">
        <v>3.77E-4</v>
      </c>
      <c r="E1275" s="353">
        <v>3.77E-4</v>
      </c>
      <c r="F1275" s="699"/>
      <c r="G1275" s="700"/>
      <c r="H1275" s="362"/>
    </row>
    <row r="1276" spans="1:9" ht="15" customHeight="1">
      <c r="A1276" s="696"/>
      <c r="B1276" s="712"/>
      <c r="C1276" s="343" t="s">
        <v>952</v>
      </c>
      <c r="D1276" s="344" t="s">
        <v>2322</v>
      </c>
      <c r="E1276" s="344" t="s">
        <v>2322</v>
      </c>
      <c r="F1276" s="699"/>
      <c r="G1276" s="701"/>
      <c r="H1276" s="362"/>
    </row>
    <row r="1277" spans="1:9" ht="15" customHeight="1">
      <c r="A1277" s="695" t="s">
        <v>2600</v>
      </c>
      <c r="B1277" s="697" t="s">
        <v>2601</v>
      </c>
      <c r="C1277" s="336" t="s">
        <v>429</v>
      </c>
      <c r="D1277" s="445">
        <v>6.3599999999999996E-4</v>
      </c>
      <c r="E1277" s="446">
        <v>6.3599999999999996E-4</v>
      </c>
      <c r="F1277" s="699">
        <v>100</v>
      </c>
      <c r="G1277" s="700" t="s">
        <v>512</v>
      </c>
      <c r="H1277" s="327"/>
    </row>
    <row r="1278" spans="1:9" ht="15" customHeight="1">
      <c r="A1278" s="696"/>
      <c r="B1278" s="698"/>
      <c r="C1278" s="343" t="s">
        <v>952</v>
      </c>
      <c r="D1278" s="372">
        <v>6.3599999999999996E-4</v>
      </c>
      <c r="E1278" s="324">
        <v>6.3599999999999996E-4</v>
      </c>
      <c r="F1278" s="699"/>
      <c r="G1278" s="701"/>
      <c r="H1278" s="362"/>
    </row>
    <row r="1279" spans="1:9" ht="15" customHeight="1">
      <c r="A1279" s="217" t="s">
        <v>2602</v>
      </c>
      <c r="B1279" s="217" t="s">
        <v>2603</v>
      </c>
      <c r="C1279" s="346"/>
      <c r="D1279" s="331">
        <v>9.3899999999999995E-4</v>
      </c>
      <c r="E1279" s="332">
        <v>9.3899999999999995E-4</v>
      </c>
      <c r="F1279" s="325">
        <v>100</v>
      </c>
      <c r="G1279" s="333" t="s">
        <v>512</v>
      </c>
      <c r="H1279" s="357"/>
    </row>
    <row r="1280" spans="1:9" ht="15" customHeight="1">
      <c r="A1280" s="217" t="s">
        <v>2604</v>
      </c>
      <c r="B1280" s="217" t="s">
        <v>2605</v>
      </c>
      <c r="C1280" s="346"/>
      <c r="D1280" s="331">
        <v>5.5099999999999995E-4</v>
      </c>
      <c r="E1280" s="332">
        <v>5.5099999999999995E-4</v>
      </c>
      <c r="F1280" s="325">
        <v>100</v>
      </c>
      <c r="G1280" s="333" t="s">
        <v>512</v>
      </c>
      <c r="H1280" s="357"/>
    </row>
    <row r="1281" spans="1:9" ht="15" customHeight="1">
      <c r="A1281" s="695" t="s">
        <v>2606</v>
      </c>
      <c r="B1281" s="704" t="s">
        <v>2607</v>
      </c>
      <c r="C1281" s="340" t="s">
        <v>429</v>
      </c>
      <c r="D1281" s="337">
        <v>0</v>
      </c>
      <c r="E1281" s="337">
        <v>0</v>
      </c>
      <c r="F1281" s="699">
        <v>100</v>
      </c>
      <c r="G1281" s="700" t="s">
        <v>512</v>
      </c>
      <c r="H1281" s="327"/>
    </row>
    <row r="1282" spans="1:9" ht="15" customHeight="1">
      <c r="A1282" s="702"/>
      <c r="B1282" s="704"/>
      <c r="C1282" s="352" t="s">
        <v>953</v>
      </c>
      <c r="D1282" s="337">
        <v>3.9599999999999998E-4</v>
      </c>
      <c r="E1282" s="337">
        <v>3.9599999999999998E-4</v>
      </c>
      <c r="F1282" s="699"/>
      <c r="G1282" s="700"/>
      <c r="H1282" s="362"/>
    </row>
    <row r="1283" spans="1:9" ht="15" customHeight="1">
      <c r="A1283" s="702"/>
      <c r="B1283" s="704"/>
      <c r="C1283" s="358" t="s">
        <v>965</v>
      </c>
      <c r="D1283" s="353">
        <v>4.8799999999999999E-4</v>
      </c>
      <c r="E1283" s="353">
        <v>4.8799999999999999E-4</v>
      </c>
      <c r="F1283" s="699"/>
      <c r="G1283" s="700"/>
      <c r="H1283" s="362"/>
    </row>
    <row r="1284" spans="1:9" ht="15" customHeight="1">
      <c r="A1284" s="696"/>
      <c r="B1284" s="712"/>
      <c r="C1284" s="343" t="s">
        <v>952</v>
      </c>
      <c r="D1284" s="344">
        <v>4.6500000000000003E-4</v>
      </c>
      <c r="E1284" s="344">
        <v>4.6500000000000003E-4</v>
      </c>
      <c r="F1284" s="699"/>
      <c r="G1284" s="701"/>
      <c r="H1284" s="362"/>
    </row>
    <row r="1285" spans="1:9" ht="15" customHeight="1">
      <c r="A1285" s="695" t="s">
        <v>2608</v>
      </c>
      <c r="B1285" s="697" t="s">
        <v>2609</v>
      </c>
      <c r="C1285" s="336" t="s">
        <v>2433</v>
      </c>
      <c r="D1285" s="337">
        <v>3.7599999999999998E-4</v>
      </c>
      <c r="E1285" s="337">
        <v>3.7599999999999998E-4</v>
      </c>
      <c r="F1285" s="699">
        <v>2.35</v>
      </c>
      <c r="G1285" s="700" t="s">
        <v>2362</v>
      </c>
      <c r="H1285" s="327"/>
    </row>
    <row r="1286" spans="1:9" ht="15" customHeight="1">
      <c r="A1286" s="696"/>
      <c r="B1286" s="698"/>
      <c r="C1286" s="343" t="s">
        <v>952</v>
      </c>
      <c r="D1286" s="324">
        <v>3.7599999999999998E-4</v>
      </c>
      <c r="E1286" s="324">
        <v>3.7599999999999998E-4</v>
      </c>
      <c r="F1286" s="699"/>
      <c r="G1286" s="701"/>
      <c r="H1286" s="327"/>
    </row>
    <row r="1287" spans="1:9" ht="15" customHeight="1">
      <c r="A1287" s="188" t="s">
        <v>2610</v>
      </c>
      <c r="B1287" s="188" t="s">
        <v>2611</v>
      </c>
      <c r="C1287" s="400"/>
      <c r="D1287" s="401">
        <v>4.8700000000000007E-4</v>
      </c>
      <c r="E1287" s="402">
        <v>4.8700000000000007E-4</v>
      </c>
      <c r="F1287" s="374" t="s">
        <v>2323</v>
      </c>
      <c r="G1287" s="414" t="s">
        <v>512</v>
      </c>
      <c r="H1287" s="357"/>
    </row>
    <row r="1288" spans="1:9" ht="15" customHeight="1">
      <c r="A1288" s="702" t="s">
        <v>2612</v>
      </c>
      <c r="B1288" s="703" t="s">
        <v>2613</v>
      </c>
      <c r="C1288" s="382" t="s">
        <v>429</v>
      </c>
      <c r="D1288" s="384">
        <v>0</v>
      </c>
      <c r="E1288" s="384">
        <v>0</v>
      </c>
      <c r="F1288" s="706">
        <v>100</v>
      </c>
      <c r="G1288" s="708" t="s">
        <v>512</v>
      </c>
      <c r="H1288" s="327"/>
    </row>
    <row r="1289" spans="1:9" ht="15" customHeight="1">
      <c r="A1289" s="702"/>
      <c r="B1289" s="704"/>
      <c r="C1289" s="348" t="s">
        <v>2328</v>
      </c>
      <c r="D1289" s="337">
        <v>6.3100000000000005E-4</v>
      </c>
      <c r="E1289" s="337">
        <v>6.3100000000000005E-4</v>
      </c>
      <c r="F1289" s="699"/>
      <c r="G1289" s="709"/>
      <c r="H1289" s="362"/>
    </row>
    <row r="1290" spans="1:9" ht="15" customHeight="1">
      <c r="A1290" s="702"/>
      <c r="B1290" s="705"/>
      <c r="C1290" s="385" t="s">
        <v>952</v>
      </c>
      <c r="D1290" s="422">
        <v>5.5999999999999999E-5</v>
      </c>
      <c r="E1290" s="386">
        <v>5.5999999999999999E-5</v>
      </c>
      <c r="F1290" s="707"/>
      <c r="G1290" s="710"/>
      <c r="H1290" s="362"/>
    </row>
    <row r="1291" spans="1:9" ht="15" customHeight="1">
      <c r="A1291" s="196" t="s">
        <v>2614</v>
      </c>
      <c r="B1291" s="196" t="s">
        <v>2615</v>
      </c>
      <c r="C1291" s="388"/>
      <c r="D1291" s="323">
        <v>6.1700000000000004E-4</v>
      </c>
      <c r="E1291" s="324">
        <v>6.1700000000000004E-4</v>
      </c>
      <c r="F1291" s="379">
        <v>100</v>
      </c>
      <c r="G1291" s="326" t="s">
        <v>512</v>
      </c>
      <c r="H1291" s="327"/>
    </row>
    <row r="1294" spans="1:9">
      <c r="A1294" s="423" t="s">
        <v>506</v>
      </c>
      <c r="B1294" s="424"/>
      <c r="C1294" s="711"/>
      <c r="D1294" s="711"/>
      <c r="E1294" s="711"/>
      <c r="F1294" s="711"/>
      <c r="G1294" s="711"/>
      <c r="H1294" s="369"/>
    </row>
    <row r="1295" spans="1:9" ht="14.25" customHeight="1">
      <c r="A1295" s="682" t="s">
        <v>505</v>
      </c>
      <c r="B1295" s="682" t="s">
        <v>504</v>
      </c>
      <c r="C1295" s="425" t="s">
        <v>2616</v>
      </c>
      <c r="D1295" s="684" t="s">
        <v>1888</v>
      </c>
      <c r="E1295" s="685"/>
      <c r="F1295" s="686" t="s">
        <v>2617</v>
      </c>
      <c r="G1295" s="688" t="s">
        <v>502</v>
      </c>
      <c r="H1295" s="369"/>
      <c r="I1295" s="369"/>
    </row>
    <row r="1296" spans="1:9">
      <c r="A1296" s="683"/>
      <c r="B1296" s="683"/>
      <c r="C1296" s="426" t="s">
        <v>2321</v>
      </c>
      <c r="D1296" s="690" t="s">
        <v>2321</v>
      </c>
      <c r="E1296" s="691"/>
      <c r="F1296" s="687"/>
      <c r="G1296" s="689"/>
      <c r="H1296" s="369"/>
    </row>
    <row r="1297" spans="1:9">
      <c r="A1297" s="427">
        <v>1</v>
      </c>
      <c r="B1297" s="428" t="s">
        <v>2618</v>
      </c>
      <c r="C1297" s="347">
        <v>4.2299999999999998E-4</v>
      </c>
      <c r="D1297" s="429"/>
      <c r="E1297" s="347">
        <v>4.2299999999999998E-4</v>
      </c>
      <c r="F1297" s="430"/>
      <c r="G1297" s="431"/>
      <c r="H1297" s="369"/>
    </row>
    <row r="1298" spans="1:9">
      <c r="A1298" s="427">
        <v>2</v>
      </c>
      <c r="B1298" s="428" t="s">
        <v>501</v>
      </c>
      <c r="C1298" s="347">
        <v>4.2299999999999998E-4</v>
      </c>
      <c r="D1298" s="432"/>
      <c r="E1298" s="347">
        <v>4.2299999999999998E-4</v>
      </c>
      <c r="F1298" s="430"/>
      <c r="G1298" s="431"/>
      <c r="H1298" s="369"/>
    </row>
    <row r="1299" spans="1:9">
      <c r="A1299" s="427">
        <v>3</v>
      </c>
      <c r="B1299" s="428" t="s">
        <v>500</v>
      </c>
      <c r="C1299" s="347">
        <v>4.2299999999999998E-4</v>
      </c>
      <c r="D1299" s="432"/>
      <c r="E1299" s="347">
        <v>4.2299999999999998E-4</v>
      </c>
      <c r="F1299" s="430"/>
      <c r="G1299" s="431"/>
      <c r="H1299" s="357"/>
    </row>
    <row r="1300" spans="1:9">
      <c r="A1300" s="427">
        <v>4</v>
      </c>
      <c r="B1300" s="428" t="s">
        <v>2619</v>
      </c>
      <c r="C1300" s="347">
        <v>4.2299999999999998E-4</v>
      </c>
      <c r="D1300" s="429"/>
      <c r="E1300" s="347">
        <v>4.2299999999999998E-4</v>
      </c>
      <c r="F1300" s="430"/>
      <c r="G1300" s="431"/>
      <c r="H1300" s="369"/>
    </row>
    <row r="1301" spans="1:9">
      <c r="A1301" s="427">
        <v>5</v>
      </c>
      <c r="B1301" s="427" t="s">
        <v>499</v>
      </c>
      <c r="C1301" s="347">
        <v>4.2299999999999998E-4</v>
      </c>
      <c r="D1301" s="429"/>
      <c r="E1301" s="347">
        <v>4.2299999999999998E-4</v>
      </c>
      <c r="F1301" s="430"/>
      <c r="G1301" s="431"/>
      <c r="H1301" s="369"/>
    </row>
    <row r="1302" spans="1:9">
      <c r="A1302" s="427">
        <v>6</v>
      </c>
      <c r="B1302" s="427" t="s">
        <v>498</v>
      </c>
      <c r="C1302" s="347">
        <v>4.2299999999999998E-4</v>
      </c>
      <c r="D1302" s="429"/>
      <c r="E1302" s="347">
        <v>4.2299999999999998E-4</v>
      </c>
      <c r="F1302" s="430"/>
      <c r="G1302" s="431"/>
      <c r="H1302" s="369"/>
    </row>
    <row r="1303" spans="1:9">
      <c r="A1303" s="427">
        <v>7</v>
      </c>
      <c r="B1303" s="433" t="s">
        <v>497</v>
      </c>
      <c r="C1303" s="347">
        <v>4.2299999999999998E-4</v>
      </c>
      <c r="D1303" s="429"/>
      <c r="E1303" s="347">
        <v>4.2299999999999998E-4</v>
      </c>
      <c r="F1303" s="430"/>
      <c r="G1303" s="431"/>
      <c r="H1303" s="369"/>
    </row>
    <row r="1304" spans="1:9">
      <c r="A1304" s="427">
        <v>8</v>
      </c>
      <c r="B1304" s="427" t="s">
        <v>496</v>
      </c>
      <c r="C1304" s="347">
        <v>4.2299999999999998E-4</v>
      </c>
      <c r="D1304" s="429"/>
      <c r="E1304" s="347">
        <v>4.2299999999999998E-4</v>
      </c>
      <c r="F1304" s="430"/>
      <c r="G1304" s="431"/>
      <c r="H1304" s="369"/>
    </row>
    <row r="1305" spans="1:9">
      <c r="A1305" s="427">
        <v>9</v>
      </c>
      <c r="B1305" s="427" t="s">
        <v>495</v>
      </c>
      <c r="C1305" s="347">
        <v>4.2299999999999998E-4</v>
      </c>
      <c r="D1305" s="434"/>
      <c r="E1305" s="347">
        <v>4.2299999999999998E-4</v>
      </c>
      <c r="F1305" s="430"/>
      <c r="G1305" s="431"/>
      <c r="H1305" s="369"/>
    </row>
    <row r="1306" spans="1:9" ht="18">
      <c r="A1306" s="427">
        <v>10</v>
      </c>
      <c r="B1306" s="427" t="s">
        <v>132</v>
      </c>
      <c r="C1306" s="435">
        <v>7.0699999999999995E-4</v>
      </c>
      <c r="D1306" s="429"/>
      <c r="E1306" s="435">
        <v>7.0699999999999995E-4</v>
      </c>
      <c r="F1306" s="431">
        <v>99.15</v>
      </c>
      <c r="G1306" s="436" t="s">
        <v>2620</v>
      </c>
      <c r="H1306" s="437"/>
    </row>
    <row r="1307" spans="1:9" ht="28.5" customHeight="1">
      <c r="B1307" s="223"/>
      <c r="C1307" s="692" t="s">
        <v>2621</v>
      </c>
      <c r="D1307" s="692"/>
      <c r="E1307" s="692"/>
      <c r="F1307" s="692"/>
      <c r="G1307" s="692"/>
      <c r="H1307" s="369"/>
      <c r="I1307" s="369"/>
    </row>
    <row r="1308" spans="1:9">
      <c r="B1308" s="226"/>
      <c r="D1308" s="224"/>
      <c r="F1308" s="172"/>
      <c r="G1308" s="173"/>
      <c r="H1308" s="181"/>
    </row>
    <row r="1309" spans="1:9">
      <c r="B1309" s="363" t="s">
        <v>2910</v>
      </c>
      <c r="C1309" s="330">
        <v>4.1599999999999997E-4</v>
      </c>
      <c r="D1309" s="229"/>
      <c r="E1309" s="233"/>
      <c r="F1309" s="172"/>
      <c r="G1309" s="173"/>
      <c r="H1309" s="181"/>
    </row>
    <row r="1310" spans="1:9">
      <c r="B1310" s="228"/>
      <c r="C1310" s="233"/>
      <c r="D1310" s="229"/>
      <c r="E1310" s="233"/>
      <c r="F1310" s="172"/>
      <c r="G1310" s="173"/>
      <c r="H1310" s="181"/>
    </row>
    <row r="1311" spans="1:9">
      <c r="B1311" s="438"/>
      <c r="C1311" s="438"/>
      <c r="D1311" s="438"/>
      <c r="E1311" s="438"/>
      <c r="F1311" s="438"/>
      <c r="G1311" s="226"/>
      <c r="H1311" s="181"/>
    </row>
    <row r="1312" spans="1:9">
      <c r="A1312" s="693" t="s">
        <v>2622</v>
      </c>
      <c r="B1312" s="693"/>
      <c r="C1312" s="693"/>
      <c r="D1312" s="693"/>
      <c r="E1312" s="693"/>
      <c r="F1312" s="693"/>
      <c r="G1312" s="693"/>
      <c r="H1312" s="369"/>
    </row>
    <row r="1313" spans="1:8" s="174" customFormat="1" ht="43.5" customHeight="1">
      <c r="A1313" s="694" t="s">
        <v>2623</v>
      </c>
      <c r="B1313" s="694"/>
      <c r="C1313" s="694"/>
      <c r="D1313" s="694"/>
      <c r="E1313" s="694"/>
      <c r="F1313" s="694"/>
      <c r="G1313" s="694"/>
    </row>
    <row r="1314" spans="1:8">
      <c r="A1314" s="183"/>
      <c r="B1314" s="439" t="s">
        <v>2624</v>
      </c>
      <c r="C1314" s="347">
        <v>4.2299999999999998E-4</v>
      </c>
      <c r="D1314" s="231"/>
      <c r="E1314" s="231"/>
      <c r="F1314" s="181"/>
      <c r="G1314" s="181"/>
      <c r="H1314" s="181"/>
    </row>
    <row r="1315" spans="1:8">
      <c r="B1315" s="363" t="s">
        <v>2911</v>
      </c>
      <c r="C1315" s="440" t="s">
        <v>2912</v>
      </c>
      <c r="D1315" s="224"/>
      <c r="H1315" s="181"/>
    </row>
    <row r="1316" spans="1:8">
      <c r="B1316" s="441" t="s">
        <v>2913</v>
      </c>
      <c r="C1316" s="440" t="s">
        <v>2912</v>
      </c>
      <c r="D1316" s="224"/>
      <c r="H1316" s="181"/>
    </row>
  </sheetData>
  <sheetProtection algorithmName="SHA-512" hashValue="EUGys8NRcJzCIaWHMx0XVpyJqJNkrbXGGD3JgbgxU1Zj7P+/2S2Lb/W0ZH/Hr6Y80+0TOLZISlgSn1GiIrkI0w==" saltValue="FLIA5ekG3cMz3kj1NN7iuA==" spinCount="100000" sheet="1" objects="1" scenarios="1"/>
  <mergeCells count="976">
    <mergeCell ref="A1005:A1007"/>
    <mergeCell ref="B1005:B1007"/>
    <mergeCell ref="F1005:F1007"/>
    <mergeCell ref="G1005:G1007"/>
    <mergeCell ref="A1050:A1057"/>
    <mergeCell ref="B1050:B1057"/>
    <mergeCell ref="F1050:F1057"/>
    <mergeCell ref="G1050:G1057"/>
    <mergeCell ref="A1058:A1061"/>
    <mergeCell ref="B1058:B1061"/>
    <mergeCell ref="A1010:A1013"/>
    <mergeCell ref="B1010:B1013"/>
    <mergeCell ref="F1010:F1013"/>
    <mergeCell ref="G1010:G1013"/>
    <mergeCell ref="A1014:A1016"/>
    <mergeCell ref="B1014:B1016"/>
    <mergeCell ref="F1014:F1016"/>
    <mergeCell ref="G1014:G1016"/>
    <mergeCell ref="A1017:A1019"/>
    <mergeCell ref="B1017:B1019"/>
    <mergeCell ref="F1017:F1019"/>
    <mergeCell ref="G1017:G1019"/>
    <mergeCell ref="A1022:A1024"/>
    <mergeCell ref="B1022:B1024"/>
    <mergeCell ref="A982:A984"/>
    <mergeCell ref="B982:B984"/>
    <mergeCell ref="F982:F984"/>
    <mergeCell ref="G982:G984"/>
    <mergeCell ref="A988:A993"/>
    <mergeCell ref="B988:B993"/>
    <mergeCell ref="F988:F993"/>
    <mergeCell ref="G988:G993"/>
    <mergeCell ref="A996:A1002"/>
    <mergeCell ref="B996:B1002"/>
    <mergeCell ref="F996:F1002"/>
    <mergeCell ref="G996:G1002"/>
    <mergeCell ref="A959:A961"/>
    <mergeCell ref="B959:B961"/>
    <mergeCell ref="F959:F961"/>
    <mergeCell ref="G959:G961"/>
    <mergeCell ref="A964:A966"/>
    <mergeCell ref="B964:B966"/>
    <mergeCell ref="A976:A979"/>
    <mergeCell ref="B976:B979"/>
    <mergeCell ref="F976:F979"/>
    <mergeCell ref="G976:G979"/>
    <mergeCell ref="F964:F966"/>
    <mergeCell ref="G964:G966"/>
    <mergeCell ref="A967:A969"/>
    <mergeCell ref="B967:B969"/>
    <mergeCell ref="F967:F969"/>
    <mergeCell ref="G967:G969"/>
    <mergeCell ref="A973:A975"/>
    <mergeCell ref="B973:B975"/>
    <mergeCell ref="F973:F975"/>
    <mergeCell ref="G973:G975"/>
    <mergeCell ref="A940:A942"/>
    <mergeCell ref="B940:B942"/>
    <mergeCell ref="F940:F942"/>
    <mergeCell ref="G940:G942"/>
    <mergeCell ref="A950:A953"/>
    <mergeCell ref="B950:B953"/>
    <mergeCell ref="F950:F953"/>
    <mergeCell ref="G950:G953"/>
    <mergeCell ref="A955:A957"/>
    <mergeCell ref="B955:B957"/>
    <mergeCell ref="F955:F957"/>
    <mergeCell ref="G955:G957"/>
    <mergeCell ref="A908:A911"/>
    <mergeCell ref="B908:B911"/>
    <mergeCell ref="F908:F911"/>
    <mergeCell ref="G908:G911"/>
    <mergeCell ref="A914:A917"/>
    <mergeCell ref="B914:B917"/>
    <mergeCell ref="F914:F917"/>
    <mergeCell ref="G914:G917"/>
    <mergeCell ref="A918:A920"/>
    <mergeCell ref="B918:B920"/>
    <mergeCell ref="F918:F920"/>
    <mergeCell ref="G918:G920"/>
    <mergeCell ref="A870:A882"/>
    <mergeCell ref="B870:B882"/>
    <mergeCell ref="F870:F882"/>
    <mergeCell ref="G870:G882"/>
    <mergeCell ref="A883:A885"/>
    <mergeCell ref="B883:B885"/>
    <mergeCell ref="F883:F885"/>
    <mergeCell ref="G883:G885"/>
    <mergeCell ref="A903:A906"/>
    <mergeCell ref="B903:B906"/>
    <mergeCell ref="F903:F906"/>
    <mergeCell ref="G903:G906"/>
    <mergeCell ref="A887:A888"/>
    <mergeCell ref="B887:B888"/>
    <mergeCell ref="F887:F888"/>
    <mergeCell ref="G887:G888"/>
    <mergeCell ref="A889:A891"/>
    <mergeCell ref="B889:B891"/>
    <mergeCell ref="F889:F891"/>
    <mergeCell ref="G889:G891"/>
    <mergeCell ref="A894:A901"/>
    <mergeCell ref="B894:B901"/>
    <mergeCell ref="F894:F901"/>
    <mergeCell ref="G894:G901"/>
    <mergeCell ref="A856:A858"/>
    <mergeCell ref="B856:B858"/>
    <mergeCell ref="F856:F858"/>
    <mergeCell ref="G856:G858"/>
    <mergeCell ref="A861:A863"/>
    <mergeCell ref="B861:B863"/>
    <mergeCell ref="F861:F863"/>
    <mergeCell ref="G861:G863"/>
    <mergeCell ref="A867:A869"/>
    <mergeCell ref="B867:B869"/>
    <mergeCell ref="F867:F869"/>
    <mergeCell ref="G867:G869"/>
    <mergeCell ref="A845:A847"/>
    <mergeCell ref="B845:B847"/>
    <mergeCell ref="F845:F847"/>
    <mergeCell ref="G845:G847"/>
    <mergeCell ref="A849:A851"/>
    <mergeCell ref="B849:B851"/>
    <mergeCell ref="F849:F851"/>
    <mergeCell ref="G849:G851"/>
    <mergeCell ref="A852:A855"/>
    <mergeCell ref="B852:B855"/>
    <mergeCell ref="F852:F855"/>
    <mergeCell ref="G852:G855"/>
    <mergeCell ref="A798:A801"/>
    <mergeCell ref="B798:B801"/>
    <mergeCell ref="F798:F801"/>
    <mergeCell ref="G798:G801"/>
    <mergeCell ref="A810:A812"/>
    <mergeCell ref="B810:B812"/>
    <mergeCell ref="F810:F812"/>
    <mergeCell ref="G810:G812"/>
    <mergeCell ref="A805:A807"/>
    <mergeCell ref="B805:B807"/>
    <mergeCell ref="F805:F807"/>
    <mergeCell ref="G805:G807"/>
    <mergeCell ref="A771:A773"/>
    <mergeCell ref="B771:B773"/>
    <mergeCell ref="F771:F773"/>
    <mergeCell ref="G771:G773"/>
    <mergeCell ref="A774:A776"/>
    <mergeCell ref="B774:B776"/>
    <mergeCell ref="F774:F776"/>
    <mergeCell ref="G774:G776"/>
    <mergeCell ref="A777:A780"/>
    <mergeCell ref="B777:B780"/>
    <mergeCell ref="F777:F780"/>
    <mergeCell ref="G777:G780"/>
    <mergeCell ref="A734:A736"/>
    <mergeCell ref="B734:B736"/>
    <mergeCell ref="F734:F736"/>
    <mergeCell ref="G734:G736"/>
    <mergeCell ref="A743:A747"/>
    <mergeCell ref="B743:B747"/>
    <mergeCell ref="F743:F747"/>
    <mergeCell ref="G743:G747"/>
    <mergeCell ref="A751:A753"/>
    <mergeCell ref="B751:B753"/>
    <mergeCell ref="F717:F721"/>
    <mergeCell ref="G717:G721"/>
    <mergeCell ref="A722:A725"/>
    <mergeCell ref="B722:B725"/>
    <mergeCell ref="F722:F725"/>
    <mergeCell ref="G722:G725"/>
    <mergeCell ref="A726:A728"/>
    <mergeCell ref="B726:B728"/>
    <mergeCell ref="F726:F728"/>
    <mergeCell ref="G726:G728"/>
    <mergeCell ref="A668:A670"/>
    <mergeCell ref="B668:B670"/>
    <mergeCell ref="F668:F670"/>
    <mergeCell ref="G668:G670"/>
    <mergeCell ref="A671:A673"/>
    <mergeCell ref="B671:B673"/>
    <mergeCell ref="F671:F673"/>
    <mergeCell ref="G671:G673"/>
    <mergeCell ref="A681:A683"/>
    <mergeCell ref="B681:B683"/>
    <mergeCell ref="F681:F683"/>
    <mergeCell ref="G681:G683"/>
    <mergeCell ref="A624:A637"/>
    <mergeCell ref="B624:B637"/>
    <mergeCell ref="F624:F637"/>
    <mergeCell ref="G624:G637"/>
    <mergeCell ref="A641:A643"/>
    <mergeCell ref="B641:B643"/>
    <mergeCell ref="F641:F643"/>
    <mergeCell ref="G641:G643"/>
    <mergeCell ref="A664:A667"/>
    <mergeCell ref="B664:B667"/>
    <mergeCell ref="F664:F667"/>
    <mergeCell ref="G664:G667"/>
    <mergeCell ref="A638:A640"/>
    <mergeCell ref="B638:B640"/>
    <mergeCell ref="F638:F640"/>
    <mergeCell ref="G638:G640"/>
    <mergeCell ref="A644:A654"/>
    <mergeCell ref="B644:B654"/>
    <mergeCell ref="F644:F654"/>
    <mergeCell ref="G644:G654"/>
    <mergeCell ref="A655:A663"/>
    <mergeCell ref="B655:B663"/>
    <mergeCell ref="F655:F663"/>
    <mergeCell ref="G655:G663"/>
    <mergeCell ref="A607:A610"/>
    <mergeCell ref="B607:B610"/>
    <mergeCell ref="F607:F610"/>
    <mergeCell ref="G607:G610"/>
    <mergeCell ref="A612:A618"/>
    <mergeCell ref="B612:B618"/>
    <mergeCell ref="F612:F618"/>
    <mergeCell ref="G612:G618"/>
    <mergeCell ref="A619:A623"/>
    <mergeCell ref="B619:B623"/>
    <mergeCell ref="F619:F623"/>
    <mergeCell ref="G619:G623"/>
    <mergeCell ref="A590:A592"/>
    <mergeCell ref="B590:B592"/>
    <mergeCell ref="F590:F592"/>
    <mergeCell ref="G590:G592"/>
    <mergeCell ref="A595:A597"/>
    <mergeCell ref="B595:B597"/>
    <mergeCell ref="F595:F597"/>
    <mergeCell ref="G595:G597"/>
    <mergeCell ref="A603:A605"/>
    <mergeCell ref="B603:B605"/>
    <mergeCell ref="F603:F605"/>
    <mergeCell ref="G603:G605"/>
    <mergeCell ref="A575:A578"/>
    <mergeCell ref="B575:B578"/>
    <mergeCell ref="F575:F578"/>
    <mergeCell ref="G575:G578"/>
    <mergeCell ref="A581:A583"/>
    <mergeCell ref="B581:B583"/>
    <mergeCell ref="F581:F583"/>
    <mergeCell ref="G581:G583"/>
    <mergeCell ref="A584:A586"/>
    <mergeCell ref="B584:B586"/>
    <mergeCell ref="F584:F586"/>
    <mergeCell ref="G584:G586"/>
    <mergeCell ref="A562:A566"/>
    <mergeCell ref="B562:B566"/>
    <mergeCell ref="F562:F566"/>
    <mergeCell ref="G562:G566"/>
    <mergeCell ref="A567:A571"/>
    <mergeCell ref="B567:B571"/>
    <mergeCell ref="F567:F571"/>
    <mergeCell ref="G567:G571"/>
    <mergeCell ref="A572:A574"/>
    <mergeCell ref="B572:B574"/>
    <mergeCell ref="F572:F574"/>
    <mergeCell ref="G572:G574"/>
    <mergeCell ref="A540:A542"/>
    <mergeCell ref="B540:B542"/>
    <mergeCell ref="F540:F542"/>
    <mergeCell ref="G540:G542"/>
    <mergeCell ref="A537:A539"/>
    <mergeCell ref="B537:B539"/>
    <mergeCell ref="F537:F539"/>
    <mergeCell ref="G537:G539"/>
    <mergeCell ref="A552:A561"/>
    <mergeCell ref="B552:B561"/>
    <mergeCell ref="F552:F561"/>
    <mergeCell ref="G552:G561"/>
    <mergeCell ref="A543:A545"/>
    <mergeCell ref="B543:B545"/>
    <mergeCell ref="F543:F545"/>
    <mergeCell ref="G543:G545"/>
    <mergeCell ref="A547:A549"/>
    <mergeCell ref="B547:B549"/>
    <mergeCell ref="F547:F549"/>
    <mergeCell ref="G547:G549"/>
    <mergeCell ref="A550:A551"/>
    <mergeCell ref="B550:B551"/>
    <mergeCell ref="F550:F551"/>
    <mergeCell ref="G550:G551"/>
    <mergeCell ref="A524:A529"/>
    <mergeCell ref="B524:B529"/>
    <mergeCell ref="F524:F529"/>
    <mergeCell ref="G524:G529"/>
    <mergeCell ref="A531:A533"/>
    <mergeCell ref="B531:B533"/>
    <mergeCell ref="F531:F533"/>
    <mergeCell ref="G531:G533"/>
    <mergeCell ref="A534:A536"/>
    <mergeCell ref="B534:B536"/>
    <mergeCell ref="F534:F536"/>
    <mergeCell ref="G534:G536"/>
    <mergeCell ref="A501:A503"/>
    <mergeCell ref="B501:B503"/>
    <mergeCell ref="F501:F503"/>
    <mergeCell ref="G501:G503"/>
    <mergeCell ref="A515:A517"/>
    <mergeCell ref="B515:B517"/>
    <mergeCell ref="F515:F517"/>
    <mergeCell ref="G515:G517"/>
    <mergeCell ref="A518:A520"/>
    <mergeCell ref="B518:B520"/>
    <mergeCell ref="F518:F520"/>
    <mergeCell ref="G518:G520"/>
    <mergeCell ref="A506:A507"/>
    <mergeCell ref="B506:B507"/>
    <mergeCell ref="F506:F507"/>
    <mergeCell ref="G506:G507"/>
    <mergeCell ref="A508:A510"/>
    <mergeCell ref="B508:B510"/>
    <mergeCell ref="F508:F510"/>
    <mergeCell ref="G508:G510"/>
    <mergeCell ref="A511:A513"/>
    <mergeCell ref="B511:B513"/>
    <mergeCell ref="F511:F513"/>
    <mergeCell ref="G511:G513"/>
    <mergeCell ref="A484:A489"/>
    <mergeCell ref="B484:B489"/>
    <mergeCell ref="F484:F489"/>
    <mergeCell ref="G484:G489"/>
    <mergeCell ref="A490:A492"/>
    <mergeCell ref="B490:B492"/>
    <mergeCell ref="F490:F492"/>
    <mergeCell ref="G490:G492"/>
    <mergeCell ref="A493:A498"/>
    <mergeCell ref="B493:B498"/>
    <mergeCell ref="F493:F498"/>
    <mergeCell ref="G493:G498"/>
    <mergeCell ref="A468:A470"/>
    <mergeCell ref="B468:B470"/>
    <mergeCell ref="F468:F470"/>
    <mergeCell ref="G468:G470"/>
    <mergeCell ref="A471:A479"/>
    <mergeCell ref="B471:B479"/>
    <mergeCell ref="F471:F479"/>
    <mergeCell ref="G471:G479"/>
    <mergeCell ref="A480:A482"/>
    <mergeCell ref="B480:B482"/>
    <mergeCell ref="F480:F482"/>
    <mergeCell ref="G480:G482"/>
    <mergeCell ref="A456:A458"/>
    <mergeCell ref="B456:B458"/>
    <mergeCell ref="F456:F458"/>
    <mergeCell ref="G456:G458"/>
    <mergeCell ref="A461:A463"/>
    <mergeCell ref="B461:B463"/>
    <mergeCell ref="F461:F463"/>
    <mergeCell ref="G461:G463"/>
    <mergeCell ref="A465:A467"/>
    <mergeCell ref="B465:B467"/>
    <mergeCell ref="F465:F467"/>
    <mergeCell ref="G465:G467"/>
    <mergeCell ref="A434:A436"/>
    <mergeCell ref="B434:B436"/>
    <mergeCell ref="F434:F436"/>
    <mergeCell ref="G434:G436"/>
    <mergeCell ref="A438:A440"/>
    <mergeCell ref="B438:B440"/>
    <mergeCell ref="A449:A455"/>
    <mergeCell ref="B449:B455"/>
    <mergeCell ref="F449:F455"/>
    <mergeCell ref="G449:G455"/>
    <mergeCell ref="F438:F440"/>
    <mergeCell ref="G438:G440"/>
    <mergeCell ref="A442:A444"/>
    <mergeCell ref="B442:B444"/>
    <mergeCell ref="F442:F444"/>
    <mergeCell ref="G442:G444"/>
    <mergeCell ref="A446:A448"/>
    <mergeCell ref="B446:B448"/>
    <mergeCell ref="F446:F448"/>
    <mergeCell ref="G446:G448"/>
    <mergeCell ref="A420:A423"/>
    <mergeCell ref="B420:B423"/>
    <mergeCell ref="F420:F423"/>
    <mergeCell ref="G420:G423"/>
    <mergeCell ref="A426:A428"/>
    <mergeCell ref="B426:B428"/>
    <mergeCell ref="F426:F428"/>
    <mergeCell ref="G426:G428"/>
    <mergeCell ref="A429:A433"/>
    <mergeCell ref="B429:B433"/>
    <mergeCell ref="F429:F433"/>
    <mergeCell ref="G429:G433"/>
    <mergeCell ref="A405:A410"/>
    <mergeCell ref="B405:B410"/>
    <mergeCell ref="F405:F410"/>
    <mergeCell ref="G405:G410"/>
    <mergeCell ref="A412:A414"/>
    <mergeCell ref="B412:B414"/>
    <mergeCell ref="F412:F414"/>
    <mergeCell ref="G412:G414"/>
    <mergeCell ref="A416:A419"/>
    <mergeCell ref="B416:B419"/>
    <mergeCell ref="F416:F419"/>
    <mergeCell ref="G416:G419"/>
    <mergeCell ref="A385:A387"/>
    <mergeCell ref="B385:B387"/>
    <mergeCell ref="F385:F387"/>
    <mergeCell ref="G385:G387"/>
    <mergeCell ref="A388:A389"/>
    <mergeCell ref="B388:B389"/>
    <mergeCell ref="F388:F389"/>
    <mergeCell ref="G388:G389"/>
    <mergeCell ref="A391:A394"/>
    <mergeCell ref="B391:B394"/>
    <mergeCell ref="F391:F394"/>
    <mergeCell ref="G391:G394"/>
    <mergeCell ref="A374:A376"/>
    <mergeCell ref="B374:B376"/>
    <mergeCell ref="F374:F376"/>
    <mergeCell ref="G374:G376"/>
    <mergeCell ref="A377:A380"/>
    <mergeCell ref="B377:B380"/>
    <mergeCell ref="F377:F380"/>
    <mergeCell ref="G377:G380"/>
    <mergeCell ref="A381:A384"/>
    <mergeCell ref="B381:B384"/>
    <mergeCell ref="F381:F384"/>
    <mergeCell ref="G381:G384"/>
    <mergeCell ref="A362:A365"/>
    <mergeCell ref="B362:B365"/>
    <mergeCell ref="F362:F365"/>
    <mergeCell ref="G362:G365"/>
    <mergeCell ref="A366:A368"/>
    <mergeCell ref="B366:B368"/>
    <mergeCell ref="F366:F368"/>
    <mergeCell ref="G366:G368"/>
    <mergeCell ref="A369:A372"/>
    <mergeCell ref="B369:B372"/>
    <mergeCell ref="F369:F372"/>
    <mergeCell ref="G369:G372"/>
    <mergeCell ref="A335:A337"/>
    <mergeCell ref="B335:B337"/>
    <mergeCell ref="F335:F337"/>
    <mergeCell ref="G335:G337"/>
    <mergeCell ref="A338:A348"/>
    <mergeCell ref="B338:B348"/>
    <mergeCell ref="F338:F348"/>
    <mergeCell ref="G338:G348"/>
    <mergeCell ref="A349:A360"/>
    <mergeCell ref="B349:B360"/>
    <mergeCell ref="F349:F360"/>
    <mergeCell ref="G349:G360"/>
    <mergeCell ref="A303:A306"/>
    <mergeCell ref="B303:B306"/>
    <mergeCell ref="F303:F306"/>
    <mergeCell ref="G303:G306"/>
    <mergeCell ref="A321:A323"/>
    <mergeCell ref="B321:B323"/>
    <mergeCell ref="F321:F323"/>
    <mergeCell ref="G321:G323"/>
    <mergeCell ref="A326:A333"/>
    <mergeCell ref="B326:B333"/>
    <mergeCell ref="F326:F333"/>
    <mergeCell ref="G326:G333"/>
    <mergeCell ref="A307:A310"/>
    <mergeCell ref="B307:B310"/>
    <mergeCell ref="F307:F310"/>
    <mergeCell ref="G307:G310"/>
    <mergeCell ref="A311:A315"/>
    <mergeCell ref="B311:B315"/>
    <mergeCell ref="F311:F315"/>
    <mergeCell ref="G311:G315"/>
    <mergeCell ref="A317:A320"/>
    <mergeCell ref="B317:B320"/>
    <mergeCell ref="F317:F320"/>
    <mergeCell ref="G317:G320"/>
    <mergeCell ref="A287:A289"/>
    <mergeCell ref="B287:B289"/>
    <mergeCell ref="F287:F289"/>
    <mergeCell ref="G287:G289"/>
    <mergeCell ref="A290:A293"/>
    <mergeCell ref="B290:B293"/>
    <mergeCell ref="F290:F293"/>
    <mergeCell ref="G290:G293"/>
    <mergeCell ref="A294:A302"/>
    <mergeCell ref="B294:B302"/>
    <mergeCell ref="F294:F302"/>
    <mergeCell ref="G294:G302"/>
    <mergeCell ref="A274:A277"/>
    <mergeCell ref="B274:B277"/>
    <mergeCell ref="F274:F277"/>
    <mergeCell ref="G274:G277"/>
    <mergeCell ref="A280:A283"/>
    <mergeCell ref="B280:B283"/>
    <mergeCell ref="F280:F283"/>
    <mergeCell ref="G280:G283"/>
    <mergeCell ref="A284:A286"/>
    <mergeCell ref="B284:B286"/>
    <mergeCell ref="F284:F286"/>
    <mergeCell ref="G284:G286"/>
    <mergeCell ref="A258:A261"/>
    <mergeCell ref="B258:B261"/>
    <mergeCell ref="F258:F261"/>
    <mergeCell ref="G258:G261"/>
    <mergeCell ref="A262:A265"/>
    <mergeCell ref="B262:B265"/>
    <mergeCell ref="F262:F265"/>
    <mergeCell ref="G262:G265"/>
    <mergeCell ref="A268:A273"/>
    <mergeCell ref="B268:B273"/>
    <mergeCell ref="F268:F273"/>
    <mergeCell ref="G268:G273"/>
    <mergeCell ref="A235:A240"/>
    <mergeCell ref="B235:B240"/>
    <mergeCell ref="F235:F240"/>
    <mergeCell ref="G235:G240"/>
    <mergeCell ref="A242:A249"/>
    <mergeCell ref="B242:B249"/>
    <mergeCell ref="F242:F249"/>
    <mergeCell ref="G242:G249"/>
    <mergeCell ref="A250:A257"/>
    <mergeCell ref="B250:B257"/>
    <mergeCell ref="F250:F257"/>
    <mergeCell ref="G250:G257"/>
    <mergeCell ref="A221:A227"/>
    <mergeCell ref="B221:B227"/>
    <mergeCell ref="F221:F227"/>
    <mergeCell ref="G221:G227"/>
    <mergeCell ref="A228:A231"/>
    <mergeCell ref="B228:B231"/>
    <mergeCell ref="F228:F231"/>
    <mergeCell ref="G228:G231"/>
    <mergeCell ref="A232:A234"/>
    <mergeCell ref="B232:B234"/>
    <mergeCell ref="F232:F234"/>
    <mergeCell ref="G232:G234"/>
    <mergeCell ref="A208:A210"/>
    <mergeCell ref="B208:B210"/>
    <mergeCell ref="F208:F210"/>
    <mergeCell ref="G208:G210"/>
    <mergeCell ref="A211:A217"/>
    <mergeCell ref="B211:B217"/>
    <mergeCell ref="F211:F217"/>
    <mergeCell ref="G211:G217"/>
    <mergeCell ref="A218:A220"/>
    <mergeCell ref="B218:B220"/>
    <mergeCell ref="F218:F220"/>
    <mergeCell ref="G218:G220"/>
    <mergeCell ref="A202:A204"/>
    <mergeCell ref="B202:B204"/>
    <mergeCell ref="F202:F204"/>
    <mergeCell ref="G202:G204"/>
    <mergeCell ref="A196:A201"/>
    <mergeCell ref="B196:B201"/>
    <mergeCell ref="F196:F201"/>
    <mergeCell ref="G196:G201"/>
    <mergeCell ref="A205:A207"/>
    <mergeCell ref="B205:B207"/>
    <mergeCell ref="F205:F207"/>
    <mergeCell ref="G205:G207"/>
    <mergeCell ref="A177:A185"/>
    <mergeCell ref="B177:B185"/>
    <mergeCell ref="F177:F185"/>
    <mergeCell ref="G177:G185"/>
    <mergeCell ref="A187:A189"/>
    <mergeCell ref="B187:B189"/>
    <mergeCell ref="F187:F189"/>
    <mergeCell ref="G187:G189"/>
    <mergeCell ref="A190:A195"/>
    <mergeCell ref="B190:B195"/>
    <mergeCell ref="F190:F195"/>
    <mergeCell ref="G190:G195"/>
    <mergeCell ref="A160:A163"/>
    <mergeCell ref="B160:B163"/>
    <mergeCell ref="F160:F163"/>
    <mergeCell ref="G160:G163"/>
    <mergeCell ref="A164:A170"/>
    <mergeCell ref="B164:B170"/>
    <mergeCell ref="F164:F170"/>
    <mergeCell ref="G164:G170"/>
    <mergeCell ref="A172:A176"/>
    <mergeCell ref="B172:B176"/>
    <mergeCell ref="F172:F176"/>
    <mergeCell ref="G172:G176"/>
    <mergeCell ref="A143:A145"/>
    <mergeCell ref="B143:B145"/>
    <mergeCell ref="F143:F145"/>
    <mergeCell ref="G143:G145"/>
    <mergeCell ref="A146:A150"/>
    <mergeCell ref="B146:B150"/>
    <mergeCell ref="F146:F150"/>
    <mergeCell ref="G146:G150"/>
    <mergeCell ref="A152:A159"/>
    <mergeCell ref="B152:B159"/>
    <mergeCell ref="F152:F159"/>
    <mergeCell ref="G152:G159"/>
    <mergeCell ref="A133:A135"/>
    <mergeCell ref="B133:B135"/>
    <mergeCell ref="F133:F135"/>
    <mergeCell ref="G133:G135"/>
    <mergeCell ref="A136:A138"/>
    <mergeCell ref="B136:B138"/>
    <mergeCell ref="F136:F138"/>
    <mergeCell ref="G136:G138"/>
    <mergeCell ref="A140:A142"/>
    <mergeCell ref="B140:B142"/>
    <mergeCell ref="F140:F142"/>
    <mergeCell ref="G140:G142"/>
    <mergeCell ref="A108:A112"/>
    <mergeCell ref="B108:B112"/>
    <mergeCell ref="F108:F112"/>
    <mergeCell ref="G108:G112"/>
    <mergeCell ref="A113:A124"/>
    <mergeCell ref="B113:B124"/>
    <mergeCell ref="F113:F124"/>
    <mergeCell ref="G113:G124"/>
    <mergeCell ref="A127:A132"/>
    <mergeCell ref="B127:B132"/>
    <mergeCell ref="F127:F132"/>
    <mergeCell ref="G127:G132"/>
    <mergeCell ref="A79:A85"/>
    <mergeCell ref="B79:B85"/>
    <mergeCell ref="F79:F85"/>
    <mergeCell ref="G79:G85"/>
    <mergeCell ref="A86:A104"/>
    <mergeCell ref="B86:B104"/>
    <mergeCell ref="F86:F104"/>
    <mergeCell ref="G86:G104"/>
    <mergeCell ref="A105:A107"/>
    <mergeCell ref="B105:B107"/>
    <mergeCell ref="F105:F107"/>
    <mergeCell ref="G105:G107"/>
    <mergeCell ref="A66:A68"/>
    <mergeCell ref="B66:B68"/>
    <mergeCell ref="F66:F68"/>
    <mergeCell ref="G66:G68"/>
    <mergeCell ref="A69:A73"/>
    <mergeCell ref="B69:B73"/>
    <mergeCell ref="F69:F73"/>
    <mergeCell ref="G69:G73"/>
    <mergeCell ref="A74:A77"/>
    <mergeCell ref="B74:B77"/>
    <mergeCell ref="F74:F77"/>
    <mergeCell ref="G74:G77"/>
    <mergeCell ref="A46:A57"/>
    <mergeCell ref="B46:B57"/>
    <mergeCell ref="F46:F57"/>
    <mergeCell ref="G46:G57"/>
    <mergeCell ref="A58:A61"/>
    <mergeCell ref="B58:B61"/>
    <mergeCell ref="F58:F61"/>
    <mergeCell ref="G58:G61"/>
    <mergeCell ref="A62:A65"/>
    <mergeCell ref="B62:B65"/>
    <mergeCell ref="F62:F65"/>
    <mergeCell ref="G62:G65"/>
    <mergeCell ref="A37:A39"/>
    <mergeCell ref="B37:B39"/>
    <mergeCell ref="F37:F39"/>
    <mergeCell ref="G37:G39"/>
    <mergeCell ref="A40:A42"/>
    <mergeCell ref="B40:B42"/>
    <mergeCell ref="F40:F42"/>
    <mergeCell ref="G40:G42"/>
    <mergeCell ref="A43:A45"/>
    <mergeCell ref="B43:B45"/>
    <mergeCell ref="F43:F45"/>
    <mergeCell ref="G43:G45"/>
    <mergeCell ref="A20:A26"/>
    <mergeCell ref="B20:B26"/>
    <mergeCell ref="F20:F26"/>
    <mergeCell ref="G20:G26"/>
    <mergeCell ref="A27:A31"/>
    <mergeCell ref="B27:B31"/>
    <mergeCell ref="F27:F31"/>
    <mergeCell ref="G27:G31"/>
    <mergeCell ref="A32:A36"/>
    <mergeCell ref="B32:B36"/>
    <mergeCell ref="F32:F36"/>
    <mergeCell ref="G32:G36"/>
    <mergeCell ref="A1:G1"/>
    <mergeCell ref="A2:G2"/>
    <mergeCell ref="A3:G3"/>
    <mergeCell ref="A4:G4"/>
    <mergeCell ref="A7:A8"/>
    <mergeCell ref="B7:B8"/>
    <mergeCell ref="F7:F8"/>
    <mergeCell ref="G7:G8"/>
    <mergeCell ref="A17:A19"/>
    <mergeCell ref="B17:B19"/>
    <mergeCell ref="F17:F19"/>
    <mergeCell ref="G17:G19"/>
    <mergeCell ref="H2:H4"/>
    <mergeCell ref="C7:C8"/>
    <mergeCell ref="A11:A12"/>
    <mergeCell ref="B11:B12"/>
    <mergeCell ref="F11:F12"/>
    <mergeCell ref="G11:G12"/>
    <mergeCell ref="A13:A15"/>
    <mergeCell ref="B13:B15"/>
    <mergeCell ref="F13:F15"/>
    <mergeCell ref="G13:G15"/>
    <mergeCell ref="A395:A398"/>
    <mergeCell ref="B395:B398"/>
    <mergeCell ref="F395:F398"/>
    <mergeCell ref="G395:G398"/>
    <mergeCell ref="A402:A404"/>
    <mergeCell ref="B402:B404"/>
    <mergeCell ref="F402:F404"/>
    <mergeCell ref="G402:G404"/>
    <mergeCell ref="A399:A401"/>
    <mergeCell ref="B399:B401"/>
    <mergeCell ref="F399:F401"/>
    <mergeCell ref="G399:G401"/>
    <mergeCell ref="A688:A691"/>
    <mergeCell ref="B688:B691"/>
    <mergeCell ref="F688:F691"/>
    <mergeCell ref="G688:G691"/>
    <mergeCell ref="A692:A695"/>
    <mergeCell ref="B692:B695"/>
    <mergeCell ref="F692:F695"/>
    <mergeCell ref="G692:G695"/>
    <mergeCell ref="F751:F753"/>
    <mergeCell ref="G751:G753"/>
    <mergeCell ref="A696:A701"/>
    <mergeCell ref="B696:B701"/>
    <mergeCell ref="F696:F701"/>
    <mergeCell ref="G696:G701"/>
    <mergeCell ref="A705:A707"/>
    <mergeCell ref="B705:B707"/>
    <mergeCell ref="F705:F707"/>
    <mergeCell ref="G705:G707"/>
    <mergeCell ref="A708:A711"/>
    <mergeCell ref="B708:B711"/>
    <mergeCell ref="F708:F711"/>
    <mergeCell ref="G708:G711"/>
    <mergeCell ref="A717:A721"/>
    <mergeCell ref="B717:B721"/>
    <mergeCell ref="A758:A760"/>
    <mergeCell ref="B758:B760"/>
    <mergeCell ref="F758:F760"/>
    <mergeCell ref="G758:G760"/>
    <mergeCell ref="A767:A769"/>
    <mergeCell ref="B767:B769"/>
    <mergeCell ref="F767:F769"/>
    <mergeCell ref="G767:G769"/>
    <mergeCell ref="A764:A766"/>
    <mergeCell ref="B764:B766"/>
    <mergeCell ref="F764:F766"/>
    <mergeCell ref="G764:G766"/>
    <mergeCell ref="F783:F784"/>
    <mergeCell ref="G783:G784"/>
    <mergeCell ref="A787:A791"/>
    <mergeCell ref="B787:B791"/>
    <mergeCell ref="F787:F791"/>
    <mergeCell ref="G787:G791"/>
    <mergeCell ref="A795:A797"/>
    <mergeCell ref="B795:B797"/>
    <mergeCell ref="F795:F797"/>
    <mergeCell ref="G795:G797"/>
    <mergeCell ref="A783:A784"/>
    <mergeCell ref="B783:B784"/>
    <mergeCell ref="A815:A817"/>
    <mergeCell ref="B815:B817"/>
    <mergeCell ref="F815:F817"/>
    <mergeCell ref="G815:G817"/>
    <mergeCell ref="A824:A826"/>
    <mergeCell ref="B824:B826"/>
    <mergeCell ref="F824:F826"/>
    <mergeCell ref="G824:G826"/>
    <mergeCell ref="A839:A841"/>
    <mergeCell ref="B839:B841"/>
    <mergeCell ref="F839:F841"/>
    <mergeCell ref="G839:G841"/>
    <mergeCell ref="A835:A837"/>
    <mergeCell ref="B835:B837"/>
    <mergeCell ref="F835:F837"/>
    <mergeCell ref="G835:G837"/>
    <mergeCell ref="A924:A925"/>
    <mergeCell ref="B924:B925"/>
    <mergeCell ref="F924:F925"/>
    <mergeCell ref="G924:G925"/>
    <mergeCell ref="A929:A933"/>
    <mergeCell ref="B929:B933"/>
    <mergeCell ref="F929:F933"/>
    <mergeCell ref="G929:G933"/>
    <mergeCell ref="A935:A938"/>
    <mergeCell ref="B935:B938"/>
    <mergeCell ref="F935:F938"/>
    <mergeCell ref="G935:G938"/>
    <mergeCell ref="F1022:F1024"/>
    <mergeCell ref="G1022:G1024"/>
    <mergeCell ref="A1025:A1029"/>
    <mergeCell ref="B1025:B1029"/>
    <mergeCell ref="F1025:F1029"/>
    <mergeCell ref="G1025:G1029"/>
    <mergeCell ref="A1033:A1035"/>
    <mergeCell ref="B1033:B1035"/>
    <mergeCell ref="F1033:F1035"/>
    <mergeCell ref="G1033:G1035"/>
    <mergeCell ref="A1036:A1038"/>
    <mergeCell ref="B1036:B1038"/>
    <mergeCell ref="F1036:F1038"/>
    <mergeCell ref="G1036:G1038"/>
    <mergeCell ref="A1041:A1045"/>
    <mergeCell ref="B1041:B1045"/>
    <mergeCell ref="F1041:F1045"/>
    <mergeCell ref="G1041:G1045"/>
    <mergeCell ref="A1047:A1049"/>
    <mergeCell ref="B1047:B1049"/>
    <mergeCell ref="F1047:F1049"/>
    <mergeCell ref="G1047:G1049"/>
    <mergeCell ref="F1058:F1061"/>
    <mergeCell ref="G1058:G1061"/>
    <mergeCell ref="A1062:A1064"/>
    <mergeCell ref="B1062:B1064"/>
    <mergeCell ref="F1062:F1064"/>
    <mergeCell ref="G1062:G1064"/>
    <mergeCell ref="A1065:A1067"/>
    <mergeCell ref="B1065:B1067"/>
    <mergeCell ref="F1065:F1067"/>
    <mergeCell ref="G1065:G1067"/>
    <mergeCell ref="A1072:A1075"/>
    <mergeCell ref="B1072:B1075"/>
    <mergeCell ref="F1072:F1075"/>
    <mergeCell ref="G1072:G1075"/>
    <mergeCell ref="A1076:A1088"/>
    <mergeCell ref="B1076:B1088"/>
    <mergeCell ref="F1076:F1088"/>
    <mergeCell ref="G1076:G1088"/>
    <mergeCell ref="A1089:A1091"/>
    <mergeCell ref="B1089:B1091"/>
    <mergeCell ref="F1089:F1091"/>
    <mergeCell ref="G1089:G1091"/>
    <mergeCell ref="A1095:A1097"/>
    <mergeCell ref="B1095:B1097"/>
    <mergeCell ref="F1095:F1097"/>
    <mergeCell ref="G1095:G1097"/>
    <mergeCell ref="A1099:A1106"/>
    <mergeCell ref="B1099:B1106"/>
    <mergeCell ref="F1099:F1106"/>
    <mergeCell ref="G1099:G1106"/>
    <mergeCell ref="A1110:A1114"/>
    <mergeCell ref="B1110:B1114"/>
    <mergeCell ref="F1110:F1114"/>
    <mergeCell ref="G1110:G1114"/>
    <mergeCell ref="A1122:A1124"/>
    <mergeCell ref="B1122:B1124"/>
    <mergeCell ref="F1122:F1124"/>
    <mergeCell ref="G1122:G1124"/>
    <mergeCell ref="A1131:A1134"/>
    <mergeCell ref="B1131:B1134"/>
    <mergeCell ref="F1131:F1134"/>
    <mergeCell ref="G1131:G1134"/>
    <mergeCell ref="A1138:A1141"/>
    <mergeCell ref="B1138:B1141"/>
    <mergeCell ref="F1138:F1141"/>
    <mergeCell ref="G1138:G1141"/>
    <mergeCell ref="A1145:A1148"/>
    <mergeCell ref="B1145:B1148"/>
    <mergeCell ref="F1145:F1148"/>
    <mergeCell ref="G1145:G1148"/>
    <mergeCell ref="A1154:A1156"/>
    <mergeCell ref="B1154:B1156"/>
    <mergeCell ref="F1154:F1156"/>
    <mergeCell ref="G1154:G1156"/>
    <mergeCell ref="A1161:A1163"/>
    <mergeCell ref="B1161:B1163"/>
    <mergeCell ref="F1161:F1163"/>
    <mergeCell ref="G1161:G1163"/>
    <mergeCell ref="A1172:A1174"/>
    <mergeCell ref="B1172:B1174"/>
    <mergeCell ref="F1172:F1174"/>
    <mergeCell ref="G1172:G1174"/>
    <mergeCell ref="A1178:A1180"/>
    <mergeCell ref="B1178:B1180"/>
    <mergeCell ref="F1178:F1180"/>
    <mergeCell ref="G1178:G1180"/>
    <mergeCell ref="A1182:A1184"/>
    <mergeCell ref="B1182:B1184"/>
    <mergeCell ref="F1182:F1184"/>
    <mergeCell ref="G1182:G1184"/>
    <mergeCell ref="A1185:A1187"/>
    <mergeCell ref="B1185:B1187"/>
    <mergeCell ref="F1185:F1187"/>
    <mergeCell ref="G1185:G1187"/>
    <mergeCell ref="A1194:A1196"/>
    <mergeCell ref="B1194:B1196"/>
    <mergeCell ref="F1194:F1196"/>
    <mergeCell ref="G1194:G1196"/>
    <mergeCell ref="A1197:A1199"/>
    <mergeCell ref="B1197:B1199"/>
    <mergeCell ref="F1197:F1199"/>
    <mergeCell ref="G1197:G1199"/>
    <mergeCell ref="A1202:A1204"/>
    <mergeCell ref="B1202:B1204"/>
    <mergeCell ref="F1202:F1204"/>
    <mergeCell ref="G1202:G1204"/>
    <mergeCell ref="A1207:A1209"/>
    <mergeCell ref="B1207:B1209"/>
    <mergeCell ref="F1207:F1209"/>
    <mergeCell ref="G1207:G1209"/>
    <mergeCell ref="A1211:A1213"/>
    <mergeCell ref="B1211:B1213"/>
    <mergeCell ref="F1211:F1213"/>
    <mergeCell ref="G1211:G1213"/>
    <mergeCell ref="A1216:A1223"/>
    <mergeCell ref="B1216:B1223"/>
    <mergeCell ref="F1216:F1223"/>
    <mergeCell ref="G1216:G1223"/>
    <mergeCell ref="A1225:A1226"/>
    <mergeCell ref="B1225:B1226"/>
    <mergeCell ref="F1225:F1226"/>
    <mergeCell ref="G1225:G1226"/>
    <mergeCell ref="A1227:A1229"/>
    <mergeCell ref="B1227:B1229"/>
    <mergeCell ref="F1227:F1229"/>
    <mergeCell ref="G1227:G1229"/>
    <mergeCell ref="A1232:A1233"/>
    <mergeCell ref="B1232:B1233"/>
    <mergeCell ref="F1232:F1233"/>
    <mergeCell ref="G1232:G1233"/>
    <mergeCell ref="A1238:A1239"/>
    <mergeCell ref="B1238:B1239"/>
    <mergeCell ref="F1238:F1239"/>
    <mergeCell ref="G1238:G1239"/>
    <mergeCell ref="A1243:A1244"/>
    <mergeCell ref="B1243:B1244"/>
    <mergeCell ref="F1243:F1244"/>
    <mergeCell ref="G1243:G1244"/>
    <mergeCell ref="A1245:A1248"/>
    <mergeCell ref="B1245:B1248"/>
    <mergeCell ref="F1245:F1248"/>
    <mergeCell ref="G1245:G1248"/>
    <mergeCell ref="A1249:A1250"/>
    <mergeCell ref="B1249:B1250"/>
    <mergeCell ref="F1249:F1250"/>
    <mergeCell ref="G1249:G1250"/>
    <mergeCell ref="A1253:A1256"/>
    <mergeCell ref="B1253:B1256"/>
    <mergeCell ref="F1253:F1256"/>
    <mergeCell ref="G1253:G1256"/>
    <mergeCell ref="A1260:A1262"/>
    <mergeCell ref="B1260:B1262"/>
    <mergeCell ref="F1260:F1262"/>
    <mergeCell ref="G1260:G1262"/>
    <mergeCell ref="A1265:A1266"/>
    <mergeCell ref="B1265:B1266"/>
    <mergeCell ref="F1265:F1266"/>
    <mergeCell ref="G1265:G1266"/>
    <mergeCell ref="A1268:A1270"/>
    <mergeCell ref="B1268:B1270"/>
    <mergeCell ref="F1268:F1270"/>
    <mergeCell ref="G1268:G1270"/>
    <mergeCell ref="A1273:A1276"/>
    <mergeCell ref="B1273:B1276"/>
    <mergeCell ref="F1273:F1276"/>
    <mergeCell ref="G1273:G1276"/>
    <mergeCell ref="A1277:A1278"/>
    <mergeCell ref="B1277:B1278"/>
    <mergeCell ref="F1277:F1278"/>
    <mergeCell ref="G1277:G1278"/>
    <mergeCell ref="A1281:A1284"/>
    <mergeCell ref="B1281:B1284"/>
    <mergeCell ref="F1281:F1284"/>
    <mergeCell ref="G1281:G1284"/>
    <mergeCell ref="A1285:A1286"/>
    <mergeCell ref="B1285:B1286"/>
    <mergeCell ref="F1285:F1286"/>
    <mergeCell ref="G1285:G1286"/>
    <mergeCell ref="A1288:A1290"/>
    <mergeCell ref="B1288:B1290"/>
    <mergeCell ref="F1288:F1290"/>
    <mergeCell ref="G1288:G1290"/>
    <mergeCell ref="C1294:G1294"/>
    <mergeCell ref="A1295:A1296"/>
    <mergeCell ref="B1295:B1296"/>
    <mergeCell ref="D1295:E1295"/>
    <mergeCell ref="F1295:F1296"/>
    <mergeCell ref="G1295:G1296"/>
    <mergeCell ref="D1296:E1296"/>
    <mergeCell ref="C1307:G1307"/>
    <mergeCell ref="A1312:G1312"/>
    <mergeCell ref="A1313:G1313"/>
  </mergeCells>
  <phoneticPr fontId="6"/>
  <conditionalFormatting sqref="A1314">
    <cfRule type="duplicateValues" dxfId="0" priority="1"/>
  </conditionalFormatting>
  <printOptions horizontalCentered="1"/>
  <pageMargins left="0.39370078740157483" right="0.39370078740157483" top="0.59055118110236227" bottom="0.78740157480314965" header="0.19685039370078741" footer="0.19685039370078741"/>
  <pageSetup paperSize="9" scale="53" fitToHeight="0" orientation="portrait" r:id="rId1"/>
  <headerFooter>
    <oddHeader>&amp;R&amp;"HG丸ｺﾞｼｯｸM-PRO,標準"&amp;10&amp;P/&amp;N</oddHeader>
    <oddFooter>&amp;R&amp;"HG丸ｺﾞｼｯｸM-PRO,標準"（※）通達に定める方法によって算出した結果、異常値となった基礎排出係数または調整後排出係数に代替値を適用。
（－）代替値を適用、または基礎排出係数が代替値である事業者からの受電量が販売電力量を上回ったため、把握率の算出が困難。</oddFooter>
  </headerFooter>
  <rowBreaks count="6" manualBreakCount="6">
    <brk id="67" max="6" man="1"/>
    <brk id="142" max="6" man="1"/>
    <brk id="215" max="6" man="1"/>
    <brk id="287" max="6" man="1"/>
    <brk id="354" max="6" man="1"/>
    <brk id="425" max="6"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E4DA-D3C6-477F-9D70-EA117D95C2B4}">
  <dimension ref="A1:J77"/>
  <sheetViews>
    <sheetView workbookViewId="0">
      <selection sqref="A1:G1"/>
    </sheetView>
  </sheetViews>
  <sheetFormatPr defaultColWidth="10.36328125" defaultRowHeight="14"/>
  <cols>
    <col min="1" max="1" width="10.453125" style="181" customWidth="1"/>
    <col min="2" max="2" width="24.36328125" style="226" customWidth="1"/>
    <col min="3" max="3" width="39.6328125" style="226" customWidth="1"/>
    <col min="4" max="4" width="19.6328125" style="224" customWidth="1"/>
    <col min="5" max="6" width="17.08984375" style="225" customWidth="1"/>
    <col min="7" max="7" width="31.6328125" style="231" customWidth="1"/>
    <col min="8" max="16384" width="10.36328125" style="181"/>
  </cols>
  <sheetData>
    <row r="1" spans="1:10" s="178" customFormat="1" ht="28.5" customHeight="1">
      <c r="A1" s="781" t="s">
        <v>1884</v>
      </c>
      <c r="B1" s="781"/>
      <c r="C1" s="781"/>
      <c r="D1" s="781"/>
      <c r="E1" s="781"/>
      <c r="F1" s="781"/>
      <c r="G1" s="781"/>
    </row>
    <row r="2" spans="1:10" ht="25.5" customHeight="1">
      <c r="A2" s="782">
        <v>45838</v>
      </c>
      <c r="B2" s="783"/>
      <c r="C2" s="783"/>
      <c r="D2" s="783"/>
      <c r="E2" s="783"/>
      <c r="F2" s="783"/>
      <c r="G2" s="783"/>
    </row>
    <row r="3" spans="1:10" ht="75.75" customHeight="1">
      <c r="A3" s="784" t="s">
        <v>1885</v>
      </c>
      <c r="B3" s="784"/>
      <c r="C3" s="784"/>
      <c r="D3" s="784"/>
      <c r="E3" s="784"/>
      <c r="F3" s="784"/>
      <c r="G3" s="784"/>
    </row>
    <row r="4" spans="1:10" ht="25.5" customHeight="1">
      <c r="A4" s="179"/>
      <c r="B4" s="180"/>
      <c r="C4" s="180"/>
      <c r="D4" s="180"/>
      <c r="E4" s="182"/>
      <c r="F4" s="182"/>
      <c r="G4" s="180"/>
      <c r="H4" s="183"/>
      <c r="J4" s="184"/>
    </row>
    <row r="5" spans="1:10" ht="14.15" customHeight="1">
      <c r="A5" s="785" t="s">
        <v>946</v>
      </c>
      <c r="B5" s="786" t="s">
        <v>1886</v>
      </c>
      <c r="C5" s="787"/>
      <c r="D5" s="790" t="s">
        <v>1887</v>
      </c>
      <c r="E5" s="185" t="s">
        <v>442</v>
      </c>
      <c r="F5" s="185" t="s">
        <v>1888</v>
      </c>
      <c r="G5" s="792" t="s">
        <v>1889</v>
      </c>
    </row>
    <row r="6" spans="1:10" ht="14.25" customHeight="1">
      <c r="A6" s="785"/>
      <c r="B6" s="788"/>
      <c r="C6" s="789"/>
      <c r="D6" s="791"/>
      <c r="E6" s="187" t="s">
        <v>1890</v>
      </c>
      <c r="F6" s="187" t="s">
        <v>1890</v>
      </c>
      <c r="G6" s="793"/>
    </row>
    <row r="7" spans="1:10" ht="14.25" customHeight="1">
      <c r="A7" s="188" t="s">
        <v>1891</v>
      </c>
      <c r="B7" s="758" t="s">
        <v>1892</v>
      </c>
      <c r="C7" s="759"/>
      <c r="D7" s="189"/>
      <c r="E7" s="190">
        <v>2.0499999999999998</v>
      </c>
      <c r="F7" s="190">
        <v>2.0499999999999998</v>
      </c>
      <c r="G7" s="191"/>
      <c r="H7" s="183"/>
      <c r="J7" s="192"/>
    </row>
    <row r="8" spans="1:10" ht="15" customHeight="1">
      <c r="A8" s="763" t="s">
        <v>1893</v>
      </c>
      <c r="B8" s="765" t="s">
        <v>1894</v>
      </c>
      <c r="C8" s="766"/>
      <c r="D8" s="193" t="s">
        <v>1895</v>
      </c>
      <c r="E8" s="194">
        <v>2.0499999999999998</v>
      </c>
      <c r="F8" s="194">
        <v>0</v>
      </c>
      <c r="G8" s="195"/>
      <c r="H8" s="183"/>
      <c r="J8" s="184"/>
    </row>
    <row r="9" spans="1:10" ht="15" customHeight="1">
      <c r="A9" s="764"/>
      <c r="B9" s="767"/>
      <c r="C9" s="768"/>
      <c r="D9" s="197" t="s">
        <v>1896</v>
      </c>
      <c r="E9" s="198">
        <v>2.0499999999999998</v>
      </c>
      <c r="F9" s="198">
        <v>2.0499999999999998</v>
      </c>
      <c r="G9" s="199"/>
      <c r="H9" s="183"/>
      <c r="J9" s="184"/>
    </row>
    <row r="10" spans="1:10" ht="14.25" customHeight="1">
      <c r="A10" s="188" t="s">
        <v>1897</v>
      </c>
      <c r="B10" s="794" t="s">
        <v>1898</v>
      </c>
      <c r="C10" s="795"/>
      <c r="D10" s="189"/>
      <c r="E10" s="190">
        <v>2.31</v>
      </c>
      <c r="F10" s="190">
        <v>2.31</v>
      </c>
      <c r="G10" s="200"/>
      <c r="H10" s="183"/>
      <c r="J10" s="184"/>
    </row>
    <row r="11" spans="1:10" ht="15" customHeight="1">
      <c r="A11" s="763" t="s">
        <v>1899</v>
      </c>
      <c r="B11" s="765" t="s">
        <v>1900</v>
      </c>
      <c r="C11" s="766"/>
      <c r="D11" s="193" t="s">
        <v>1895</v>
      </c>
      <c r="E11" s="194">
        <v>2.0499999999999998</v>
      </c>
      <c r="F11" s="194">
        <v>0</v>
      </c>
      <c r="G11" s="195"/>
      <c r="H11" s="183"/>
      <c r="J11" s="184"/>
    </row>
    <row r="12" spans="1:10" ht="15" customHeight="1">
      <c r="A12" s="764"/>
      <c r="B12" s="767"/>
      <c r="C12" s="768"/>
      <c r="D12" s="197" t="s">
        <v>1896</v>
      </c>
      <c r="E12" s="198">
        <v>2.0499999999999998</v>
      </c>
      <c r="F12" s="198">
        <v>2.0499999999999998</v>
      </c>
      <c r="G12" s="199"/>
      <c r="H12" s="183"/>
      <c r="J12" s="184"/>
    </row>
    <row r="13" spans="1:10" ht="14.25" customHeight="1">
      <c r="A13" s="771" t="s">
        <v>1901</v>
      </c>
      <c r="B13" s="774" t="s">
        <v>1902</v>
      </c>
      <c r="C13" s="201" t="s">
        <v>1903</v>
      </c>
      <c r="D13" s="193"/>
      <c r="E13" s="202">
        <v>2.31</v>
      </c>
      <c r="F13" s="202">
        <v>2.31</v>
      </c>
      <c r="G13" s="200"/>
      <c r="H13" s="183"/>
      <c r="J13" s="184"/>
    </row>
    <row r="14" spans="1:10" ht="14.25" customHeight="1">
      <c r="A14" s="772"/>
      <c r="B14" s="775"/>
      <c r="C14" s="203" t="s">
        <v>1904</v>
      </c>
      <c r="D14" s="193"/>
      <c r="E14" s="204">
        <v>2.31</v>
      </c>
      <c r="F14" s="204">
        <v>2.31</v>
      </c>
      <c r="G14" s="205"/>
      <c r="H14" s="183"/>
      <c r="J14" s="184"/>
    </row>
    <row r="15" spans="1:10" ht="14.25" customHeight="1">
      <c r="A15" s="772"/>
      <c r="B15" s="775"/>
      <c r="C15" s="203" t="s">
        <v>1905</v>
      </c>
      <c r="D15" s="193"/>
      <c r="E15" s="204">
        <v>2.31</v>
      </c>
      <c r="F15" s="204">
        <v>2.31</v>
      </c>
      <c r="G15" s="205"/>
      <c r="H15" s="183"/>
      <c r="J15" s="184"/>
    </row>
    <row r="16" spans="1:10" ht="14.25" customHeight="1">
      <c r="A16" s="772"/>
      <c r="B16" s="775"/>
      <c r="C16" s="203" t="s">
        <v>1906</v>
      </c>
      <c r="D16" s="193"/>
      <c r="E16" s="204">
        <v>2.31</v>
      </c>
      <c r="F16" s="204">
        <v>2.31</v>
      </c>
      <c r="G16" s="205"/>
      <c r="H16" s="183"/>
      <c r="J16" s="184"/>
    </row>
    <row r="17" spans="1:10" ht="14.25" customHeight="1">
      <c r="A17" s="772"/>
      <c r="B17" s="775"/>
      <c r="C17" s="203" t="s">
        <v>1907</v>
      </c>
      <c r="D17" s="193"/>
      <c r="E17" s="204">
        <v>2.31</v>
      </c>
      <c r="F17" s="204">
        <v>2.31</v>
      </c>
      <c r="G17" s="205"/>
      <c r="H17" s="183"/>
      <c r="J17" s="184"/>
    </row>
    <row r="18" spans="1:10" ht="14.25" customHeight="1">
      <c r="A18" s="772"/>
      <c r="B18" s="775"/>
      <c r="C18" s="203" t="s">
        <v>1908</v>
      </c>
      <c r="D18" s="193"/>
      <c r="E18" s="204">
        <v>2.31</v>
      </c>
      <c r="F18" s="204">
        <v>2.31</v>
      </c>
      <c r="G18" s="205"/>
      <c r="H18" s="183"/>
      <c r="J18" s="184"/>
    </row>
    <row r="19" spans="1:10" ht="14.25" customHeight="1">
      <c r="A19" s="772"/>
      <c r="B19" s="775"/>
      <c r="C19" s="203" t="s">
        <v>1909</v>
      </c>
      <c r="D19" s="193"/>
      <c r="E19" s="204">
        <v>2.31</v>
      </c>
      <c r="F19" s="204">
        <v>2.31</v>
      </c>
      <c r="G19" s="205"/>
      <c r="H19" s="183"/>
      <c r="J19" s="184"/>
    </row>
    <row r="20" spans="1:10" ht="14.25" customHeight="1">
      <c r="A20" s="772"/>
      <c r="B20" s="775"/>
      <c r="C20" s="203" t="s">
        <v>1910</v>
      </c>
      <c r="D20" s="193"/>
      <c r="E20" s="204">
        <v>2.31</v>
      </c>
      <c r="F20" s="204">
        <v>2.31</v>
      </c>
      <c r="G20" s="205"/>
      <c r="H20" s="183"/>
      <c r="J20" s="184"/>
    </row>
    <row r="21" spans="1:10" ht="14.25" customHeight="1">
      <c r="A21" s="772"/>
      <c r="B21" s="775"/>
      <c r="C21" s="203" t="s">
        <v>1911</v>
      </c>
      <c r="D21" s="193"/>
      <c r="E21" s="204">
        <v>2.31</v>
      </c>
      <c r="F21" s="204">
        <v>2.31</v>
      </c>
      <c r="G21" s="205"/>
      <c r="H21" s="183"/>
      <c r="J21" s="184"/>
    </row>
    <row r="22" spans="1:10" ht="14.25" customHeight="1">
      <c r="A22" s="772"/>
      <c r="B22" s="775"/>
      <c r="C22" s="203" t="s">
        <v>1912</v>
      </c>
      <c r="D22" s="193"/>
      <c r="E22" s="204">
        <v>2.31</v>
      </c>
      <c r="F22" s="204">
        <v>2.31</v>
      </c>
      <c r="G22" s="205"/>
      <c r="H22" s="183"/>
      <c r="J22" s="184"/>
    </row>
    <row r="23" spans="1:10" ht="14.25" customHeight="1">
      <c r="A23" s="772"/>
      <c r="B23" s="775"/>
      <c r="C23" s="203" t="s">
        <v>1913</v>
      </c>
      <c r="D23" s="193"/>
      <c r="E23" s="206">
        <v>2.36</v>
      </c>
      <c r="F23" s="206">
        <v>2.36</v>
      </c>
      <c r="G23" s="205"/>
      <c r="H23" s="183"/>
      <c r="J23" s="184"/>
    </row>
    <row r="24" spans="1:10" ht="14.25" customHeight="1">
      <c r="A24" s="772"/>
      <c r="B24" s="775"/>
      <c r="C24" s="203" t="s">
        <v>1914</v>
      </c>
      <c r="D24" s="193"/>
      <c r="E24" s="206">
        <v>2.36</v>
      </c>
      <c r="F24" s="206">
        <v>2.36</v>
      </c>
      <c r="G24" s="205"/>
      <c r="H24" s="183"/>
      <c r="J24" s="184"/>
    </row>
    <row r="25" spans="1:10" ht="14.25" customHeight="1">
      <c r="A25" s="773"/>
      <c r="B25" s="776"/>
      <c r="C25" s="208" t="s">
        <v>1915</v>
      </c>
      <c r="D25" s="189"/>
      <c r="E25" s="198">
        <v>2.36</v>
      </c>
      <c r="F25" s="198">
        <v>2.36</v>
      </c>
      <c r="G25" s="205"/>
      <c r="H25" s="183"/>
      <c r="J25" s="184"/>
    </row>
    <row r="26" spans="1:10" ht="15" customHeight="1">
      <c r="A26" s="763" t="s">
        <v>1916</v>
      </c>
      <c r="B26" s="765" t="s">
        <v>1917</v>
      </c>
      <c r="C26" s="766"/>
      <c r="D26" s="209" t="s">
        <v>1895</v>
      </c>
      <c r="E26" s="194">
        <v>2.09</v>
      </c>
      <c r="F26" s="194">
        <v>0</v>
      </c>
      <c r="G26" s="769"/>
      <c r="H26" s="183"/>
      <c r="J26" s="184"/>
    </row>
    <row r="27" spans="1:10" ht="15" customHeight="1">
      <c r="A27" s="764"/>
      <c r="B27" s="767"/>
      <c r="C27" s="768"/>
      <c r="D27" s="197" t="s">
        <v>1896</v>
      </c>
      <c r="E27" s="198">
        <v>2.09</v>
      </c>
      <c r="F27" s="198">
        <v>2.09</v>
      </c>
      <c r="G27" s="770"/>
      <c r="H27" s="183"/>
      <c r="J27" s="184"/>
    </row>
    <row r="28" spans="1:10" ht="15" customHeight="1">
      <c r="A28" s="763" t="s">
        <v>1918</v>
      </c>
      <c r="B28" s="765" t="s">
        <v>1919</v>
      </c>
      <c r="C28" s="766"/>
      <c r="D28" s="209" t="s">
        <v>1895</v>
      </c>
      <c r="E28" s="194">
        <v>0</v>
      </c>
      <c r="F28" s="194">
        <v>0</v>
      </c>
      <c r="G28" s="210"/>
      <c r="H28" s="183"/>
      <c r="J28" s="184"/>
    </row>
    <row r="29" spans="1:10" ht="15" customHeight="1">
      <c r="A29" s="764"/>
      <c r="B29" s="767"/>
      <c r="C29" s="768"/>
      <c r="D29" s="197" t="s">
        <v>1896</v>
      </c>
      <c r="E29" s="198">
        <v>2.09</v>
      </c>
      <c r="F29" s="198">
        <v>2.09</v>
      </c>
      <c r="G29" s="210"/>
      <c r="H29" s="183"/>
      <c r="J29" s="184"/>
    </row>
    <row r="30" spans="1:10" ht="15" customHeight="1">
      <c r="A30" s="188" t="s">
        <v>1920</v>
      </c>
      <c r="B30" s="758" t="s">
        <v>1921</v>
      </c>
      <c r="C30" s="759"/>
      <c r="D30" s="189"/>
      <c r="E30" s="190">
        <v>2.0499999999999998</v>
      </c>
      <c r="F30" s="190">
        <v>2.0499999999999998</v>
      </c>
      <c r="G30" s="191"/>
      <c r="H30" s="183"/>
      <c r="J30" s="184"/>
    </row>
    <row r="31" spans="1:10" ht="15" customHeight="1">
      <c r="A31" s="771" t="s">
        <v>1922</v>
      </c>
      <c r="B31" s="777" t="s">
        <v>1923</v>
      </c>
      <c r="C31" s="779"/>
      <c r="D31" s="211" t="s">
        <v>1895</v>
      </c>
      <c r="E31" s="212">
        <v>2.0499999999999998</v>
      </c>
      <c r="F31" s="212">
        <v>0</v>
      </c>
      <c r="G31" s="191"/>
      <c r="H31" s="183"/>
      <c r="J31" s="184"/>
    </row>
    <row r="32" spans="1:10" ht="15" customHeight="1">
      <c r="A32" s="773"/>
      <c r="B32" s="778"/>
      <c r="C32" s="780"/>
      <c r="D32" s="197" t="s">
        <v>1896</v>
      </c>
      <c r="E32" s="198">
        <v>2.0499999999999998</v>
      </c>
      <c r="F32" s="198">
        <v>2.0499999999999998</v>
      </c>
      <c r="G32" s="213"/>
      <c r="H32" s="183"/>
      <c r="J32" s="184"/>
    </row>
    <row r="33" spans="1:10" ht="15" customHeight="1">
      <c r="A33" s="763" t="s">
        <v>1924</v>
      </c>
      <c r="B33" s="765" t="s">
        <v>1925</v>
      </c>
      <c r="C33" s="766"/>
      <c r="D33" s="211" t="s">
        <v>1895</v>
      </c>
      <c r="E33" s="212">
        <v>2.0499999999999998</v>
      </c>
      <c r="F33" s="212">
        <v>0</v>
      </c>
      <c r="G33" s="769"/>
      <c r="H33" s="183"/>
      <c r="J33" s="184"/>
    </row>
    <row r="34" spans="1:10" ht="15" customHeight="1">
      <c r="A34" s="764"/>
      <c r="B34" s="767"/>
      <c r="C34" s="768"/>
      <c r="D34" s="197" t="s">
        <v>1896</v>
      </c>
      <c r="E34" s="198">
        <v>2.0499999999999998</v>
      </c>
      <c r="F34" s="198">
        <v>2.0499999999999998</v>
      </c>
      <c r="G34" s="770"/>
      <c r="H34" s="183"/>
      <c r="J34" s="184"/>
    </row>
    <row r="35" spans="1:10" ht="15" customHeight="1">
      <c r="A35" s="214"/>
      <c r="B35" s="215"/>
      <c r="C35" s="201" t="s">
        <v>1926</v>
      </c>
      <c r="D35" s="193"/>
      <c r="E35" s="204">
        <v>1.81</v>
      </c>
      <c r="F35" s="204">
        <v>1.81</v>
      </c>
      <c r="G35" s="210"/>
      <c r="H35" s="183"/>
      <c r="J35" s="184"/>
    </row>
    <row r="36" spans="1:10" ht="15" customHeight="1">
      <c r="A36" s="214" t="s">
        <v>1927</v>
      </c>
      <c r="B36" s="215" t="s">
        <v>1928</v>
      </c>
      <c r="C36" s="203" t="s">
        <v>1929</v>
      </c>
      <c r="D36" s="193"/>
      <c r="E36" s="204">
        <v>2.0499999999999998</v>
      </c>
      <c r="F36" s="204">
        <v>2.0499999999999998</v>
      </c>
      <c r="G36" s="210"/>
      <c r="H36" s="183"/>
      <c r="J36" s="184"/>
    </row>
    <row r="37" spans="1:10" ht="15" customHeight="1">
      <c r="A37" s="214"/>
      <c r="B37" s="215"/>
      <c r="C37" s="203" t="s">
        <v>1930</v>
      </c>
      <c r="D37" s="193"/>
      <c r="E37" s="204">
        <v>2.0499999999999998</v>
      </c>
      <c r="F37" s="204">
        <v>2.0499999999999998</v>
      </c>
      <c r="G37" s="210"/>
      <c r="H37" s="183"/>
      <c r="J37" s="184"/>
    </row>
    <row r="38" spans="1:10" ht="15" customHeight="1">
      <c r="A38" s="763" t="s">
        <v>1931</v>
      </c>
      <c r="B38" s="765" t="s">
        <v>1932</v>
      </c>
      <c r="C38" s="766"/>
      <c r="D38" s="211" t="s">
        <v>1895</v>
      </c>
      <c r="E38" s="212">
        <v>2.0499999999999998</v>
      </c>
      <c r="F38" s="212">
        <v>0</v>
      </c>
      <c r="G38" s="769"/>
      <c r="H38" s="183"/>
      <c r="J38" s="184"/>
    </row>
    <row r="39" spans="1:10" ht="15" customHeight="1">
      <c r="A39" s="764"/>
      <c r="B39" s="767"/>
      <c r="C39" s="768"/>
      <c r="D39" s="197" t="s">
        <v>1896</v>
      </c>
      <c r="E39" s="198">
        <v>2.0499999999999998</v>
      </c>
      <c r="F39" s="198">
        <v>2.0499999999999998</v>
      </c>
      <c r="G39" s="770"/>
      <c r="H39" s="183"/>
      <c r="J39" s="184"/>
    </row>
    <row r="40" spans="1:10" ht="15" customHeight="1">
      <c r="A40" s="763" t="s">
        <v>1933</v>
      </c>
      <c r="B40" s="765" t="s">
        <v>1934</v>
      </c>
      <c r="C40" s="216"/>
      <c r="D40" s="211" t="s">
        <v>1895</v>
      </c>
      <c r="E40" s="212">
        <v>2.14</v>
      </c>
      <c r="F40" s="212">
        <v>0</v>
      </c>
      <c r="G40" s="210"/>
      <c r="H40" s="183"/>
      <c r="J40" s="184"/>
    </row>
    <row r="41" spans="1:10" ht="15" customHeight="1">
      <c r="A41" s="764"/>
      <c r="B41" s="767"/>
      <c r="C41" s="216"/>
      <c r="D41" s="197" t="s">
        <v>1896</v>
      </c>
      <c r="E41" s="198">
        <v>2.14</v>
      </c>
      <c r="F41" s="198">
        <v>2.14</v>
      </c>
      <c r="G41" s="210"/>
      <c r="H41" s="183"/>
      <c r="J41" s="184"/>
    </row>
    <row r="42" spans="1:10" ht="15" customHeight="1">
      <c r="A42" s="763" t="s">
        <v>1935</v>
      </c>
      <c r="B42" s="765" t="s">
        <v>1936</v>
      </c>
      <c r="C42" s="766"/>
      <c r="D42" s="211" t="s">
        <v>1895</v>
      </c>
      <c r="E42" s="212">
        <v>2.0499999999999998</v>
      </c>
      <c r="F42" s="212">
        <v>0</v>
      </c>
      <c r="G42" s="769"/>
      <c r="H42" s="183"/>
      <c r="J42" s="184"/>
    </row>
    <row r="43" spans="1:10" ht="15" customHeight="1">
      <c r="A43" s="764"/>
      <c r="B43" s="767"/>
      <c r="C43" s="768"/>
      <c r="D43" s="197" t="s">
        <v>1896</v>
      </c>
      <c r="E43" s="198">
        <v>2.0499999999999998</v>
      </c>
      <c r="F43" s="198">
        <v>2.0499999999999998</v>
      </c>
      <c r="G43" s="770"/>
      <c r="H43" s="183"/>
      <c r="J43" s="184"/>
    </row>
    <row r="44" spans="1:10" ht="15" customHeight="1">
      <c r="A44" s="217" t="s">
        <v>1937</v>
      </c>
      <c r="B44" s="218" t="s">
        <v>1938</v>
      </c>
      <c r="C44" s="219" t="s">
        <v>1939</v>
      </c>
      <c r="D44" s="220"/>
      <c r="E44" s="221">
        <v>2.13</v>
      </c>
      <c r="F44" s="221">
        <v>2.13</v>
      </c>
      <c r="G44" s="222"/>
      <c r="H44" s="183"/>
      <c r="J44" s="184"/>
    </row>
    <row r="45" spans="1:10" ht="15" hidden="1" customHeight="1">
      <c r="A45" s="763"/>
      <c r="B45" s="765"/>
      <c r="C45" s="766"/>
      <c r="D45" s="193"/>
      <c r="E45" s="194"/>
      <c r="F45" s="194"/>
      <c r="G45" s="769"/>
    </row>
    <row r="46" spans="1:10" ht="15" hidden="1" customHeight="1">
      <c r="A46" s="764"/>
      <c r="B46" s="767"/>
      <c r="C46" s="768"/>
      <c r="D46" s="189"/>
      <c r="E46" s="198"/>
      <c r="F46" s="198"/>
      <c r="G46" s="770"/>
    </row>
    <row r="47" spans="1:10" ht="15" hidden="1" customHeight="1">
      <c r="A47" s="217"/>
      <c r="B47" s="758"/>
      <c r="C47" s="759"/>
      <c r="D47" s="189"/>
      <c r="E47" s="190"/>
      <c r="F47" s="190"/>
      <c r="G47" s="191"/>
    </row>
    <row r="48" spans="1:10" ht="28.5" customHeight="1">
      <c r="B48" s="223"/>
      <c r="C48" s="223"/>
      <c r="F48" s="760"/>
      <c r="G48" s="760"/>
    </row>
    <row r="49" spans="2:7">
      <c r="G49" s="173"/>
    </row>
    <row r="50" spans="2:7">
      <c r="B50" s="761" t="s">
        <v>1940</v>
      </c>
      <c r="C50" s="762"/>
      <c r="D50" s="227">
        <v>2.0499999999999998</v>
      </c>
      <c r="G50" s="173"/>
    </row>
    <row r="51" spans="2:7">
      <c r="B51" s="228"/>
      <c r="C51" s="228"/>
      <c r="D51" s="229"/>
      <c r="G51" s="173"/>
    </row>
    <row r="54" spans="2:7">
      <c r="E54" s="230"/>
      <c r="F54" s="224"/>
    </row>
    <row r="55" spans="2:7">
      <c r="E55" s="232"/>
      <c r="F55" s="232"/>
    </row>
    <row r="77" spans="2:7" s="233" customFormat="1">
      <c r="B77" s="226"/>
      <c r="C77" s="226"/>
      <c r="D77" s="224"/>
      <c r="E77" s="225"/>
      <c r="F77" s="225"/>
      <c r="G77" s="231"/>
    </row>
  </sheetData>
  <sheetProtection algorithmName="SHA-512" hashValue="KpR9XM3sf9k8tP8eWqtHUZeqT7gZy4L6MSP9uf7zDerKphF6cJpaej80Wjf8qLKXEkZnKWTZQNGcVFJR+3Xhxw==" saltValue="hfs4WbYSWGh7W4j+nGlz0Q==" spinCount="100000" sheet="1" objects="1" scenarios="1"/>
  <mergeCells count="41">
    <mergeCell ref="B7:C7"/>
    <mergeCell ref="A8:A9"/>
    <mergeCell ref="B8:C9"/>
    <mergeCell ref="B10:C10"/>
    <mergeCell ref="A11:A12"/>
    <mergeCell ref="B11:C12"/>
    <mergeCell ref="A1:G1"/>
    <mergeCell ref="A2:G2"/>
    <mergeCell ref="A3:G3"/>
    <mergeCell ref="A5:A6"/>
    <mergeCell ref="B5:C6"/>
    <mergeCell ref="D5:D6"/>
    <mergeCell ref="G5:G6"/>
    <mergeCell ref="G26:G27"/>
    <mergeCell ref="B30:C30"/>
    <mergeCell ref="A31:A32"/>
    <mergeCell ref="B31:B32"/>
    <mergeCell ref="C31:C32"/>
    <mergeCell ref="A28:A29"/>
    <mergeCell ref="B28:C29"/>
    <mergeCell ref="A13:A25"/>
    <mergeCell ref="B13:B25"/>
    <mergeCell ref="A26:A27"/>
    <mergeCell ref="B26:C27"/>
    <mergeCell ref="A33:A34"/>
    <mergeCell ref="B33:C34"/>
    <mergeCell ref="G33:G34"/>
    <mergeCell ref="A38:A39"/>
    <mergeCell ref="B38:C39"/>
    <mergeCell ref="G38:G39"/>
    <mergeCell ref="A40:A41"/>
    <mergeCell ref="B40:B41"/>
    <mergeCell ref="B47:C47"/>
    <mergeCell ref="F48:G48"/>
    <mergeCell ref="B50:C50"/>
    <mergeCell ref="A42:A43"/>
    <mergeCell ref="B42:C43"/>
    <mergeCell ref="G42:G43"/>
    <mergeCell ref="A45:A46"/>
    <mergeCell ref="B45:C46"/>
    <mergeCell ref="G45:G46"/>
  </mergeCells>
  <phoneticPr fontId="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10F17-5564-47D0-B29C-9DC8DC83791A}">
  <dimension ref="A1:K74"/>
  <sheetViews>
    <sheetView workbookViewId="0">
      <selection activeCell="D43" sqref="D43"/>
    </sheetView>
  </sheetViews>
  <sheetFormatPr defaultColWidth="10.36328125" defaultRowHeight="14"/>
  <cols>
    <col min="1" max="1" width="10.453125" style="181" customWidth="1"/>
    <col min="2" max="2" width="52.08984375" style="226" customWidth="1"/>
    <col min="3" max="3" width="23.6328125" style="226" customWidth="1"/>
    <col min="4" max="4" width="19" style="226" customWidth="1"/>
    <col min="5" max="5" width="17.08984375" style="299" customWidth="1"/>
    <col min="6" max="6" width="17.08984375" style="224" customWidth="1"/>
    <col min="7" max="7" width="30" style="231" customWidth="1"/>
    <col min="8" max="16384" width="10.36328125" style="181"/>
  </cols>
  <sheetData>
    <row r="1" spans="1:11" s="178" customFormat="1" ht="28.5" customHeight="1">
      <c r="A1" s="781" t="s">
        <v>1941</v>
      </c>
      <c r="B1" s="781"/>
      <c r="C1" s="781"/>
      <c r="D1" s="781"/>
      <c r="E1" s="781"/>
      <c r="F1" s="781"/>
      <c r="G1" s="781"/>
    </row>
    <row r="2" spans="1:11" ht="25.5" customHeight="1">
      <c r="A2" s="782">
        <v>45838</v>
      </c>
      <c r="B2" s="782"/>
      <c r="C2" s="782"/>
      <c r="D2" s="782"/>
      <c r="E2" s="782"/>
      <c r="F2" s="782"/>
      <c r="G2" s="782"/>
    </row>
    <row r="3" spans="1:11" ht="80.25" customHeight="1">
      <c r="A3" s="812" t="s">
        <v>1942</v>
      </c>
      <c r="B3" s="812"/>
      <c r="C3" s="812"/>
      <c r="D3" s="812"/>
      <c r="E3" s="812"/>
      <c r="F3" s="812"/>
      <c r="G3" s="812"/>
    </row>
    <row r="4" spans="1:11" ht="25.5" customHeight="1">
      <c r="A4" s="179"/>
      <c r="B4" s="180"/>
      <c r="C4" s="180"/>
      <c r="D4" s="180"/>
      <c r="E4" s="180"/>
      <c r="F4" s="180"/>
      <c r="G4" s="180"/>
      <c r="H4" s="183"/>
      <c r="J4" s="184"/>
    </row>
    <row r="5" spans="1:11" ht="14.15" customHeight="1">
      <c r="A5" s="785" t="s">
        <v>946</v>
      </c>
      <c r="B5" s="786" t="s">
        <v>1943</v>
      </c>
      <c r="C5" s="813"/>
      <c r="D5" s="815" t="s">
        <v>1887</v>
      </c>
      <c r="E5" s="234" t="s">
        <v>442</v>
      </c>
      <c r="F5" s="234" t="s">
        <v>503</v>
      </c>
      <c r="G5" s="792" t="s">
        <v>1889</v>
      </c>
    </row>
    <row r="6" spans="1:11" ht="14.25" customHeight="1">
      <c r="A6" s="785"/>
      <c r="B6" s="814"/>
      <c r="C6" s="785"/>
      <c r="D6" s="816"/>
      <c r="E6" s="235" t="s">
        <v>1944</v>
      </c>
      <c r="F6" s="235" t="s">
        <v>1944</v>
      </c>
      <c r="G6" s="792"/>
    </row>
    <row r="7" spans="1:11" ht="14.25" customHeight="1">
      <c r="A7" s="236" t="s">
        <v>1945</v>
      </c>
      <c r="B7" s="237" t="s">
        <v>1946</v>
      </c>
      <c r="C7" s="238" t="s">
        <v>1947</v>
      </c>
      <c r="D7" s="239"/>
      <c r="E7" s="240">
        <v>0.05</v>
      </c>
      <c r="F7" s="241">
        <v>0.05</v>
      </c>
      <c r="G7" s="186"/>
      <c r="H7" s="183"/>
      <c r="J7" s="183"/>
    </row>
    <row r="8" spans="1:11" ht="15" customHeight="1">
      <c r="A8" s="796" t="s">
        <v>1948</v>
      </c>
      <c r="B8" s="817" t="s">
        <v>1949</v>
      </c>
      <c r="C8" s="818"/>
      <c r="D8" s="242" t="s">
        <v>1950</v>
      </c>
      <c r="E8" s="243">
        <v>4.36E-2</v>
      </c>
      <c r="F8" s="244">
        <v>0</v>
      </c>
      <c r="G8" s="245"/>
      <c r="H8" s="183"/>
      <c r="J8" s="183"/>
      <c r="K8" s="246"/>
    </row>
    <row r="9" spans="1:11" ht="15" customHeight="1">
      <c r="A9" s="797"/>
      <c r="B9" s="819"/>
      <c r="C9" s="820"/>
      <c r="D9" s="248" t="s">
        <v>1951</v>
      </c>
      <c r="E9" s="249">
        <v>4.36E-2</v>
      </c>
      <c r="F9" s="250">
        <v>4.36E-2</v>
      </c>
      <c r="G9" s="251"/>
      <c r="H9" s="183"/>
      <c r="J9" s="183"/>
      <c r="K9" s="246"/>
    </row>
    <row r="10" spans="1:11" ht="15" customHeight="1">
      <c r="A10" s="796" t="s">
        <v>1952</v>
      </c>
      <c r="B10" s="817" t="s">
        <v>1953</v>
      </c>
      <c r="C10" s="821" t="s">
        <v>1954</v>
      </c>
      <c r="D10" s="242" t="s">
        <v>1950</v>
      </c>
      <c r="E10" s="243">
        <v>2.23E-2</v>
      </c>
      <c r="F10" s="244">
        <v>0</v>
      </c>
      <c r="G10" s="245"/>
      <c r="H10" s="183"/>
      <c r="J10" s="183"/>
      <c r="K10" s="246"/>
    </row>
    <row r="11" spans="1:11" ht="15" customHeight="1">
      <c r="A11" s="797"/>
      <c r="B11" s="819"/>
      <c r="C11" s="822"/>
      <c r="D11" s="252" t="s">
        <v>1896</v>
      </c>
      <c r="E11" s="249">
        <v>4.5400000000000003E-2</v>
      </c>
      <c r="F11" s="250">
        <v>4.5400000000000003E-2</v>
      </c>
      <c r="G11" s="251"/>
      <c r="H11" s="183"/>
      <c r="J11" s="183"/>
      <c r="K11" s="246"/>
    </row>
    <row r="12" spans="1:11" ht="15" customHeight="1">
      <c r="A12" s="236" t="s">
        <v>1955</v>
      </c>
      <c r="B12" s="253" t="s">
        <v>1956</v>
      </c>
      <c r="C12" s="254"/>
      <c r="D12" s="239"/>
      <c r="E12" s="240">
        <v>5.0700000000000002E-2</v>
      </c>
      <c r="F12" s="241">
        <v>5.0700000000000002E-2</v>
      </c>
      <c r="G12" s="240"/>
      <c r="H12" s="183"/>
      <c r="J12" s="183"/>
      <c r="K12" s="246"/>
    </row>
    <row r="13" spans="1:11" ht="15" customHeight="1">
      <c r="A13" s="247" t="s">
        <v>1957</v>
      </c>
      <c r="B13" s="255" t="s">
        <v>1958</v>
      </c>
      <c r="C13" s="238" t="s">
        <v>1959</v>
      </c>
      <c r="D13" s="256"/>
      <c r="E13" s="257">
        <v>4.5699999999999998E-2</v>
      </c>
      <c r="F13" s="258">
        <v>4.5699999999999998E-2</v>
      </c>
      <c r="G13" s="257"/>
      <c r="H13" s="183"/>
      <c r="J13" s="183"/>
      <c r="K13" s="246"/>
    </row>
    <row r="14" spans="1:11" ht="15" customHeight="1">
      <c r="A14" s="796" t="s">
        <v>1960</v>
      </c>
      <c r="B14" s="809" t="s">
        <v>1961</v>
      </c>
      <c r="C14" s="259" t="s">
        <v>1962</v>
      </c>
      <c r="D14" s="242"/>
      <c r="E14" s="245">
        <v>4.0800000000000003E-2</v>
      </c>
      <c r="F14" s="244">
        <v>4.0800000000000003E-2</v>
      </c>
      <c r="G14" s="245"/>
      <c r="H14" s="183"/>
      <c r="J14" s="183"/>
      <c r="K14" s="246"/>
    </row>
    <row r="15" spans="1:11" ht="15" customHeight="1">
      <c r="A15" s="807"/>
      <c r="B15" s="810"/>
      <c r="C15" s="260" t="s">
        <v>1963</v>
      </c>
      <c r="D15" s="261"/>
      <c r="E15" s="262">
        <v>2.9600000000000001E-2</v>
      </c>
      <c r="F15" s="263">
        <v>2.9600000000000001E-2</v>
      </c>
      <c r="G15" s="262"/>
      <c r="H15" s="183"/>
      <c r="J15" s="183"/>
      <c r="K15" s="246"/>
    </row>
    <row r="16" spans="1:11" ht="15" customHeight="1">
      <c r="A16" s="807"/>
      <c r="B16" s="810"/>
      <c r="C16" s="260" t="s">
        <v>1964</v>
      </c>
      <c r="D16" s="261"/>
      <c r="E16" s="262">
        <v>3.2099999999999997E-2</v>
      </c>
      <c r="F16" s="263">
        <v>3.2099999999999997E-2</v>
      </c>
      <c r="G16" s="262"/>
      <c r="H16" s="183"/>
      <c r="J16" s="183"/>
      <c r="K16" s="246"/>
    </row>
    <row r="17" spans="1:11" ht="15" customHeight="1">
      <c r="A17" s="807"/>
      <c r="B17" s="810"/>
      <c r="C17" s="260" t="s">
        <v>1965</v>
      </c>
      <c r="D17" s="261"/>
      <c r="E17" s="262">
        <v>4.2500000000000003E-2</v>
      </c>
      <c r="F17" s="263">
        <v>4.2500000000000003E-2</v>
      </c>
      <c r="G17" s="262"/>
      <c r="H17" s="183"/>
      <c r="J17" s="183"/>
      <c r="K17" s="246"/>
    </row>
    <row r="18" spans="1:11" ht="15" customHeight="1">
      <c r="A18" s="807"/>
      <c r="B18" s="810"/>
      <c r="C18" s="260" t="s">
        <v>1966</v>
      </c>
      <c r="D18" s="261"/>
      <c r="E18" s="262">
        <v>4.0899999999999999E-2</v>
      </c>
      <c r="F18" s="263">
        <v>4.0899999999999999E-2</v>
      </c>
      <c r="G18" s="262"/>
      <c r="H18" s="183"/>
      <c r="J18" s="183"/>
      <c r="K18" s="246"/>
    </row>
    <row r="19" spans="1:11" ht="15" customHeight="1">
      <c r="A19" s="807"/>
      <c r="B19" s="810"/>
      <c r="C19" s="260" t="s">
        <v>1967</v>
      </c>
      <c r="D19" s="261"/>
      <c r="E19" s="262">
        <v>2.6499999999999999E-2</v>
      </c>
      <c r="F19" s="263">
        <v>2.6499999999999999E-2</v>
      </c>
      <c r="G19" s="262"/>
      <c r="H19" s="183"/>
      <c r="J19" s="183"/>
      <c r="K19" s="246"/>
    </row>
    <row r="20" spans="1:11" ht="15" customHeight="1">
      <c r="A20" s="807"/>
      <c r="B20" s="810"/>
      <c r="C20" s="260" t="s">
        <v>1968</v>
      </c>
      <c r="D20" s="261"/>
      <c r="E20" s="262">
        <v>3.5799999999999998E-2</v>
      </c>
      <c r="F20" s="263">
        <v>3.5799999999999998E-2</v>
      </c>
      <c r="G20" s="262"/>
      <c r="H20" s="183"/>
      <c r="J20" s="183"/>
      <c r="K20" s="246"/>
    </row>
    <row r="21" spans="1:11" ht="15" customHeight="1">
      <c r="A21" s="807"/>
      <c r="B21" s="810"/>
      <c r="C21" s="260" t="s">
        <v>1969</v>
      </c>
      <c r="D21" s="261"/>
      <c r="E21" s="262">
        <v>4.5499999999999999E-2</v>
      </c>
      <c r="F21" s="263">
        <v>4.5499999999999999E-2</v>
      </c>
      <c r="G21" s="262"/>
      <c r="H21" s="183"/>
      <c r="J21" s="183"/>
      <c r="K21" s="246"/>
    </row>
    <row r="22" spans="1:11" ht="15" customHeight="1">
      <c r="A22" s="807"/>
      <c r="B22" s="810"/>
      <c r="C22" s="260" t="s">
        <v>1970</v>
      </c>
      <c r="D22" s="261"/>
      <c r="E22" s="262">
        <v>4.2099999999999999E-2</v>
      </c>
      <c r="F22" s="263">
        <v>4.2099999999999999E-2</v>
      </c>
      <c r="G22" s="262"/>
      <c r="H22" s="183"/>
      <c r="J22" s="183"/>
      <c r="K22" s="246"/>
    </row>
    <row r="23" spans="1:11" ht="15" customHeight="1">
      <c r="A23" s="807"/>
      <c r="B23" s="810"/>
      <c r="C23" s="264" t="s">
        <v>1971</v>
      </c>
      <c r="D23" s="261"/>
      <c r="E23" s="262">
        <v>3.78E-2</v>
      </c>
      <c r="F23" s="263">
        <v>3.78E-2</v>
      </c>
      <c r="G23" s="262"/>
      <c r="H23" s="183"/>
      <c r="J23" s="183"/>
      <c r="K23" s="246"/>
    </row>
    <row r="24" spans="1:11" ht="15" customHeight="1">
      <c r="A24" s="807"/>
      <c r="B24" s="810"/>
      <c r="C24" s="264" t="s">
        <v>1972</v>
      </c>
      <c r="D24" s="261" t="s">
        <v>1950</v>
      </c>
      <c r="E24" s="265">
        <v>0</v>
      </c>
      <c r="F24" s="266">
        <v>0</v>
      </c>
      <c r="G24" s="265"/>
      <c r="H24" s="183"/>
      <c r="J24" s="183"/>
      <c r="K24" s="246"/>
    </row>
    <row r="25" spans="1:11" ht="15" customHeight="1">
      <c r="A25" s="807"/>
      <c r="B25" s="810"/>
      <c r="C25" s="267"/>
      <c r="D25" s="268" t="s">
        <v>1896</v>
      </c>
      <c r="E25" s="265">
        <v>3.04E-2</v>
      </c>
      <c r="F25" s="266">
        <v>3.04E-2</v>
      </c>
      <c r="G25" s="265"/>
      <c r="H25" s="183"/>
      <c r="J25" s="183"/>
      <c r="K25" s="246"/>
    </row>
    <row r="26" spans="1:11" ht="15" customHeight="1">
      <c r="A26" s="808"/>
      <c r="B26" s="811"/>
      <c r="C26" s="269" t="s">
        <v>1973</v>
      </c>
      <c r="D26" s="270"/>
      <c r="E26" s="249">
        <v>3.4599999999999999E-2</v>
      </c>
      <c r="F26" s="271">
        <v>3.4599999999999999E-2</v>
      </c>
      <c r="G26" s="249"/>
      <c r="H26" s="183"/>
      <c r="J26" s="183"/>
      <c r="K26" s="246"/>
    </row>
    <row r="27" spans="1:11" ht="14.25" customHeight="1">
      <c r="A27" s="796" t="s">
        <v>1974</v>
      </c>
      <c r="B27" s="798" t="s">
        <v>1975</v>
      </c>
      <c r="C27" s="273"/>
      <c r="D27" s="274" t="s">
        <v>1976</v>
      </c>
      <c r="E27" s="243">
        <v>0</v>
      </c>
      <c r="F27" s="243">
        <v>0</v>
      </c>
      <c r="G27" s="243"/>
      <c r="H27" s="183"/>
      <c r="J27" s="183"/>
      <c r="K27" s="246"/>
    </row>
    <row r="28" spans="1:11" ht="14.25" customHeight="1">
      <c r="A28" s="797"/>
      <c r="B28" s="799"/>
      <c r="C28" s="275"/>
      <c r="D28" s="261" t="s">
        <v>1977</v>
      </c>
      <c r="E28" s="262">
        <v>2.7900000000000001E-2</v>
      </c>
      <c r="F28" s="262">
        <v>0</v>
      </c>
      <c r="G28" s="262"/>
      <c r="H28" s="183"/>
      <c r="J28" s="183"/>
      <c r="K28" s="246"/>
    </row>
    <row r="29" spans="1:11" ht="14.25" customHeight="1">
      <c r="A29" s="797"/>
      <c r="B29" s="800"/>
      <c r="C29" s="276"/>
      <c r="D29" s="252" t="s">
        <v>1896</v>
      </c>
      <c r="E29" s="251">
        <v>4.5699999999999998E-2</v>
      </c>
      <c r="F29" s="251">
        <v>4.5699999999999998E-2</v>
      </c>
      <c r="G29" s="251"/>
      <c r="H29" s="183"/>
      <c r="J29" s="183"/>
      <c r="K29" s="246"/>
    </row>
    <row r="30" spans="1:11" ht="14.25" customHeight="1">
      <c r="A30" s="247" t="s">
        <v>1978</v>
      </c>
      <c r="B30" s="253" t="s">
        <v>1979</v>
      </c>
      <c r="C30" s="273"/>
      <c r="D30" s="277"/>
      <c r="E30" s="278">
        <v>4.8899999999999999E-2</v>
      </c>
      <c r="F30" s="279">
        <v>4.8899999999999999E-2</v>
      </c>
      <c r="G30" s="186"/>
      <c r="H30" s="183"/>
      <c r="J30" s="183"/>
      <c r="K30" s="246"/>
    </row>
    <row r="31" spans="1:11" ht="14.25" customHeight="1">
      <c r="A31" s="796" t="s">
        <v>1980</v>
      </c>
      <c r="B31" s="801" t="s">
        <v>1981</v>
      </c>
      <c r="C31" s="280" t="s">
        <v>1982</v>
      </c>
      <c r="D31" s="280"/>
      <c r="E31" s="243">
        <v>4.2299999999999997E-2</v>
      </c>
      <c r="F31" s="243">
        <v>4.2299999999999997E-2</v>
      </c>
      <c r="G31" s="243"/>
      <c r="H31" s="183"/>
      <c r="J31" s="183"/>
      <c r="K31" s="246"/>
    </row>
    <row r="32" spans="1:11" ht="14.25" customHeight="1">
      <c r="A32" s="797"/>
      <c r="B32" s="799"/>
      <c r="C32" s="268" t="s">
        <v>1983</v>
      </c>
      <c r="D32" s="268"/>
      <c r="E32" s="262">
        <v>3.49E-2</v>
      </c>
      <c r="F32" s="262">
        <v>3.49E-2</v>
      </c>
      <c r="G32" s="262"/>
      <c r="H32" s="183"/>
      <c r="J32" s="183"/>
      <c r="K32" s="246"/>
    </row>
    <row r="33" spans="1:11" ht="14.25" customHeight="1">
      <c r="A33" s="797"/>
      <c r="B33" s="802"/>
      <c r="C33" s="252" t="s">
        <v>1984</v>
      </c>
      <c r="D33" s="252"/>
      <c r="E33" s="251">
        <v>5.5599999999999997E-2</v>
      </c>
      <c r="F33" s="251">
        <v>5.5599999999999997E-2</v>
      </c>
      <c r="G33" s="251"/>
      <c r="H33" s="183"/>
      <c r="J33" s="183"/>
      <c r="K33" s="246"/>
    </row>
    <row r="34" spans="1:11" ht="14.25" customHeight="1">
      <c r="A34" s="247" t="s">
        <v>1985</v>
      </c>
      <c r="B34" s="253" t="s">
        <v>1986</v>
      </c>
      <c r="C34" s="281" t="s">
        <v>1987</v>
      </c>
      <c r="D34" s="277"/>
      <c r="E34" s="278">
        <v>3.5900000000000001E-2</v>
      </c>
      <c r="F34" s="279">
        <v>3.5900000000000001E-2</v>
      </c>
      <c r="G34" s="186"/>
      <c r="H34" s="183"/>
      <c r="J34" s="183"/>
      <c r="K34" s="246"/>
    </row>
    <row r="35" spans="1:11" ht="14.25" customHeight="1">
      <c r="A35" s="247" t="s">
        <v>1988</v>
      </c>
      <c r="B35" s="803" t="s">
        <v>1989</v>
      </c>
      <c r="C35" s="804"/>
      <c r="D35" s="283"/>
      <c r="E35" s="278">
        <v>4.6399999999999997E-2</v>
      </c>
      <c r="F35" s="279">
        <v>4.6399999999999997E-2</v>
      </c>
      <c r="G35" s="186"/>
      <c r="H35" s="183"/>
      <c r="J35" s="183"/>
      <c r="K35" s="246"/>
    </row>
    <row r="36" spans="1:11" ht="15" customHeight="1">
      <c r="A36" s="247" t="s">
        <v>1990</v>
      </c>
      <c r="B36" s="803" t="s">
        <v>1991</v>
      </c>
      <c r="C36" s="803"/>
      <c r="D36" s="272"/>
      <c r="E36" s="243">
        <v>0.04</v>
      </c>
      <c r="F36" s="284">
        <v>0.04</v>
      </c>
      <c r="G36" s="171"/>
      <c r="H36" s="183"/>
      <c r="J36" s="183"/>
      <c r="K36" s="246"/>
    </row>
    <row r="37" spans="1:11" ht="15" customHeight="1">
      <c r="A37" s="247" t="s">
        <v>1992</v>
      </c>
      <c r="B37" s="282" t="s">
        <v>1993</v>
      </c>
      <c r="C37" s="239" t="s">
        <v>1994</v>
      </c>
      <c r="D37" s="272"/>
      <c r="E37" s="243">
        <v>4.2299999999999997E-2</v>
      </c>
      <c r="F37" s="284">
        <v>4.2299999999999997E-2</v>
      </c>
      <c r="G37" s="171"/>
      <c r="H37" s="183"/>
      <c r="J37" s="183"/>
      <c r="K37" s="246"/>
    </row>
    <row r="38" spans="1:11" ht="15" customHeight="1">
      <c r="A38" s="247" t="s">
        <v>1995</v>
      </c>
      <c r="B38" s="282" t="s">
        <v>1996</v>
      </c>
      <c r="C38" s="285"/>
      <c r="D38" s="272"/>
      <c r="E38" s="243">
        <v>4.36E-2</v>
      </c>
      <c r="F38" s="284">
        <v>4.36E-2</v>
      </c>
      <c r="G38" s="171"/>
      <c r="H38" s="183"/>
      <c r="J38" s="183"/>
      <c r="K38" s="246"/>
    </row>
    <row r="39" spans="1:11" ht="15" customHeight="1">
      <c r="A39" s="247" t="s">
        <v>1997</v>
      </c>
      <c r="B39" s="803" t="s">
        <v>1998</v>
      </c>
      <c r="C39" s="804"/>
      <c r="D39" s="286"/>
      <c r="E39" s="243">
        <v>0.05</v>
      </c>
      <c r="F39" s="284">
        <v>0.05</v>
      </c>
      <c r="G39" s="287"/>
      <c r="H39" s="183"/>
      <c r="J39" s="183"/>
      <c r="K39" s="246"/>
    </row>
    <row r="40" spans="1:11" ht="15" customHeight="1">
      <c r="A40" s="236" t="s">
        <v>1999</v>
      </c>
      <c r="B40" s="805" t="s">
        <v>2000</v>
      </c>
      <c r="C40" s="805"/>
      <c r="D40" s="288"/>
      <c r="E40" s="289">
        <v>4.3799999999999999E-2</v>
      </c>
      <c r="F40" s="290">
        <v>4.3799999999999999E-2</v>
      </c>
      <c r="G40" s="291"/>
      <c r="H40" s="183"/>
      <c r="J40" s="183"/>
      <c r="K40" s="246"/>
    </row>
    <row r="41" spans="1:11" ht="15" customHeight="1">
      <c r="A41" s="236" t="s">
        <v>2001</v>
      </c>
      <c r="B41" s="292" t="s">
        <v>2002</v>
      </c>
      <c r="C41" s="292" t="s">
        <v>2003</v>
      </c>
      <c r="D41" s="288"/>
      <c r="E41" s="289">
        <v>3.4799999999999998E-2</v>
      </c>
      <c r="F41" s="290">
        <v>3.4799999999999998E-2</v>
      </c>
      <c r="G41" s="291"/>
      <c r="H41" s="183"/>
      <c r="J41" s="183"/>
      <c r="K41" s="246"/>
    </row>
    <row r="42" spans="1:11" ht="15" customHeight="1">
      <c r="A42" s="796" t="s">
        <v>2004</v>
      </c>
      <c r="B42" s="801" t="s">
        <v>2005</v>
      </c>
      <c r="C42" s="293" t="s">
        <v>2006</v>
      </c>
      <c r="D42" s="243"/>
      <c r="E42" s="243">
        <v>4.3799999999999999E-2</v>
      </c>
      <c r="F42" s="244">
        <v>4.3799999999999999E-2</v>
      </c>
      <c r="G42" s="245"/>
      <c r="H42" s="183"/>
      <c r="J42" s="183"/>
      <c r="K42" s="246"/>
    </row>
    <row r="43" spans="1:11" ht="15" customHeight="1">
      <c r="A43" s="797"/>
      <c r="B43" s="801"/>
      <c r="C43" s="252" t="s">
        <v>2007</v>
      </c>
      <c r="D43" s="249"/>
      <c r="E43" s="249">
        <v>4.2000000000000003E-2</v>
      </c>
      <c r="F43" s="250">
        <v>4.2000000000000003E-2</v>
      </c>
      <c r="G43" s="251"/>
      <c r="H43" s="183"/>
      <c r="J43" s="183"/>
      <c r="K43" s="246"/>
    </row>
    <row r="44" spans="1:11" ht="15" customHeight="1">
      <c r="A44" s="294"/>
      <c r="B44" s="806"/>
      <c r="C44" s="806"/>
      <c r="D44" s="295"/>
      <c r="E44" s="296"/>
      <c r="F44" s="297"/>
      <c r="G44" s="222"/>
    </row>
    <row r="45" spans="1:11">
      <c r="B45" s="223"/>
      <c r="C45" s="223"/>
      <c r="D45" s="223"/>
      <c r="E45" s="172"/>
      <c r="F45" s="298"/>
      <c r="G45" s="173"/>
    </row>
    <row r="46" spans="1:11">
      <c r="G46" s="173"/>
    </row>
    <row r="47" spans="1:11">
      <c r="B47" s="761" t="s">
        <v>2008</v>
      </c>
      <c r="C47" s="762"/>
      <c r="D47" s="300">
        <v>5.3199999999999997E-2</v>
      </c>
      <c r="E47" s="181"/>
      <c r="F47" s="229"/>
    </row>
    <row r="48" spans="1:11">
      <c r="B48" s="228"/>
      <c r="C48" s="228"/>
      <c r="D48" s="228"/>
      <c r="E48" s="233"/>
      <c r="F48" s="229"/>
    </row>
    <row r="49" spans="3:6">
      <c r="E49" s="301"/>
    </row>
    <row r="50" spans="3:6">
      <c r="F50" s="301"/>
    </row>
    <row r="51" spans="3:6">
      <c r="C51" s="302"/>
      <c r="D51" s="302"/>
      <c r="E51" s="232"/>
      <c r="F51" s="232"/>
    </row>
    <row r="72" spans="1:7" s="233" customFormat="1">
      <c r="A72" s="181"/>
      <c r="B72" s="226"/>
      <c r="C72" s="226"/>
      <c r="D72" s="226"/>
      <c r="E72" s="299"/>
      <c r="F72" s="224"/>
      <c r="G72" s="231"/>
    </row>
    <row r="74" spans="1:7">
      <c r="A74" s="233"/>
    </row>
  </sheetData>
  <sheetProtection algorithmName="SHA-512" hashValue="KfQplbz7Ts6hK/urTnQ7jLKwoF0ReFyzrLN6K9KMQzfYr76mX1EezTmSTfp2Cckdc1utzBvuvh1OiIbULeW7tw==" saltValue="Ygdj3+Wq51oK2PRKIg0eiw==" spinCount="100000" sheet="1" objects="1" scenarios="1"/>
  <mergeCells count="26">
    <mergeCell ref="A14:A26"/>
    <mergeCell ref="B14:B26"/>
    <mergeCell ref="A1:G1"/>
    <mergeCell ref="A2:G2"/>
    <mergeCell ref="A3:G3"/>
    <mergeCell ref="A5:A6"/>
    <mergeCell ref="B5:C6"/>
    <mergeCell ref="D5:D6"/>
    <mergeCell ref="G5:G6"/>
    <mergeCell ref="A8:A9"/>
    <mergeCell ref="B8:C9"/>
    <mergeCell ref="A10:A11"/>
    <mergeCell ref="B10:B11"/>
    <mergeCell ref="C10:C11"/>
    <mergeCell ref="B47:C47"/>
    <mergeCell ref="A27:A29"/>
    <mergeCell ref="B27:B29"/>
    <mergeCell ref="A31:A33"/>
    <mergeCell ref="B31:B33"/>
    <mergeCell ref="B35:C35"/>
    <mergeCell ref="B36:C36"/>
    <mergeCell ref="B39:C39"/>
    <mergeCell ref="B40:C40"/>
    <mergeCell ref="A42:A43"/>
    <mergeCell ref="B42:B43"/>
    <mergeCell ref="B44:C44"/>
  </mergeCells>
  <phoneticPr fontId="6"/>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286"/>
  <sheetViews>
    <sheetView showGridLines="0" topLeftCell="K1" zoomScaleNormal="100" workbookViewId="0">
      <pane ySplit="3" topLeftCell="A4" activePane="bottomLeft" state="frozen"/>
      <selection activeCell="B2" sqref="B2"/>
      <selection pane="bottomLeft" activeCell="Q32" sqref="Q32"/>
    </sheetView>
  </sheetViews>
  <sheetFormatPr defaultRowHeight="12.5"/>
  <cols>
    <col min="1" max="3" width="11.08984375" customWidth="1"/>
    <col min="4" max="4" width="14" customWidth="1"/>
    <col min="5" max="5" width="15.90625" customWidth="1"/>
    <col min="6" max="7" width="43.36328125" customWidth="1"/>
    <col min="8" max="8" width="16.453125" bestFit="1" customWidth="1"/>
    <col min="9" max="9" width="35.90625" customWidth="1"/>
    <col min="10" max="10" width="37.36328125" customWidth="1"/>
    <col min="11" max="11" width="30.453125" customWidth="1"/>
    <col min="12" max="12" width="49.6328125" customWidth="1"/>
    <col min="13" max="13" width="27.6328125" customWidth="1"/>
    <col min="14" max="14" width="9" customWidth="1"/>
    <col min="16" max="16" width="16.36328125" customWidth="1"/>
    <col min="17" max="17" width="17.54296875" customWidth="1"/>
    <col min="18" max="18" width="15.6328125" customWidth="1"/>
    <col min="19" max="19" width="15.36328125" customWidth="1"/>
    <col min="20" max="20" width="4.453125" customWidth="1"/>
  </cols>
  <sheetData>
    <row r="1" spans="1:21" ht="14">
      <c r="A1" s="144" t="s">
        <v>2625</v>
      </c>
      <c r="F1" s="144" t="s">
        <v>1130</v>
      </c>
      <c r="G1" s="144" t="s">
        <v>1129</v>
      </c>
      <c r="I1" s="155" t="s">
        <v>2010</v>
      </c>
      <c r="J1" s="144" t="s">
        <v>2626</v>
      </c>
      <c r="K1" s="174"/>
      <c r="L1" s="144" t="s">
        <v>2627</v>
      </c>
    </row>
    <row r="2" spans="1:21" s="303" customFormat="1" ht="32.25" customHeight="1">
      <c r="A2" s="303" t="s">
        <v>2628</v>
      </c>
      <c r="D2" s="303" t="s">
        <v>2914</v>
      </c>
      <c r="F2" s="303" t="s">
        <v>2014</v>
      </c>
      <c r="G2" s="303" t="s">
        <v>2629</v>
      </c>
      <c r="I2" s="304" t="s">
        <v>2630</v>
      </c>
      <c r="J2" s="304" t="s">
        <v>2631</v>
      </c>
      <c r="K2" s="304" t="s">
        <v>2632</v>
      </c>
      <c r="L2" s="303" t="s">
        <v>2633</v>
      </c>
      <c r="M2" s="303" t="s">
        <v>2634</v>
      </c>
      <c r="N2" s="305"/>
    </row>
    <row r="3" spans="1:21" ht="25">
      <c r="A3" s="140" t="s">
        <v>2314</v>
      </c>
      <c r="B3" s="140" t="s">
        <v>2315</v>
      </c>
      <c r="C3" s="140" t="s">
        <v>2316</v>
      </c>
      <c r="D3" s="306" t="s">
        <v>2915</v>
      </c>
      <c r="E3" s="306" t="s">
        <v>2916</v>
      </c>
      <c r="F3" s="170" t="s">
        <v>1127</v>
      </c>
      <c r="G3" s="170" t="s">
        <v>1128</v>
      </c>
      <c r="H3" s="448" t="s">
        <v>2915</v>
      </c>
      <c r="I3" s="156" t="s">
        <v>1127</v>
      </c>
      <c r="J3" s="448" t="s">
        <v>1861</v>
      </c>
      <c r="K3" s="170" t="s">
        <v>2917</v>
      </c>
      <c r="L3" s="156" t="s">
        <v>2918</v>
      </c>
      <c r="M3" s="156" t="s">
        <v>1143</v>
      </c>
      <c r="N3" s="156" t="s">
        <v>1841</v>
      </c>
      <c r="P3" s="142" t="s">
        <v>1126</v>
      </c>
      <c r="Q3" s="142" t="s">
        <v>70</v>
      </c>
      <c r="R3" s="142" t="s">
        <v>6</v>
      </c>
      <c r="S3" s="170"/>
      <c r="T3" t="s">
        <v>1842</v>
      </c>
    </row>
    <row r="4" spans="1:21">
      <c r="A4" s="140" t="s">
        <v>945</v>
      </c>
      <c r="B4" s="140" t="s">
        <v>135</v>
      </c>
      <c r="C4" s="140"/>
      <c r="D4" s="140">
        <v>4.2200000000000001E-4</v>
      </c>
      <c r="E4" s="140">
        <v>4.2200000000000001E-4</v>
      </c>
      <c r="F4" t="str">
        <f t="shared" ref="F4:F67" si="0">IF(A4="",F3,B4)</f>
        <v>イーレックス(株)</v>
      </c>
      <c r="G4" t="str">
        <f>F4&amp;"_"&amp;C4</f>
        <v>イーレックス(株)_</v>
      </c>
      <c r="H4">
        <v>4.2200000000000001E-4</v>
      </c>
      <c r="I4" s="140" t="s">
        <v>135</v>
      </c>
      <c r="J4" t="s">
        <v>1144</v>
      </c>
      <c r="K4" t="s">
        <v>1145</v>
      </c>
      <c r="L4" s="140" t="s">
        <v>125</v>
      </c>
      <c r="M4" s="140">
        <v>1</v>
      </c>
      <c r="N4" s="140" t="s">
        <v>771</v>
      </c>
      <c r="P4" s="139" t="s">
        <v>1125</v>
      </c>
      <c r="Q4" s="169">
        <v>4.1599999999999997E-4</v>
      </c>
      <c r="R4" s="139" t="s">
        <v>1858</v>
      </c>
      <c r="T4" s="170">
        <v>1</v>
      </c>
      <c r="U4" t="s">
        <v>1843</v>
      </c>
    </row>
    <row r="5" spans="1:21">
      <c r="A5" s="140" t="s">
        <v>944</v>
      </c>
      <c r="B5" s="140" t="s">
        <v>191</v>
      </c>
      <c r="C5" s="140"/>
      <c r="D5" s="140">
        <v>0</v>
      </c>
      <c r="E5" s="140">
        <v>0</v>
      </c>
      <c r="F5" t="str">
        <f t="shared" si="0"/>
        <v>リエスパワー(株)</v>
      </c>
      <c r="G5" t="str">
        <f t="shared" ref="G5:G68" si="1">F5&amp;"_"&amp;C5</f>
        <v>リエスパワー(株)_</v>
      </c>
      <c r="H5">
        <v>0</v>
      </c>
      <c r="I5" s="140" t="s">
        <v>191</v>
      </c>
      <c r="J5" t="s">
        <v>1146</v>
      </c>
      <c r="K5" t="s">
        <v>1147</v>
      </c>
      <c r="L5" s="140" t="s">
        <v>126</v>
      </c>
      <c r="M5" s="140">
        <v>2</v>
      </c>
      <c r="N5" s="140" t="s">
        <v>770</v>
      </c>
      <c r="P5" s="139" t="s">
        <v>1124</v>
      </c>
      <c r="Q5" s="169">
        <v>4.2299999999999998E-4</v>
      </c>
      <c r="R5" s="139" t="s">
        <v>1858</v>
      </c>
      <c r="T5" s="170"/>
      <c r="U5" t="s">
        <v>1123</v>
      </c>
    </row>
    <row r="6" spans="1:21">
      <c r="A6" s="140" t="s">
        <v>943</v>
      </c>
      <c r="B6" s="140" t="s">
        <v>1116</v>
      </c>
      <c r="C6" s="140" t="s">
        <v>429</v>
      </c>
      <c r="D6" s="140">
        <v>0</v>
      </c>
      <c r="E6" s="140">
        <v>0</v>
      </c>
      <c r="F6" t="str">
        <f t="shared" si="0"/>
        <v>エバーグリーン・リテイリング(株)</v>
      </c>
      <c r="G6" t="str">
        <f t="shared" si="1"/>
        <v>エバーグリーン・リテイリング(株)_メニューA</v>
      </c>
      <c r="H6">
        <v>0</v>
      </c>
      <c r="I6" s="140" t="s">
        <v>1116</v>
      </c>
      <c r="J6" t="s">
        <v>1148</v>
      </c>
      <c r="K6" t="s">
        <v>1149</v>
      </c>
      <c r="L6" s="140" t="s">
        <v>255</v>
      </c>
      <c r="M6" s="140">
        <v>3</v>
      </c>
      <c r="N6" s="140" t="s">
        <v>769</v>
      </c>
      <c r="P6" s="139" t="s">
        <v>422</v>
      </c>
      <c r="Q6" s="169">
        <v>1.01</v>
      </c>
      <c r="R6" s="139" t="s">
        <v>14</v>
      </c>
      <c r="T6" s="170"/>
      <c r="U6" t="s">
        <v>1122</v>
      </c>
    </row>
    <row r="7" spans="1:21">
      <c r="A7" s="140"/>
      <c r="B7" s="140"/>
      <c r="C7" s="140" t="s">
        <v>952</v>
      </c>
      <c r="D7" s="140">
        <v>0</v>
      </c>
      <c r="E7" s="140">
        <v>0</v>
      </c>
      <c r="F7" t="str">
        <f t="shared" si="0"/>
        <v>エバーグリーン・リテイリング(株)</v>
      </c>
      <c r="G7" t="str">
        <f t="shared" si="1"/>
        <v>エバーグリーン・リテイリング(株)_(参考値)事業者全体</v>
      </c>
      <c r="H7">
        <v>0</v>
      </c>
      <c r="I7" s="140" t="s">
        <v>1114</v>
      </c>
      <c r="J7" t="s">
        <v>1150</v>
      </c>
      <c r="K7" t="s">
        <v>1151</v>
      </c>
      <c r="L7" s="140" t="s">
        <v>1079</v>
      </c>
      <c r="M7" s="140">
        <v>4</v>
      </c>
      <c r="N7" s="140" t="s">
        <v>768</v>
      </c>
      <c r="T7" s="141" t="s">
        <v>1121</v>
      </c>
      <c r="U7" t="s">
        <v>1120</v>
      </c>
    </row>
    <row r="8" spans="1:21">
      <c r="A8" s="140" t="s">
        <v>942</v>
      </c>
      <c r="B8" s="140" t="s">
        <v>1114</v>
      </c>
      <c r="C8" s="140" t="s">
        <v>429</v>
      </c>
      <c r="D8" s="140">
        <v>0</v>
      </c>
      <c r="E8" s="140">
        <v>0</v>
      </c>
      <c r="F8" t="str">
        <f t="shared" si="0"/>
        <v>エバーグリーン・マーケティング(株)</v>
      </c>
      <c r="G8" t="str">
        <f t="shared" si="1"/>
        <v>エバーグリーン・マーケティング(株)_メニューA</v>
      </c>
      <c r="H8">
        <v>0</v>
      </c>
      <c r="I8" s="140" t="s">
        <v>2326</v>
      </c>
      <c r="J8" t="s">
        <v>2635</v>
      </c>
      <c r="K8" t="s">
        <v>2636</v>
      </c>
      <c r="L8" s="140" t="s">
        <v>127</v>
      </c>
      <c r="M8" s="140">
        <v>5</v>
      </c>
      <c r="N8" s="140" t="s">
        <v>767</v>
      </c>
      <c r="P8" t="s">
        <v>1119</v>
      </c>
      <c r="T8" s="170">
        <v>2</v>
      </c>
      <c r="U8" t="s">
        <v>1118</v>
      </c>
    </row>
    <row r="9" spans="1:21">
      <c r="A9" s="140"/>
      <c r="B9" s="140"/>
      <c r="C9" s="140" t="s">
        <v>393</v>
      </c>
      <c r="D9" s="140">
        <v>3.7399999999999998E-4</v>
      </c>
      <c r="E9" s="140">
        <v>3.7399999999999998E-4</v>
      </c>
      <c r="F9" t="str">
        <f t="shared" si="0"/>
        <v>エバーグリーン・マーケティング(株)</v>
      </c>
      <c r="G9" t="str">
        <f t="shared" si="1"/>
        <v>エバーグリーン・マーケティング(株)_メニューB(残差)</v>
      </c>
      <c r="H9">
        <v>3.7399999999999998E-4</v>
      </c>
      <c r="I9" s="140" t="s">
        <v>146</v>
      </c>
      <c r="J9" t="s">
        <v>1152</v>
      </c>
      <c r="K9" t="s">
        <v>1153</v>
      </c>
      <c r="L9" s="140" t="s">
        <v>128</v>
      </c>
      <c r="M9" s="140">
        <v>6</v>
      </c>
      <c r="N9" s="140" t="s">
        <v>766</v>
      </c>
      <c r="P9" t="s">
        <v>1117</v>
      </c>
      <c r="T9" s="170"/>
      <c r="U9" t="s">
        <v>1844</v>
      </c>
    </row>
    <row r="10" spans="1:21">
      <c r="A10" s="140"/>
      <c r="B10" s="140"/>
      <c r="C10" s="140" t="s">
        <v>952</v>
      </c>
      <c r="D10" s="140">
        <v>3.0800000000000001E-4</v>
      </c>
      <c r="E10" s="140">
        <v>3.0800000000000001E-4</v>
      </c>
      <c r="F10" t="str">
        <f t="shared" si="0"/>
        <v>エバーグリーン・マーケティング(株)</v>
      </c>
      <c r="G10" t="str">
        <f t="shared" si="1"/>
        <v>エバーグリーン・マーケティング(株)_(参考値)事業者全体</v>
      </c>
      <c r="H10">
        <v>3.0800000000000001E-4</v>
      </c>
      <c r="I10" s="140" t="s">
        <v>148</v>
      </c>
      <c r="J10" t="s">
        <v>1154</v>
      </c>
      <c r="K10" t="s">
        <v>1155</v>
      </c>
      <c r="L10" s="140" t="s">
        <v>129</v>
      </c>
      <c r="M10" s="140">
        <v>7</v>
      </c>
      <c r="N10" s="140" t="s">
        <v>765</v>
      </c>
      <c r="P10" t="s">
        <v>1115</v>
      </c>
      <c r="T10" s="170">
        <v>3</v>
      </c>
      <c r="U10" t="s">
        <v>1845</v>
      </c>
    </row>
    <row r="11" spans="1:21">
      <c r="A11" s="140" t="s">
        <v>941</v>
      </c>
      <c r="B11" s="140" t="s">
        <v>2326</v>
      </c>
      <c r="C11" s="140"/>
      <c r="D11" s="140">
        <v>4.1100000000000002E-4</v>
      </c>
      <c r="E11" s="140">
        <v>4.1100000000000002E-4</v>
      </c>
      <c r="F11" t="str">
        <f t="shared" si="0"/>
        <v>(株)SEウイングズ</v>
      </c>
      <c r="G11" t="str">
        <f t="shared" si="1"/>
        <v>(株)SEウイングズ_</v>
      </c>
      <c r="H11">
        <v>4.1100000000000002E-4</v>
      </c>
      <c r="I11" s="140" t="s">
        <v>171</v>
      </c>
      <c r="J11" t="s">
        <v>1156</v>
      </c>
      <c r="K11" t="s">
        <v>1157</v>
      </c>
      <c r="L11" s="140" t="s">
        <v>130</v>
      </c>
      <c r="M11" s="140">
        <v>8</v>
      </c>
      <c r="N11" s="140" t="s">
        <v>764</v>
      </c>
      <c r="U11" t="s">
        <v>1844</v>
      </c>
    </row>
    <row r="12" spans="1:21">
      <c r="A12" s="140" t="s">
        <v>940</v>
      </c>
      <c r="B12" s="140" t="s">
        <v>146</v>
      </c>
      <c r="C12" s="140" t="s">
        <v>429</v>
      </c>
      <c r="D12" s="140">
        <v>0</v>
      </c>
      <c r="E12" s="140">
        <v>0</v>
      </c>
      <c r="F12" t="str">
        <f t="shared" si="0"/>
        <v>(株)イーセル</v>
      </c>
      <c r="G12" t="str">
        <f t="shared" si="1"/>
        <v>(株)イーセル_メニューA</v>
      </c>
      <c r="H12">
        <v>0</v>
      </c>
      <c r="I12" s="140" t="s">
        <v>1112</v>
      </c>
      <c r="J12" t="s">
        <v>1158</v>
      </c>
      <c r="K12" t="s">
        <v>1159</v>
      </c>
      <c r="L12" s="140" t="s">
        <v>131</v>
      </c>
      <c r="M12" s="140">
        <v>9</v>
      </c>
      <c r="N12" s="140" t="s">
        <v>763</v>
      </c>
      <c r="U12" t="s">
        <v>1846</v>
      </c>
    </row>
    <row r="13" spans="1:21">
      <c r="A13" s="140"/>
      <c r="B13" s="140"/>
      <c r="C13" s="140" t="s">
        <v>393</v>
      </c>
      <c r="D13" s="140">
        <v>3.39E-4</v>
      </c>
      <c r="E13" s="140">
        <v>3.39E-4</v>
      </c>
      <c r="F13" t="str">
        <f t="shared" si="0"/>
        <v>(株)イーセル</v>
      </c>
      <c r="G13" t="str">
        <f t="shared" si="1"/>
        <v>(株)イーセル_メニューB(残差)</v>
      </c>
      <c r="H13">
        <v>3.39E-4</v>
      </c>
      <c r="I13" s="140" t="s">
        <v>1111</v>
      </c>
      <c r="J13" t="s">
        <v>1160</v>
      </c>
      <c r="K13" t="s">
        <v>1161</v>
      </c>
      <c r="L13" s="140" t="s">
        <v>132</v>
      </c>
      <c r="M13" s="140">
        <v>10</v>
      </c>
      <c r="N13" s="140" t="s">
        <v>762</v>
      </c>
      <c r="T13" s="141" t="s">
        <v>1121</v>
      </c>
      <c r="U13" t="s">
        <v>1847</v>
      </c>
    </row>
    <row r="14" spans="1:21">
      <c r="A14" s="140"/>
      <c r="B14" s="140"/>
      <c r="C14" s="140" t="s">
        <v>952</v>
      </c>
      <c r="D14" s="140">
        <v>2.9999999999999997E-4</v>
      </c>
      <c r="E14" s="140">
        <v>2.9999999999999997E-4</v>
      </c>
      <c r="F14" t="str">
        <f t="shared" si="0"/>
        <v>(株)イーセル</v>
      </c>
      <c r="G14" t="str">
        <f t="shared" si="1"/>
        <v>(株)イーセル_(参考値)事業者全体</v>
      </c>
      <c r="H14">
        <v>2.9999999999999997E-4</v>
      </c>
      <c r="I14" s="140" t="s">
        <v>138</v>
      </c>
      <c r="J14" t="s">
        <v>1162</v>
      </c>
      <c r="K14" t="s">
        <v>1163</v>
      </c>
      <c r="L14" s="140" t="s">
        <v>2418</v>
      </c>
      <c r="M14" s="140" t="s">
        <v>2637</v>
      </c>
      <c r="N14" s="140" t="s">
        <v>696</v>
      </c>
      <c r="T14" s="170">
        <v>4</v>
      </c>
      <c r="U14" t="s">
        <v>1848</v>
      </c>
    </row>
    <row r="15" spans="1:21">
      <c r="A15" s="140" t="s">
        <v>939</v>
      </c>
      <c r="B15" s="140" t="s">
        <v>148</v>
      </c>
      <c r="C15" s="140" t="s">
        <v>429</v>
      </c>
      <c r="D15" s="140">
        <v>0</v>
      </c>
      <c r="E15" s="140">
        <v>0</v>
      </c>
      <c r="F15" t="str">
        <f t="shared" si="0"/>
        <v>(株)エネット</v>
      </c>
      <c r="G15" t="str">
        <f t="shared" si="1"/>
        <v>(株)エネット_メニューA</v>
      </c>
      <c r="H15">
        <v>0</v>
      </c>
      <c r="I15" s="140" t="s">
        <v>2334</v>
      </c>
      <c r="J15" t="s">
        <v>2638</v>
      </c>
      <c r="K15" t="s">
        <v>2738</v>
      </c>
      <c r="L15" s="140" t="s">
        <v>2416</v>
      </c>
      <c r="M15" s="140" t="s">
        <v>2639</v>
      </c>
      <c r="N15" s="140" t="s">
        <v>698</v>
      </c>
      <c r="T15" s="170"/>
      <c r="U15" t="s">
        <v>1849</v>
      </c>
    </row>
    <row r="16" spans="1:21">
      <c r="A16" s="140"/>
      <c r="B16" s="140"/>
      <c r="C16" s="140" t="s">
        <v>953</v>
      </c>
      <c r="D16" s="140">
        <v>0</v>
      </c>
      <c r="E16" s="140">
        <v>0</v>
      </c>
      <c r="F16" t="str">
        <f t="shared" si="0"/>
        <v>(株)エネット</v>
      </c>
      <c r="G16" t="str">
        <f t="shared" si="1"/>
        <v>(株)エネット_メニューB</v>
      </c>
      <c r="H16">
        <v>0</v>
      </c>
      <c r="I16" s="140" t="s">
        <v>187</v>
      </c>
      <c r="J16" t="s">
        <v>1164</v>
      </c>
      <c r="K16" t="s">
        <v>1165</v>
      </c>
      <c r="L16" s="140" t="s">
        <v>2366</v>
      </c>
      <c r="M16" s="140" t="s">
        <v>2640</v>
      </c>
      <c r="N16" s="140" t="s">
        <v>885</v>
      </c>
      <c r="U16" t="s">
        <v>1850</v>
      </c>
    </row>
    <row r="17" spans="1:21">
      <c r="A17" s="140"/>
      <c r="B17" s="140"/>
      <c r="C17" s="140" t="s">
        <v>988</v>
      </c>
      <c r="D17" s="140">
        <v>2.9999999999999997E-4</v>
      </c>
      <c r="E17" s="140">
        <v>2.9999999999999997E-4</v>
      </c>
      <c r="F17" t="str">
        <f t="shared" si="0"/>
        <v>(株)エネット</v>
      </c>
      <c r="G17" t="str">
        <f t="shared" si="1"/>
        <v>(株)エネット_メニューC</v>
      </c>
      <c r="H17">
        <v>2.9999999999999997E-4</v>
      </c>
      <c r="I17" s="140" t="s">
        <v>2335</v>
      </c>
      <c r="J17" t="s">
        <v>2641</v>
      </c>
      <c r="K17" t="s">
        <v>2882</v>
      </c>
      <c r="L17" s="140" t="s">
        <v>2479</v>
      </c>
      <c r="M17" s="140" t="s">
        <v>2642</v>
      </c>
      <c r="N17" s="140" t="s">
        <v>550</v>
      </c>
      <c r="U17" t="s">
        <v>1851</v>
      </c>
    </row>
    <row r="18" spans="1:21">
      <c r="A18" s="140"/>
      <c r="B18" s="140"/>
      <c r="C18" s="140" t="s">
        <v>987</v>
      </c>
      <c r="D18" s="140">
        <v>3.4900000000000003E-4</v>
      </c>
      <c r="E18" s="140">
        <v>3.4900000000000003E-4</v>
      </c>
      <c r="F18" t="str">
        <f t="shared" si="0"/>
        <v>(株)エネット</v>
      </c>
      <c r="G18" t="str">
        <f t="shared" si="1"/>
        <v>(株)エネット_メニューD</v>
      </c>
      <c r="H18">
        <v>3.4900000000000003E-4</v>
      </c>
      <c r="I18" s="140" t="s">
        <v>195</v>
      </c>
      <c r="J18" t="s">
        <v>1166</v>
      </c>
      <c r="K18" t="s">
        <v>1167</v>
      </c>
      <c r="L18" s="140" t="s">
        <v>2430</v>
      </c>
      <c r="M18" s="140" t="s">
        <v>2643</v>
      </c>
      <c r="N18" s="140" t="s">
        <v>658</v>
      </c>
      <c r="T18" s="170">
        <v>5</v>
      </c>
      <c r="U18" t="s">
        <v>1852</v>
      </c>
    </row>
    <row r="19" spans="1:21">
      <c r="A19" s="140"/>
      <c r="B19" s="140"/>
      <c r="C19" s="140" t="s">
        <v>986</v>
      </c>
      <c r="D19" s="140">
        <v>4.0000000000000002E-4</v>
      </c>
      <c r="E19" s="140">
        <v>4.0000000000000002E-4</v>
      </c>
      <c r="F19" t="str">
        <f t="shared" si="0"/>
        <v>(株)エネット</v>
      </c>
      <c r="G19" t="str">
        <f t="shared" si="1"/>
        <v>(株)エネット_メニューE</v>
      </c>
      <c r="H19">
        <v>4.0000000000000002E-4</v>
      </c>
      <c r="I19" s="140" t="s">
        <v>182</v>
      </c>
      <c r="J19" t="s">
        <v>1168</v>
      </c>
      <c r="K19" t="s">
        <v>1169</v>
      </c>
      <c r="L19" s="140" t="s">
        <v>2409</v>
      </c>
      <c r="M19" s="140" t="s">
        <v>2644</v>
      </c>
      <c r="N19" s="140" t="s">
        <v>724</v>
      </c>
      <c r="U19" t="s">
        <v>1853</v>
      </c>
    </row>
    <row r="20" spans="1:21">
      <c r="A20" s="140"/>
      <c r="B20" s="140"/>
      <c r="C20" s="140" t="s">
        <v>1078</v>
      </c>
      <c r="D20" s="140">
        <v>5.4699999999999996E-4</v>
      </c>
      <c r="E20" s="140">
        <v>5.4699999999999996E-4</v>
      </c>
      <c r="F20" t="str">
        <f t="shared" si="0"/>
        <v>(株)エネット</v>
      </c>
      <c r="G20" t="str">
        <f t="shared" si="1"/>
        <v>(株)エネット_メニューF(残差)</v>
      </c>
      <c r="H20">
        <v>5.4699999999999996E-4</v>
      </c>
      <c r="I20" s="140" t="s">
        <v>178</v>
      </c>
      <c r="J20" t="s">
        <v>1170</v>
      </c>
      <c r="K20" t="s">
        <v>1171</v>
      </c>
      <c r="L20" s="140" t="s">
        <v>2422</v>
      </c>
      <c r="M20" s="140" t="s">
        <v>2645</v>
      </c>
      <c r="N20" s="140" t="s">
        <v>677</v>
      </c>
      <c r="T20" s="170">
        <v>6</v>
      </c>
      <c r="U20" t="s">
        <v>1854</v>
      </c>
    </row>
    <row r="21" spans="1:21">
      <c r="A21" s="140"/>
      <c r="B21" s="140"/>
      <c r="C21" s="140" t="s">
        <v>952</v>
      </c>
      <c r="D21" s="140">
        <v>4.1399999999999998E-4</v>
      </c>
      <c r="E21" s="140">
        <v>4.1399999999999998E-4</v>
      </c>
      <c r="F21" t="str">
        <f t="shared" si="0"/>
        <v>(株)エネット</v>
      </c>
      <c r="G21" t="str">
        <f t="shared" si="1"/>
        <v>(株)エネット_(参考値)事業者全体</v>
      </c>
      <c r="H21">
        <v>4.1399999999999998E-4</v>
      </c>
      <c r="I21" s="140" t="s">
        <v>2337</v>
      </c>
      <c r="J21" t="s">
        <v>2646</v>
      </c>
      <c r="K21" t="s">
        <v>2646</v>
      </c>
      <c r="L21" s="140" t="s">
        <v>2412</v>
      </c>
      <c r="M21" s="140" t="s">
        <v>2647</v>
      </c>
      <c r="N21" s="140" t="s">
        <v>719</v>
      </c>
      <c r="T21" s="170">
        <v>7</v>
      </c>
      <c r="U21" t="s">
        <v>1113</v>
      </c>
    </row>
    <row r="22" spans="1:21">
      <c r="A22" s="140" t="s">
        <v>938</v>
      </c>
      <c r="B22" s="140" t="s">
        <v>171</v>
      </c>
      <c r="C22" s="140" t="s">
        <v>429</v>
      </c>
      <c r="D22" s="140">
        <v>0</v>
      </c>
      <c r="E22" s="140">
        <v>0</v>
      </c>
      <c r="F22" t="str">
        <f t="shared" si="0"/>
        <v>須賀川瓦斯(株)</v>
      </c>
      <c r="G22" t="str">
        <f t="shared" si="1"/>
        <v>須賀川瓦斯(株)_メニューA</v>
      </c>
      <c r="H22">
        <v>0</v>
      </c>
      <c r="I22" s="140" t="s">
        <v>2339</v>
      </c>
      <c r="J22" t="s">
        <v>2648</v>
      </c>
      <c r="K22" t="s">
        <v>2821</v>
      </c>
      <c r="L22" s="140" t="s">
        <v>2488</v>
      </c>
      <c r="M22" s="140" t="s">
        <v>2649</v>
      </c>
      <c r="N22" s="140" t="s">
        <v>2487</v>
      </c>
    </row>
    <row r="23" spans="1:21">
      <c r="A23" s="140"/>
      <c r="B23" s="140"/>
      <c r="C23" s="140" t="s">
        <v>953</v>
      </c>
      <c r="D23" s="140">
        <v>0</v>
      </c>
      <c r="E23" s="140">
        <v>0</v>
      </c>
      <c r="F23" t="str">
        <f t="shared" si="0"/>
        <v>須賀川瓦斯(株)</v>
      </c>
      <c r="G23" t="str">
        <f t="shared" si="1"/>
        <v>須賀川瓦斯(株)_メニューB</v>
      </c>
      <c r="H23">
        <v>0</v>
      </c>
      <c r="I23" s="140" t="s">
        <v>196</v>
      </c>
      <c r="J23" t="s">
        <v>1172</v>
      </c>
      <c r="K23" t="s">
        <v>1173</v>
      </c>
      <c r="L23" s="140" t="s">
        <v>2356</v>
      </c>
      <c r="M23" s="140" t="s">
        <v>2650</v>
      </c>
      <c r="N23" s="140" t="s">
        <v>910</v>
      </c>
    </row>
    <row r="24" spans="1:21">
      <c r="A24" s="140"/>
      <c r="B24" s="140"/>
      <c r="C24" s="140" t="s">
        <v>988</v>
      </c>
      <c r="D24" s="140">
        <v>0</v>
      </c>
      <c r="E24" s="140">
        <v>0</v>
      </c>
      <c r="F24" t="str">
        <f t="shared" si="0"/>
        <v>須賀川瓦斯(株)</v>
      </c>
      <c r="G24" t="str">
        <f t="shared" si="1"/>
        <v>須賀川瓦斯(株)_メニューC</v>
      </c>
      <c r="H24">
        <v>0</v>
      </c>
      <c r="I24" s="140" t="s">
        <v>140</v>
      </c>
      <c r="J24" t="s">
        <v>1174</v>
      </c>
      <c r="K24" t="s">
        <v>1175</v>
      </c>
      <c r="L24" s="140" t="s">
        <v>2478</v>
      </c>
      <c r="M24" s="140" t="s">
        <v>2651</v>
      </c>
      <c r="N24" s="140" t="s">
        <v>551</v>
      </c>
    </row>
    <row r="25" spans="1:21">
      <c r="A25" s="140"/>
      <c r="B25" s="140"/>
      <c r="C25" s="140" t="s">
        <v>1007</v>
      </c>
      <c r="D25" s="140">
        <v>4.95E-4</v>
      </c>
      <c r="E25" s="140">
        <v>4.95E-4</v>
      </c>
      <c r="F25" t="str">
        <f t="shared" si="0"/>
        <v>須賀川瓦斯(株)</v>
      </c>
      <c r="G25" t="str">
        <f t="shared" si="1"/>
        <v>須賀川瓦斯(株)_メニューD(残差)</v>
      </c>
      <c r="H25">
        <v>4.95E-4</v>
      </c>
      <c r="I25" s="140" t="s">
        <v>180</v>
      </c>
      <c r="J25" t="s">
        <v>1176</v>
      </c>
      <c r="K25" t="s">
        <v>1177</v>
      </c>
      <c r="L25" s="140" t="s">
        <v>2535</v>
      </c>
      <c r="M25" s="140" t="s">
        <v>2652</v>
      </c>
      <c r="N25" s="140" t="s">
        <v>2534</v>
      </c>
    </row>
    <row r="26" spans="1:21">
      <c r="A26" s="140"/>
      <c r="B26" s="140"/>
      <c r="C26" s="140" t="s">
        <v>952</v>
      </c>
      <c r="D26" s="140">
        <v>4.4499999999999997E-4</v>
      </c>
      <c r="E26" s="140">
        <v>4.4499999999999997E-4</v>
      </c>
      <c r="F26" t="str">
        <f t="shared" si="0"/>
        <v>須賀川瓦斯(株)</v>
      </c>
      <c r="G26" t="str">
        <f t="shared" si="1"/>
        <v>須賀川瓦斯(株)_(参考値)事業者全体</v>
      </c>
      <c r="H26">
        <v>4.4499999999999997E-4</v>
      </c>
      <c r="I26" s="140" t="s">
        <v>175</v>
      </c>
      <c r="J26" t="s">
        <v>1178</v>
      </c>
      <c r="K26" t="s">
        <v>1179</v>
      </c>
      <c r="L26" s="140" t="s">
        <v>2379</v>
      </c>
      <c r="M26" s="140" t="s">
        <v>2653</v>
      </c>
      <c r="N26" s="140" t="s">
        <v>831</v>
      </c>
    </row>
    <row r="27" spans="1:21">
      <c r="A27" s="140" t="s">
        <v>937</v>
      </c>
      <c r="B27" s="140" t="s">
        <v>1112</v>
      </c>
      <c r="C27" s="140" t="s">
        <v>429</v>
      </c>
      <c r="D27" s="140">
        <v>0</v>
      </c>
      <c r="E27" s="140">
        <v>0</v>
      </c>
      <c r="F27" t="str">
        <f t="shared" si="0"/>
        <v>出光興産(株)</v>
      </c>
      <c r="G27" t="str">
        <f t="shared" si="1"/>
        <v>出光興産(株)_メニューA</v>
      </c>
      <c r="H27">
        <v>0</v>
      </c>
      <c r="I27" s="140" t="s">
        <v>153</v>
      </c>
      <c r="J27" t="s">
        <v>1180</v>
      </c>
      <c r="K27" t="s">
        <v>1181</v>
      </c>
      <c r="L27" s="140" t="s">
        <v>2457</v>
      </c>
      <c r="M27" s="140" t="s">
        <v>2654</v>
      </c>
      <c r="N27" s="140" t="s">
        <v>611</v>
      </c>
    </row>
    <row r="28" spans="1:21">
      <c r="A28" s="140"/>
      <c r="B28" s="140"/>
      <c r="C28" s="140" t="s">
        <v>953</v>
      </c>
      <c r="D28" s="140">
        <v>0</v>
      </c>
      <c r="E28" s="140">
        <v>0</v>
      </c>
      <c r="F28" t="str">
        <f t="shared" si="0"/>
        <v>出光興産(株)</v>
      </c>
      <c r="G28" t="str">
        <f t="shared" si="1"/>
        <v>出光興産(株)_メニューB</v>
      </c>
      <c r="H28">
        <v>0</v>
      </c>
      <c r="I28" s="140" t="s">
        <v>1108</v>
      </c>
      <c r="J28" t="s">
        <v>1182</v>
      </c>
      <c r="K28" t="s">
        <v>1183</v>
      </c>
      <c r="L28" s="140" t="s">
        <v>2531</v>
      </c>
      <c r="M28" s="140" t="s">
        <v>2655</v>
      </c>
      <c r="N28" s="140" t="s">
        <v>2530</v>
      </c>
    </row>
    <row r="29" spans="1:21">
      <c r="A29" s="140"/>
      <c r="B29" s="140"/>
      <c r="C29" s="140" t="s">
        <v>988</v>
      </c>
      <c r="D29" s="140">
        <v>2.0000000000000001E-4</v>
      </c>
      <c r="E29" s="140">
        <v>2.0000000000000001E-4</v>
      </c>
      <c r="F29" t="str">
        <f t="shared" si="0"/>
        <v>出光興産(株)</v>
      </c>
      <c r="G29" t="str">
        <f t="shared" si="1"/>
        <v>出光興産(株)_メニューC</v>
      </c>
      <c r="H29">
        <v>2.0000000000000001E-4</v>
      </c>
      <c r="I29" s="140" t="s">
        <v>2346</v>
      </c>
      <c r="J29" t="s">
        <v>2346</v>
      </c>
      <c r="K29" t="s">
        <v>1184</v>
      </c>
      <c r="L29" s="140" t="s">
        <v>2380</v>
      </c>
      <c r="M29" s="140" t="s">
        <v>2656</v>
      </c>
      <c r="N29" s="140" t="s">
        <v>826</v>
      </c>
    </row>
    <row r="30" spans="1:21">
      <c r="A30" s="140"/>
      <c r="B30" s="140"/>
      <c r="C30" s="140" t="s">
        <v>1007</v>
      </c>
      <c r="D30" s="140">
        <v>5.3200000000000003E-4</v>
      </c>
      <c r="E30" s="140">
        <v>5.3200000000000003E-4</v>
      </c>
      <c r="F30" t="str">
        <f t="shared" si="0"/>
        <v>出光興産(株)</v>
      </c>
      <c r="G30" t="str">
        <f t="shared" si="1"/>
        <v>出光興産(株)_メニューD(残差)</v>
      </c>
      <c r="H30">
        <v>5.3200000000000003E-4</v>
      </c>
      <c r="I30" s="140" t="s">
        <v>1107</v>
      </c>
      <c r="J30" t="s">
        <v>1185</v>
      </c>
      <c r="K30" t="s">
        <v>1186</v>
      </c>
      <c r="L30" s="140" t="s">
        <v>2599</v>
      </c>
      <c r="M30" s="140" t="s">
        <v>2657</v>
      </c>
      <c r="N30" s="140" t="s">
        <v>2598</v>
      </c>
    </row>
    <row r="31" spans="1:21">
      <c r="A31" s="140"/>
      <c r="B31" s="140"/>
      <c r="C31" s="140" t="s">
        <v>952</v>
      </c>
      <c r="D31" s="140">
        <v>4.1899999999999999E-4</v>
      </c>
      <c r="E31" s="140">
        <v>4.1899999999999999E-4</v>
      </c>
      <c r="F31" t="str">
        <f t="shared" si="0"/>
        <v>出光興産(株)</v>
      </c>
      <c r="G31" t="str">
        <f t="shared" si="1"/>
        <v>出光興産(株)_(参考値)事業者全体</v>
      </c>
      <c r="H31">
        <v>4.1899999999999999E-4</v>
      </c>
      <c r="I31" s="140" t="s">
        <v>197</v>
      </c>
      <c r="J31" t="s">
        <v>1187</v>
      </c>
      <c r="K31" t="s">
        <v>1188</v>
      </c>
      <c r="L31" s="140" t="s">
        <v>2420</v>
      </c>
      <c r="M31" s="140" t="s">
        <v>2658</v>
      </c>
      <c r="N31" s="140" t="s">
        <v>679</v>
      </c>
    </row>
    <row r="32" spans="1:21">
      <c r="A32" s="140" t="s">
        <v>936</v>
      </c>
      <c r="B32" s="140" t="s">
        <v>1111</v>
      </c>
      <c r="C32" s="140" t="s">
        <v>429</v>
      </c>
      <c r="D32" s="140">
        <v>0</v>
      </c>
      <c r="E32" s="140">
        <v>0</v>
      </c>
      <c r="F32" t="str">
        <f t="shared" si="0"/>
        <v>(株)オプテージ</v>
      </c>
      <c r="G32" t="str">
        <f t="shared" si="1"/>
        <v>(株)オプテージ_メニューA</v>
      </c>
      <c r="H32">
        <v>0</v>
      </c>
      <c r="I32" s="140" t="s">
        <v>185</v>
      </c>
      <c r="J32" t="s">
        <v>1189</v>
      </c>
      <c r="K32" t="s">
        <v>1190</v>
      </c>
      <c r="L32" s="140" t="s">
        <v>2583</v>
      </c>
      <c r="M32" s="140" t="s">
        <v>2659</v>
      </c>
      <c r="N32" s="140" t="s">
        <v>2582</v>
      </c>
    </row>
    <row r="33" spans="1:14">
      <c r="A33" s="140"/>
      <c r="B33" s="140"/>
      <c r="C33" s="140" t="s">
        <v>393</v>
      </c>
      <c r="D33" s="140">
        <v>3.3300000000000002E-4</v>
      </c>
      <c r="E33" s="140">
        <v>3.3300000000000002E-4</v>
      </c>
      <c r="F33" t="str">
        <f t="shared" si="0"/>
        <v>(株)オプテージ</v>
      </c>
      <c r="G33" t="str">
        <f t="shared" si="1"/>
        <v>(株)オプテージ_メニューB(残差)</v>
      </c>
      <c r="H33">
        <v>3.3300000000000002E-4</v>
      </c>
      <c r="I33" s="140" t="s">
        <v>2350</v>
      </c>
      <c r="J33" t="s">
        <v>2660</v>
      </c>
      <c r="K33" t="s">
        <v>2661</v>
      </c>
      <c r="L33" s="140" t="s">
        <v>2405</v>
      </c>
      <c r="M33" s="140" t="s">
        <v>2662</v>
      </c>
      <c r="N33" s="140" t="s">
        <v>744</v>
      </c>
    </row>
    <row r="34" spans="1:14">
      <c r="A34" s="140"/>
      <c r="B34" s="140"/>
      <c r="C34" s="140" t="s">
        <v>952</v>
      </c>
      <c r="D34" s="140">
        <v>3.3300000000000002E-4</v>
      </c>
      <c r="E34" s="140">
        <v>3.3300000000000002E-4</v>
      </c>
      <c r="F34" t="str">
        <f t="shared" si="0"/>
        <v>(株)オプテージ</v>
      </c>
      <c r="G34" t="str">
        <f t="shared" si="1"/>
        <v>(株)オプテージ_(参考値)事業者全体</v>
      </c>
      <c r="H34">
        <v>3.3300000000000002E-4</v>
      </c>
      <c r="I34" s="140" t="s">
        <v>198</v>
      </c>
      <c r="J34" t="s">
        <v>1191</v>
      </c>
      <c r="K34" t="s">
        <v>1192</v>
      </c>
      <c r="L34" s="140" t="s">
        <v>2451</v>
      </c>
      <c r="M34" s="140" t="s">
        <v>2663</v>
      </c>
      <c r="N34" s="140" t="s">
        <v>631</v>
      </c>
    </row>
    <row r="35" spans="1:14">
      <c r="A35" s="140" t="s">
        <v>935</v>
      </c>
      <c r="B35" s="140" t="s">
        <v>138</v>
      </c>
      <c r="C35" s="140" t="s">
        <v>429</v>
      </c>
      <c r="D35" s="140">
        <v>0</v>
      </c>
      <c r="E35" s="140">
        <v>0</v>
      </c>
      <c r="F35" t="str">
        <f t="shared" si="0"/>
        <v>エネサーブ(株)</v>
      </c>
      <c r="G35" t="str">
        <f t="shared" si="1"/>
        <v>エネサーブ(株)_メニューA</v>
      </c>
      <c r="H35">
        <v>0</v>
      </c>
      <c r="I35" s="140" t="s">
        <v>136</v>
      </c>
      <c r="J35" t="s">
        <v>1193</v>
      </c>
      <c r="K35" t="s">
        <v>1194</v>
      </c>
      <c r="L35" s="140" t="s">
        <v>2471</v>
      </c>
      <c r="M35" s="140" t="s">
        <v>2664</v>
      </c>
      <c r="N35" s="140" t="s">
        <v>1000</v>
      </c>
    </row>
    <row r="36" spans="1:14">
      <c r="A36" s="140"/>
      <c r="B36" s="140"/>
      <c r="C36" s="140" t="s">
        <v>393</v>
      </c>
      <c r="D36" s="140">
        <v>6.6E-4</v>
      </c>
      <c r="E36" s="140">
        <v>6.6E-4</v>
      </c>
      <c r="F36" t="str">
        <f t="shared" si="0"/>
        <v>エネサーブ(株)</v>
      </c>
      <c r="G36" t="str">
        <f t="shared" si="1"/>
        <v>エネサーブ(株)_メニューB(残差)</v>
      </c>
      <c r="H36">
        <v>6.6E-4</v>
      </c>
      <c r="I36" s="140" t="s">
        <v>2351</v>
      </c>
      <c r="J36" t="s">
        <v>2665</v>
      </c>
      <c r="K36" t="s">
        <v>2665</v>
      </c>
      <c r="L36" s="140" t="s">
        <v>2475</v>
      </c>
      <c r="M36" s="140" t="s">
        <v>2666</v>
      </c>
      <c r="N36" s="140" t="s">
        <v>2474</v>
      </c>
    </row>
    <row r="37" spans="1:14">
      <c r="A37" s="140"/>
      <c r="B37" s="140"/>
      <c r="C37" s="140" t="s">
        <v>952</v>
      </c>
      <c r="D37" s="140">
        <v>2.8400000000000002E-4</v>
      </c>
      <c r="E37" s="140">
        <v>2.8400000000000002E-4</v>
      </c>
      <c r="F37" t="str">
        <f t="shared" si="0"/>
        <v>エネサーブ(株)</v>
      </c>
      <c r="G37" t="str">
        <f t="shared" si="1"/>
        <v>エネサーブ(株)_(参考値)事業者全体</v>
      </c>
      <c r="H37">
        <v>2.8400000000000002E-4</v>
      </c>
      <c r="I37" s="140" t="s">
        <v>177</v>
      </c>
      <c r="J37" t="s">
        <v>1195</v>
      </c>
      <c r="K37" t="s">
        <v>1196</v>
      </c>
      <c r="L37" s="140" t="s">
        <v>2463</v>
      </c>
      <c r="M37" s="140" t="s">
        <v>2667</v>
      </c>
      <c r="N37" s="140" t="s">
        <v>592</v>
      </c>
    </row>
    <row r="38" spans="1:14">
      <c r="A38" s="140" t="s">
        <v>934</v>
      </c>
      <c r="B38" s="140" t="s">
        <v>2334</v>
      </c>
      <c r="C38" s="140" t="s">
        <v>429</v>
      </c>
      <c r="D38" s="140">
        <v>4.0299999999999998E-4</v>
      </c>
      <c r="E38" s="140">
        <v>4.0299999999999998E-4</v>
      </c>
      <c r="F38" t="str">
        <f t="shared" si="0"/>
        <v>(株)エネワンでんき</v>
      </c>
      <c r="G38" t="str">
        <f t="shared" si="1"/>
        <v>(株)エネワンでんき_メニューA</v>
      </c>
      <c r="H38">
        <v>4.0299999999999998E-4</v>
      </c>
      <c r="I38" s="140" t="s">
        <v>199</v>
      </c>
      <c r="J38" t="s">
        <v>1197</v>
      </c>
      <c r="K38" t="s">
        <v>1198</v>
      </c>
      <c r="L38" s="140" t="s">
        <v>2446</v>
      </c>
      <c r="M38" s="140" t="s">
        <v>2668</v>
      </c>
      <c r="N38" s="140" t="s">
        <v>643</v>
      </c>
    </row>
    <row r="39" spans="1:14">
      <c r="A39" s="140"/>
      <c r="B39" s="140"/>
      <c r="C39" s="140" t="s">
        <v>393</v>
      </c>
      <c r="D39" s="140">
        <v>3.79E-4</v>
      </c>
      <c r="E39" s="140">
        <v>3.79E-4</v>
      </c>
      <c r="F39" t="str">
        <f t="shared" si="0"/>
        <v>(株)エネワンでんき</v>
      </c>
      <c r="G39" t="str">
        <f t="shared" si="1"/>
        <v>(株)エネワンでんき_メニューB(残差)</v>
      </c>
      <c r="H39">
        <v>3.79E-4</v>
      </c>
      <c r="I39" s="140" t="s">
        <v>1106</v>
      </c>
      <c r="J39" t="s">
        <v>1199</v>
      </c>
      <c r="K39" t="s">
        <v>1200</v>
      </c>
      <c r="L39" s="140" t="s">
        <v>2424</v>
      </c>
      <c r="M39" s="140" t="s">
        <v>2669</v>
      </c>
      <c r="N39" s="140" t="s">
        <v>672</v>
      </c>
    </row>
    <row r="40" spans="1:14">
      <c r="A40" s="140"/>
      <c r="B40" s="140"/>
      <c r="C40" s="140" t="s">
        <v>952</v>
      </c>
      <c r="D40" s="140">
        <v>3.79E-4</v>
      </c>
      <c r="E40" s="140">
        <v>3.79E-4</v>
      </c>
      <c r="F40" t="str">
        <f t="shared" si="0"/>
        <v>(株)エネワンでんき</v>
      </c>
      <c r="G40" t="str">
        <f t="shared" si="1"/>
        <v>(株)エネワンでんき_(参考値)事業者全体</v>
      </c>
      <c r="H40">
        <v>3.79E-4</v>
      </c>
      <c r="I40" s="140" t="s">
        <v>2356</v>
      </c>
      <c r="J40" t="s">
        <v>2670</v>
      </c>
      <c r="K40" t="s">
        <v>2650</v>
      </c>
      <c r="L40" s="140" t="s">
        <v>2337</v>
      </c>
      <c r="M40" s="140" t="s">
        <v>2646</v>
      </c>
      <c r="N40" s="140" t="s">
        <v>928</v>
      </c>
    </row>
    <row r="41" spans="1:14">
      <c r="A41" s="140" t="s">
        <v>933</v>
      </c>
      <c r="B41" s="140" t="s">
        <v>187</v>
      </c>
      <c r="C41" s="140" t="s">
        <v>429</v>
      </c>
      <c r="D41" s="140">
        <v>0</v>
      </c>
      <c r="E41" s="140">
        <v>0</v>
      </c>
      <c r="F41" t="str">
        <f t="shared" si="0"/>
        <v>ミツウロコグリーンエネルギー(株)</v>
      </c>
      <c r="G41" t="str">
        <f t="shared" si="1"/>
        <v>ミツウロコグリーンエネルギー(株)_メニューA</v>
      </c>
      <c r="H41">
        <v>0</v>
      </c>
      <c r="I41" s="140" t="s">
        <v>200</v>
      </c>
      <c r="J41" t="s">
        <v>1201</v>
      </c>
      <c r="K41" t="s">
        <v>1202</v>
      </c>
      <c r="L41" s="140" t="s">
        <v>2459</v>
      </c>
      <c r="M41" s="140" t="s">
        <v>2671</v>
      </c>
      <c r="N41" s="140" t="s">
        <v>607</v>
      </c>
    </row>
    <row r="42" spans="1:14">
      <c r="A42" s="140"/>
      <c r="B42" s="140"/>
      <c r="C42" s="140" t="s">
        <v>953</v>
      </c>
      <c r="D42" s="140">
        <v>2.0000000000000001E-4</v>
      </c>
      <c r="E42" s="140">
        <v>2.0000000000000001E-4</v>
      </c>
      <c r="F42" t="str">
        <f t="shared" si="0"/>
        <v>ミツウロコグリーンエネルギー(株)</v>
      </c>
      <c r="G42" t="str">
        <f t="shared" si="1"/>
        <v>ミツウロコグリーンエネルギー(株)_メニューB</v>
      </c>
      <c r="H42">
        <v>2.0000000000000001E-4</v>
      </c>
      <c r="I42" s="140" t="s">
        <v>186</v>
      </c>
      <c r="J42" t="s">
        <v>1203</v>
      </c>
      <c r="K42" t="s">
        <v>1204</v>
      </c>
      <c r="L42" s="140" t="s">
        <v>2373</v>
      </c>
      <c r="M42" s="140" t="s">
        <v>2672</v>
      </c>
      <c r="N42" s="140" t="s">
        <v>858</v>
      </c>
    </row>
    <row r="43" spans="1:14">
      <c r="A43" s="140"/>
      <c r="B43" s="140"/>
      <c r="C43" s="140" t="s">
        <v>988</v>
      </c>
      <c r="D43" s="140">
        <v>0</v>
      </c>
      <c r="E43" s="140">
        <v>0</v>
      </c>
      <c r="F43" t="str">
        <f t="shared" si="0"/>
        <v>ミツウロコグリーンエネルギー(株)</v>
      </c>
      <c r="G43" t="str">
        <f t="shared" si="1"/>
        <v>ミツウロコグリーンエネルギー(株)_メニューC</v>
      </c>
      <c r="H43">
        <v>0</v>
      </c>
      <c r="I43" s="140" t="s">
        <v>142</v>
      </c>
      <c r="J43" t="s">
        <v>1205</v>
      </c>
      <c r="K43" t="s">
        <v>1206</v>
      </c>
      <c r="L43" s="140" t="s">
        <v>2508</v>
      </c>
      <c r="M43" s="140" t="s">
        <v>2673</v>
      </c>
      <c r="N43" s="140" t="s">
        <v>2507</v>
      </c>
    </row>
    <row r="44" spans="1:14">
      <c r="A44" s="140"/>
      <c r="B44" s="140"/>
      <c r="C44" s="140" t="s">
        <v>987</v>
      </c>
      <c r="D44" s="140">
        <v>0</v>
      </c>
      <c r="E44" s="140">
        <v>0</v>
      </c>
      <c r="F44" t="str">
        <f t="shared" si="0"/>
        <v>ミツウロコグリーンエネルギー(株)</v>
      </c>
      <c r="G44" t="str">
        <f t="shared" si="1"/>
        <v>ミツウロコグリーンエネルギー(株)_メニューD</v>
      </c>
      <c r="H44">
        <v>0</v>
      </c>
      <c r="I44" s="140" t="s">
        <v>201</v>
      </c>
      <c r="J44" t="s">
        <v>1207</v>
      </c>
      <c r="K44" t="s">
        <v>1208</v>
      </c>
      <c r="L44" s="140" t="s">
        <v>2453</v>
      </c>
      <c r="M44" s="140" t="s">
        <v>2674</v>
      </c>
      <c r="N44" s="140" t="s">
        <v>617</v>
      </c>
    </row>
    <row r="45" spans="1:14">
      <c r="A45" s="140"/>
      <c r="B45" s="140"/>
      <c r="C45" s="140" t="s">
        <v>986</v>
      </c>
      <c r="D45" s="140">
        <v>2.5799999999999998E-4</v>
      </c>
      <c r="E45" s="140">
        <v>2.5799999999999998E-4</v>
      </c>
      <c r="F45" t="str">
        <f t="shared" si="0"/>
        <v>ミツウロコグリーンエネルギー(株)</v>
      </c>
      <c r="G45" t="str">
        <f t="shared" si="1"/>
        <v>ミツウロコグリーンエネルギー(株)_メニューE</v>
      </c>
      <c r="H45">
        <v>2.5799999999999998E-4</v>
      </c>
      <c r="I45" s="140" t="s">
        <v>2360</v>
      </c>
      <c r="J45" t="s">
        <v>2675</v>
      </c>
      <c r="K45" t="s">
        <v>2675</v>
      </c>
      <c r="L45" s="140" t="s">
        <v>2609</v>
      </c>
      <c r="M45" s="140" t="s">
        <v>2676</v>
      </c>
      <c r="N45" s="140" t="s">
        <v>2608</v>
      </c>
    </row>
    <row r="46" spans="1:14">
      <c r="A46" s="140"/>
      <c r="B46" s="140"/>
      <c r="C46" s="140" t="s">
        <v>985</v>
      </c>
      <c r="D46" s="140">
        <v>0</v>
      </c>
      <c r="E46" s="140">
        <v>0</v>
      </c>
      <c r="F46" t="str">
        <f t="shared" si="0"/>
        <v>ミツウロコグリーンエネルギー(株)</v>
      </c>
      <c r="G46" t="str">
        <f t="shared" si="1"/>
        <v>ミツウロコグリーンエネルギー(株)_メニューF</v>
      </c>
      <c r="H46">
        <v>0</v>
      </c>
      <c r="I46" s="140" t="s">
        <v>1104</v>
      </c>
      <c r="J46" t="s">
        <v>1209</v>
      </c>
      <c r="K46" t="s">
        <v>1210</v>
      </c>
      <c r="L46" s="140" t="s">
        <v>2403</v>
      </c>
      <c r="M46" s="140" t="s">
        <v>2677</v>
      </c>
      <c r="N46" s="140" t="s">
        <v>756</v>
      </c>
    </row>
    <row r="47" spans="1:14">
      <c r="A47" s="140"/>
      <c r="B47" s="140"/>
      <c r="C47" s="140" t="s">
        <v>1083</v>
      </c>
      <c r="D47" s="140">
        <v>0</v>
      </c>
      <c r="E47" s="140">
        <v>0</v>
      </c>
      <c r="F47" t="str">
        <f t="shared" si="0"/>
        <v>ミツウロコグリーンエネルギー(株)</v>
      </c>
      <c r="G47" t="str">
        <f t="shared" si="1"/>
        <v>ミツウロコグリーンエネルギー(株)_メニューG</v>
      </c>
      <c r="H47">
        <v>0</v>
      </c>
      <c r="I47" s="140" t="s">
        <v>152</v>
      </c>
      <c r="J47" t="s">
        <v>1211</v>
      </c>
      <c r="K47" t="s">
        <v>1212</v>
      </c>
      <c r="L47" s="140" t="s">
        <v>1068</v>
      </c>
      <c r="M47" s="140" t="s">
        <v>1547</v>
      </c>
      <c r="N47" s="140" t="s">
        <v>694</v>
      </c>
    </row>
    <row r="48" spans="1:14">
      <c r="A48" s="140"/>
      <c r="B48" s="140"/>
      <c r="C48" s="140" t="s">
        <v>1082</v>
      </c>
      <c r="D48" s="140">
        <v>0</v>
      </c>
      <c r="E48" s="140">
        <v>0</v>
      </c>
      <c r="F48" t="str">
        <f t="shared" si="0"/>
        <v>ミツウロコグリーンエネルギー(株)</v>
      </c>
      <c r="G48" t="str">
        <f t="shared" si="1"/>
        <v>ミツウロコグリーンエネルギー(株)_メニューH</v>
      </c>
      <c r="H48">
        <v>0</v>
      </c>
      <c r="I48" s="140" t="s">
        <v>151</v>
      </c>
      <c r="J48" t="s">
        <v>1213</v>
      </c>
      <c r="K48" t="s">
        <v>1214</v>
      </c>
      <c r="L48" s="140" t="s">
        <v>2404</v>
      </c>
      <c r="M48" s="140" t="s">
        <v>2678</v>
      </c>
      <c r="N48" s="140" t="s">
        <v>746</v>
      </c>
    </row>
    <row r="49" spans="1:14">
      <c r="A49" s="140"/>
      <c r="B49" s="140"/>
      <c r="C49" s="140" t="s">
        <v>1081</v>
      </c>
      <c r="D49" s="140">
        <v>2.5799999999999998E-4</v>
      </c>
      <c r="E49" s="140">
        <v>2.5799999999999998E-4</v>
      </c>
      <c r="F49" t="str">
        <f t="shared" si="0"/>
        <v>ミツウロコグリーンエネルギー(株)</v>
      </c>
      <c r="G49" t="str">
        <f t="shared" si="1"/>
        <v>ミツウロコグリーンエネルギー(株)_メニューI</v>
      </c>
      <c r="H49">
        <v>2.5799999999999998E-4</v>
      </c>
      <c r="I49" s="140" t="s">
        <v>143</v>
      </c>
      <c r="J49" t="s">
        <v>1215</v>
      </c>
      <c r="K49" t="s">
        <v>1216</v>
      </c>
      <c r="L49" s="140" t="s">
        <v>2503</v>
      </c>
      <c r="M49" s="140" t="s">
        <v>2679</v>
      </c>
      <c r="N49" s="140" t="s">
        <v>2502</v>
      </c>
    </row>
    <row r="50" spans="1:14">
      <c r="A50" s="140"/>
      <c r="B50" s="140"/>
      <c r="C50" s="140" t="s">
        <v>1093</v>
      </c>
      <c r="D50" s="140">
        <v>1.73E-4</v>
      </c>
      <c r="E50" s="140">
        <v>1.73E-4</v>
      </c>
      <c r="F50" t="str">
        <f t="shared" si="0"/>
        <v>ミツウロコグリーンエネルギー(株)</v>
      </c>
      <c r="G50" t="str">
        <f t="shared" si="1"/>
        <v>ミツウロコグリーンエネルギー(株)_メニューJ</v>
      </c>
      <c r="H50">
        <v>1.73E-4</v>
      </c>
      <c r="I50" s="140" t="s">
        <v>166</v>
      </c>
      <c r="J50" t="s">
        <v>1217</v>
      </c>
      <c r="K50" t="s">
        <v>1218</v>
      </c>
      <c r="L50" s="140" t="s">
        <v>2425</v>
      </c>
      <c r="M50" s="140" t="s">
        <v>2680</v>
      </c>
      <c r="N50" s="140" t="s">
        <v>671</v>
      </c>
    </row>
    <row r="51" spans="1:14">
      <c r="A51" s="140"/>
      <c r="B51" s="140"/>
      <c r="C51" s="140" t="s">
        <v>1092</v>
      </c>
      <c r="D51" s="140">
        <v>4.3600000000000003E-4</v>
      </c>
      <c r="E51" s="140">
        <v>4.3600000000000003E-4</v>
      </c>
      <c r="F51" t="str">
        <f t="shared" si="0"/>
        <v>ミツウロコグリーンエネルギー(株)</v>
      </c>
      <c r="G51" t="str">
        <f t="shared" si="1"/>
        <v>ミツウロコグリーンエネルギー(株)_メニューK(残差)</v>
      </c>
      <c r="H51">
        <v>4.3600000000000003E-4</v>
      </c>
      <c r="I51" s="140" t="s">
        <v>192</v>
      </c>
      <c r="J51" t="s">
        <v>1219</v>
      </c>
      <c r="K51" t="s">
        <v>1220</v>
      </c>
      <c r="L51" s="140" t="s">
        <v>2388</v>
      </c>
      <c r="M51" s="140" t="s">
        <v>2681</v>
      </c>
      <c r="N51" s="140" t="s">
        <v>797</v>
      </c>
    </row>
    <row r="52" spans="1:14">
      <c r="A52" s="140"/>
      <c r="B52" s="140"/>
      <c r="C52" s="140" t="s">
        <v>952</v>
      </c>
      <c r="D52" s="140">
        <v>3.8699999999999997E-4</v>
      </c>
      <c r="E52" s="140">
        <v>3.8699999999999997E-4</v>
      </c>
      <c r="F52" t="str">
        <f t="shared" si="0"/>
        <v>ミツウロコグリーンエネルギー(株)</v>
      </c>
      <c r="G52" t="str">
        <f t="shared" si="1"/>
        <v>ミツウロコグリーンエネルギー(株)_(参考値)事業者全体</v>
      </c>
      <c r="H52">
        <v>3.8699999999999997E-4</v>
      </c>
      <c r="I52" s="140" t="s">
        <v>202</v>
      </c>
      <c r="J52" t="s">
        <v>1221</v>
      </c>
      <c r="K52" t="s">
        <v>1222</v>
      </c>
      <c r="L52" s="140" t="s">
        <v>2383</v>
      </c>
      <c r="M52" s="140" t="s">
        <v>2682</v>
      </c>
      <c r="N52" s="140" t="s">
        <v>820</v>
      </c>
    </row>
    <row r="53" spans="1:14">
      <c r="A53" s="140" t="s">
        <v>932</v>
      </c>
      <c r="B53" s="140" t="s">
        <v>2335</v>
      </c>
      <c r="C53" s="140" t="s">
        <v>429</v>
      </c>
      <c r="D53" s="140">
        <v>0</v>
      </c>
      <c r="E53" s="140">
        <v>0</v>
      </c>
      <c r="F53" t="str">
        <f t="shared" si="0"/>
        <v>(株)リエネ</v>
      </c>
      <c r="G53" t="str">
        <f t="shared" si="1"/>
        <v>(株)リエネ_メニューA</v>
      </c>
      <c r="H53">
        <v>0</v>
      </c>
      <c r="I53" s="140" t="s">
        <v>203</v>
      </c>
      <c r="J53" t="s">
        <v>1223</v>
      </c>
      <c r="K53" t="s">
        <v>1224</v>
      </c>
      <c r="L53" s="140" t="s">
        <v>2466</v>
      </c>
      <c r="M53" s="140" t="s">
        <v>2683</v>
      </c>
      <c r="N53" s="140" t="s">
        <v>577</v>
      </c>
    </row>
    <row r="54" spans="1:14">
      <c r="A54" s="140"/>
      <c r="B54" s="140"/>
      <c r="C54" s="140" t="s">
        <v>953</v>
      </c>
      <c r="D54" s="140">
        <v>0</v>
      </c>
      <c r="E54" s="140">
        <v>0</v>
      </c>
      <c r="F54" t="str">
        <f t="shared" si="0"/>
        <v>(株)リエネ</v>
      </c>
      <c r="G54" t="str">
        <f t="shared" si="1"/>
        <v>(株)リエネ_メニューB</v>
      </c>
      <c r="H54">
        <v>0</v>
      </c>
      <c r="I54" s="140" t="s">
        <v>179</v>
      </c>
      <c r="J54" t="s">
        <v>1225</v>
      </c>
      <c r="K54" t="s">
        <v>1226</v>
      </c>
      <c r="L54" s="140" t="s">
        <v>2476</v>
      </c>
      <c r="M54" s="140" t="s">
        <v>2684</v>
      </c>
      <c r="N54" s="140" t="s">
        <v>555</v>
      </c>
    </row>
    <row r="55" spans="1:14">
      <c r="A55" s="140"/>
      <c r="B55" s="140"/>
      <c r="C55" s="140" t="s">
        <v>965</v>
      </c>
      <c r="D55" s="140">
        <v>5.9199999999999997E-4</v>
      </c>
      <c r="E55" s="140">
        <v>5.9199999999999997E-4</v>
      </c>
      <c r="F55" t="str">
        <f t="shared" si="0"/>
        <v>(株)リエネ</v>
      </c>
      <c r="G55" t="str">
        <f t="shared" si="1"/>
        <v>(株)リエネ_メニューC(残差)</v>
      </c>
      <c r="H55">
        <v>5.9199999999999997E-4</v>
      </c>
      <c r="I55" s="140" t="s">
        <v>204</v>
      </c>
      <c r="J55" t="s">
        <v>1227</v>
      </c>
      <c r="K55" t="s">
        <v>1228</v>
      </c>
      <c r="L55" s="140" t="s">
        <v>2406</v>
      </c>
      <c r="M55" s="140" t="s">
        <v>2685</v>
      </c>
      <c r="N55" s="140" t="s">
        <v>735</v>
      </c>
    </row>
    <row r="56" spans="1:14">
      <c r="A56" s="140"/>
      <c r="B56" s="140"/>
      <c r="C56" s="140" t="s">
        <v>952</v>
      </c>
      <c r="D56" s="140">
        <v>2.8499999999999999E-4</v>
      </c>
      <c r="E56" s="140">
        <v>2.8499999999999999E-4</v>
      </c>
      <c r="F56" t="str">
        <f t="shared" si="0"/>
        <v>(株)リエネ</v>
      </c>
      <c r="G56" t="str">
        <f t="shared" si="1"/>
        <v>(株)リエネ_(参考値)事業者全体</v>
      </c>
      <c r="H56">
        <v>2.8499999999999999E-4</v>
      </c>
      <c r="I56" s="140" t="s">
        <v>205</v>
      </c>
      <c r="J56" t="s">
        <v>1229</v>
      </c>
      <c r="K56" t="s">
        <v>1230</v>
      </c>
      <c r="L56" s="140" t="s">
        <v>2431</v>
      </c>
      <c r="M56" s="140" t="s">
        <v>2686</v>
      </c>
      <c r="N56" s="140" t="s">
        <v>657</v>
      </c>
    </row>
    <row r="57" spans="1:14">
      <c r="A57" s="140" t="s">
        <v>931</v>
      </c>
      <c r="B57" s="140" t="s">
        <v>195</v>
      </c>
      <c r="C57" s="140" t="s">
        <v>429</v>
      </c>
      <c r="D57" s="140">
        <v>0</v>
      </c>
      <c r="E57" s="140">
        <v>0</v>
      </c>
      <c r="F57" t="str">
        <f t="shared" si="0"/>
        <v>ネクストパワーやまと(株)</v>
      </c>
      <c r="G57" t="str">
        <f t="shared" si="1"/>
        <v>ネクストパワーやまと(株)_メニューA</v>
      </c>
      <c r="H57">
        <v>0</v>
      </c>
      <c r="I57" s="140" t="s">
        <v>1103</v>
      </c>
      <c r="J57" t="s">
        <v>1231</v>
      </c>
      <c r="K57" t="s">
        <v>1232</v>
      </c>
      <c r="L57" s="140" t="s">
        <v>2498</v>
      </c>
      <c r="M57" s="140" t="s">
        <v>2687</v>
      </c>
      <c r="N57" s="140" t="s">
        <v>2497</v>
      </c>
    </row>
    <row r="58" spans="1:14">
      <c r="A58" s="140"/>
      <c r="B58" s="140"/>
      <c r="C58" s="140" t="s">
        <v>953</v>
      </c>
      <c r="D58" s="140">
        <v>2.4499999999999999E-4</v>
      </c>
      <c r="E58" s="140">
        <v>2.4499999999999999E-4</v>
      </c>
      <c r="F58" t="str">
        <f t="shared" si="0"/>
        <v>ネクストパワーやまと(株)</v>
      </c>
      <c r="G58" t="str">
        <f t="shared" si="1"/>
        <v>ネクストパワーやまと(株)_メニューB</v>
      </c>
      <c r="H58">
        <v>2.4499999999999999E-4</v>
      </c>
      <c r="I58" s="140" t="s">
        <v>206</v>
      </c>
      <c r="J58" t="s">
        <v>1233</v>
      </c>
      <c r="K58" t="s">
        <v>1234</v>
      </c>
      <c r="L58" s="140" t="s">
        <v>2460</v>
      </c>
      <c r="M58" s="140" t="s">
        <v>2688</v>
      </c>
      <c r="N58" s="140" t="s">
        <v>595</v>
      </c>
    </row>
    <row r="59" spans="1:14">
      <c r="A59" s="140"/>
      <c r="B59" s="140"/>
      <c r="C59" s="140" t="s">
        <v>965</v>
      </c>
      <c r="D59" s="140">
        <v>4.7800000000000002E-4</v>
      </c>
      <c r="E59" s="140">
        <v>4.7800000000000002E-4</v>
      </c>
      <c r="F59" t="str">
        <f t="shared" si="0"/>
        <v>ネクストパワーやまと(株)</v>
      </c>
      <c r="G59" t="str">
        <f t="shared" si="1"/>
        <v>ネクストパワーやまと(株)_メニューC(残差)</v>
      </c>
      <c r="H59">
        <v>4.7800000000000002E-4</v>
      </c>
      <c r="I59" s="140" t="s">
        <v>141</v>
      </c>
      <c r="J59" t="s">
        <v>1235</v>
      </c>
      <c r="K59" t="s">
        <v>1236</v>
      </c>
      <c r="L59" s="140" t="s">
        <v>2483</v>
      </c>
      <c r="M59" s="140" t="s">
        <v>2689</v>
      </c>
      <c r="N59" s="140" t="s">
        <v>546</v>
      </c>
    </row>
    <row r="60" spans="1:14">
      <c r="A60" s="140"/>
      <c r="B60" s="140"/>
      <c r="C60" s="140" t="s">
        <v>952</v>
      </c>
      <c r="D60" s="140">
        <v>4.75E-4</v>
      </c>
      <c r="E60" s="140">
        <v>4.75E-4</v>
      </c>
      <c r="F60" t="str">
        <f t="shared" si="0"/>
        <v>ネクストパワーやまと(株)</v>
      </c>
      <c r="G60" t="str">
        <f t="shared" si="1"/>
        <v>ネクストパワーやまと(株)_(参考値)事業者全体</v>
      </c>
      <c r="H60">
        <v>4.75E-4</v>
      </c>
      <c r="I60" s="140" t="s">
        <v>137</v>
      </c>
      <c r="J60" t="s">
        <v>1237</v>
      </c>
      <c r="K60" t="s">
        <v>1238</v>
      </c>
      <c r="L60" s="140" t="s">
        <v>2382</v>
      </c>
      <c r="M60" s="140" t="s">
        <v>2690</v>
      </c>
      <c r="N60" s="140" t="s">
        <v>821</v>
      </c>
    </row>
    <row r="61" spans="1:14">
      <c r="A61" s="140" t="s">
        <v>930</v>
      </c>
      <c r="B61" s="140" t="s">
        <v>182</v>
      </c>
      <c r="C61" s="140" t="s">
        <v>429</v>
      </c>
      <c r="D61" s="140">
        <v>0</v>
      </c>
      <c r="E61" s="140">
        <v>0</v>
      </c>
      <c r="F61" t="str">
        <f t="shared" si="0"/>
        <v>日本テクノ(株)</v>
      </c>
      <c r="G61" t="str">
        <f t="shared" si="1"/>
        <v>日本テクノ(株)_メニューA</v>
      </c>
      <c r="H61">
        <v>0</v>
      </c>
      <c r="I61" s="140" t="s">
        <v>207</v>
      </c>
      <c r="J61" t="s">
        <v>1239</v>
      </c>
      <c r="K61" t="s">
        <v>1240</v>
      </c>
      <c r="L61" s="140" t="s">
        <v>2326</v>
      </c>
      <c r="M61" s="140" t="s">
        <v>2636</v>
      </c>
      <c r="N61" s="140" t="s">
        <v>941</v>
      </c>
    </row>
    <row r="62" spans="1:14">
      <c r="A62" s="140"/>
      <c r="B62" s="140"/>
      <c r="C62" s="140" t="s">
        <v>393</v>
      </c>
      <c r="D62" s="140">
        <v>4.2000000000000002E-4</v>
      </c>
      <c r="E62" s="140">
        <v>4.2000000000000002E-4</v>
      </c>
      <c r="F62" t="str">
        <f t="shared" si="0"/>
        <v>日本テクノ(株)</v>
      </c>
      <c r="G62" t="str">
        <f t="shared" si="1"/>
        <v>日本テクノ(株)_メニューB(残差)</v>
      </c>
      <c r="H62">
        <v>4.2000000000000002E-4</v>
      </c>
      <c r="I62" s="140" t="s">
        <v>208</v>
      </c>
      <c r="J62" t="s">
        <v>1241</v>
      </c>
      <c r="K62" t="s">
        <v>1242</v>
      </c>
      <c r="L62" s="140" t="s">
        <v>2545</v>
      </c>
      <c r="M62" s="140" t="s">
        <v>2691</v>
      </c>
      <c r="N62" s="140" t="s">
        <v>2544</v>
      </c>
    </row>
    <row r="63" spans="1:14">
      <c r="A63" s="140"/>
      <c r="B63" s="140"/>
      <c r="C63" s="140" t="s">
        <v>952</v>
      </c>
      <c r="D63" s="140">
        <v>2.4000000000000001E-4</v>
      </c>
      <c r="E63" s="140">
        <v>2.4000000000000001E-4</v>
      </c>
      <c r="F63" t="str">
        <f t="shared" si="0"/>
        <v>日本テクノ(株)</v>
      </c>
      <c r="G63" t="str">
        <f t="shared" si="1"/>
        <v>日本テクノ(株)_(参考値)事業者全体</v>
      </c>
      <c r="H63">
        <v>2.4000000000000001E-4</v>
      </c>
      <c r="I63" s="140" t="s">
        <v>209</v>
      </c>
      <c r="J63" t="s">
        <v>1243</v>
      </c>
      <c r="K63" t="s">
        <v>1244</v>
      </c>
      <c r="L63" s="140" t="s">
        <v>2490</v>
      </c>
      <c r="M63" s="140" t="s">
        <v>2692</v>
      </c>
      <c r="N63" s="140" t="s">
        <v>526</v>
      </c>
    </row>
    <row r="64" spans="1:14">
      <c r="A64" s="140" t="s">
        <v>929</v>
      </c>
      <c r="B64" s="140" t="s">
        <v>178</v>
      </c>
      <c r="C64" s="140" t="s">
        <v>429</v>
      </c>
      <c r="D64" s="140">
        <v>0</v>
      </c>
      <c r="E64" s="140">
        <v>0</v>
      </c>
      <c r="F64" t="str">
        <f t="shared" si="0"/>
        <v>中央電力エナジー(株)</v>
      </c>
      <c r="G64" t="str">
        <f t="shared" si="1"/>
        <v>中央電力エナジー(株)_メニューA</v>
      </c>
      <c r="H64">
        <v>0</v>
      </c>
      <c r="I64" s="140" t="s">
        <v>1101</v>
      </c>
      <c r="J64" t="s">
        <v>1245</v>
      </c>
      <c r="K64" t="s">
        <v>1246</v>
      </c>
      <c r="L64" s="140" t="s">
        <v>2489</v>
      </c>
      <c r="M64" s="140" t="s">
        <v>2693</v>
      </c>
      <c r="N64" s="140" t="s">
        <v>529</v>
      </c>
    </row>
    <row r="65" spans="1:14">
      <c r="A65" s="140"/>
      <c r="B65" s="140"/>
      <c r="C65" s="140" t="s">
        <v>953</v>
      </c>
      <c r="D65" s="140">
        <v>0</v>
      </c>
      <c r="E65" s="140">
        <v>0</v>
      </c>
      <c r="F65" t="str">
        <f t="shared" si="0"/>
        <v>中央電力エナジー(株)</v>
      </c>
      <c r="G65" t="str">
        <f t="shared" si="1"/>
        <v>中央電力エナジー(株)_メニューB</v>
      </c>
      <c r="H65">
        <v>0</v>
      </c>
      <c r="I65" s="140" t="s">
        <v>2366</v>
      </c>
      <c r="J65" t="s">
        <v>2694</v>
      </c>
      <c r="K65" t="s">
        <v>2640</v>
      </c>
      <c r="L65" s="140" t="s">
        <v>1039</v>
      </c>
      <c r="M65" s="140" t="s">
        <v>1681</v>
      </c>
      <c r="N65" s="140" t="s">
        <v>608</v>
      </c>
    </row>
    <row r="66" spans="1:14">
      <c r="A66" s="140"/>
      <c r="B66" s="140"/>
      <c r="C66" s="140" t="s">
        <v>988</v>
      </c>
      <c r="D66" s="140">
        <v>0</v>
      </c>
      <c r="E66" s="140">
        <v>0</v>
      </c>
      <c r="F66" t="str">
        <f t="shared" si="0"/>
        <v>中央電力エナジー(株)</v>
      </c>
      <c r="G66" t="str">
        <f t="shared" si="1"/>
        <v>中央電力エナジー(株)_メニューC</v>
      </c>
      <c r="H66">
        <v>0</v>
      </c>
      <c r="I66" s="140" t="s">
        <v>210</v>
      </c>
      <c r="J66" t="s">
        <v>1247</v>
      </c>
      <c r="K66" t="s">
        <v>1248</v>
      </c>
      <c r="L66" s="140" t="s">
        <v>2504</v>
      </c>
      <c r="M66" s="140" t="s">
        <v>2695</v>
      </c>
      <c r="N66" s="140" t="s">
        <v>513</v>
      </c>
    </row>
    <row r="67" spans="1:14">
      <c r="A67" s="140"/>
      <c r="B67" s="140"/>
      <c r="C67" s="140" t="s">
        <v>1007</v>
      </c>
      <c r="D67" s="140">
        <v>6.5099999999999999E-4</v>
      </c>
      <c r="E67" s="140">
        <v>6.5099999999999999E-4</v>
      </c>
      <c r="F67" t="str">
        <f t="shared" si="0"/>
        <v>中央電力エナジー(株)</v>
      </c>
      <c r="G67" t="str">
        <f t="shared" si="1"/>
        <v>中央電力エナジー(株)_メニューD(残差)</v>
      </c>
      <c r="H67">
        <v>6.5099999999999999E-4</v>
      </c>
      <c r="I67" s="140" t="s">
        <v>211</v>
      </c>
      <c r="J67" t="s">
        <v>1249</v>
      </c>
      <c r="K67" t="s">
        <v>1250</v>
      </c>
      <c r="L67" s="140" t="s">
        <v>2376</v>
      </c>
      <c r="M67" s="140" t="s">
        <v>2696</v>
      </c>
      <c r="N67" s="140" t="s">
        <v>840</v>
      </c>
    </row>
    <row r="68" spans="1:14">
      <c r="A68" s="140"/>
      <c r="B68" s="140"/>
      <c r="C68" s="140" t="s">
        <v>952</v>
      </c>
      <c r="D68" s="140">
        <v>2.9799999999999998E-4</v>
      </c>
      <c r="E68" s="140">
        <v>2.9799999999999998E-4</v>
      </c>
      <c r="F68" t="str">
        <f t="shared" ref="F68:F131" si="2">IF(A68="",F67,B68)</f>
        <v>中央電力エナジー(株)</v>
      </c>
      <c r="G68" t="str">
        <f t="shared" si="1"/>
        <v>中央電力エナジー(株)_(参考値)事業者全体</v>
      </c>
      <c r="H68">
        <v>2.9799999999999998E-4</v>
      </c>
      <c r="I68" s="140" t="s">
        <v>2368</v>
      </c>
      <c r="J68" t="s">
        <v>2697</v>
      </c>
      <c r="K68" t="s">
        <v>2698</v>
      </c>
      <c r="L68" s="140" t="s">
        <v>2386</v>
      </c>
      <c r="M68" s="140" t="s">
        <v>2699</v>
      </c>
      <c r="N68" s="140" t="s">
        <v>803</v>
      </c>
    </row>
    <row r="69" spans="1:14">
      <c r="A69" s="140" t="s">
        <v>928</v>
      </c>
      <c r="B69" s="140" t="s">
        <v>2337</v>
      </c>
      <c r="C69" s="140" t="s">
        <v>429</v>
      </c>
      <c r="D69" s="140">
        <v>0</v>
      </c>
      <c r="E69" s="140">
        <v>0</v>
      </c>
      <c r="F69" t="str">
        <f t="shared" si="2"/>
        <v>(株)Looop</v>
      </c>
      <c r="G69" t="str">
        <f t="shared" ref="G69:G132" si="3">F69&amp;"_"&amp;C69</f>
        <v>(株)Looop_メニューA</v>
      </c>
      <c r="H69">
        <v>0</v>
      </c>
      <c r="I69" s="140" t="s">
        <v>156</v>
      </c>
      <c r="J69" t="s">
        <v>1251</v>
      </c>
      <c r="K69" t="s">
        <v>1252</v>
      </c>
      <c r="L69" s="140" t="s">
        <v>2470</v>
      </c>
      <c r="M69" s="140" t="s">
        <v>2700</v>
      </c>
      <c r="N69" s="140" t="s">
        <v>573</v>
      </c>
    </row>
    <row r="70" spans="1:14">
      <c r="A70" s="140"/>
      <c r="B70" s="140"/>
      <c r="C70" s="140" t="s">
        <v>953</v>
      </c>
      <c r="D70" s="140">
        <v>1.73E-4</v>
      </c>
      <c r="E70" s="140">
        <v>1.73E-4</v>
      </c>
      <c r="F70" t="str">
        <f t="shared" si="2"/>
        <v>(株)Looop</v>
      </c>
      <c r="G70" t="str">
        <f t="shared" si="3"/>
        <v>(株)Looop_メニューB</v>
      </c>
      <c r="H70">
        <v>1.73E-4</v>
      </c>
      <c r="I70" s="140" t="s">
        <v>165</v>
      </c>
      <c r="J70" t="s">
        <v>1253</v>
      </c>
      <c r="K70" t="s">
        <v>1254</v>
      </c>
      <c r="L70" s="140" t="s">
        <v>2360</v>
      </c>
      <c r="M70" s="140" t="s">
        <v>2675</v>
      </c>
      <c r="N70" s="140" t="s">
        <v>905</v>
      </c>
    </row>
    <row r="71" spans="1:14">
      <c r="A71" s="140"/>
      <c r="B71" s="140"/>
      <c r="C71" s="140" t="s">
        <v>965</v>
      </c>
      <c r="D71" s="140">
        <v>5.9599999999999996E-4</v>
      </c>
      <c r="E71" s="140">
        <v>5.9599999999999996E-4</v>
      </c>
      <c r="F71" t="str">
        <f t="shared" si="2"/>
        <v>(株)Looop</v>
      </c>
      <c r="G71" t="str">
        <f t="shared" si="3"/>
        <v>(株)Looop_メニューC(残差)</v>
      </c>
      <c r="H71">
        <v>5.9599999999999996E-4</v>
      </c>
      <c r="I71" s="140" t="s">
        <v>212</v>
      </c>
      <c r="J71" t="s">
        <v>1255</v>
      </c>
      <c r="K71" t="s">
        <v>1256</v>
      </c>
      <c r="L71" s="140" t="s">
        <v>2607</v>
      </c>
      <c r="M71" s="140" t="s">
        <v>2701</v>
      </c>
      <c r="N71" s="140" t="s">
        <v>2606</v>
      </c>
    </row>
    <row r="72" spans="1:14">
      <c r="A72" s="140"/>
      <c r="B72" s="140"/>
      <c r="C72" s="140" t="s">
        <v>952</v>
      </c>
      <c r="D72" s="140">
        <v>5.8699999999999996E-4</v>
      </c>
      <c r="E72" s="140">
        <v>5.8699999999999996E-4</v>
      </c>
      <c r="F72" t="str">
        <f t="shared" si="2"/>
        <v>(株)Looop</v>
      </c>
      <c r="G72" t="str">
        <f t="shared" si="3"/>
        <v>(株)Looop_(参考値)事業者全体</v>
      </c>
      <c r="H72">
        <v>5.8699999999999996E-4</v>
      </c>
      <c r="I72" s="140" t="s">
        <v>167</v>
      </c>
      <c r="J72" t="s">
        <v>1257</v>
      </c>
      <c r="K72" t="s">
        <v>1258</v>
      </c>
      <c r="L72" s="140" t="s">
        <v>2385</v>
      </c>
      <c r="M72" s="140" t="s">
        <v>2702</v>
      </c>
      <c r="N72" s="140" t="s">
        <v>804</v>
      </c>
    </row>
    <row r="73" spans="1:14">
      <c r="A73" s="140" t="s">
        <v>927</v>
      </c>
      <c r="B73" s="140" t="s">
        <v>2339</v>
      </c>
      <c r="C73" s="140"/>
      <c r="D73" s="140">
        <v>6.5300000000000004E-4</v>
      </c>
      <c r="E73" s="140">
        <v>6.5300000000000004E-4</v>
      </c>
      <c r="F73" t="str">
        <f t="shared" si="2"/>
        <v>(株)ナンワ(旧：(株)ナンワエナジー)</v>
      </c>
      <c r="G73" t="str">
        <f t="shared" si="3"/>
        <v>(株)ナンワ(旧：(株)ナンワエナジー)_</v>
      </c>
      <c r="H73">
        <v>6.5300000000000004E-4</v>
      </c>
      <c r="I73" s="140" t="s">
        <v>1100</v>
      </c>
      <c r="J73" t="s">
        <v>1259</v>
      </c>
      <c r="K73" t="s">
        <v>1260</v>
      </c>
      <c r="L73" s="140" t="s">
        <v>2481</v>
      </c>
      <c r="M73" s="140" t="s">
        <v>2703</v>
      </c>
      <c r="N73" s="140" t="s">
        <v>2480</v>
      </c>
    </row>
    <row r="74" spans="1:14">
      <c r="A74" s="140" t="s">
        <v>926</v>
      </c>
      <c r="B74" s="140" t="s">
        <v>196</v>
      </c>
      <c r="C74" s="140" t="s">
        <v>429</v>
      </c>
      <c r="D74" s="140">
        <v>3.1399999999999999E-4</v>
      </c>
      <c r="E74" s="140">
        <v>3.1399999999999999E-4</v>
      </c>
      <c r="F74" t="str">
        <f t="shared" si="2"/>
        <v>静岡ガス＆パワー(株)</v>
      </c>
      <c r="G74" t="str">
        <f t="shared" si="3"/>
        <v>静岡ガス＆パワー(株)_メニューA</v>
      </c>
      <c r="H74">
        <v>3.1399999999999999E-4</v>
      </c>
      <c r="I74" s="140" t="s">
        <v>174</v>
      </c>
      <c r="J74" t="s">
        <v>1261</v>
      </c>
      <c r="K74" t="s">
        <v>1262</v>
      </c>
      <c r="L74" s="140" t="s">
        <v>2351</v>
      </c>
      <c r="M74" s="140" t="s">
        <v>2665</v>
      </c>
      <c r="N74" s="140" t="s">
        <v>914</v>
      </c>
    </row>
    <row r="75" spans="1:14">
      <c r="A75" s="140"/>
      <c r="B75" s="140"/>
      <c r="C75" s="140" t="s">
        <v>953</v>
      </c>
      <c r="D75" s="140">
        <v>0</v>
      </c>
      <c r="E75" s="140">
        <v>0</v>
      </c>
      <c r="F75" t="str">
        <f t="shared" si="2"/>
        <v>静岡ガス＆パワー(株)</v>
      </c>
      <c r="G75" t="str">
        <f t="shared" si="3"/>
        <v>静岡ガス＆パワー(株)_メニューB</v>
      </c>
      <c r="H75">
        <v>0</v>
      </c>
      <c r="I75" s="140" t="s">
        <v>160</v>
      </c>
      <c r="J75" t="s">
        <v>1263</v>
      </c>
      <c r="K75" t="s">
        <v>1264</v>
      </c>
      <c r="L75" s="140" t="s">
        <v>2458</v>
      </c>
      <c r="M75" s="140" t="s">
        <v>2704</v>
      </c>
      <c r="N75" s="140" t="s">
        <v>609</v>
      </c>
    </row>
    <row r="76" spans="1:14">
      <c r="A76" s="140"/>
      <c r="B76" s="140"/>
      <c r="C76" s="140" t="s">
        <v>988</v>
      </c>
      <c r="D76" s="140">
        <v>3.5500000000000001E-4</v>
      </c>
      <c r="E76" s="140">
        <v>3.5500000000000001E-4</v>
      </c>
      <c r="F76" t="str">
        <f t="shared" si="2"/>
        <v>静岡ガス＆パワー(株)</v>
      </c>
      <c r="G76" t="str">
        <f t="shared" si="3"/>
        <v>静岡ガス＆パワー(株)_メニューC</v>
      </c>
      <c r="H76">
        <v>3.5500000000000001E-4</v>
      </c>
      <c r="I76" s="140" t="s">
        <v>213</v>
      </c>
      <c r="J76" t="s">
        <v>1265</v>
      </c>
      <c r="K76" t="s">
        <v>1266</v>
      </c>
      <c r="L76" s="140" t="s">
        <v>2501</v>
      </c>
      <c r="M76" s="140" t="s">
        <v>2705</v>
      </c>
      <c r="N76" s="140" t="s">
        <v>514</v>
      </c>
    </row>
    <row r="77" spans="1:14">
      <c r="A77" s="140"/>
      <c r="B77" s="140"/>
      <c r="C77" s="140" t="s">
        <v>987</v>
      </c>
      <c r="D77" s="140">
        <v>0</v>
      </c>
      <c r="E77" s="140">
        <v>0</v>
      </c>
      <c r="F77" t="str">
        <f t="shared" si="2"/>
        <v>静岡ガス＆パワー(株)</v>
      </c>
      <c r="G77" t="str">
        <f t="shared" si="3"/>
        <v>静岡ガス＆パワー(株)_メニューD</v>
      </c>
      <c r="H77">
        <v>0</v>
      </c>
      <c r="I77" s="140" t="s">
        <v>183</v>
      </c>
      <c r="J77" t="s">
        <v>1267</v>
      </c>
      <c r="K77" t="s">
        <v>1268</v>
      </c>
      <c r="L77" s="140" t="s">
        <v>981</v>
      </c>
      <c r="M77" s="140" t="s">
        <v>1780</v>
      </c>
      <c r="N77" s="140" t="s">
        <v>545</v>
      </c>
    </row>
    <row r="78" spans="1:14">
      <c r="A78" s="140"/>
      <c r="B78" s="140"/>
      <c r="C78" s="140" t="s">
        <v>986</v>
      </c>
      <c r="D78" s="140">
        <v>3.3199999999999999E-4</v>
      </c>
      <c r="E78" s="140">
        <v>3.3199999999999999E-4</v>
      </c>
      <c r="F78" t="str">
        <f t="shared" si="2"/>
        <v>静岡ガス＆パワー(株)</v>
      </c>
      <c r="G78" t="str">
        <f t="shared" si="3"/>
        <v>静岡ガス＆パワー(株)_メニューE</v>
      </c>
      <c r="H78">
        <v>3.3199999999999999E-4</v>
      </c>
      <c r="I78" s="140" t="s">
        <v>214</v>
      </c>
      <c r="J78" t="s">
        <v>1269</v>
      </c>
      <c r="K78" t="s">
        <v>1270</v>
      </c>
      <c r="L78" s="140" t="s">
        <v>258</v>
      </c>
      <c r="M78" s="140" t="s">
        <v>1447</v>
      </c>
      <c r="N78" s="140" t="s">
        <v>758</v>
      </c>
    </row>
    <row r="79" spans="1:14">
      <c r="A79" s="140"/>
      <c r="B79" s="140"/>
      <c r="C79" s="140" t="s">
        <v>1078</v>
      </c>
      <c r="D79" s="140">
        <v>4.8899999999999996E-4</v>
      </c>
      <c r="E79" s="140">
        <v>4.8899999999999996E-4</v>
      </c>
      <c r="F79" t="str">
        <f t="shared" si="2"/>
        <v>静岡ガス＆パワー(株)</v>
      </c>
      <c r="G79" t="str">
        <f t="shared" si="3"/>
        <v>静岡ガス＆パワー(株)_メニューF(残差)</v>
      </c>
      <c r="H79">
        <v>4.8899999999999996E-4</v>
      </c>
      <c r="I79" s="140" t="s">
        <v>215</v>
      </c>
      <c r="J79" t="s">
        <v>1271</v>
      </c>
      <c r="K79" t="s">
        <v>1272</v>
      </c>
      <c r="L79" s="140" t="s">
        <v>2549</v>
      </c>
      <c r="M79" s="140" t="s">
        <v>2706</v>
      </c>
      <c r="N79" s="140" t="s">
        <v>2548</v>
      </c>
    </row>
    <row r="80" spans="1:14">
      <c r="A80" s="140"/>
      <c r="B80" s="140"/>
      <c r="C80" s="140" t="s">
        <v>952</v>
      </c>
      <c r="D80" s="140">
        <v>4.5899999999999999E-4</v>
      </c>
      <c r="E80" s="140">
        <v>4.5899999999999999E-4</v>
      </c>
      <c r="F80" t="str">
        <f t="shared" si="2"/>
        <v>静岡ガス＆パワー(株)</v>
      </c>
      <c r="G80" t="str">
        <f t="shared" si="3"/>
        <v>静岡ガス＆パワー(株)_(参考値)事業者全体</v>
      </c>
      <c r="H80">
        <v>4.5899999999999999E-4</v>
      </c>
      <c r="I80" s="140" t="s">
        <v>176</v>
      </c>
      <c r="J80" t="s">
        <v>1273</v>
      </c>
      <c r="K80" t="s">
        <v>1274</v>
      </c>
      <c r="L80" s="140" t="s">
        <v>133</v>
      </c>
      <c r="M80" s="140" t="s">
        <v>1276</v>
      </c>
      <c r="N80" s="140" t="s">
        <v>869</v>
      </c>
    </row>
    <row r="81" spans="1:14">
      <c r="A81" s="140" t="s">
        <v>925</v>
      </c>
      <c r="B81" s="140" t="s">
        <v>140</v>
      </c>
      <c r="C81" s="140" t="s">
        <v>429</v>
      </c>
      <c r="D81" s="140">
        <v>0</v>
      </c>
      <c r="E81" s="140">
        <v>0</v>
      </c>
      <c r="F81" t="str">
        <f t="shared" si="2"/>
        <v>荏原環境プラント(株)</v>
      </c>
      <c r="G81" t="str">
        <f t="shared" si="3"/>
        <v>荏原環境プラント(株)_メニューA</v>
      </c>
      <c r="H81">
        <v>0</v>
      </c>
      <c r="I81" s="140" t="s">
        <v>133</v>
      </c>
      <c r="J81" t="s">
        <v>1275</v>
      </c>
      <c r="K81" t="s">
        <v>1276</v>
      </c>
      <c r="L81" s="140" t="s">
        <v>1025</v>
      </c>
      <c r="M81" s="140" t="s">
        <v>1708</v>
      </c>
      <c r="N81" s="140" t="s">
        <v>591</v>
      </c>
    </row>
    <row r="82" spans="1:14">
      <c r="A82" s="140"/>
      <c r="B82" s="140"/>
      <c r="C82" s="140" t="s">
        <v>953</v>
      </c>
      <c r="D82" s="140">
        <v>0</v>
      </c>
      <c r="E82" s="140">
        <v>0</v>
      </c>
      <c r="F82" t="str">
        <f t="shared" si="2"/>
        <v>荏原環境プラント(株)</v>
      </c>
      <c r="G82" t="str">
        <f t="shared" si="3"/>
        <v>荏原環境プラント(株)_メニューB</v>
      </c>
      <c r="H82">
        <v>0</v>
      </c>
      <c r="I82" s="140" t="s">
        <v>1098</v>
      </c>
      <c r="J82" t="s">
        <v>1277</v>
      </c>
      <c r="K82" t="s">
        <v>1278</v>
      </c>
      <c r="L82" s="140" t="s">
        <v>143</v>
      </c>
      <c r="M82" s="140" t="s">
        <v>1216</v>
      </c>
      <c r="N82" s="140" t="s">
        <v>901</v>
      </c>
    </row>
    <row r="83" spans="1:14">
      <c r="A83" s="140"/>
      <c r="B83" s="140"/>
      <c r="C83" s="140" t="s">
        <v>988</v>
      </c>
      <c r="D83" s="140">
        <v>1.36E-4</v>
      </c>
      <c r="E83" s="140">
        <v>1.36E-4</v>
      </c>
      <c r="F83" t="str">
        <f t="shared" si="2"/>
        <v>荏原環境プラント(株)</v>
      </c>
      <c r="G83" t="str">
        <f t="shared" si="3"/>
        <v>荏原環境プラント(株)_メニューC</v>
      </c>
      <c r="H83">
        <v>1.36E-4</v>
      </c>
      <c r="I83" s="140" t="s">
        <v>163</v>
      </c>
      <c r="J83" t="s">
        <v>163</v>
      </c>
      <c r="K83" t="s">
        <v>1279</v>
      </c>
      <c r="L83" s="140" t="s">
        <v>998</v>
      </c>
      <c r="M83" s="140" t="s">
        <v>1755</v>
      </c>
      <c r="N83" s="140" t="s">
        <v>564</v>
      </c>
    </row>
    <row r="84" spans="1:14">
      <c r="A84" s="140"/>
      <c r="B84" s="140"/>
      <c r="C84" s="140" t="s">
        <v>987</v>
      </c>
      <c r="D84" s="140">
        <v>2.7599999999999999E-4</v>
      </c>
      <c r="E84" s="140">
        <v>2.7599999999999999E-4</v>
      </c>
      <c r="F84" t="str">
        <f t="shared" si="2"/>
        <v>荏原環境プラント(株)</v>
      </c>
      <c r="G84" t="str">
        <f t="shared" si="3"/>
        <v>荏原環境プラント(株)_メニューD</v>
      </c>
      <c r="H84">
        <v>2.7599999999999999E-4</v>
      </c>
      <c r="I84" s="140" t="s">
        <v>155</v>
      </c>
      <c r="J84" t="s">
        <v>1280</v>
      </c>
      <c r="K84" t="s">
        <v>1281</v>
      </c>
      <c r="L84" s="140" t="s">
        <v>2615</v>
      </c>
      <c r="M84" s="140" t="s">
        <v>2707</v>
      </c>
      <c r="N84" s="140" t="s">
        <v>2614</v>
      </c>
    </row>
    <row r="85" spans="1:14">
      <c r="A85" s="140"/>
      <c r="B85" s="140"/>
      <c r="C85" s="140" t="s">
        <v>986</v>
      </c>
      <c r="D85" s="140">
        <v>2.0599999999999999E-4</v>
      </c>
      <c r="E85" s="140">
        <v>2.0599999999999999E-4</v>
      </c>
      <c r="F85" t="str">
        <f t="shared" si="2"/>
        <v>荏原環境プラント(株)</v>
      </c>
      <c r="G85" t="str">
        <f t="shared" si="3"/>
        <v>荏原環境プラント(株)_メニューE</v>
      </c>
      <c r="H85">
        <v>2.0599999999999999E-4</v>
      </c>
      <c r="I85" s="140" t="s">
        <v>216</v>
      </c>
      <c r="J85" t="s">
        <v>1282</v>
      </c>
      <c r="K85" t="s">
        <v>1283</v>
      </c>
      <c r="L85" s="140" t="s">
        <v>291</v>
      </c>
      <c r="M85" s="140" t="s">
        <v>1525</v>
      </c>
      <c r="N85" s="140" t="s">
        <v>709</v>
      </c>
    </row>
    <row r="86" spans="1:14">
      <c r="A86" s="140"/>
      <c r="B86" s="140"/>
      <c r="C86" s="140" t="s">
        <v>985</v>
      </c>
      <c r="D86" s="140">
        <v>2.7599999999999999E-4</v>
      </c>
      <c r="E86" s="140">
        <v>2.7599999999999999E-4</v>
      </c>
      <c r="F86" t="str">
        <f t="shared" si="2"/>
        <v>荏原環境プラント(株)</v>
      </c>
      <c r="G86" t="str">
        <f t="shared" si="3"/>
        <v>荏原環境プラント(株)_メニューF</v>
      </c>
      <c r="H86">
        <v>2.7599999999999999E-4</v>
      </c>
      <c r="I86" s="140" t="s">
        <v>217</v>
      </c>
      <c r="J86" t="s">
        <v>1284</v>
      </c>
      <c r="K86" t="s">
        <v>1285</v>
      </c>
      <c r="L86" s="140" t="s">
        <v>337</v>
      </c>
      <c r="M86" s="140" t="s">
        <v>1633</v>
      </c>
      <c r="N86" s="140" t="s">
        <v>638</v>
      </c>
    </row>
    <row r="87" spans="1:14">
      <c r="A87" s="140"/>
      <c r="B87" s="140"/>
      <c r="C87" s="140" t="s">
        <v>1083</v>
      </c>
      <c r="D87" s="140">
        <v>3.4699999999999998E-4</v>
      </c>
      <c r="E87" s="140">
        <v>3.4699999999999998E-4</v>
      </c>
      <c r="F87" t="str">
        <f t="shared" si="2"/>
        <v>荏原環境プラント(株)</v>
      </c>
      <c r="G87" t="str">
        <f t="shared" si="3"/>
        <v>荏原環境プラント(株)_メニューG</v>
      </c>
      <c r="H87">
        <v>3.4699999999999998E-4</v>
      </c>
      <c r="I87" s="140" t="s">
        <v>2371</v>
      </c>
      <c r="J87" t="s">
        <v>2708</v>
      </c>
      <c r="K87" t="s">
        <v>2759</v>
      </c>
      <c r="L87" s="140" t="s">
        <v>991</v>
      </c>
      <c r="M87" s="140" t="s">
        <v>1769</v>
      </c>
      <c r="N87" s="140" t="s">
        <v>557</v>
      </c>
    </row>
    <row r="88" spans="1:14">
      <c r="A88" s="140"/>
      <c r="B88" s="140"/>
      <c r="C88" s="140" t="s">
        <v>1082</v>
      </c>
      <c r="D88" s="140">
        <v>3.6499999999999998E-4</v>
      </c>
      <c r="E88" s="140">
        <v>3.6499999999999998E-4</v>
      </c>
      <c r="F88" t="str">
        <f t="shared" si="2"/>
        <v>荏原環境プラント(株)</v>
      </c>
      <c r="G88" t="str">
        <f t="shared" si="3"/>
        <v>荏原環境プラント(株)_メニューH</v>
      </c>
      <c r="H88">
        <v>3.6499999999999998E-4</v>
      </c>
      <c r="I88" s="140" t="s">
        <v>218</v>
      </c>
      <c r="J88" t="s">
        <v>1286</v>
      </c>
      <c r="K88" t="s">
        <v>1287</v>
      </c>
      <c r="L88" s="140" t="s">
        <v>2477</v>
      </c>
      <c r="M88" s="140" t="s">
        <v>2709</v>
      </c>
      <c r="N88" s="140" t="s">
        <v>552</v>
      </c>
    </row>
    <row r="89" spans="1:14">
      <c r="A89" s="140"/>
      <c r="B89" s="140"/>
      <c r="C89" s="140" t="s">
        <v>1081</v>
      </c>
      <c r="D89" s="140">
        <v>2.5000000000000001E-4</v>
      </c>
      <c r="E89" s="140">
        <v>2.5000000000000001E-4</v>
      </c>
      <c r="F89" t="str">
        <f t="shared" si="2"/>
        <v>荏原環境プラント(株)</v>
      </c>
      <c r="G89" t="str">
        <f t="shared" si="3"/>
        <v>荏原環境プラント(株)_メニューI</v>
      </c>
      <c r="H89">
        <v>2.5000000000000001E-4</v>
      </c>
      <c r="I89" s="140" t="s">
        <v>2372</v>
      </c>
      <c r="J89" t="s">
        <v>2710</v>
      </c>
      <c r="K89" t="s">
        <v>2711</v>
      </c>
      <c r="L89" s="140" t="s">
        <v>259</v>
      </c>
      <c r="M89" s="140" t="s">
        <v>1449</v>
      </c>
      <c r="N89" s="140" t="s">
        <v>757</v>
      </c>
    </row>
    <row r="90" spans="1:14">
      <c r="A90" s="140"/>
      <c r="B90" s="140"/>
      <c r="C90" s="140" t="s">
        <v>1093</v>
      </c>
      <c r="D90" s="140">
        <v>2.9999999999999997E-4</v>
      </c>
      <c r="E90" s="140">
        <v>2.9999999999999997E-4</v>
      </c>
      <c r="F90" t="str">
        <f t="shared" si="2"/>
        <v>荏原環境プラント(株)</v>
      </c>
      <c r="G90" t="str">
        <f t="shared" si="3"/>
        <v>荏原環境プラント(株)_メニューJ</v>
      </c>
      <c r="H90">
        <v>2.9999999999999997E-4</v>
      </c>
      <c r="I90" s="140" t="s">
        <v>134</v>
      </c>
      <c r="J90" t="s">
        <v>1288</v>
      </c>
      <c r="K90" t="s">
        <v>1289</v>
      </c>
      <c r="L90" s="140" t="s">
        <v>144</v>
      </c>
      <c r="M90" s="140" t="s">
        <v>1337</v>
      </c>
      <c r="N90" s="140" t="s">
        <v>830</v>
      </c>
    </row>
    <row r="91" spans="1:14">
      <c r="A91" s="140"/>
      <c r="B91" s="140"/>
      <c r="C91" s="140" t="s">
        <v>1096</v>
      </c>
      <c r="D91" s="140">
        <v>1.6200000000000001E-4</v>
      </c>
      <c r="E91" s="140">
        <v>1.6200000000000001E-4</v>
      </c>
      <c r="F91" t="str">
        <f t="shared" si="2"/>
        <v>荏原環境プラント(株)</v>
      </c>
      <c r="G91" t="str">
        <f t="shared" si="3"/>
        <v>荏原環境プラント(株)_メニューK</v>
      </c>
      <c r="H91">
        <v>1.6200000000000001E-4</v>
      </c>
      <c r="I91" s="140" t="s">
        <v>149</v>
      </c>
      <c r="J91" t="s">
        <v>1290</v>
      </c>
      <c r="K91" t="s">
        <v>1291</v>
      </c>
      <c r="L91" s="140" t="s">
        <v>1087</v>
      </c>
      <c r="M91" s="140" t="s">
        <v>1395</v>
      </c>
      <c r="N91" s="140" t="s">
        <v>793</v>
      </c>
    </row>
    <row r="92" spans="1:14">
      <c r="A92" s="140"/>
      <c r="B92" s="140"/>
      <c r="C92" s="140" t="s">
        <v>1110</v>
      </c>
      <c r="D92" s="140">
        <v>4.2200000000000001E-4</v>
      </c>
      <c r="E92" s="140">
        <v>4.2200000000000001E-4</v>
      </c>
      <c r="F92" t="str">
        <f t="shared" si="2"/>
        <v>荏原環境プラント(株)</v>
      </c>
      <c r="G92" t="str">
        <f t="shared" si="3"/>
        <v>荏原環境プラント(株)_メニューL</v>
      </c>
      <c r="H92">
        <v>4.2200000000000001E-4</v>
      </c>
      <c r="I92" s="140" t="s">
        <v>2373</v>
      </c>
      <c r="J92" t="s">
        <v>2712</v>
      </c>
      <c r="K92" t="s">
        <v>2672</v>
      </c>
      <c r="L92" s="140" t="s">
        <v>2417</v>
      </c>
      <c r="M92" s="140" t="s">
        <v>2713</v>
      </c>
      <c r="N92" s="140" t="s">
        <v>697</v>
      </c>
    </row>
    <row r="93" spans="1:14">
      <c r="A93" s="140"/>
      <c r="B93" s="140"/>
      <c r="C93" s="140" t="s">
        <v>1109</v>
      </c>
      <c r="D93" s="140">
        <v>3.6499999999999998E-4</v>
      </c>
      <c r="E93" s="140">
        <v>3.6499999999999998E-4</v>
      </c>
      <c r="F93" t="str">
        <f t="shared" si="2"/>
        <v>荏原環境プラント(株)</v>
      </c>
      <c r="G93" t="str">
        <f t="shared" si="3"/>
        <v>荏原環境プラント(株)_メニューM</v>
      </c>
      <c r="H93">
        <v>3.6499999999999998E-4</v>
      </c>
      <c r="I93" s="140" t="s">
        <v>219</v>
      </c>
      <c r="J93" t="s">
        <v>1292</v>
      </c>
      <c r="K93" t="s">
        <v>1293</v>
      </c>
      <c r="L93" s="140" t="s">
        <v>134</v>
      </c>
      <c r="M93" s="140" t="s">
        <v>1289</v>
      </c>
      <c r="N93" s="140" t="s">
        <v>860</v>
      </c>
    </row>
    <row r="94" spans="1:14">
      <c r="A94" s="140"/>
      <c r="B94" s="140"/>
      <c r="C94" s="140" t="s">
        <v>2340</v>
      </c>
      <c r="D94" s="140">
        <v>4.6999999999999997E-5</v>
      </c>
      <c r="E94" s="140">
        <v>4.6999999999999997E-5</v>
      </c>
      <c r="F94" t="str">
        <f t="shared" si="2"/>
        <v>荏原環境プラント(株)</v>
      </c>
      <c r="G94" t="str">
        <f t="shared" si="3"/>
        <v>荏原環境プラント(株)_メニューN</v>
      </c>
      <c r="H94">
        <v>4.6999999999999997E-5</v>
      </c>
      <c r="I94" s="140" t="s">
        <v>220</v>
      </c>
      <c r="J94" t="s">
        <v>1294</v>
      </c>
      <c r="K94" t="s">
        <v>1295</v>
      </c>
      <c r="L94" s="140" t="s">
        <v>325</v>
      </c>
      <c r="M94" s="140" t="s">
        <v>1607</v>
      </c>
      <c r="N94" s="140" t="s">
        <v>653</v>
      </c>
    </row>
    <row r="95" spans="1:14">
      <c r="A95" s="140"/>
      <c r="B95" s="140"/>
      <c r="C95" s="140" t="s">
        <v>2341</v>
      </c>
      <c r="D95" s="140">
        <v>1.9000000000000001E-4</v>
      </c>
      <c r="E95" s="140">
        <v>1.9000000000000001E-4</v>
      </c>
      <c r="F95" t="str">
        <f t="shared" si="2"/>
        <v>荏原環境プラント(株)</v>
      </c>
      <c r="G95" t="str">
        <f t="shared" si="3"/>
        <v>荏原環境プラント(株)_メニューO</v>
      </c>
      <c r="H95">
        <v>1.9000000000000001E-4</v>
      </c>
      <c r="I95" s="140" t="s">
        <v>2374</v>
      </c>
      <c r="J95" t="s">
        <v>2714</v>
      </c>
      <c r="K95" t="s">
        <v>2715</v>
      </c>
      <c r="L95" s="140" t="s">
        <v>2593</v>
      </c>
      <c r="M95" s="140" t="s">
        <v>2716</v>
      </c>
      <c r="N95" s="140" t="s">
        <v>2592</v>
      </c>
    </row>
    <row r="96" spans="1:14">
      <c r="A96" s="140"/>
      <c r="B96" s="140"/>
      <c r="C96" s="140" t="s">
        <v>2342</v>
      </c>
      <c r="D96" s="140">
        <v>2.04E-4</v>
      </c>
      <c r="E96" s="140">
        <v>2.04E-4</v>
      </c>
      <c r="F96" t="str">
        <f t="shared" si="2"/>
        <v>荏原環境プラント(株)</v>
      </c>
      <c r="G96" t="str">
        <f t="shared" si="3"/>
        <v>荏原環境プラント(株)_メニューP</v>
      </c>
      <c r="H96">
        <v>2.04E-4</v>
      </c>
      <c r="I96" s="140" t="s">
        <v>221</v>
      </c>
      <c r="J96" t="s">
        <v>1296</v>
      </c>
      <c r="K96" t="s">
        <v>1297</v>
      </c>
      <c r="L96" s="140" t="s">
        <v>145</v>
      </c>
      <c r="M96" s="140" t="s">
        <v>1363</v>
      </c>
      <c r="N96" s="140" t="s">
        <v>813</v>
      </c>
    </row>
    <row r="97" spans="1:14">
      <c r="A97" s="140"/>
      <c r="B97" s="140"/>
      <c r="C97" s="140" t="s">
        <v>2343</v>
      </c>
      <c r="D97" s="140">
        <v>0</v>
      </c>
      <c r="E97" s="140">
        <v>0</v>
      </c>
      <c r="F97" t="str">
        <f t="shared" si="2"/>
        <v>荏原環境プラント(株)</v>
      </c>
      <c r="G97" t="str">
        <f t="shared" si="3"/>
        <v>荏原環境プラント(株)_メニューQ</v>
      </c>
      <c r="H97">
        <v>0</v>
      </c>
      <c r="I97" s="140" t="s">
        <v>222</v>
      </c>
      <c r="J97" t="s">
        <v>1298</v>
      </c>
      <c r="K97" t="s">
        <v>1299</v>
      </c>
      <c r="L97" s="140" t="s">
        <v>263</v>
      </c>
      <c r="M97" s="140" t="s">
        <v>1457</v>
      </c>
      <c r="N97" s="140" t="s">
        <v>752</v>
      </c>
    </row>
    <row r="98" spans="1:14">
      <c r="A98" s="140"/>
      <c r="B98" s="140"/>
      <c r="C98" s="140" t="s">
        <v>2344</v>
      </c>
      <c r="D98" s="140">
        <v>2.6200000000000003E-4</v>
      </c>
      <c r="E98" s="140">
        <v>2.6200000000000003E-4</v>
      </c>
      <c r="F98" t="str">
        <f t="shared" si="2"/>
        <v>荏原環境プラント(株)</v>
      </c>
      <c r="G98" t="str">
        <f t="shared" si="3"/>
        <v>荏原環境プラント(株)_メニューR(残差)</v>
      </c>
      <c r="H98">
        <v>2.6200000000000003E-4</v>
      </c>
      <c r="I98" s="140" t="s">
        <v>150</v>
      </c>
      <c r="J98" t="s">
        <v>1300</v>
      </c>
      <c r="K98" t="s">
        <v>1301</v>
      </c>
      <c r="L98" s="140" t="s">
        <v>324</v>
      </c>
      <c r="M98" s="140" t="s">
        <v>1605</v>
      </c>
      <c r="N98" s="140" t="s">
        <v>654</v>
      </c>
    </row>
    <row r="99" spans="1:14">
      <c r="A99" s="140"/>
      <c r="B99" s="140"/>
      <c r="C99" s="140" t="s">
        <v>952</v>
      </c>
      <c r="D99" s="140">
        <v>2.4899999999999998E-4</v>
      </c>
      <c r="E99" s="140">
        <v>2.4899999999999998E-4</v>
      </c>
      <c r="F99" t="str">
        <f t="shared" si="2"/>
        <v>荏原環境プラント(株)</v>
      </c>
      <c r="G99" t="str">
        <f t="shared" si="3"/>
        <v>荏原環境プラント(株)_(参考値)事業者全体</v>
      </c>
      <c r="H99">
        <v>2.4899999999999998E-4</v>
      </c>
      <c r="I99" s="140" t="s">
        <v>223</v>
      </c>
      <c r="J99" t="s">
        <v>1302</v>
      </c>
      <c r="K99" t="s">
        <v>1303</v>
      </c>
      <c r="L99" s="140" t="s">
        <v>2350</v>
      </c>
      <c r="M99" s="140" t="s">
        <v>2661</v>
      </c>
      <c r="N99" s="140" t="s">
        <v>2349</v>
      </c>
    </row>
    <row r="100" spans="1:14">
      <c r="A100" s="140" t="s">
        <v>924</v>
      </c>
      <c r="B100" s="140" t="s">
        <v>180</v>
      </c>
      <c r="C100" s="140" t="s">
        <v>429</v>
      </c>
      <c r="D100" s="140">
        <v>0</v>
      </c>
      <c r="E100" s="140">
        <v>0</v>
      </c>
      <c r="F100" t="str">
        <f t="shared" si="2"/>
        <v>東京エコサービス(株)</v>
      </c>
      <c r="G100" t="str">
        <f t="shared" si="3"/>
        <v>東京エコサービス(株)_メニューA</v>
      </c>
      <c r="H100">
        <v>0</v>
      </c>
      <c r="I100" s="140" t="s">
        <v>1097</v>
      </c>
      <c r="J100" t="s">
        <v>1304</v>
      </c>
      <c r="K100" t="s">
        <v>1305</v>
      </c>
      <c r="L100" s="140" t="s">
        <v>146</v>
      </c>
      <c r="M100" s="140" t="s">
        <v>1153</v>
      </c>
      <c r="N100" s="140" t="s">
        <v>940</v>
      </c>
    </row>
    <row r="101" spans="1:14">
      <c r="A101" s="140"/>
      <c r="B101" s="140"/>
      <c r="C101" s="140" t="s">
        <v>393</v>
      </c>
      <c r="D101" s="140">
        <v>5.8E-5</v>
      </c>
      <c r="E101" s="140">
        <v>5.8E-5</v>
      </c>
      <c r="F101" t="str">
        <f t="shared" si="2"/>
        <v>東京エコサービス(株)</v>
      </c>
      <c r="G101" t="str">
        <f t="shared" si="3"/>
        <v>東京エコサービス(株)_メニューB(残差)</v>
      </c>
      <c r="H101">
        <v>5.8E-5</v>
      </c>
      <c r="I101" s="140" t="s">
        <v>224</v>
      </c>
      <c r="J101" t="s">
        <v>1306</v>
      </c>
      <c r="K101" t="s">
        <v>1307</v>
      </c>
      <c r="L101" s="140" t="s">
        <v>1054</v>
      </c>
      <c r="M101" s="140" t="s">
        <v>1652</v>
      </c>
      <c r="N101" s="140" t="s">
        <v>625</v>
      </c>
    </row>
    <row r="102" spans="1:14">
      <c r="A102" s="140"/>
      <c r="B102" s="140"/>
      <c r="C102" s="140" t="s">
        <v>952</v>
      </c>
      <c r="D102" s="140">
        <v>4.8999999999999998E-5</v>
      </c>
      <c r="E102" s="140">
        <v>4.8999999999999998E-5</v>
      </c>
      <c r="F102" t="str">
        <f t="shared" si="2"/>
        <v>東京エコサービス(株)</v>
      </c>
      <c r="G102" t="str">
        <f t="shared" si="3"/>
        <v>東京エコサービス(株)_(参考値)事業者全体</v>
      </c>
      <c r="H102">
        <v>4.8999999999999998E-5</v>
      </c>
      <c r="I102" s="140" t="s">
        <v>1094</v>
      </c>
      <c r="J102" t="s">
        <v>1308</v>
      </c>
      <c r="K102" t="s">
        <v>1309</v>
      </c>
      <c r="L102" s="140" t="s">
        <v>1027</v>
      </c>
      <c r="M102" s="140" t="s">
        <v>1704</v>
      </c>
      <c r="N102" s="140" t="s">
        <v>594</v>
      </c>
    </row>
    <row r="103" spans="1:14">
      <c r="A103" s="140" t="s">
        <v>923</v>
      </c>
      <c r="B103" s="140" t="s">
        <v>175</v>
      </c>
      <c r="C103" s="140" t="s">
        <v>429</v>
      </c>
      <c r="D103" s="140">
        <v>0</v>
      </c>
      <c r="E103" s="140">
        <v>0</v>
      </c>
      <c r="F103" t="str">
        <f t="shared" si="2"/>
        <v>ダイヤモンドパワー(株)</v>
      </c>
      <c r="G103" t="str">
        <f t="shared" si="3"/>
        <v>ダイヤモンドパワー(株)_メニューA</v>
      </c>
      <c r="H103">
        <v>0</v>
      </c>
      <c r="I103" s="140" t="s">
        <v>189</v>
      </c>
      <c r="J103" t="s">
        <v>1310</v>
      </c>
      <c r="K103" t="s">
        <v>1311</v>
      </c>
      <c r="L103" s="140" t="s">
        <v>205</v>
      </c>
      <c r="M103" s="140" t="s">
        <v>1230</v>
      </c>
      <c r="N103" s="140" t="s">
        <v>894</v>
      </c>
    </row>
    <row r="104" spans="1:14">
      <c r="A104" s="140"/>
      <c r="B104" s="140"/>
      <c r="C104" s="140" t="s">
        <v>953</v>
      </c>
      <c r="D104" s="140">
        <v>1.18E-4</v>
      </c>
      <c r="E104" s="140">
        <v>1.18E-4</v>
      </c>
      <c r="F104" t="str">
        <f t="shared" si="2"/>
        <v>ダイヤモンドパワー(株)</v>
      </c>
      <c r="G104" t="str">
        <f t="shared" si="3"/>
        <v>ダイヤモンドパワー(株)_メニューB</v>
      </c>
      <c r="H104">
        <v>1.18E-4</v>
      </c>
      <c r="I104" s="140" t="s">
        <v>225</v>
      </c>
      <c r="J104" t="s">
        <v>1312</v>
      </c>
      <c r="K104" t="s">
        <v>1313</v>
      </c>
      <c r="L104" s="140" t="s">
        <v>135</v>
      </c>
      <c r="M104" s="140" t="s">
        <v>1145</v>
      </c>
      <c r="N104" s="140" t="s">
        <v>945</v>
      </c>
    </row>
    <row r="105" spans="1:14">
      <c r="A105" s="140"/>
      <c r="B105" s="140"/>
      <c r="C105" s="140" t="s">
        <v>988</v>
      </c>
      <c r="D105" s="140">
        <v>2.6899999999999998E-4</v>
      </c>
      <c r="E105" s="140">
        <v>2.6899999999999998E-4</v>
      </c>
      <c r="F105" t="str">
        <f t="shared" si="2"/>
        <v>ダイヤモンドパワー(株)</v>
      </c>
      <c r="G105" t="str">
        <f t="shared" si="3"/>
        <v>ダイヤモンドパワー(株)_メニューC</v>
      </c>
      <c r="H105">
        <v>2.6899999999999998E-4</v>
      </c>
      <c r="I105" s="140" t="s">
        <v>154</v>
      </c>
      <c r="J105" t="s">
        <v>1314</v>
      </c>
      <c r="K105" t="s">
        <v>1315</v>
      </c>
      <c r="L105" s="140" t="s">
        <v>250</v>
      </c>
      <c r="M105" s="140" t="s">
        <v>1416</v>
      </c>
      <c r="N105" s="140" t="s">
        <v>780</v>
      </c>
    </row>
    <row r="106" spans="1:14">
      <c r="A106" s="140"/>
      <c r="B106" s="140"/>
      <c r="C106" s="140" t="s">
        <v>987</v>
      </c>
      <c r="D106" s="140">
        <v>3.8400000000000001E-4</v>
      </c>
      <c r="E106" s="140">
        <v>3.8400000000000001E-4</v>
      </c>
      <c r="F106" t="str">
        <f t="shared" si="2"/>
        <v>ダイヤモンドパワー(株)</v>
      </c>
      <c r="G106" t="str">
        <f t="shared" si="3"/>
        <v>ダイヤモンドパワー(株)_メニューD</v>
      </c>
      <c r="H106">
        <v>3.8400000000000001E-4</v>
      </c>
      <c r="I106" s="140" t="s">
        <v>173</v>
      </c>
      <c r="J106" t="s">
        <v>173</v>
      </c>
      <c r="K106" t="s">
        <v>1316</v>
      </c>
      <c r="L106" s="140" t="s">
        <v>305</v>
      </c>
      <c r="M106" s="140" t="s">
        <v>1561</v>
      </c>
      <c r="N106" s="140" t="s">
        <v>686</v>
      </c>
    </row>
    <row r="107" spans="1:14">
      <c r="A107" s="140"/>
      <c r="B107" s="140"/>
      <c r="C107" s="140" t="s">
        <v>952</v>
      </c>
      <c r="D107" s="140">
        <v>1.0059999999999999E-3</v>
      </c>
      <c r="E107" s="140">
        <v>1.0059999999999999E-3</v>
      </c>
      <c r="F107" t="str">
        <f t="shared" si="2"/>
        <v>ダイヤモンドパワー(株)</v>
      </c>
      <c r="G107" t="str">
        <f t="shared" si="3"/>
        <v>ダイヤモンドパワー(株)_(参考値)事業者全体</v>
      </c>
      <c r="H107">
        <v>1.0059999999999999E-3</v>
      </c>
      <c r="I107" s="140" t="s">
        <v>226</v>
      </c>
      <c r="J107" t="s">
        <v>1317</v>
      </c>
      <c r="K107" t="s">
        <v>1318</v>
      </c>
      <c r="L107" s="140" t="s">
        <v>1042</v>
      </c>
      <c r="M107" s="140" t="s">
        <v>1676</v>
      </c>
      <c r="N107" s="140" t="s">
        <v>613</v>
      </c>
    </row>
    <row r="108" spans="1:14">
      <c r="A108" s="140" t="s">
        <v>922</v>
      </c>
      <c r="B108" s="140" t="s">
        <v>153</v>
      </c>
      <c r="C108" s="140" t="s">
        <v>429</v>
      </c>
      <c r="D108" s="140">
        <v>0</v>
      </c>
      <c r="E108" s="140">
        <v>0</v>
      </c>
      <c r="F108" t="str">
        <f t="shared" si="2"/>
        <v>(株)新出光</v>
      </c>
      <c r="G108" t="str">
        <f t="shared" si="3"/>
        <v>(株)新出光_メニューA</v>
      </c>
      <c r="H108">
        <v>0</v>
      </c>
      <c r="I108" s="140" t="s">
        <v>227</v>
      </c>
      <c r="J108" t="s">
        <v>1319</v>
      </c>
      <c r="K108" t="s">
        <v>1320</v>
      </c>
      <c r="L108" s="140" t="s">
        <v>2346</v>
      </c>
      <c r="M108" s="140" t="s">
        <v>1184</v>
      </c>
      <c r="N108" s="140" t="s">
        <v>920</v>
      </c>
    </row>
    <row r="109" spans="1:14">
      <c r="A109" s="140"/>
      <c r="B109" s="140"/>
      <c r="C109" s="140" t="s">
        <v>953</v>
      </c>
      <c r="D109" s="140">
        <v>0</v>
      </c>
      <c r="E109" s="140">
        <v>0</v>
      </c>
      <c r="F109" t="str">
        <f t="shared" si="2"/>
        <v>(株)新出光</v>
      </c>
      <c r="G109" t="str">
        <f t="shared" si="3"/>
        <v>(株)新出光_メニューB</v>
      </c>
      <c r="H109">
        <v>0</v>
      </c>
      <c r="I109" s="140" t="s">
        <v>162</v>
      </c>
      <c r="J109" t="s">
        <v>1321</v>
      </c>
      <c r="K109" t="s">
        <v>1322</v>
      </c>
      <c r="L109" s="140" t="s">
        <v>2591</v>
      </c>
      <c r="M109" s="140" t="s">
        <v>2717</v>
      </c>
      <c r="N109" s="140" t="s">
        <v>2590</v>
      </c>
    </row>
    <row r="110" spans="1:14">
      <c r="A110" s="140"/>
      <c r="B110" s="140"/>
      <c r="C110" s="140" t="s">
        <v>988</v>
      </c>
      <c r="D110" s="140">
        <v>0</v>
      </c>
      <c r="E110" s="140">
        <v>0</v>
      </c>
      <c r="F110" t="str">
        <f t="shared" si="2"/>
        <v>(株)新出光</v>
      </c>
      <c r="G110" t="str">
        <f t="shared" si="3"/>
        <v>(株)新出光_メニューC</v>
      </c>
      <c r="H110">
        <v>0</v>
      </c>
      <c r="I110" s="140" t="s">
        <v>2376</v>
      </c>
      <c r="J110" t="s">
        <v>2718</v>
      </c>
      <c r="K110" t="s">
        <v>2696</v>
      </c>
      <c r="L110" s="140" t="s">
        <v>948</v>
      </c>
      <c r="M110" s="140" t="s">
        <v>1838</v>
      </c>
      <c r="N110" s="140" t="s">
        <v>508</v>
      </c>
    </row>
    <row r="111" spans="1:14">
      <c r="A111" s="140"/>
      <c r="B111" s="140"/>
      <c r="C111" s="140" t="s">
        <v>987</v>
      </c>
      <c r="D111" s="140">
        <v>3.1399999999999999E-4</v>
      </c>
      <c r="E111" s="140">
        <v>3.1399999999999999E-4</v>
      </c>
      <c r="F111" t="str">
        <f t="shared" si="2"/>
        <v>(株)新出光</v>
      </c>
      <c r="G111" t="str">
        <f t="shared" si="3"/>
        <v>(株)新出光_メニューD</v>
      </c>
      <c r="H111">
        <v>3.1399999999999999E-4</v>
      </c>
      <c r="I111" s="140" t="s">
        <v>228</v>
      </c>
      <c r="J111" t="s">
        <v>1323</v>
      </c>
      <c r="K111" t="s">
        <v>1324</v>
      </c>
      <c r="L111" s="140" t="s">
        <v>265</v>
      </c>
      <c r="M111" s="140" t="s">
        <v>1461</v>
      </c>
      <c r="N111" s="140" t="s">
        <v>750</v>
      </c>
    </row>
    <row r="112" spans="1:14">
      <c r="A112" s="140"/>
      <c r="B112" s="140"/>
      <c r="C112" s="140" t="s">
        <v>986</v>
      </c>
      <c r="D112" s="140">
        <v>2.5900000000000001E-4</v>
      </c>
      <c r="E112" s="140">
        <v>2.5900000000000001E-4</v>
      </c>
      <c r="F112" t="str">
        <f t="shared" si="2"/>
        <v>(株)新出光</v>
      </c>
      <c r="G112" t="str">
        <f t="shared" si="3"/>
        <v>(株)新出光_メニューE</v>
      </c>
      <c r="H112">
        <v>2.5900000000000001E-4</v>
      </c>
      <c r="I112" s="140" t="s">
        <v>229</v>
      </c>
      <c r="J112" t="s">
        <v>1325</v>
      </c>
      <c r="K112" t="s">
        <v>1326</v>
      </c>
      <c r="L112" s="140" t="s">
        <v>949</v>
      </c>
      <c r="M112" s="140" t="s">
        <v>1836</v>
      </c>
      <c r="N112" s="140" t="s">
        <v>509</v>
      </c>
    </row>
    <row r="113" spans="1:14">
      <c r="A113" s="140"/>
      <c r="B113" s="140"/>
      <c r="C113" s="140" t="s">
        <v>985</v>
      </c>
      <c r="D113" s="140">
        <v>0</v>
      </c>
      <c r="E113" s="140">
        <v>0</v>
      </c>
      <c r="F113" t="str">
        <f t="shared" si="2"/>
        <v>(株)新出光</v>
      </c>
      <c r="G113" t="str">
        <f t="shared" si="3"/>
        <v>(株)新出光_メニューF</v>
      </c>
      <c r="H113">
        <v>0</v>
      </c>
      <c r="I113" s="140" t="s">
        <v>230</v>
      </c>
      <c r="J113" t="s">
        <v>1327</v>
      </c>
      <c r="K113" t="s">
        <v>1328</v>
      </c>
      <c r="L113" s="140" t="s">
        <v>228</v>
      </c>
      <c r="M113" s="140" t="s">
        <v>1324</v>
      </c>
      <c r="N113" s="140" t="s">
        <v>839</v>
      </c>
    </row>
    <row r="114" spans="1:14">
      <c r="A114" s="140"/>
      <c r="B114" s="140"/>
      <c r="C114" s="140" t="s">
        <v>1083</v>
      </c>
      <c r="D114" s="140">
        <v>0</v>
      </c>
      <c r="E114" s="140">
        <v>0</v>
      </c>
      <c r="F114" t="str">
        <f t="shared" si="2"/>
        <v>(株)新出光</v>
      </c>
      <c r="G114" t="str">
        <f t="shared" si="3"/>
        <v>(株)新出光_メニューG</v>
      </c>
      <c r="H114">
        <v>0</v>
      </c>
      <c r="I114" s="140" t="s">
        <v>2377</v>
      </c>
      <c r="J114" t="s">
        <v>2719</v>
      </c>
      <c r="K114" t="s">
        <v>2730</v>
      </c>
      <c r="L114" s="140" t="s">
        <v>276</v>
      </c>
      <c r="M114" s="140" t="s">
        <v>1491</v>
      </c>
      <c r="N114" s="140" t="s">
        <v>731</v>
      </c>
    </row>
    <row r="115" spans="1:14">
      <c r="A115" s="140"/>
      <c r="B115" s="140"/>
      <c r="C115" s="140" t="s">
        <v>1082</v>
      </c>
      <c r="D115" s="140">
        <v>0</v>
      </c>
      <c r="E115" s="140">
        <v>0</v>
      </c>
      <c r="F115" t="str">
        <f t="shared" si="2"/>
        <v>(株)新出光</v>
      </c>
      <c r="G115" t="str">
        <f t="shared" si="3"/>
        <v>(株)新出光_メニューH</v>
      </c>
      <c r="H115">
        <v>0</v>
      </c>
      <c r="I115" s="140" t="s">
        <v>231</v>
      </c>
      <c r="J115" t="s">
        <v>1329</v>
      </c>
      <c r="K115" t="s">
        <v>1330</v>
      </c>
      <c r="L115" s="140" t="s">
        <v>2569</v>
      </c>
      <c r="M115" s="140" t="s">
        <v>2720</v>
      </c>
      <c r="N115" s="140" t="s">
        <v>2568</v>
      </c>
    </row>
    <row r="116" spans="1:14">
      <c r="A116" s="140"/>
      <c r="B116" s="140"/>
      <c r="C116" s="140" t="s">
        <v>1081</v>
      </c>
      <c r="D116" s="140">
        <v>0</v>
      </c>
      <c r="E116" s="140">
        <v>0</v>
      </c>
      <c r="F116" t="str">
        <f t="shared" si="2"/>
        <v>(株)新出光</v>
      </c>
      <c r="G116" t="str">
        <f t="shared" si="3"/>
        <v>(株)新出光_メニューI</v>
      </c>
      <c r="H116">
        <v>0</v>
      </c>
      <c r="I116" s="140" t="s">
        <v>232</v>
      </c>
      <c r="J116" t="s">
        <v>1331</v>
      </c>
      <c r="K116" t="s">
        <v>1332</v>
      </c>
      <c r="L116" s="140" t="s">
        <v>1112</v>
      </c>
      <c r="M116" s="140" t="s">
        <v>1159</v>
      </c>
      <c r="N116" s="140" t="s">
        <v>937</v>
      </c>
    </row>
    <row r="117" spans="1:14">
      <c r="A117" s="140"/>
      <c r="B117" s="140"/>
      <c r="C117" s="140" t="s">
        <v>1093</v>
      </c>
      <c r="D117" s="140">
        <v>0</v>
      </c>
      <c r="E117" s="140">
        <v>0</v>
      </c>
      <c r="F117" t="str">
        <f t="shared" si="2"/>
        <v>(株)新出光</v>
      </c>
      <c r="G117" t="str">
        <f t="shared" si="3"/>
        <v>(株)新出光_メニューJ</v>
      </c>
      <c r="H117">
        <v>0</v>
      </c>
      <c r="I117" s="140" t="s">
        <v>190</v>
      </c>
      <c r="J117" t="s">
        <v>1333</v>
      </c>
      <c r="K117" t="s">
        <v>1334</v>
      </c>
      <c r="L117" s="140" t="s">
        <v>136</v>
      </c>
      <c r="M117" s="140" t="s">
        <v>1194</v>
      </c>
      <c r="N117" s="140" t="s">
        <v>915</v>
      </c>
    </row>
    <row r="118" spans="1:14">
      <c r="A118" s="140"/>
      <c r="B118" s="140"/>
      <c r="C118" s="140" t="s">
        <v>1092</v>
      </c>
      <c r="D118" s="140">
        <v>5.1999999999999995E-4</v>
      </c>
      <c r="E118" s="140">
        <v>5.1999999999999995E-4</v>
      </c>
      <c r="F118" t="str">
        <f t="shared" si="2"/>
        <v>(株)新出光</v>
      </c>
      <c r="G118" t="str">
        <f t="shared" si="3"/>
        <v>(株)新出光_メニューK(残差)</v>
      </c>
      <c r="H118">
        <v>5.1999999999999995E-4</v>
      </c>
      <c r="I118" s="140" t="s">
        <v>2378</v>
      </c>
      <c r="J118" t="s">
        <v>2721</v>
      </c>
      <c r="K118" t="s">
        <v>1335</v>
      </c>
      <c r="L118" s="140" t="s">
        <v>137</v>
      </c>
      <c r="M118" s="140" t="s">
        <v>1238</v>
      </c>
      <c r="N118" s="140" t="s">
        <v>890</v>
      </c>
    </row>
    <row r="119" spans="1:14">
      <c r="A119" s="140"/>
      <c r="B119" s="140"/>
      <c r="C119" s="140" t="s">
        <v>952</v>
      </c>
      <c r="D119" s="140">
        <v>4.3300000000000001E-4</v>
      </c>
      <c r="E119" s="140">
        <v>4.3300000000000001E-4</v>
      </c>
      <c r="F119" t="str">
        <f t="shared" si="2"/>
        <v>(株)新出光</v>
      </c>
      <c r="G119" t="str">
        <f t="shared" si="3"/>
        <v>(株)新出光_(参考値)事業者全体</v>
      </c>
      <c r="H119">
        <v>4.3300000000000001E-4</v>
      </c>
      <c r="I119" s="140" t="s">
        <v>2379</v>
      </c>
      <c r="J119" t="s">
        <v>2722</v>
      </c>
      <c r="K119" t="s">
        <v>2653</v>
      </c>
      <c r="L119" s="140" t="s">
        <v>271</v>
      </c>
      <c r="M119" s="140" t="s">
        <v>1477</v>
      </c>
      <c r="N119" s="140" t="s">
        <v>739</v>
      </c>
    </row>
    <row r="120" spans="1:14">
      <c r="A120" s="140" t="s">
        <v>921</v>
      </c>
      <c r="B120" s="140" t="s">
        <v>1108</v>
      </c>
      <c r="C120" s="140"/>
      <c r="D120" s="140">
        <v>3.4900000000000003E-4</v>
      </c>
      <c r="E120" s="140">
        <v>3.4900000000000003E-4</v>
      </c>
      <c r="F120" t="str">
        <f t="shared" si="2"/>
        <v>セントラル石油瓦斯(株)</v>
      </c>
      <c r="G120" t="str">
        <f t="shared" si="3"/>
        <v>セントラル石油瓦斯(株)_</v>
      </c>
      <c r="H120">
        <v>3.4900000000000003E-4</v>
      </c>
      <c r="I120" s="140" t="s">
        <v>144</v>
      </c>
      <c r="J120" t="s">
        <v>1336</v>
      </c>
      <c r="K120" t="s">
        <v>1337</v>
      </c>
      <c r="L120" s="140" t="s">
        <v>2577</v>
      </c>
      <c r="M120" s="140" t="s">
        <v>2723</v>
      </c>
      <c r="N120" s="140" t="s">
        <v>2576</v>
      </c>
    </row>
    <row r="121" spans="1:14">
      <c r="A121" s="140" t="s">
        <v>920</v>
      </c>
      <c r="B121" s="140" t="s">
        <v>2346</v>
      </c>
      <c r="C121" s="140"/>
      <c r="D121" s="140">
        <v>4.64E-4</v>
      </c>
      <c r="E121" s="140">
        <v>4.64E-4</v>
      </c>
      <c r="F121" t="str">
        <f t="shared" si="2"/>
        <v>一般財団法人泉佐野電力</v>
      </c>
      <c r="G121" t="str">
        <f t="shared" si="3"/>
        <v>一般財団法人泉佐野電力_</v>
      </c>
      <c r="H121">
        <v>4.64E-4</v>
      </c>
      <c r="I121" s="140" t="s">
        <v>159</v>
      </c>
      <c r="J121" t="s">
        <v>1338</v>
      </c>
      <c r="K121" t="s">
        <v>1339</v>
      </c>
      <c r="L121" s="140" t="s">
        <v>208</v>
      </c>
      <c r="M121" s="140" t="s">
        <v>1242</v>
      </c>
      <c r="N121" s="140" t="s">
        <v>888</v>
      </c>
    </row>
    <row r="122" spans="1:14">
      <c r="A122" s="140" t="s">
        <v>919</v>
      </c>
      <c r="B122" s="140" t="s">
        <v>1107</v>
      </c>
      <c r="C122" s="140" t="s">
        <v>429</v>
      </c>
      <c r="D122" s="140">
        <v>0</v>
      </c>
      <c r="E122" s="140">
        <v>0</v>
      </c>
      <c r="F122" t="str">
        <f t="shared" si="2"/>
        <v>コスモエネルギーソリューションズ(株)</v>
      </c>
      <c r="G122" t="str">
        <f t="shared" si="3"/>
        <v>コスモエネルギーソリューションズ(株)_メニューA</v>
      </c>
      <c r="H122">
        <v>0</v>
      </c>
      <c r="I122" s="140" t="s">
        <v>169</v>
      </c>
      <c r="J122" t="s">
        <v>1340</v>
      </c>
      <c r="K122" t="s">
        <v>1341</v>
      </c>
      <c r="L122" s="140" t="s">
        <v>210</v>
      </c>
      <c r="M122" s="140" t="s">
        <v>1248</v>
      </c>
      <c r="N122" s="140" t="s">
        <v>884</v>
      </c>
    </row>
    <row r="123" spans="1:14">
      <c r="A123" s="140"/>
      <c r="B123" s="140"/>
      <c r="C123" s="140" t="s">
        <v>953</v>
      </c>
      <c r="D123" s="140">
        <v>3.9999999999999998E-6</v>
      </c>
      <c r="E123" s="140">
        <v>3.9999999999999998E-6</v>
      </c>
      <c r="F123" t="str">
        <f t="shared" si="2"/>
        <v>コスモエネルギーソリューションズ(株)</v>
      </c>
      <c r="G123" t="str">
        <f t="shared" si="3"/>
        <v>コスモエネルギーソリューションズ(株)_メニューB</v>
      </c>
      <c r="H123">
        <v>3.9999999999999998E-6</v>
      </c>
      <c r="I123" s="140" t="s">
        <v>1091</v>
      </c>
      <c r="J123" t="s">
        <v>1342</v>
      </c>
      <c r="K123" t="s">
        <v>1343</v>
      </c>
      <c r="L123" s="140" t="s">
        <v>211</v>
      </c>
      <c r="M123" s="140" t="s">
        <v>1250</v>
      </c>
      <c r="N123" s="140" t="s">
        <v>883</v>
      </c>
    </row>
    <row r="124" spans="1:14">
      <c r="A124" s="140"/>
      <c r="B124" s="140"/>
      <c r="C124" s="140" t="s">
        <v>988</v>
      </c>
      <c r="D124" s="140">
        <v>9.1000000000000003E-5</v>
      </c>
      <c r="E124" s="140">
        <v>9.1000000000000003E-5</v>
      </c>
      <c r="F124" t="str">
        <f t="shared" si="2"/>
        <v>コスモエネルギーソリューションズ(株)</v>
      </c>
      <c r="G124" t="str">
        <f t="shared" si="3"/>
        <v>コスモエネルギーソリューションズ(株)_メニューC</v>
      </c>
      <c r="H124">
        <v>9.1000000000000003E-5</v>
      </c>
      <c r="I124" s="140" t="s">
        <v>2380</v>
      </c>
      <c r="J124" t="s">
        <v>2724</v>
      </c>
      <c r="K124" t="s">
        <v>2656</v>
      </c>
      <c r="L124" s="140" t="s">
        <v>962</v>
      </c>
      <c r="M124" s="140" t="s">
        <v>1815</v>
      </c>
      <c r="N124" s="140" t="s">
        <v>524</v>
      </c>
    </row>
    <row r="125" spans="1:14">
      <c r="A125" s="140"/>
      <c r="B125" s="140"/>
      <c r="C125" s="140" t="s">
        <v>987</v>
      </c>
      <c r="D125" s="140">
        <v>1.12E-4</v>
      </c>
      <c r="E125" s="140">
        <v>1.12E-4</v>
      </c>
      <c r="F125" t="str">
        <f t="shared" si="2"/>
        <v>コスモエネルギーソリューションズ(株)</v>
      </c>
      <c r="G125" t="str">
        <f t="shared" si="3"/>
        <v>コスモエネルギーソリューションズ(株)_メニューD</v>
      </c>
      <c r="H125">
        <v>1.12E-4</v>
      </c>
      <c r="I125" s="140" t="s">
        <v>1090</v>
      </c>
      <c r="J125" t="s">
        <v>1344</v>
      </c>
      <c r="K125" t="s">
        <v>1345</v>
      </c>
      <c r="L125" s="140" t="s">
        <v>335</v>
      </c>
      <c r="M125" s="140" t="s">
        <v>1629</v>
      </c>
      <c r="N125" s="140" t="s">
        <v>640</v>
      </c>
    </row>
    <row r="126" spans="1:14">
      <c r="A126" s="140"/>
      <c r="B126" s="140"/>
      <c r="C126" s="140" t="s">
        <v>1062</v>
      </c>
      <c r="D126" s="140">
        <v>9.2500000000000004E-4</v>
      </c>
      <c r="E126" s="140">
        <v>9.2500000000000004E-4</v>
      </c>
      <c r="F126" t="str">
        <f t="shared" si="2"/>
        <v>コスモエネルギーソリューションズ(株)</v>
      </c>
      <c r="G126" t="str">
        <f t="shared" si="3"/>
        <v>コスモエネルギーソリューションズ(株)_メニューE(残差)</v>
      </c>
      <c r="H126">
        <v>9.2500000000000004E-4</v>
      </c>
      <c r="I126" s="140" t="s">
        <v>172</v>
      </c>
      <c r="J126" t="s">
        <v>1346</v>
      </c>
      <c r="K126" t="s">
        <v>1347</v>
      </c>
      <c r="L126" s="140" t="s">
        <v>341</v>
      </c>
      <c r="M126" s="140" t="s">
        <v>1654</v>
      </c>
      <c r="N126" s="140" t="s">
        <v>624</v>
      </c>
    </row>
    <row r="127" spans="1:14">
      <c r="A127" s="140"/>
      <c r="B127" s="140"/>
      <c r="C127" s="140" t="s">
        <v>952</v>
      </c>
      <c r="D127" s="140">
        <v>3.4900000000000003E-4</v>
      </c>
      <c r="E127" s="140">
        <v>3.4900000000000003E-4</v>
      </c>
      <c r="F127" t="str">
        <f t="shared" si="2"/>
        <v>コスモエネルギーソリューションズ(株)</v>
      </c>
      <c r="G127" t="str">
        <f t="shared" si="3"/>
        <v>コスモエネルギーソリューションズ(株)_(参考値)事業者全体</v>
      </c>
      <c r="H127">
        <v>3.4900000000000003E-4</v>
      </c>
      <c r="I127" s="140" t="s">
        <v>1089</v>
      </c>
      <c r="J127" t="s">
        <v>1348</v>
      </c>
      <c r="K127" t="s">
        <v>1349</v>
      </c>
      <c r="L127" s="140" t="s">
        <v>327</v>
      </c>
      <c r="M127" s="140" t="s">
        <v>1611</v>
      </c>
      <c r="N127" s="140" t="s">
        <v>651</v>
      </c>
    </row>
    <row r="128" spans="1:14">
      <c r="A128" s="140" t="s">
        <v>918</v>
      </c>
      <c r="B128" s="140" t="s">
        <v>197</v>
      </c>
      <c r="C128" s="140" t="s">
        <v>429</v>
      </c>
      <c r="D128" s="140">
        <v>0</v>
      </c>
      <c r="E128" s="140">
        <v>0</v>
      </c>
      <c r="F128" t="str">
        <f t="shared" si="2"/>
        <v>(株)グリーンサークル</v>
      </c>
      <c r="G128" t="str">
        <f t="shared" si="3"/>
        <v>(株)グリーンサークル_メニューA</v>
      </c>
      <c r="H128">
        <v>0</v>
      </c>
      <c r="I128" s="140" t="s">
        <v>233</v>
      </c>
      <c r="J128" t="s">
        <v>1350</v>
      </c>
      <c r="K128" t="s">
        <v>1351</v>
      </c>
      <c r="L128" s="140" t="s">
        <v>147</v>
      </c>
      <c r="M128" s="140" t="s">
        <v>1381</v>
      </c>
      <c r="N128" s="140" t="s">
        <v>802</v>
      </c>
    </row>
    <row r="129" spans="1:14">
      <c r="A129" s="140"/>
      <c r="B129" s="140"/>
      <c r="C129" s="140" t="s">
        <v>393</v>
      </c>
      <c r="D129" s="140">
        <v>4.3600000000000003E-4</v>
      </c>
      <c r="E129" s="140">
        <v>4.3600000000000003E-4</v>
      </c>
      <c r="F129" t="str">
        <f t="shared" si="2"/>
        <v>(株)グリーンサークル</v>
      </c>
      <c r="G129" t="str">
        <f t="shared" si="3"/>
        <v>(株)グリーンサークル_メニューB(残差)</v>
      </c>
      <c r="H129">
        <v>4.3600000000000003E-4</v>
      </c>
      <c r="I129" s="140" t="s">
        <v>2382</v>
      </c>
      <c r="J129" t="s">
        <v>2725</v>
      </c>
      <c r="K129" t="s">
        <v>2690</v>
      </c>
      <c r="L129" s="140" t="s">
        <v>323</v>
      </c>
      <c r="M129" s="140" t="s">
        <v>1603</v>
      </c>
      <c r="N129" s="140" t="s">
        <v>655</v>
      </c>
    </row>
    <row r="130" spans="1:14">
      <c r="A130" s="140"/>
      <c r="B130" s="140"/>
      <c r="C130" s="140" t="s">
        <v>952</v>
      </c>
      <c r="D130" s="140">
        <v>2.8600000000000001E-4</v>
      </c>
      <c r="E130" s="140">
        <v>2.8600000000000001E-4</v>
      </c>
      <c r="F130" t="str">
        <f t="shared" si="2"/>
        <v>(株)グリーンサークル</v>
      </c>
      <c r="G130" t="str">
        <f t="shared" si="3"/>
        <v>(株)グリーンサークル_(参考値)事業者全体</v>
      </c>
      <c r="H130">
        <v>2.8600000000000001E-4</v>
      </c>
      <c r="I130" s="140" t="s">
        <v>2383</v>
      </c>
      <c r="J130" t="s">
        <v>2726</v>
      </c>
      <c r="K130" t="s">
        <v>2682</v>
      </c>
      <c r="L130" s="140" t="s">
        <v>308</v>
      </c>
      <c r="M130" s="140" t="s">
        <v>1567</v>
      </c>
      <c r="N130" s="140" t="s">
        <v>683</v>
      </c>
    </row>
    <row r="131" spans="1:14">
      <c r="A131" s="140" t="s">
        <v>917</v>
      </c>
      <c r="B131" s="140" t="s">
        <v>185</v>
      </c>
      <c r="C131" s="140" t="s">
        <v>429</v>
      </c>
      <c r="D131" s="140">
        <v>0</v>
      </c>
      <c r="E131" s="140">
        <v>0</v>
      </c>
      <c r="F131" t="str">
        <f t="shared" si="2"/>
        <v>北海道瓦斯(株)</v>
      </c>
      <c r="G131" t="str">
        <f t="shared" si="3"/>
        <v>北海道瓦斯(株)_メニューA</v>
      </c>
      <c r="H131">
        <v>0</v>
      </c>
      <c r="I131" s="140" t="s">
        <v>234</v>
      </c>
      <c r="J131" t="s">
        <v>1352</v>
      </c>
      <c r="K131" t="s">
        <v>1353</v>
      </c>
      <c r="L131" s="140" t="s">
        <v>1065</v>
      </c>
      <c r="M131" s="140" t="s">
        <v>1567</v>
      </c>
      <c r="N131" s="140" t="s">
        <v>682</v>
      </c>
    </row>
    <row r="132" spans="1:14">
      <c r="A132" s="140"/>
      <c r="B132" s="140"/>
      <c r="C132" s="140" t="s">
        <v>393</v>
      </c>
      <c r="D132" s="140">
        <v>5.6999999999999998E-4</v>
      </c>
      <c r="E132" s="140">
        <v>5.6999999999999998E-4</v>
      </c>
      <c r="F132" t="str">
        <f t="shared" ref="F132:F195" si="4">IF(A132="",F131,B132)</f>
        <v>北海道瓦斯(株)</v>
      </c>
      <c r="G132" t="str">
        <f t="shared" si="3"/>
        <v>北海道瓦斯(株)_メニューB(残差)</v>
      </c>
      <c r="H132">
        <v>5.6999999999999998E-4</v>
      </c>
      <c r="I132" s="140" t="s">
        <v>193</v>
      </c>
      <c r="J132" t="s">
        <v>1354</v>
      </c>
      <c r="K132" t="s">
        <v>1355</v>
      </c>
      <c r="L132" s="140" t="s">
        <v>297</v>
      </c>
      <c r="M132" s="140" t="s">
        <v>1537</v>
      </c>
      <c r="N132" s="140" t="s">
        <v>702</v>
      </c>
    </row>
    <row r="133" spans="1:14">
      <c r="A133" s="140"/>
      <c r="B133" s="140"/>
      <c r="C133" s="140" t="s">
        <v>952</v>
      </c>
      <c r="D133" s="140">
        <v>4.7699999999999999E-4</v>
      </c>
      <c r="E133" s="140">
        <v>4.7699999999999999E-4</v>
      </c>
      <c r="F133" t="str">
        <f t="shared" si="4"/>
        <v>北海道瓦斯(株)</v>
      </c>
      <c r="G133" t="str">
        <f t="shared" ref="G133:G196" si="5">F133&amp;"_"&amp;C133</f>
        <v>北海道瓦斯(株)_(参考値)事業者全体</v>
      </c>
      <c r="H133">
        <v>4.7699999999999999E-4</v>
      </c>
      <c r="I133" s="140" t="s">
        <v>2384</v>
      </c>
      <c r="J133" t="s">
        <v>2727</v>
      </c>
      <c r="K133" t="s">
        <v>2728</v>
      </c>
      <c r="L133" s="140" t="s">
        <v>947</v>
      </c>
      <c r="M133" s="140" t="s">
        <v>1840</v>
      </c>
      <c r="N133" s="140" t="s">
        <v>507</v>
      </c>
    </row>
    <row r="134" spans="1:14">
      <c r="A134" s="140" t="s">
        <v>2349</v>
      </c>
      <c r="B134" s="140" t="s">
        <v>2350</v>
      </c>
      <c r="C134" s="140"/>
      <c r="D134" s="140">
        <v>4.95E-4</v>
      </c>
      <c r="E134" s="140">
        <v>4.95E-4</v>
      </c>
      <c r="F134" t="str">
        <f t="shared" si="4"/>
        <v>アルカナエナジー(株)</v>
      </c>
      <c r="G134" t="str">
        <f t="shared" si="5"/>
        <v>アルカナエナジー(株)_</v>
      </c>
      <c r="H134">
        <v>4.95E-4</v>
      </c>
      <c r="I134" s="140" t="s">
        <v>235</v>
      </c>
      <c r="J134" t="s">
        <v>1356</v>
      </c>
      <c r="K134" t="s">
        <v>1357</v>
      </c>
      <c r="L134" s="140" t="s">
        <v>997</v>
      </c>
      <c r="M134" s="140" t="s">
        <v>1757</v>
      </c>
      <c r="N134" s="140" t="s">
        <v>563</v>
      </c>
    </row>
    <row r="135" spans="1:14">
      <c r="A135" s="140" t="s">
        <v>916</v>
      </c>
      <c r="B135" s="140" t="s">
        <v>198</v>
      </c>
      <c r="C135" s="140" t="s">
        <v>429</v>
      </c>
      <c r="D135" s="140">
        <v>5.5699999999999999E-4</v>
      </c>
      <c r="E135" s="140">
        <v>5.5699999999999999E-4</v>
      </c>
      <c r="F135" t="str">
        <f t="shared" si="4"/>
        <v>新エネルギー開発(株)</v>
      </c>
      <c r="G135" t="str">
        <f t="shared" si="5"/>
        <v>新エネルギー開発(株)_メニューA</v>
      </c>
      <c r="H135">
        <v>5.5699999999999999E-4</v>
      </c>
      <c r="I135" s="140" t="s">
        <v>158</v>
      </c>
      <c r="J135" t="s">
        <v>1358</v>
      </c>
      <c r="K135" t="s">
        <v>1359</v>
      </c>
      <c r="L135" s="140" t="s">
        <v>2482</v>
      </c>
      <c r="M135" s="140" t="s">
        <v>2729</v>
      </c>
      <c r="N135" s="140" t="s">
        <v>548</v>
      </c>
    </row>
    <row r="136" spans="1:14">
      <c r="A136" s="140"/>
      <c r="B136" s="140"/>
      <c r="C136" s="140" t="s">
        <v>953</v>
      </c>
      <c r="D136" s="140">
        <v>0</v>
      </c>
      <c r="E136" s="140">
        <v>0</v>
      </c>
      <c r="F136" t="str">
        <f t="shared" si="4"/>
        <v>新エネルギー開発(株)</v>
      </c>
      <c r="G136" t="str">
        <f t="shared" si="5"/>
        <v>新エネルギー開発(株)_メニューB</v>
      </c>
      <c r="H136">
        <v>0</v>
      </c>
      <c r="I136" s="140" t="s">
        <v>236</v>
      </c>
      <c r="J136" t="s">
        <v>1360</v>
      </c>
      <c r="K136" t="s">
        <v>1361</v>
      </c>
      <c r="L136" s="140" t="s">
        <v>251</v>
      </c>
      <c r="M136" s="140" t="s">
        <v>1422</v>
      </c>
      <c r="N136" s="140" t="s">
        <v>777</v>
      </c>
    </row>
    <row r="137" spans="1:14">
      <c r="A137" s="140"/>
      <c r="B137" s="140"/>
      <c r="C137" s="140" t="s">
        <v>952</v>
      </c>
      <c r="D137" s="140">
        <v>5.4900000000000001E-4</v>
      </c>
      <c r="E137" s="140">
        <v>5.4900000000000001E-4</v>
      </c>
      <c r="F137" t="str">
        <f t="shared" si="4"/>
        <v>新エネルギー開発(株)</v>
      </c>
      <c r="G137" t="str">
        <f t="shared" si="5"/>
        <v>新エネルギー開発(株)_(参考値)事業者全体</v>
      </c>
      <c r="H137">
        <v>5.4900000000000001E-4</v>
      </c>
      <c r="I137" s="140" t="s">
        <v>145</v>
      </c>
      <c r="J137" t="s">
        <v>1362</v>
      </c>
      <c r="K137" t="s">
        <v>1363</v>
      </c>
      <c r="L137" s="140" t="s">
        <v>2377</v>
      </c>
      <c r="M137" s="140" t="s">
        <v>2730</v>
      </c>
      <c r="N137" s="140" t="s">
        <v>836</v>
      </c>
    </row>
    <row r="138" spans="1:14">
      <c r="A138" s="140" t="s">
        <v>915</v>
      </c>
      <c r="B138" s="140" t="s">
        <v>136</v>
      </c>
      <c r="C138" s="140" t="s">
        <v>429</v>
      </c>
      <c r="D138" s="140">
        <v>2.5300000000000002E-4</v>
      </c>
      <c r="E138" s="140">
        <v>2.5300000000000002E-4</v>
      </c>
      <c r="F138" t="str">
        <f t="shared" si="4"/>
        <v>伊藤忠エネクス(株)</v>
      </c>
      <c r="G138" t="str">
        <f t="shared" si="5"/>
        <v>伊藤忠エネクス(株)_メニューA</v>
      </c>
      <c r="H138">
        <v>2.5300000000000002E-4</v>
      </c>
      <c r="I138" s="140" t="s">
        <v>237</v>
      </c>
      <c r="J138" t="s">
        <v>1364</v>
      </c>
      <c r="K138" t="s">
        <v>1365</v>
      </c>
      <c r="L138" s="140" t="s">
        <v>207</v>
      </c>
      <c r="M138" s="140" t="s">
        <v>1240</v>
      </c>
      <c r="N138" s="140" t="s">
        <v>889</v>
      </c>
    </row>
    <row r="139" spans="1:14">
      <c r="A139" s="140"/>
      <c r="B139" s="140"/>
      <c r="C139" s="140" t="s">
        <v>393</v>
      </c>
      <c r="D139" s="140">
        <v>4.2200000000000001E-4</v>
      </c>
      <c r="E139" s="140">
        <v>4.2200000000000001E-4</v>
      </c>
      <c r="F139" t="str">
        <f t="shared" si="4"/>
        <v>伊藤忠エネクス(株)</v>
      </c>
      <c r="G139" t="str">
        <f t="shared" si="5"/>
        <v>伊藤忠エネクス(株)_メニューB(残差)</v>
      </c>
      <c r="H139">
        <v>4.2200000000000001E-4</v>
      </c>
      <c r="I139" s="140" t="s">
        <v>139</v>
      </c>
      <c r="J139" t="s">
        <v>1366</v>
      </c>
      <c r="K139" t="s">
        <v>1367</v>
      </c>
      <c r="L139" s="140" t="s">
        <v>1055</v>
      </c>
      <c r="M139" s="140" t="s">
        <v>1650</v>
      </c>
      <c r="N139" s="140" t="s">
        <v>626</v>
      </c>
    </row>
    <row r="140" spans="1:14">
      <c r="A140" s="140"/>
      <c r="B140" s="140"/>
      <c r="C140" s="140" t="s">
        <v>952</v>
      </c>
      <c r="D140" s="140">
        <v>4.2200000000000001E-4</v>
      </c>
      <c r="E140" s="140">
        <v>4.2200000000000001E-4</v>
      </c>
      <c r="F140" t="str">
        <f t="shared" si="4"/>
        <v>伊藤忠エネクス(株)</v>
      </c>
      <c r="G140" t="str">
        <f t="shared" si="5"/>
        <v>伊藤忠エネクス(株)_(参考値)事業者全体</v>
      </c>
      <c r="H140">
        <v>4.2200000000000001E-4</v>
      </c>
      <c r="I140" s="140" t="s">
        <v>1088</v>
      </c>
      <c r="J140" t="s">
        <v>1368</v>
      </c>
      <c r="K140" t="s">
        <v>1369</v>
      </c>
      <c r="L140" s="140" t="s">
        <v>1060</v>
      </c>
      <c r="M140" s="140" t="s">
        <v>1637</v>
      </c>
      <c r="N140" s="140" t="s">
        <v>636</v>
      </c>
    </row>
    <row r="141" spans="1:14">
      <c r="A141" s="140" t="s">
        <v>914</v>
      </c>
      <c r="B141" s="140" t="s">
        <v>2351</v>
      </c>
      <c r="C141" s="140" t="s">
        <v>429</v>
      </c>
      <c r="D141" s="140">
        <v>0</v>
      </c>
      <c r="E141" s="140">
        <v>0</v>
      </c>
      <c r="F141" t="str">
        <f t="shared" si="4"/>
        <v>(株)VーPower</v>
      </c>
      <c r="G141" t="str">
        <f t="shared" si="5"/>
        <v>(株)VーPower_メニューA</v>
      </c>
      <c r="H141">
        <v>0</v>
      </c>
      <c r="I141" s="140" t="s">
        <v>238</v>
      </c>
      <c r="J141" t="s">
        <v>1370</v>
      </c>
      <c r="K141" t="s">
        <v>1371</v>
      </c>
      <c r="L141" s="140" t="s">
        <v>2496</v>
      </c>
      <c r="M141" s="140" t="s">
        <v>2731</v>
      </c>
      <c r="N141" s="140" t="s">
        <v>2495</v>
      </c>
    </row>
    <row r="142" spans="1:14">
      <c r="A142" s="140"/>
      <c r="B142" s="140"/>
      <c r="C142" s="140" t="s">
        <v>953</v>
      </c>
      <c r="D142" s="140">
        <v>0</v>
      </c>
      <c r="E142" s="140">
        <v>0</v>
      </c>
      <c r="F142" t="str">
        <f t="shared" si="4"/>
        <v>(株)VーPower</v>
      </c>
      <c r="G142" t="str">
        <f t="shared" si="5"/>
        <v>(株)VーPower_メニューB</v>
      </c>
      <c r="H142">
        <v>0</v>
      </c>
      <c r="I142" s="140" t="s">
        <v>239</v>
      </c>
      <c r="J142" t="s">
        <v>1372</v>
      </c>
      <c r="K142" t="s">
        <v>1373</v>
      </c>
      <c r="L142" s="140" t="s">
        <v>1051</v>
      </c>
      <c r="M142" s="140" t="s">
        <v>1660</v>
      </c>
      <c r="N142" s="140" t="s">
        <v>621</v>
      </c>
    </row>
    <row r="143" spans="1:14">
      <c r="A143" s="140"/>
      <c r="B143" s="140"/>
      <c r="C143" s="140" t="s">
        <v>988</v>
      </c>
      <c r="D143" s="140">
        <v>0</v>
      </c>
      <c r="E143" s="140">
        <v>0</v>
      </c>
      <c r="F143" t="str">
        <f t="shared" si="4"/>
        <v>(株)VーPower</v>
      </c>
      <c r="G143" t="str">
        <f t="shared" si="5"/>
        <v>(株)VーPower_メニューC</v>
      </c>
      <c r="H143">
        <v>0</v>
      </c>
      <c r="I143" s="140" t="s">
        <v>240</v>
      </c>
      <c r="J143" t="s">
        <v>1374</v>
      </c>
      <c r="K143" t="s">
        <v>1375</v>
      </c>
      <c r="L143" s="140" t="s">
        <v>1072</v>
      </c>
      <c r="M143" s="140" t="s">
        <v>1489</v>
      </c>
      <c r="N143" s="140" t="s">
        <v>732</v>
      </c>
    </row>
    <row r="144" spans="1:14">
      <c r="A144" s="140"/>
      <c r="B144" s="140"/>
      <c r="C144" s="140" t="s">
        <v>1007</v>
      </c>
      <c r="D144" s="140">
        <v>5.3799999999999996E-4</v>
      </c>
      <c r="E144" s="140">
        <v>4.8200000000000001E-4</v>
      </c>
      <c r="F144" t="str">
        <f t="shared" si="4"/>
        <v>(株)VーPower</v>
      </c>
      <c r="G144" t="str">
        <f t="shared" si="5"/>
        <v>(株)VーPower_メニューD(残差)</v>
      </c>
      <c r="H144">
        <v>5.3799999999999996E-4</v>
      </c>
      <c r="I144" s="140" t="s">
        <v>188</v>
      </c>
      <c r="J144" t="s">
        <v>1376</v>
      </c>
      <c r="K144" t="s">
        <v>1377</v>
      </c>
      <c r="L144" s="140" t="s">
        <v>2512</v>
      </c>
      <c r="M144" s="140" t="s">
        <v>2732</v>
      </c>
      <c r="N144" s="140" t="s">
        <v>2511</v>
      </c>
    </row>
    <row r="145" spans="1:14">
      <c r="A145" s="140"/>
      <c r="B145" s="140"/>
      <c r="C145" s="140" t="s">
        <v>952</v>
      </c>
      <c r="D145" s="140">
        <v>4.9899999999999999E-4</v>
      </c>
      <c r="E145" s="140">
        <v>4.4700000000000002E-4</v>
      </c>
      <c r="F145" t="str">
        <f t="shared" si="4"/>
        <v>(株)VーPower</v>
      </c>
      <c r="G145" t="str">
        <f t="shared" si="5"/>
        <v>(株)VーPower_(参考値)事業者全体</v>
      </c>
      <c r="H145">
        <v>4.9899999999999999E-4</v>
      </c>
      <c r="I145" s="140" t="s">
        <v>241</v>
      </c>
      <c r="J145" t="s">
        <v>1378</v>
      </c>
      <c r="K145" t="s">
        <v>1379</v>
      </c>
      <c r="L145" s="140" t="s">
        <v>224</v>
      </c>
      <c r="M145" s="140" t="s">
        <v>1307</v>
      </c>
      <c r="N145" s="140" t="s">
        <v>849</v>
      </c>
    </row>
    <row r="146" spans="1:14">
      <c r="A146" s="140" t="s">
        <v>913</v>
      </c>
      <c r="B146" s="140" t="s">
        <v>177</v>
      </c>
      <c r="C146" s="140"/>
      <c r="D146" s="140">
        <v>4.5800000000000002E-4</v>
      </c>
      <c r="E146" s="140">
        <v>4.5800000000000002E-4</v>
      </c>
      <c r="F146" t="str">
        <f t="shared" si="4"/>
        <v>大和エネルギー(株)</v>
      </c>
      <c r="G146" t="str">
        <f t="shared" si="5"/>
        <v>大和エネルギー(株)_</v>
      </c>
      <c r="H146">
        <v>4.5800000000000002E-4</v>
      </c>
      <c r="I146" s="140" t="s">
        <v>2385</v>
      </c>
      <c r="J146" t="s">
        <v>2702</v>
      </c>
      <c r="K146" t="s">
        <v>2702</v>
      </c>
      <c r="L146" s="140" t="s">
        <v>1085</v>
      </c>
      <c r="M146" s="140" t="s">
        <v>1408</v>
      </c>
      <c r="N146" s="140" t="s">
        <v>784</v>
      </c>
    </row>
    <row r="147" spans="1:14">
      <c r="A147" s="140" t="s">
        <v>912</v>
      </c>
      <c r="B147" s="140" t="s">
        <v>199</v>
      </c>
      <c r="C147" s="140" t="s">
        <v>429</v>
      </c>
      <c r="D147" s="140">
        <v>0</v>
      </c>
      <c r="E147" s="140">
        <v>0</v>
      </c>
      <c r="F147" t="str">
        <f t="shared" si="4"/>
        <v>大阪瓦斯(株)</v>
      </c>
      <c r="G147" t="str">
        <f t="shared" si="5"/>
        <v>大阪瓦斯(株)_メニューA</v>
      </c>
      <c r="H147">
        <v>0</v>
      </c>
      <c r="I147" s="140" t="s">
        <v>2386</v>
      </c>
      <c r="J147" t="s">
        <v>2733</v>
      </c>
      <c r="K147" t="s">
        <v>2699</v>
      </c>
      <c r="L147" s="140" t="s">
        <v>1103</v>
      </c>
      <c r="M147" s="140" t="s">
        <v>1232</v>
      </c>
      <c r="N147" s="140" t="s">
        <v>893</v>
      </c>
    </row>
    <row r="148" spans="1:14">
      <c r="A148" s="140"/>
      <c r="B148" s="140"/>
      <c r="C148" s="140" t="s">
        <v>953</v>
      </c>
      <c r="D148" s="140">
        <v>0</v>
      </c>
      <c r="E148" s="140">
        <v>0</v>
      </c>
      <c r="F148" t="str">
        <f t="shared" si="4"/>
        <v>大阪瓦斯(株)</v>
      </c>
      <c r="G148" t="str">
        <f t="shared" si="5"/>
        <v>大阪瓦斯(株)_メニューB</v>
      </c>
      <c r="H148">
        <v>0</v>
      </c>
      <c r="I148" s="140" t="s">
        <v>147</v>
      </c>
      <c r="J148" t="s">
        <v>1380</v>
      </c>
      <c r="K148" t="s">
        <v>1381</v>
      </c>
      <c r="L148" s="140" t="s">
        <v>2387</v>
      </c>
      <c r="M148" s="140" t="s">
        <v>2734</v>
      </c>
      <c r="N148" s="140" t="s">
        <v>798</v>
      </c>
    </row>
    <row r="149" spans="1:14">
      <c r="A149" s="140"/>
      <c r="B149" s="140"/>
      <c r="C149" s="140" t="s">
        <v>988</v>
      </c>
      <c r="D149" s="140">
        <v>3.48E-4</v>
      </c>
      <c r="E149" s="140">
        <v>3.48E-4</v>
      </c>
      <c r="F149" t="str">
        <f t="shared" si="4"/>
        <v>大阪瓦斯(株)</v>
      </c>
      <c r="G149" t="str">
        <f t="shared" si="5"/>
        <v>大阪瓦斯(株)_メニューC</v>
      </c>
      <c r="H149">
        <v>3.48E-4</v>
      </c>
      <c r="I149" s="140" t="s">
        <v>242</v>
      </c>
      <c r="J149" t="s">
        <v>1382</v>
      </c>
      <c r="K149" t="s">
        <v>1383</v>
      </c>
      <c r="L149" s="140" t="s">
        <v>285</v>
      </c>
      <c r="M149" s="140" t="s">
        <v>1511</v>
      </c>
      <c r="N149" s="140" t="s">
        <v>716</v>
      </c>
    </row>
    <row r="150" spans="1:14">
      <c r="A150" s="140"/>
      <c r="B150" s="140"/>
      <c r="C150" s="140" t="s">
        <v>987</v>
      </c>
      <c r="D150" s="140">
        <v>3.4900000000000003E-4</v>
      </c>
      <c r="E150" s="140">
        <v>3.4900000000000003E-4</v>
      </c>
      <c r="F150" t="str">
        <f t="shared" si="4"/>
        <v>大阪瓦斯(株)</v>
      </c>
      <c r="G150" t="str">
        <f t="shared" si="5"/>
        <v>大阪瓦斯(株)_メニューD</v>
      </c>
      <c r="H150">
        <v>3.4900000000000003E-4</v>
      </c>
      <c r="I150" s="140" t="s">
        <v>243</v>
      </c>
      <c r="J150" t="s">
        <v>1384</v>
      </c>
      <c r="K150" t="s">
        <v>1385</v>
      </c>
      <c r="L150" s="140" t="s">
        <v>2464</v>
      </c>
      <c r="M150" s="140" t="s">
        <v>2735</v>
      </c>
      <c r="N150" s="140" t="s">
        <v>590</v>
      </c>
    </row>
    <row r="151" spans="1:14">
      <c r="A151" s="140"/>
      <c r="B151" s="140"/>
      <c r="C151" s="140" t="s">
        <v>986</v>
      </c>
      <c r="D151" s="140">
        <v>2.9500000000000001E-4</v>
      </c>
      <c r="E151" s="140">
        <v>2.9500000000000001E-4</v>
      </c>
      <c r="F151" t="str">
        <f t="shared" si="4"/>
        <v>大阪瓦斯(株)</v>
      </c>
      <c r="G151" t="str">
        <f t="shared" si="5"/>
        <v>大阪瓦斯(株)_メニューE</v>
      </c>
      <c r="H151">
        <v>2.9500000000000001E-4</v>
      </c>
      <c r="I151" s="140" t="s">
        <v>244</v>
      </c>
      <c r="J151" t="s">
        <v>1386</v>
      </c>
      <c r="K151" t="s">
        <v>1387</v>
      </c>
      <c r="L151" s="140" t="s">
        <v>138</v>
      </c>
      <c r="M151" s="140" t="s">
        <v>1163</v>
      </c>
      <c r="N151" s="140" t="s">
        <v>935</v>
      </c>
    </row>
    <row r="152" spans="1:14">
      <c r="A152" s="140"/>
      <c r="B152" s="140"/>
      <c r="C152" s="140" t="s">
        <v>985</v>
      </c>
      <c r="D152" s="140">
        <v>0</v>
      </c>
      <c r="E152" s="140">
        <v>0</v>
      </c>
      <c r="F152" t="str">
        <f t="shared" si="4"/>
        <v>大阪瓦斯(株)</v>
      </c>
      <c r="G152" t="str">
        <f t="shared" si="5"/>
        <v>大阪瓦斯(株)_メニューF</v>
      </c>
      <c r="H152">
        <v>0</v>
      </c>
      <c r="I152" s="140" t="s">
        <v>2387</v>
      </c>
      <c r="J152" t="s">
        <v>2736</v>
      </c>
      <c r="K152" t="s">
        <v>2734</v>
      </c>
      <c r="L152" s="140" t="s">
        <v>201</v>
      </c>
      <c r="M152" s="140" t="s">
        <v>1208</v>
      </c>
      <c r="N152" s="140" t="s">
        <v>906</v>
      </c>
    </row>
    <row r="153" spans="1:14">
      <c r="A153" s="140"/>
      <c r="B153" s="140"/>
      <c r="C153" s="140" t="s">
        <v>1102</v>
      </c>
      <c r="D153" s="140">
        <v>5.0100000000000003E-4</v>
      </c>
      <c r="E153" s="140">
        <v>5.0100000000000003E-4</v>
      </c>
      <c r="F153" t="str">
        <f t="shared" si="4"/>
        <v>大阪瓦斯(株)</v>
      </c>
      <c r="G153" t="str">
        <f t="shared" si="5"/>
        <v>大阪瓦斯(株)_メニューG(残差)</v>
      </c>
      <c r="H153">
        <v>5.0100000000000003E-4</v>
      </c>
      <c r="I153" s="140" t="s">
        <v>2388</v>
      </c>
      <c r="J153" t="s">
        <v>2681</v>
      </c>
      <c r="K153" t="s">
        <v>2681</v>
      </c>
      <c r="L153" s="140" t="s">
        <v>139</v>
      </c>
      <c r="M153" s="140" t="s">
        <v>1367</v>
      </c>
      <c r="N153" s="140" t="s">
        <v>811</v>
      </c>
    </row>
    <row r="154" spans="1:14">
      <c r="A154" s="140"/>
      <c r="B154" s="140"/>
      <c r="C154" s="140" t="s">
        <v>952</v>
      </c>
      <c r="D154" s="140">
        <v>4.6500000000000003E-4</v>
      </c>
      <c r="E154" s="140">
        <v>4.6500000000000003E-4</v>
      </c>
      <c r="F154" t="str">
        <f t="shared" si="4"/>
        <v>大阪瓦斯(株)</v>
      </c>
      <c r="G154" t="str">
        <f t="shared" si="5"/>
        <v>大阪瓦斯(株)_(参考値)事業者全体</v>
      </c>
      <c r="H154">
        <v>4.6500000000000003E-4</v>
      </c>
      <c r="I154" s="140" t="s">
        <v>184</v>
      </c>
      <c r="J154" t="s">
        <v>1388</v>
      </c>
      <c r="K154" t="s">
        <v>1389</v>
      </c>
      <c r="L154" s="140" t="s">
        <v>148</v>
      </c>
      <c r="M154" s="140" t="s">
        <v>1155</v>
      </c>
      <c r="N154" s="140" t="s">
        <v>939</v>
      </c>
    </row>
    <row r="155" spans="1:14">
      <c r="A155" s="140" t="s">
        <v>911</v>
      </c>
      <c r="B155" s="140" t="s">
        <v>1106</v>
      </c>
      <c r="C155" s="140" t="s">
        <v>429</v>
      </c>
      <c r="D155" s="140">
        <v>1E-4</v>
      </c>
      <c r="E155" s="140">
        <v>1E-4</v>
      </c>
      <c r="F155" t="str">
        <f t="shared" si="4"/>
        <v>エフビットコミュニケーションズ(株)　</v>
      </c>
      <c r="G155" t="str">
        <f t="shared" si="5"/>
        <v>エフビットコミュニケーションズ(株)　_メニューA</v>
      </c>
      <c r="H155">
        <v>1E-4</v>
      </c>
      <c r="I155" s="140" t="s">
        <v>245</v>
      </c>
      <c r="J155" t="s">
        <v>1390</v>
      </c>
      <c r="K155" t="s">
        <v>1391</v>
      </c>
      <c r="L155" s="140" t="s">
        <v>302</v>
      </c>
      <c r="M155" s="140" t="s">
        <v>1553</v>
      </c>
      <c r="N155" s="140" t="s">
        <v>690</v>
      </c>
    </row>
    <row r="156" spans="1:14">
      <c r="A156" s="140"/>
      <c r="B156" s="140"/>
      <c r="C156" s="140" t="s">
        <v>953</v>
      </c>
      <c r="D156" s="140">
        <v>0</v>
      </c>
      <c r="E156" s="140">
        <v>0</v>
      </c>
      <c r="F156" t="str">
        <f t="shared" si="4"/>
        <v>エフビットコミュニケーションズ(株)　</v>
      </c>
      <c r="G156" t="str">
        <f t="shared" si="5"/>
        <v>エフビットコミュニケーションズ(株)　_メニューB</v>
      </c>
      <c r="H156">
        <v>0</v>
      </c>
      <c r="I156" s="140" t="s">
        <v>246</v>
      </c>
      <c r="J156" t="s">
        <v>1392</v>
      </c>
      <c r="K156" t="s">
        <v>1393</v>
      </c>
      <c r="L156" s="140" t="s">
        <v>326</v>
      </c>
      <c r="M156" s="140" t="s">
        <v>1609</v>
      </c>
      <c r="N156" s="140" t="s">
        <v>652</v>
      </c>
    </row>
    <row r="157" spans="1:14">
      <c r="A157" s="140"/>
      <c r="B157" s="140"/>
      <c r="C157" s="140" t="s">
        <v>965</v>
      </c>
      <c r="D157" s="140">
        <v>2.13E-4</v>
      </c>
      <c r="E157" s="140">
        <v>2.13E-4</v>
      </c>
      <c r="F157" t="str">
        <f t="shared" si="4"/>
        <v>エフビットコミュニケーションズ(株)　</v>
      </c>
      <c r="G157" t="str">
        <f t="shared" si="5"/>
        <v>エフビットコミュニケーションズ(株)　_メニューC(残差)</v>
      </c>
      <c r="H157">
        <v>2.13E-4</v>
      </c>
      <c r="I157" s="140" t="s">
        <v>1087</v>
      </c>
      <c r="J157" t="s">
        <v>1394</v>
      </c>
      <c r="K157" t="s">
        <v>1395</v>
      </c>
      <c r="L157" s="140" t="s">
        <v>338</v>
      </c>
      <c r="M157" s="140" t="s">
        <v>1635</v>
      </c>
      <c r="N157" s="140" t="s">
        <v>637</v>
      </c>
    </row>
    <row r="158" spans="1:14">
      <c r="A158" s="140"/>
      <c r="B158" s="140"/>
      <c r="C158" s="140" t="s">
        <v>952</v>
      </c>
      <c r="D158" s="140">
        <v>2.1100000000000001E-4</v>
      </c>
      <c r="E158" s="140">
        <v>2.1100000000000001E-4</v>
      </c>
      <c r="F158" t="str">
        <f t="shared" si="4"/>
        <v>エフビットコミュニケーションズ(株)　</v>
      </c>
      <c r="G158" t="str">
        <f t="shared" si="5"/>
        <v>エフビットコミュニケーションズ(株)　_(参考値)事業者全体</v>
      </c>
      <c r="H158">
        <v>2.1100000000000001E-4</v>
      </c>
      <c r="I158" s="140" t="s">
        <v>247</v>
      </c>
      <c r="J158" t="s">
        <v>1396</v>
      </c>
      <c r="K158" t="s">
        <v>1397</v>
      </c>
      <c r="L158" s="140" t="s">
        <v>1067</v>
      </c>
      <c r="M158" s="140" t="s">
        <v>1549</v>
      </c>
      <c r="N158" s="140" t="s">
        <v>693</v>
      </c>
    </row>
    <row r="159" spans="1:14">
      <c r="A159" s="140" t="s">
        <v>910</v>
      </c>
      <c r="B159" s="140" t="s">
        <v>2356</v>
      </c>
      <c r="C159" s="140" t="s">
        <v>429</v>
      </c>
      <c r="D159" s="140">
        <v>0</v>
      </c>
      <c r="E159" s="140">
        <v>0</v>
      </c>
      <c r="F159" t="str">
        <f t="shared" si="4"/>
        <v>ENEOS Power(株)（旧:ENEOS(株)）</v>
      </c>
      <c r="G159" t="str">
        <f t="shared" si="5"/>
        <v>ENEOS Power(株)（旧:ENEOS(株)）_メニューA</v>
      </c>
      <c r="H159">
        <v>0</v>
      </c>
      <c r="I159" s="140" t="s">
        <v>1086</v>
      </c>
      <c r="J159" t="s">
        <v>1086</v>
      </c>
      <c r="K159" t="s">
        <v>1398</v>
      </c>
      <c r="L159" s="140" t="s">
        <v>202</v>
      </c>
      <c r="M159" s="140" t="s">
        <v>1222</v>
      </c>
      <c r="N159" s="140" t="s">
        <v>898</v>
      </c>
    </row>
    <row r="160" spans="1:14">
      <c r="A160" s="140"/>
      <c r="B160" s="140"/>
      <c r="C160" s="140" t="s">
        <v>953</v>
      </c>
      <c r="D160" s="140">
        <v>0</v>
      </c>
      <c r="E160" s="140">
        <v>0</v>
      </c>
      <c r="F160" t="str">
        <f t="shared" si="4"/>
        <v>ENEOS Power(株)（旧:ENEOS(株)）</v>
      </c>
      <c r="G160" t="str">
        <f t="shared" si="5"/>
        <v>ENEOS Power(株)（旧:ENEOS(株)）_メニューB</v>
      </c>
      <c r="H160">
        <v>0</v>
      </c>
      <c r="I160" s="140" t="s">
        <v>248</v>
      </c>
      <c r="J160" t="s">
        <v>1399</v>
      </c>
      <c r="K160" t="s">
        <v>1400</v>
      </c>
      <c r="L160" s="140" t="s">
        <v>1070</v>
      </c>
      <c r="M160" s="140" t="s">
        <v>1517</v>
      </c>
      <c r="N160" s="140" t="s">
        <v>713</v>
      </c>
    </row>
    <row r="161" spans="1:14">
      <c r="A161" s="140"/>
      <c r="B161" s="140"/>
      <c r="C161" s="140" t="s">
        <v>988</v>
      </c>
      <c r="D161" s="140">
        <v>0</v>
      </c>
      <c r="E161" s="140">
        <v>0</v>
      </c>
      <c r="F161" t="str">
        <f t="shared" si="4"/>
        <v>ENEOS Power(株)（旧:ENEOS(株)）</v>
      </c>
      <c r="G161" t="str">
        <f t="shared" si="5"/>
        <v>ENEOS Power(株)（旧:ENEOS(株)）_メニューC</v>
      </c>
      <c r="H161">
        <v>0</v>
      </c>
      <c r="I161" s="140" t="s">
        <v>2390</v>
      </c>
      <c r="J161" t="s">
        <v>2737</v>
      </c>
      <c r="K161" t="s">
        <v>2786</v>
      </c>
      <c r="L161" s="140" t="s">
        <v>2334</v>
      </c>
      <c r="M161" s="140" t="s">
        <v>2738</v>
      </c>
      <c r="N161" s="140" t="s">
        <v>934</v>
      </c>
    </row>
    <row r="162" spans="1:14">
      <c r="A162" s="140"/>
      <c r="B162" s="140"/>
      <c r="C162" s="140" t="s">
        <v>987</v>
      </c>
      <c r="D162" s="140">
        <v>0</v>
      </c>
      <c r="E162" s="140">
        <v>0</v>
      </c>
      <c r="F162" t="str">
        <f t="shared" si="4"/>
        <v>ENEOS Power(株)（旧:ENEOS(株)）</v>
      </c>
      <c r="G162" t="str">
        <f t="shared" si="5"/>
        <v>ENEOS Power(株)（旧:ENEOS(株)）_メニューD</v>
      </c>
      <c r="H162">
        <v>0</v>
      </c>
      <c r="I162" s="140" t="s">
        <v>164</v>
      </c>
      <c r="J162" t="s">
        <v>1401</v>
      </c>
      <c r="K162" t="s">
        <v>1402</v>
      </c>
      <c r="L162" s="140" t="s">
        <v>1114</v>
      </c>
      <c r="M162" s="140" t="s">
        <v>1151</v>
      </c>
      <c r="N162" s="140" t="s">
        <v>942</v>
      </c>
    </row>
    <row r="163" spans="1:14">
      <c r="A163" s="140"/>
      <c r="B163" s="140"/>
      <c r="C163" s="140" t="s">
        <v>986</v>
      </c>
      <c r="D163" s="140">
        <v>0</v>
      </c>
      <c r="E163" s="140">
        <v>0</v>
      </c>
      <c r="F163" t="str">
        <f t="shared" si="4"/>
        <v>ENEOS Power(株)（旧:ENEOS(株)）</v>
      </c>
      <c r="G163" t="str">
        <f t="shared" si="5"/>
        <v>ENEOS Power(株)（旧:ENEOS(株)）_メニューE</v>
      </c>
      <c r="H163">
        <v>0</v>
      </c>
      <c r="I163" s="140" t="s">
        <v>2392</v>
      </c>
      <c r="J163" t="s">
        <v>2739</v>
      </c>
      <c r="K163" t="s">
        <v>2740</v>
      </c>
      <c r="L163" s="140" t="s">
        <v>1116</v>
      </c>
      <c r="M163" s="140" t="s">
        <v>1149</v>
      </c>
      <c r="N163" s="140" t="s">
        <v>943</v>
      </c>
    </row>
    <row r="164" spans="1:14">
      <c r="A164" s="140"/>
      <c r="B164" s="140"/>
      <c r="C164" s="140" t="s">
        <v>1078</v>
      </c>
      <c r="D164" s="140">
        <v>5.0799999999999999E-4</v>
      </c>
      <c r="E164" s="140">
        <v>5.0799999999999999E-4</v>
      </c>
      <c r="F164" t="str">
        <f t="shared" si="4"/>
        <v>ENEOS Power(株)（旧:ENEOS(株)）</v>
      </c>
      <c r="G164" t="str">
        <f t="shared" si="5"/>
        <v>ENEOS Power(株)（旧:ENEOS(株)）_メニューF(残差)</v>
      </c>
      <c r="H164">
        <v>5.0799999999999999E-4</v>
      </c>
      <c r="I164" s="140" t="s">
        <v>249</v>
      </c>
      <c r="J164" t="s">
        <v>1403</v>
      </c>
      <c r="K164" t="s">
        <v>1404</v>
      </c>
      <c r="L164" s="140" t="s">
        <v>140</v>
      </c>
      <c r="M164" s="140" t="s">
        <v>1175</v>
      </c>
      <c r="N164" s="140" t="s">
        <v>925</v>
      </c>
    </row>
    <row r="165" spans="1:14">
      <c r="A165" s="140"/>
      <c r="B165" s="140"/>
      <c r="C165" s="140" t="s">
        <v>952</v>
      </c>
      <c r="D165" s="140">
        <v>4.8200000000000001E-4</v>
      </c>
      <c r="E165" s="140">
        <v>4.8200000000000001E-4</v>
      </c>
      <c r="F165" t="str">
        <f t="shared" si="4"/>
        <v>ENEOS Power(株)（旧:ENEOS(株)）</v>
      </c>
      <c r="G165" t="str">
        <f t="shared" si="5"/>
        <v>ENEOS Power(株)（旧:ENEOS(株)）_(参考値)事業者全体</v>
      </c>
      <c r="H165">
        <v>4.8200000000000001E-4</v>
      </c>
      <c r="I165" s="140" t="s">
        <v>181</v>
      </c>
      <c r="J165" t="s">
        <v>1405</v>
      </c>
      <c r="K165" t="s">
        <v>1406</v>
      </c>
      <c r="L165" s="140" t="s">
        <v>225</v>
      </c>
      <c r="M165" s="140" t="s">
        <v>1313</v>
      </c>
      <c r="N165" s="140" t="s">
        <v>846</v>
      </c>
    </row>
    <row r="166" spans="1:14">
      <c r="A166" s="140" t="s">
        <v>909</v>
      </c>
      <c r="B166" s="140" t="s">
        <v>200</v>
      </c>
      <c r="C166" s="140"/>
      <c r="D166" s="140">
        <v>3.9800000000000002E-4</v>
      </c>
      <c r="E166" s="140">
        <v>3.9800000000000002E-4</v>
      </c>
      <c r="F166" t="str">
        <f t="shared" si="4"/>
        <v>真庭バイオエネルギー(株)</v>
      </c>
      <c r="G166" t="str">
        <f t="shared" si="5"/>
        <v>真庭バイオエネルギー(株)_</v>
      </c>
      <c r="H166">
        <v>3.9800000000000002E-4</v>
      </c>
      <c r="I166" s="140" t="s">
        <v>1085</v>
      </c>
      <c r="J166" t="s">
        <v>1407</v>
      </c>
      <c r="K166" t="s">
        <v>1408</v>
      </c>
      <c r="L166" s="140" t="s">
        <v>280</v>
      </c>
      <c r="M166" s="140" t="s">
        <v>1499</v>
      </c>
      <c r="N166" s="140" t="s">
        <v>726</v>
      </c>
    </row>
    <row r="167" spans="1:14">
      <c r="A167" s="140" t="s">
        <v>908</v>
      </c>
      <c r="B167" s="140" t="s">
        <v>186</v>
      </c>
      <c r="C167" s="140" t="s">
        <v>429</v>
      </c>
      <c r="D167" s="140">
        <v>0</v>
      </c>
      <c r="E167" s="140">
        <v>0</v>
      </c>
      <c r="F167" t="str">
        <f t="shared" si="4"/>
        <v>三井物産(株)</v>
      </c>
      <c r="G167" t="str">
        <f t="shared" si="5"/>
        <v>三井物産(株)_メニューA</v>
      </c>
      <c r="H167">
        <v>0</v>
      </c>
      <c r="I167" s="140" t="s">
        <v>161</v>
      </c>
      <c r="J167" t="s">
        <v>1409</v>
      </c>
      <c r="K167" t="s">
        <v>1410</v>
      </c>
      <c r="L167" s="140" t="s">
        <v>989</v>
      </c>
      <c r="M167" s="140" t="s">
        <v>1773</v>
      </c>
      <c r="N167" s="140" t="s">
        <v>554</v>
      </c>
    </row>
    <row r="168" spans="1:14">
      <c r="A168" s="140"/>
      <c r="B168" s="140"/>
      <c r="C168" s="140" t="s">
        <v>953</v>
      </c>
      <c r="D168" s="140">
        <v>0</v>
      </c>
      <c r="E168" s="140">
        <v>0</v>
      </c>
      <c r="F168" t="str">
        <f t="shared" si="4"/>
        <v>三井物産(株)</v>
      </c>
      <c r="G168" t="str">
        <f t="shared" si="5"/>
        <v>三井物産(株)_メニューB</v>
      </c>
      <c r="H168">
        <v>0</v>
      </c>
      <c r="I168" s="140" t="s">
        <v>170</v>
      </c>
      <c r="J168" t="s">
        <v>1411</v>
      </c>
      <c r="K168" t="s">
        <v>1412</v>
      </c>
      <c r="L168" s="140" t="s">
        <v>1106</v>
      </c>
      <c r="M168" s="140" t="s">
        <v>1200</v>
      </c>
      <c r="N168" s="140" t="s">
        <v>911</v>
      </c>
    </row>
    <row r="169" spans="1:14">
      <c r="A169" s="140"/>
      <c r="B169" s="140"/>
      <c r="C169" s="140" t="s">
        <v>988</v>
      </c>
      <c r="D169" s="140">
        <v>4.2400000000000001E-4</v>
      </c>
      <c r="E169" s="140">
        <v>4.2400000000000001E-4</v>
      </c>
      <c r="F169" t="str">
        <f t="shared" si="4"/>
        <v>三井物産(株)</v>
      </c>
      <c r="G169" t="str">
        <f t="shared" si="5"/>
        <v>三井物産(株)_メニューC</v>
      </c>
      <c r="H169">
        <v>4.2400000000000001E-4</v>
      </c>
      <c r="I169" s="140" t="s">
        <v>157</v>
      </c>
      <c r="J169" t="s">
        <v>1413</v>
      </c>
      <c r="K169" t="s">
        <v>1414</v>
      </c>
      <c r="L169" s="140" t="s">
        <v>261</v>
      </c>
      <c r="M169" s="140" t="s">
        <v>1453</v>
      </c>
      <c r="N169" s="140" t="s">
        <v>754</v>
      </c>
    </row>
    <row r="170" spans="1:14">
      <c r="A170" s="140"/>
      <c r="B170" s="140"/>
      <c r="C170" s="140" t="s">
        <v>1007</v>
      </c>
      <c r="D170" s="140">
        <v>1.2589999999999999E-3</v>
      </c>
      <c r="E170" s="140">
        <v>1.2589999999999999E-3</v>
      </c>
      <c r="F170" t="str">
        <f t="shared" si="4"/>
        <v>三井物産(株)</v>
      </c>
      <c r="G170" t="str">
        <f t="shared" si="5"/>
        <v>三井物産(株)_メニューD(残差)</v>
      </c>
      <c r="H170">
        <v>1.2589999999999999E-3</v>
      </c>
      <c r="I170" s="140" t="s">
        <v>250</v>
      </c>
      <c r="J170" t="s">
        <v>1415</v>
      </c>
      <c r="K170" t="s">
        <v>1416</v>
      </c>
      <c r="L170" s="140" t="s">
        <v>980</v>
      </c>
      <c r="M170" s="140" t="s">
        <v>1782</v>
      </c>
      <c r="N170" s="140" t="s">
        <v>544</v>
      </c>
    </row>
    <row r="171" spans="1:14">
      <c r="A171" s="140"/>
      <c r="B171" s="140"/>
      <c r="C171" s="140" t="s">
        <v>952</v>
      </c>
      <c r="D171" s="140">
        <v>8.2200000000000003E-4</v>
      </c>
      <c r="E171" s="140">
        <v>8.2200000000000003E-4</v>
      </c>
      <c r="F171" t="str">
        <f t="shared" si="4"/>
        <v>三井物産(株)</v>
      </c>
      <c r="G171" t="str">
        <f t="shared" si="5"/>
        <v>三井物産(株)_(参考値)事業者全体</v>
      </c>
      <c r="H171">
        <v>8.2200000000000003E-4</v>
      </c>
      <c r="I171" s="140" t="s">
        <v>168</v>
      </c>
      <c r="J171" t="s">
        <v>1417</v>
      </c>
      <c r="K171" t="s">
        <v>1418</v>
      </c>
      <c r="L171" s="140" t="s">
        <v>967</v>
      </c>
      <c r="M171" s="140" t="s">
        <v>1807</v>
      </c>
      <c r="N171" s="140" t="s">
        <v>530</v>
      </c>
    </row>
    <row r="172" spans="1:14">
      <c r="A172" s="140" t="s">
        <v>907</v>
      </c>
      <c r="B172" s="140" t="s">
        <v>142</v>
      </c>
      <c r="C172" s="140" t="s">
        <v>429</v>
      </c>
      <c r="D172" s="140">
        <v>3.9899999999999999E-4</v>
      </c>
      <c r="E172" s="140">
        <v>3.9899999999999999E-4</v>
      </c>
      <c r="F172" t="str">
        <f t="shared" si="4"/>
        <v>オリックス(株)</v>
      </c>
      <c r="G172" t="str">
        <f t="shared" si="5"/>
        <v>オリックス(株)_メニューA</v>
      </c>
      <c r="H172">
        <v>3.9899999999999999E-4</v>
      </c>
      <c r="I172" s="140" t="s">
        <v>1084</v>
      </c>
      <c r="J172" t="s">
        <v>1419</v>
      </c>
      <c r="K172" t="s">
        <v>1420</v>
      </c>
      <c r="L172" s="140" t="s">
        <v>1043</v>
      </c>
      <c r="M172" s="140" t="s">
        <v>1674</v>
      </c>
      <c r="N172" s="140" t="s">
        <v>614</v>
      </c>
    </row>
    <row r="173" spans="1:14">
      <c r="A173" s="140"/>
      <c r="B173" s="140"/>
      <c r="C173" s="140" t="s">
        <v>953</v>
      </c>
      <c r="D173" s="140">
        <v>2.99E-4</v>
      </c>
      <c r="E173" s="140">
        <v>2.99E-4</v>
      </c>
      <c r="F173" t="str">
        <f t="shared" si="4"/>
        <v>オリックス(株)</v>
      </c>
      <c r="G173" t="str">
        <f t="shared" si="5"/>
        <v>オリックス(株)_メニューB</v>
      </c>
      <c r="H173">
        <v>2.99E-4</v>
      </c>
      <c r="I173" s="140" t="s">
        <v>251</v>
      </c>
      <c r="J173" t="s">
        <v>1421</v>
      </c>
      <c r="K173" t="s">
        <v>1422</v>
      </c>
      <c r="L173" s="140" t="s">
        <v>141</v>
      </c>
      <c r="M173" s="140" t="s">
        <v>1236</v>
      </c>
      <c r="N173" s="140" t="s">
        <v>891</v>
      </c>
    </row>
    <row r="174" spans="1:14">
      <c r="A174" s="140"/>
      <c r="B174" s="140"/>
      <c r="C174" s="140" t="s">
        <v>988</v>
      </c>
      <c r="D174" s="140">
        <v>1.9900000000000001E-4</v>
      </c>
      <c r="E174" s="140">
        <v>1.9900000000000001E-4</v>
      </c>
      <c r="F174" t="str">
        <f t="shared" si="4"/>
        <v>オリックス(株)</v>
      </c>
      <c r="G174" t="str">
        <f t="shared" si="5"/>
        <v>オリックス(株)_メニューC</v>
      </c>
      <c r="H174">
        <v>1.9900000000000001E-4</v>
      </c>
      <c r="I174" s="140" t="s">
        <v>2394</v>
      </c>
      <c r="J174" t="s">
        <v>2741</v>
      </c>
      <c r="K174" t="s">
        <v>2859</v>
      </c>
      <c r="L174" s="140" t="s">
        <v>204</v>
      </c>
      <c r="M174" s="140" t="s">
        <v>1228</v>
      </c>
      <c r="N174" s="140" t="s">
        <v>895</v>
      </c>
    </row>
    <row r="175" spans="1:14">
      <c r="A175" s="140"/>
      <c r="B175" s="140"/>
      <c r="C175" s="140" t="s">
        <v>987</v>
      </c>
      <c r="D175" s="140">
        <v>0</v>
      </c>
      <c r="E175" s="140">
        <v>0</v>
      </c>
      <c r="F175" t="str">
        <f t="shared" si="4"/>
        <v>オリックス(株)</v>
      </c>
      <c r="G175" t="str">
        <f t="shared" si="5"/>
        <v>オリックス(株)_メニューD</v>
      </c>
      <c r="H175">
        <v>0</v>
      </c>
      <c r="I175" s="140" t="s">
        <v>252</v>
      </c>
      <c r="J175" t="s">
        <v>1423</v>
      </c>
      <c r="K175" t="s">
        <v>1424</v>
      </c>
      <c r="L175" s="140" t="s">
        <v>221</v>
      </c>
      <c r="M175" s="140" t="s">
        <v>1297</v>
      </c>
      <c r="N175" s="140" t="s">
        <v>854</v>
      </c>
    </row>
    <row r="176" spans="1:14">
      <c r="A176" s="140"/>
      <c r="B176" s="140"/>
      <c r="C176" s="140" t="s">
        <v>986</v>
      </c>
      <c r="D176" s="140">
        <v>4.4999999999999999E-4</v>
      </c>
      <c r="E176" s="140">
        <v>4.4999999999999999E-4</v>
      </c>
      <c r="F176" t="str">
        <f t="shared" si="4"/>
        <v>オリックス(株)</v>
      </c>
      <c r="G176" t="str">
        <f t="shared" si="5"/>
        <v>オリックス(株)_メニューE</v>
      </c>
      <c r="H176">
        <v>4.4999999999999999E-4</v>
      </c>
      <c r="I176" s="140" t="s">
        <v>2396</v>
      </c>
      <c r="J176" t="s">
        <v>2742</v>
      </c>
      <c r="K176" t="s">
        <v>2743</v>
      </c>
      <c r="L176" s="140" t="s">
        <v>2537</v>
      </c>
      <c r="M176" s="140" t="s">
        <v>2744</v>
      </c>
      <c r="N176" s="140" t="s">
        <v>2536</v>
      </c>
    </row>
    <row r="177" spans="1:14">
      <c r="A177" s="140"/>
      <c r="B177" s="140"/>
      <c r="C177" s="140" t="s">
        <v>985</v>
      </c>
      <c r="D177" s="140">
        <v>3.1500000000000001E-4</v>
      </c>
      <c r="E177" s="140">
        <v>3.1500000000000001E-4</v>
      </c>
      <c r="F177" t="str">
        <f t="shared" si="4"/>
        <v>オリックス(株)</v>
      </c>
      <c r="G177" t="str">
        <f t="shared" si="5"/>
        <v>オリックス(株)_メニューF</v>
      </c>
      <c r="H177">
        <v>3.1500000000000001E-4</v>
      </c>
      <c r="I177" s="140" t="s">
        <v>2397</v>
      </c>
      <c r="J177" t="s">
        <v>2745</v>
      </c>
      <c r="K177" t="s">
        <v>1425</v>
      </c>
      <c r="L177" s="140" t="s">
        <v>199</v>
      </c>
      <c r="M177" s="140" t="s">
        <v>1198</v>
      </c>
      <c r="N177" s="140" t="s">
        <v>912</v>
      </c>
    </row>
    <row r="178" spans="1:14">
      <c r="A178" s="140"/>
      <c r="B178" s="140"/>
      <c r="C178" s="140" t="s">
        <v>1083</v>
      </c>
      <c r="D178" s="140">
        <v>2.3499999999999999E-4</v>
      </c>
      <c r="E178" s="140">
        <v>2.3499999999999999E-4</v>
      </c>
      <c r="F178" t="str">
        <f t="shared" si="4"/>
        <v>オリックス(株)</v>
      </c>
      <c r="G178" t="str">
        <f t="shared" si="5"/>
        <v>オリックス(株)_メニューG</v>
      </c>
      <c r="H178">
        <v>2.3499999999999999E-4</v>
      </c>
      <c r="I178" s="140" t="s">
        <v>253</v>
      </c>
      <c r="J178" t="s">
        <v>1426</v>
      </c>
      <c r="K178" t="s">
        <v>1427</v>
      </c>
      <c r="L178" s="140" t="s">
        <v>2605</v>
      </c>
      <c r="M178" s="140" t="s">
        <v>2746</v>
      </c>
      <c r="N178" s="140" t="s">
        <v>2604</v>
      </c>
    </row>
    <row r="179" spans="1:14">
      <c r="A179" s="140"/>
      <c r="B179" s="140"/>
      <c r="C179" s="140" t="s">
        <v>1105</v>
      </c>
      <c r="D179" s="140">
        <v>4.2200000000000001E-4</v>
      </c>
      <c r="E179" s="140">
        <v>4.2200000000000001E-4</v>
      </c>
      <c r="F179" t="str">
        <f t="shared" si="4"/>
        <v>オリックス(株)</v>
      </c>
      <c r="G179" t="str">
        <f t="shared" si="5"/>
        <v>オリックス(株)_メニューH(残差)</v>
      </c>
      <c r="H179">
        <v>4.2200000000000001E-4</v>
      </c>
      <c r="I179" s="140" t="s">
        <v>254</v>
      </c>
      <c r="J179" t="s">
        <v>1428</v>
      </c>
      <c r="K179" t="s">
        <v>1429</v>
      </c>
      <c r="L179" s="140" t="s">
        <v>315</v>
      </c>
      <c r="M179" s="140" t="s">
        <v>1584</v>
      </c>
      <c r="N179" s="140" t="s">
        <v>668</v>
      </c>
    </row>
    <row r="180" spans="1:14">
      <c r="A180" s="140"/>
      <c r="B180" s="140"/>
      <c r="C180" s="140" t="s">
        <v>952</v>
      </c>
      <c r="D180" s="140">
        <v>1.096E-3</v>
      </c>
      <c r="E180" s="140">
        <v>1.096E-3</v>
      </c>
      <c r="F180" t="str">
        <f t="shared" si="4"/>
        <v>オリックス(株)</v>
      </c>
      <c r="G180" t="str">
        <f t="shared" si="5"/>
        <v>オリックス(株)_(参考値)事業者全体</v>
      </c>
      <c r="H180">
        <v>1.096E-3</v>
      </c>
      <c r="I180" s="140" t="s">
        <v>2399</v>
      </c>
      <c r="J180" t="s">
        <v>2747</v>
      </c>
      <c r="K180" t="s">
        <v>2748</v>
      </c>
      <c r="L180" s="140" t="s">
        <v>329</v>
      </c>
      <c r="M180" s="140" t="s">
        <v>1615</v>
      </c>
      <c r="N180" s="140" t="s">
        <v>649</v>
      </c>
    </row>
    <row r="181" spans="1:14">
      <c r="A181" s="140" t="s">
        <v>906</v>
      </c>
      <c r="B181" s="140" t="s">
        <v>201</v>
      </c>
      <c r="C181" s="140"/>
      <c r="D181" s="140">
        <v>3.3799999999999998E-4</v>
      </c>
      <c r="E181" s="140">
        <v>3.3799999999999998E-4</v>
      </c>
      <c r="F181" t="str">
        <f t="shared" si="4"/>
        <v>(株)エネサンス関東</v>
      </c>
      <c r="G181" t="str">
        <f t="shared" si="5"/>
        <v>(株)エネサンス関東_</v>
      </c>
      <c r="H181">
        <v>3.3799999999999998E-4</v>
      </c>
      <c r="I181" s="140" t="s">
        <v>125</v>
      </c>
      <c r="J181" t="s">
        <v>1430</v>
      </c>
      <c r="K181">
        <v>1</v>
      </c>
      <c r="L181" s="140" t="s">
        <v>270</v>
      </c>
      <c r="M181" s="140" t="s">
        <v>1475</v>
      </c>
      <c r="N181" s="140" t="s">
        <v>740</v>
      </c>
    </row>
    <row r="182" spans="1:14">
      <c r="A182" s="140" t="s">
        <v>905</v>
      </c>
      <c r="B182" s="140" t="s">
        <v>2360</v>
      </c>
      <c r="C182" s="140" t="s">
        <v>429</v>
      </c>
      <c r="D182" s="140">
        <v>0</v>
      </c>
      <c r="E182" s="140">
        <v>0</v>
      </c>
      <c r="F182" t="str">
        <f t="shared" si="4"/>
        <v>(株)UPDATER</v>
      </c>
      <c r="G182" t="str">
        <f t="shared" si="5"/>
        <v>(株)UPDATER_メニューA</v>
      </c>
      <c r="H182">
        <v>0</v>
      </c>
      <c r="I182" s="140" t="s">
        <v>126</v>
      </c>
      <c r="J182" t="s">
        <v>1431</v>
      </c>
      <c r="K182">
        <v>2</v>
      </c>
      <c r="L182" s="140" t="s">
        <v>2510</v>
      </c>
      <c r="M182" s="140" t="s">
        <v>2749</v>
      </c>
      <c r="N182" s="140" t="s">
        <v>2509</v>
      </c>
    </row>
    <row r="183" spans="1:14">
      <c r="A183" s="140"/>
      <c r="B183" s="140"/>
      <c r="C183" s="140" t="s">
        <v>393</v>
      </c>
      <c r="D183" s="140">
        <v>4.0499999999999998E-4</v>
      </c>
      <c r="E183" s="140">
        <v>4.0499999999999998E-4</v>
      </c>
      <c r="F183" t="str">
        <f t="shared" si="4"/>
        <v>(株)UPDATER</v>
      </c>
      <c r="G183" t="str">
        <f t="shared" si="5"/>
        <v>(株)UPDATER_メニューB(残差)</v>
      </c>
      <c r="H183">
        <v>4.0499999999999998E-4</v>
      </c>
      <c r="I183" s="140" t="s">
        <v>255</v>
      </c>
      <c r="J183" t="s">
        <v>1432</v>
      </c>
      <c r="K183">
        <v>3</v>
      </c>
      <c r="L183" s="140" t="s">
        <v>984</v>
      </c>
      <c r="M183" s="140" t="s">
        <v>1775</v>
      </c>
      <c r="N183" s="140" t="s">
        <v>553</v>
      </c>
    </row>
    <row r="184" spans="1:14">
      <c r="A184" s="140"/>
      <c r="B184" s="140"/>
      <c r="C184" s="140" t="s">
        <v>952</v>
      </c>
      <c r="D184" s="140">
        <v>3.8000000000000002E-5</v>
      </c>
      <c r="E184" s="140">
        <v>3.8000000000000002E-5</v>
      </c>
      <c r="F184" t="str">
        <f t="shared" si="4"/>
        <v>(株)UPDATER</v>
      </c>
      <c r="G184" t="str">
        <f t="shared" si="5"/>
        <v>(株)UPDATER_(参考値)事業者全体</v>
      </c>
      <c r="H184">
        <v>3.8000000000000002E-5</v>
      </c>
      <c r="I184" s="140" t="s">
        <v>1079</v>
      </c>
      <c r="J184" t="s">
        <v>1433</v>
      </c>
      <c r="K184">
        <v>4</v>
      </c>
      <c r="L184" s="140" t="s">
        <v>264</v>
      </c>
      <c r="M184" s="140" t="s">
        <v>1459</v>
      </c>
      <c r="N184" s="140" t="s">
        <v>751</v>
      </c>
    </row>
    <row r="185" spans="1:14">
      <c r="A185" s="140" t="s">
        <v>904</v>
      </c>
      <c r="B185" s="140" t="s">
        <v>1104</v>
      </c>
      <c r="C185" s="140" t="s">
        <v>429</v>
      </c>
      <c r="D185" s="140">
        <v>4.2400000000000001E-4</v>
      </c>
      <c r="E185" s="140">
        <v>4.2400000000000001E-4</v>
      </c>
      <c r="F185" t="str">
        <f t="shared" si="4"/>
        <v>シン・エナジー(株)</v>
      </c>
      <c r="G185" t="str">
        <f t="shared" si="5"/>
        <v>シン・エナジー(株)_メニューA</v>
      </c>
      <c r="H185">
        <v>4.2400000000000001E-4</v>
      </c>
      <c r="I185" s="140" t="s">
        <v>127</v>
      </c>
      <c r="J185" t="s">
        <v>1434</v>
      </c>
      <c r="K185">
        <v>5</v>
      </c>
      <c r="L185" s="140" t="s">
        <v>272</v>
      </c>
      <c r="M185" s="140" t="s">
        <v>1479</v>
      </c>
      <c r="N185" s="140" t="s">
        <v>738</v>
      </c>
    </row>
    <row r="186" spans="1:14">
      <c r="A186" s="140"/>
      <c r="B186" s="140"/>
      <c r="C186" s="140" t="s">
        <v>953</v>
      </c>
      <c r="D186" s="140">
        <v>0</v>
      </c>
      <c r="E186" s="140">
        <v>0</v>
      </c>
      <c r="F186" t="str">
        <f t="shared" si="4"/>
        <v>シン・エナジー(株)</v>
      </c>
      <c r="G186" t="str">
        <f t="shared" si="5"/>
        <v>シン・エナジー(株)_メニューB</v>
      </c>
      <c r="H186">
        <v>0</v>
      </c>
      <c r="I186" s="140" t="s">
        <v>128</v>
      </c>
      <c r="J186" t="s">
        <v>1435</v>
      </c>
      <c r="K186">
        <v>6</v>
      </c>
      <c r="L186" s="140" t="s">
        <v>2571</v>
      </c>
      <c r="M186" s="140" t="s">
        <v>2750</v>
      </c>
      <c r="N186" s="140" t="s">
        <v>2570</v>
      </c>
    </row>
    <row r="187" spans="1:14">
      <c r="A187" s="140"/>
      <c r="B187" s="140"/>
      <c r="C187" s="140" t="s">
        <v>988</v>
      </c>
      <c r="D187" s="140">
        <v>3.0899999999999998E-4</v>
      </c>
      <c r="E187" s="140">
        <v>3.0899999999999998E-4</v>
      </c>
      <c r="F187" t="str">
        <f t="shared" si="4"/>
        <v>シン・エナジー(株)</v>
      </c>
      <c r="G187" t="str">
        <f t="shared" si="5"/>
        <v>シン・エナジー(株)_メニューC</v>
      </c>
      <c r="H187">
        <v>3.0899999999999998E-4</v>
      </c>
      <c r="I187" s="140" t="s">
        <v>129</v>
      </c>
      <c r="J187" t="s">
        <v>1436</v>
      </c>
      <c r="K187">
        <v>7</v>
      </c>
      <c r="L187" s="140" t="s">
        <v>2585</v>
      </c>
      <c r="M187" s="140" t="s">
        <v>2751</v>
      </c>
      <c r="N187" s="140" t="s">
        <v>2584</v>
      </c>
    </row>
    <row r="188" spans="1:14">
      <c r="A188" s="140"/>
      <c r="B188" s="140"/>
      <c r="C188" s="140" t="s">
        <v>987</v>
      </c>
      <c r="D188" s="140">
        <v>0</v>
      </c>
      <c r="E188" s="140">
        <v>0</v>
      </c>
      <c r="F188" t="str">
        <f t="shared" si="4"/>
        <v>シン・エナジー(株)</v>
      </c>
      <c r="G188" t="str">
        <f t="shared" si="5"/>
        <v>シン・エナジー(株)_メニューD</v>
      </c>
      <c r="H188">
        <v>0</v>
      </c>
      <c r="I188" s="140" t="s">
        <v>130</v>
      </c>
      <c r="J188" t="s">
        <v>1437</v>
      </c>
      <c r="K188">
        <v>8</v>
      </c>
      <c r="L188" s="140" t="s">
        <v>295</v>
      </c>
      <c r="M188" s="140" t="s">
        <v>1533</v>
      </c>
      <c r="N188" s="140" t="s">
        <v>705</v>
      </c>
    </row>
    <row r="189" spans="1:14">
      <c r="A189" s="140"/>
      <c r="B189" s="140"/>
      <c r="C189" s="140" t="s">
        <v>1062</v>
      </c>
      <c r="D189" s="140">
        <v>5.9599999999999996E-4</v>
      </c>
      <c r="E189" s="140">
        <v>5.9599999999999996E-4</v>
      </c>
      <c r="F189" t="str">
        <f t="shared" si="4"/>
        <v>シン・エナジー(株)</v>
      </c>
      <c r="G189" t="str">
        <f t="shared" si="5"/>
        <v>シン・エナジー(株)_メニューE(残差)</v>
      </c>
      <c r="H189">
        <v>5.9599999999999996E-4</v>
      </c>
      <c r="I189" s="140" t="s">
        <v>131</v>
      </c>
      <c r="J189" t="s">
        <v>1438</v>
      </c>
      <c r="K189">
        <v>9</v>
      </c>
      <c r="L189" s="140" t="s">
        <v>2541</v>
      </c>
      <c r="M189" s="140" t="s">
        <v>2752</v>
      </c>
      <c r="N189" s="140" t="s">
        <v>2540</v>
      </c>
    </row>
    <row r="190" spans="1:14">
      <c r="A190" s="140"/>
      <c r="B190" s="140"/>
      <c r="C190" s="140" t="s">
        <v>952</v>
      </c>
      <c r="D190" s="140">
        <v>5.3799999999999996E-4</v>
      </c>
      <c r="E190" s="140">
        <v>5.3799999999999996E-4</v>
      </c>
      <c r="F190" t="str">
        <f t="shared" si="4"/>
        <v>シン・エナジー(株)</v>
      </c>
      <c r="G190" t="str">
        <f t="shared" si="5"/>
        <v>シン・エナジー(株)_(参考値)事業者全体</v>
      </c>
      <c r="H190">
        <v>5.3799999999999996E-4</v>
      </c>
      <c r="I190" s="140" t="s">
        <v>132</v>
      </c>
      <c r="J190" t="s">
        <v>1439</v>
      </c>
      <c r="K190">
        <v>10</v>
      </c>
      <c r="L190" s="140" t="s">
        <v>274</v>
      </c>
      <c r="M190" s="140" t="s">
        <v>1485</v>
      </c>
      <c r="N190" s="140" t="s">
        <v>734</v>
      </c>
    </row>
    <row r="191" spans="1:14">
      <c r="A191" s="140" t="s">
        <v>903</v>
      </c>
      <c r="B191" s="140" t="s">
        <v>152</v>
      </c>
      <c r="C191" s="140" t="s">
        <v>429</v>
      </c>
      <c r="D191" s="140">
        <v>0</v>
      </c>
      <c r="E191" s="140">
        <v>0</v>
      </c>
      <c r="F191" t="str">
        <f t="shared" si="4"/>
        <v>(株)サニックス</v>
      </c>
      <c r="G191" t="str">
        <f t="shared" si="5"/>
        <v>(株)サニックス_メニューA</v>
      </c>
      <c r="H191">
        <v>0</v>
      </c>
      <c r="I191" s="140" t="s">
        <v>256</v>
      </c>
      <c r="J191" t="s">
        <v>1440</v>
      </c>
      <c r="K191" t="s">
        <v>1441</v>
      </c>
      <c r="L191" s="140" t="s">
        <v>316</v>
      </c>
      <c r="M191" s="140" t="s">
        <v>1586</v>
      </c>
      <c r="N191" s="140" t="s">
        <v>667</v>
      </c>
    </row>
    <row r="192" spans="1:14">
      <c r="A192" s="140"/>
      <c r="B192" s="140"/>
      <c r="C192" s="140" t="s">
        <v>953</v>
      </c>
      <c r="D192" s="140">
        <v>0</v>
      </c>
      <c r="E192" s="140">
        <v>0</v>
      </c>
      <c r="F192" t="str">
        <f t="shared" si="4"/>
        <v>(株)サニックス</v>
      </c>
      <c r="G192" t="str">
        <f t="shared" si="5"/>
        <v>(株)サニックス_メニューB</v>
      </c>
      <c r="H192">
        <v>0</v>
      </c>
      <c r="I192" s="140" t="s">
        <v>257</v>
      </c>
      <c r="J192" t="s">
        <v>1442</v>
      </c>
      <c r="K192" t="s">
        <v>1443</v>
      </c>
      <c r="L192" s="140" t="s">
        <v>958</v>
      </c>
      <c r="M192" s="140" t="s">
        <v>1823</v>
      </c>
      <c r="N192" s="140" t="s">
        <v>519</v>
      </c>
    </row>
    <row r="193" spans="1:14">
      <c r="A193" s="140"/>
      <c r="B193" s="140"/>
      <c r="C193" s="140" t="s">
        <v>988</v>
      </c>
      <c r="D193" s="140">
        <v>2.99E-4</v>
      </c>
      <c r="E193" s="140">
        <v>2.99E-4</v>
      </c>
      <c r="F193" t="str">
        <f t="shared" si="4"/>
        <v>(株)サニックス</v>
      </c>
      <c r="G193" t="str">
        <f t="shared" si="5"/>
        <v>(株)サニックス_メニューC</v>
      </c>
      <c r="H193">
        <v>2.99E-4</v>
      </c>
      <c r="I193" s="140" t="s">
        <v>1077</v>
      </c>
      <c r="J193" t="s">
        <v>1444</v>
      </c>
      <c r="K193" t="s">
        <v>1445</v>
      </c>
      <c r="L193" s="140" t="s">
        <v>282</v>
      </c>
      <c r="M193" s="140" t="s">
        <v>1504</v>
      </c>
      <c r="N193" s="140" t="s">
        <v>722</v>
      </c>
    </row>
    <row r="194" spans="1:14">
      <c r="A194" s="140"/>
      <c r="B194" s="140"/>
      <c r="C194" s="140" t="s">
        <v>987</v>
      </c>
      <c r="D194" s="140">
        <v>2.72E-4</v>
      </c>
      <c r="E194" s="140">
        <v>2.72E-4</v>
      </c>
      <c r="F194" t="str">
        <f t="shared" si="4"/>
        <v>(株)サニックス</v>
      </c>
      <c r="G194" t="str">
        <f t="shared" si="5"/>
        <v>(株)サニックス_メニューD</v>
      </c>
      <c r="H194">
        <v>2.72E-4</v>
      </c>
      <c r="I194" s="140" t="s">
        <v>258</v>
      </c>
      <c r="J194" t="s">
        <v>1446</v>
      </c>
      <c r="K194" t="s">
        <v>1447</v>
      </c>
      <c r="L194" s="140" t="s">
        <v>979</v>
      </c>
      <c r="M194" s="140" t="s">
        <v>1784</v>
      </c>
      <c r="N194" s="140" t="s">
        <v>543</v>
      </c>
    </row>
    <row r="195" spans="1:14">
      <c r="A195" s="140"/>
      <c r="B195" s="140"/>
      <c r="C195" s="140" t="s">
        <v>1062</v>
      </c>
      <c r="D195" s="140">
        <v>4.84E-4</v>
      </c>
      <c r="E195" s="140">
        <v>4.84E-4</v>
      </c>
      <c r="F195" t="str">
        <f t="shared" si="4"/>
        <v>(株)サニックス</v>
      </c>
      <c r="G195" t="str">
        <f t="shared" si="5"/>
        <v>(株)サニックス_メニューE(残差)</v>
      </c>
      <c r="H195">
        <v>4.84E-4</v>
      </c>
      <c r="I195" s="140" t="s">
        <v>259</v>
      </c>
      <c r="J195" t="s">
        <v>1448</v>
      </c>
      <c r="K195" t="s">
        <v>1449</v>
      </c>
      <c r="L195" s="140" t="s">
        <v>2514</v>
      </c>
      <c r="M195" s="140" t="s">
        <v>2753</v>
      </c>
      <c r="N195" s="140" t="s">
        <v>2513</v>
      </c>
    </row>
    <row r="196" spans="1:14">
      <c r="A196" s="140"/>
      <c r="B196" s="140"/>
      <c r="C196" s="140" t="s">
        <v>952</v>
      </c>
      <c r="D196" s="140">
        <v>4.7800000000000002E-4</v>
      </c>
      <c r="E196" s="140">
        <v>4.7800000000000002E-4</v>
      </c>
      <c r="F196" t="str">
        <f t="shared" ref="F196:F259" si="6">IF(A196="",F195,B196)</f>
        <v>(株)サニックス</v>
      </c>
      <c r="G196" t="str">
        <f t="shared" si="5"/>
        <v>(株)サニックス_(参考値)事業者全体</v>
      </c>
      <c r="H196">
        <v>4.7800000000000002E-4</v>
      </c>
      <c r="I196" s="140" t="s">
        <v>2403</v>
      </c>
      <c r="J196" t="s">
        <v>2677</v>
      </c>
      <c r="K196" t="s">
        <v>2677</v>
      </c>
      <c r="L196" s="140" t="s">
        <v>1111</v>
      </c>
      <c r="M196" s="140" t="s">
        <v>1161</v>
      </c>
      <c r="N196" s="140" t="s">
        <v>936</v>
      </c>
    </row>
    <row r="197" spans="1:14">
      <c r="A197" s="140" t="s">
        <v>902</v>
      </c>
      <c r="B197" s="140" t="s">
        <v>151</v>
      </c>
      <c r="C197" s="140" t="s">
        <v>429</v>
      </c>
      <c r="D197" s="140">
        <v>0</v>
      </c>
      <c r="E197" s="140">
        <v>0</v>
      </c>
      <c r="F197" t="str">
        <f t="shared" si="6"/>
        <v>(株)コンシェルジュ</v>
      </c>
      <c r="G197" t="str">
        <f t="shared" ref="G197:G260" si="7">F197&amp;"_"&amp;C197</f>
        <v>(株)コンシェルジュ_メニューA</v>
      </c>
      <c r="H197">
        <v>0</v>
      </c>
      <c r="I197" s="140" t="s">
        <v>260</v>
      </c>
      <c r="J197" t="s">
        <v>1450</v>
      </c>
      <c r="K197" t="s">
        <v>1451</v>
      </c>
      <c r="L197" s="140" t="s">
        <v>306</v>
      </c>
      <c r="M197" s="140" t="s">
        <v>1563</v>
      </c>
      <c r="N197" s="140" t="s">
        <v>685</v>
      </c>
    </row>
    <row r="198" spans="1:14">
      <c r="A198" s="140"/>
      <c r="B198" s="140"/>
      <c r="C198" s="140" t="s">
        <v>393</v>
      </c>
      <c r="D198" s="140">
        <v>7.5500000000000003E-4</v>
      </c>
      <c r="E198" s="140">
        <v>7.5500000000000003E-4</v>
      </c>
      <c r="F198" t="str">
        <f t="shared" si="6"/>
        <v>(株)コンシェルジュ</v>
      </c>
      <c r="G198" t="str">
        <f t="shared" si="7"/>
        <v>(株)コンシェルジュ_メニューB(残差)</v>
      </c>
      <c r="H198">
        <v>7.5500000000000003E-4</v>
      </c>
      <c r="I198" s="140" t="s">
        <v>261</v>
      </c>
      <c r="J198" t="s">
        <v>1452</v>
      </c>
      <c r="K198" t="s">
        <v>1453</v>
      </c>
      <c r="L198" s="140" t="s">
        <v>142</v>
      </c>
      <c r="M198" s="140" t="s">
        <v>1206</v>
      </c>
      <c r="N198" s="140" t="s">
        <v>907</v>
      </c>
    </row>
    <row r="199" spans="1:14">
      <c r="A199" s="140"/>
      <c r="B199" s="140"/>
      <c r="C199" s="140" t="s">
        <v>952</v>
      </c>
      <c r="D199" s="140">
        <v>1.74E-4</v>
      </c>
      <c r="E199" s="140">
        <v>1.74E-4</v>
      </c>
      <c r="F199" t="str">
        <f t="shared" si="6"/>
        <v>(株)コンシェルジュ</v>
      </c>
      <c r="G199" t="str">
        <f t="shared" si="7"/>
        <v>(株)コンシェルジュ_(参考値)事業者全体</v>
      </c>
      <c r="H199">
        <v>1.74E-4</v>
      </c>
      <c r="I199" s="140" t="s">
        <v>262</v>
      </c>
      <c r="J199" t="s">
        <v>1454</v>
      </c>
      <c r="K199" t="s">
        <v>1455</v>
      </c>
      <c r="L199" s="140" t="s">
        <v>333</v>
      </c>
      <c r="M199" s="140" t="s">
        <v>1623</v>
      </c>
      <c r="N199" s="140" t="s">
        <v>645</v>
      </c>
    </row>
    <row r="200" spans="1:14">
      <c r="A200" s="140" t="s">
        <v>901</v>
      </c>
      <c r="B200" s="140" t="s">
        <v>143</v>
      </c>
      <c r="C200" s="140" t="s">
        <v>429</v>
      </c>
      <c r="D200" s="140">
        <v>0</v>
      </c>
      <c r="E200" s="140">
        <v>0</v>
      </c>
      <c r="F200" t="str">
        <f t="shared" si="6"/>
        <v>(株)アイ・グリッド・ソリューションズ</v>
      </c>
      <c r="G200" t="str">
        <f t="shared" si="7"/>
        <v>(株)アイ・グリッド・ソリューションズ_メニューA</v>
      </c>
      <c r="H200">
        <v>0</v>
      </c>
      <c r="I200" s="140" t="s">
        <v>263</v>
      </c>
      <c r="J200" t="s">
        <v>1456</v>
      </c>
      <c r="K200" t="s">
        <v>1457</v>
      </c>
      <c r="L200" s="140" t="s">
        <v>2392</v>
      </c>
      <c r="M200" s="140" t="s">
        <v>2740</v>
      </c>
      <c r="N200" s="140" t="s">
        <v>787</v>
      </c>
    </row>
    <row r="201" spans="1:14">
      <c r="A201" s="140"/>
      <c r="B201" s="140"/>
      <c r="C201" s="140" t="s">
        <v>393</v>
      </c>
      <c r="D201" s="140">
        <v>5.6499999999999996E-4</v>
      </c>
      <c r="E201" s="140">
        <v>5.6499999999999996E-4</v>
      </c>
      <c r="F201" t="str">
        <f t="shared" si="6"/>
        <v>(株)アイ・グリッド・ソリューションズ</v>
      </c>
      <c r="G201" t="str">
        <f t="shared" si="7"/>
        <v>(株)アイ・グリッド・ソリューションズ_メニューB(残差)</v>
      </c>
      <c r="H201">
        <v>5.6499999999999996E-4</v>
      </c>
      <c r="I201" s="140" t="s">
        <v>264</v>
      </c>
      <c r="J201" t="s">
        <v>1458</v>
      </c>
      <c r="K201" t="s">
        <v>1459</v>
      </c>
      <c r="L201" s="140" t="s">
        <v>1073</v>
      </c>
      <c r="M201" s="140" t="s">
        <v>1483</v>
      </c>
      <c r="N201" s="140" t="s">
        <v>736</v>
      </c>
    </row>
    <row r="202" spans="1:14">
      <c r="A202" s="140"/>
      <c r="B202" s="140"/>
      <c r="C202" s="140" t="s">
        <v>952</v>
      </c>
      <c r="D202" s="140">
        <v>4.6799999999999999E-4</v>
      </c>
      <c r="E202" s="140">
        <v>4.6799999999999999E-4</v>
      </c>
      <c r="F202" t="str">
        <f t="shared" si="6"/>
        <v>(株)アイ・グリッド・ソリューションズ</v>
      </c>
      <c r="G202" t="str">
        <f t="shared" si="7"/>
        <v>(株)アイ・グリッド・ソリューションズ_(参考値)事業者全体</v>
      </c>
      <c r="H202">
        <v>4.6799999999999999E-4</v>
      </c>
      <c r="I202" s="140" t="s">
        <v>265</v>
      </c>
      <c r="J202" t="s">
        <v>1460</v>
      </c>
      <c r="K202" t="s">
        <v>1461</v>
      </c>
      <c r="L202" s="140" t="s">
        <v>227</v>
      </c>
      <c r="M202" s="140" t="s">
        <v>1320</v>
      </c>
      <c r="N202" s="140" t="s">
        <v>842</v>
      </c>
    </row>
    <row r="203" spans="1:14">
      <c r="A203" s="140" t="s">
        <v>900</v>
      </c>
      <c r="B203" s="140" t="s">
        <v>166</v>
      </c>
      <c r="C203" s="140" t="s">
        <v>429</v>
      </c>
      <c r="D203" s="140">
        <v>0</v>
      </c>
      <c r="E203" s="140">
        <v>0</v>
      </c>
      <c r="F203" t="str">
        <f t="shared" si="6"/>
        <v>サミットエナジー(株)</v>
      </c>
      <c r="G203" t="str">
        <f t="shared" si="7"/>
        <v>サミットエナジー(株)_メニューA</v>
      </c>
      <c r="H203">
        <v>0</v>
      </c>
      <c r="I203" s="140" t="s">
        <v>1076</v>
      </c>
      <c r="J203" t="s">
        <v>1076</v>
      </c>
      <c r="K203" t="s">
        <v>1462</v>
      </c>
      <c r="L203" s="140" t="s">
        <v>973</v>
      </c>
      <c r="M203" s="140" t="s">
        <v>1795</v>
      </c>
      <c r="N203" s="140" t="s">
        <v>536</v>
      </c>
    </row>
    <row r="204" spans="1:14">
      <c r="A204" s="140"/>
      <c r="B204" s="140"/>
      <c r="C204" s="140" t="s">
        <v>393</v>
      </c>
      <c r="D204" s="140">
        <v>5.2400000000000005E-4</v>
      </c>
      <c r="E204" s="140">
        <v>5.2400000000000005E-4</v>
      </c>
      <c r="F204" t="str">
        <f t="shared" si="6"/>
        <v>サミットエナジー(株)</v>
      </c>
      <c r="G204" t="str">
        <f t="shared" si="7"/>
        <v>サミットエナジー(株)_メニューB(残差)</v>
      </c>
      <c r="H204">
        <v>5.2400000000000005E-4</v>
      </c>
      <c r="I204" s="140" t="s">
        <v>1075</v>
      </c>
      <c r="J204" t="s">
        <v>1075</v>
      </c>
      <c r="K204" t="s">
        <v>1463</v>
      </c>
      <c r="L204" s="140" t="s">
        <v>964</v>
      </c>
      <c r="M204" s="140" t="s">
        <v>1811</v>
      </c>
      <c r="N204" s="140" t="s">
        <v>527</v>
      </c>
    </row>
    <row r="205" spans="1:14">
      <c r="A205" s="140"/>
      <c r="B205" s="140"/>
      <c r="C205" s="140" t="s">
        <v>952</v>
      </c>
      <c r="D205" s="140">
        <v>4.2000000000000002E-4</v>
      </c>
      <c r="E205" s="140">
        <v>4.2000000000000002E-4</v>
      </c>
      <c r="F205" t="str">
        <f t="shared" si="6"/>
        <v>サミットエナジー(株)</v>
      </c>
      <c r="G205" t="str">
        <f t="shared" si="7"/>
        <v>サミットエナジー(株)_(参考値)事業者全体</v>
      </c>
      <c r="H205">
        <v>4.2000000000000002E-4</v>
      </c>
      <c r="I205" s="140" t="s">
        <v>266</v>
      </c>
      <c r="J205" t="s">
        <v>1464</v>
      </c>
      <c r="K205" t="s">
        <v>1465</v>
      </c>
      <c r="L205" s="140" t="s">
        <v>215</v>
      </c>
      <c r="M205" s="140" t="s">
        <v>1272</v>
      </c>
      <c r="N205" s="140" t="s">
        <v>871</v>
      </c>
    </row>
    <row r="206" spans="1:14">
      <c r="A206" s="140" t="s">
        <v>899</v>
      </c>
      <c r="B206" s="140" t="s">
        <v>192</v>
      </c>
      <c r="C206" s="140" t="s">
        <v>429</v>
      </c>
      <c r="D206" s="140">
        <v>0</v>
      </c>
      <c r="E206" s="140">
        <v>0</v>
      </c>
      <c r="F206" t="str">
        <f t="shared" si="6"/>
        <v>リコージャパン(株)</v>
      </c>
      <c r="G206" t="str">
        <f t="shared" si="7"/>
        <v>リコージャパン(株)_メニューA</v>
      </c>
      <c r="H206">
        <v>0</v>
      </c>
      <c r="I206" s="140" t="s">
        <v>2404</v>
      </c>
      <c r="J206" t="s">
        <v>2754</v>
      </c>
      <c r="K206" t="s">
        <v>2678</v>
      </c>
      <c r="L206" s="140" t="s">
        <v>2555</v>
      </c>
      <c r="M206" s="140" t="s">
        <v>2755</v>
      </c>
      <c r="N206" s="140" t="s">
        <v>2554</v>
      </c>
    </row>
    <row r="207" spans="1:14">
      <c r="A207" s="140"/>
      <c r="B207" s="140"/>
      <c r="C207" s="140" t="s">
        <v>953</v>
      </c>
      <c r="D207" s="140">
        <v>0</v>
      </c>
      <c r="E207" s="140">
        <v>0</v>
      </c>
      <c r="F207" t="str">
        <f t="shared" si="6"/>
        <v>リコージャパン(株)</v>
      </c>
      <c r="G207" t="str">
        <f t="shared" si="7"/>
        <v>リコージャパン(株)_メニューB</v>
      </c>
      <c r="H207">
        <v>0</v>
      </c>
      <c r="I207" s="140" t="s">
        <v>1074</v>
      </c>
      <c r="J207" t="s">
        <v>1466</v>
      </c>
      <c r="K207" t="s">
        <v>1467</v>
      </c>
      <c r="L207" s="140" t="s">
        <v>2469</v>
      </c>
      <c r="M207" s="140" t="s">
        <v>2756</v>
      </c>
      <c r="N207" s="140" t="s">
        <v>2468</v>
      </c>
    </row>
    <row r="208" spans="1:14">
      <c r="A208" s="140"/>
      <c r="B208" s="140"/>
      <c r="C208" s="140" t="s">
        <v>988</v>
      </c>
      <c r="D208" s="140">
        <v>3.0699999999999998E-4</v>
      </c>
      <c r="E208" s="140">
        <v>3.0699999999999998E-4</v>
      </c>
      <c r="F208" t="str">
        <f t="shared" si="6"/>
        <v>リコージャパン(株)</v>
      </c>
      <c r="G208" t="str">
        <f t="shared" si="7"/>
        <v>リコージャパン(株)_メニューC</v>
      </c>
      <c r="H208">
        <v>3.0699999999999998E-4</v>
      </c>
      <c r="I208" s="140" t="s">
        <v>2405</v>
      </c>
      <c r="J208" t="s">
        <v>2757</v>
      </c>
      <c r="K208" t="s">
        <v>2662</v>
      </c>
      <c r="L208" s="140" t="s">
        <v>2486</v>
      </c>
      <c r="M208" s="140" t="s">
        <v>2758</v>
      </c>
      <c r="N208" s="140" t="s">
        <v>2485</v>
      </c>
    </row>
    <row r="209" spans="1:14">
      <c r="A209" s="140"/>
      <c r="B209" s="140"/>
      <c r="C209" s="140" t="s">
        <v>987</v>
      </c>
      <c r="D209" s="140">
        <v>0</v>
      </c>
      <c r="E209" s="140">
        <v>0</v>
      </c>
      <c r="F209" t="str">
        <f t="shared" si="6"/>
        <v>リコージャパン(株)</v>
      </c>
      <c r="G209" t="str">
        <f t="shared" si="7"/>
        <v>リコージャパン(株)_メニューD</v>
      </c>
      <c r="H209">
        <v>0</v>
      </c>
      <c r="I209" s="140" t="s">
        <v>267</v>
      </c>
      <c r="J209" t="s">
        <v>1468</v>
      </c>
      <c r="K209" t="s">
        <v>1469</v>
      </c>
      <c r="L209" s="140" t="s">
        <v>2518</v>
      </c>
      <c r="M209" s="140" t="s">
        <v>2056</v>
      </c>
      <c r="N209" s="140" t="s">
        <v>2517</v>
      </c>
    </row>
    <row r="210" spans="1:14">
      <c r="A210" s="140"/>
      <c r="B210" s="140"/>
      <c r="C210" s="140" t="s">
        <v>986</v>
      </c>
      <c r="D210" s="140">
        <v>3.6999999999999999E-4</v>
      </c>
      <c r="E210" s="140">
        <v>3.6999999999999999E-4</v>
      </c>
      <c r="F210" t="str">
        <f t="shared" si="6"/>
        <v>リコージャパン(株)</v>
      </c>
      <c r="G210" t="str">
        <f t="shared" si="7"/>
        <v>リコージャパン(株)_メニューE</v>
      </c>
      <c r="H210">
        <v>3.6999999999999999E-4</v>
      </c>
      <c r="I210" s="140" t="s">
        <v>268</v>
      </c>
      <c r="J210" t="s">
        <v>1470</v>
      </c>
      <c r="K210" t="s">
        <v>1471</v>
      </c>
      <c r="L210" s="140" t="s">
        <v>2371</v>
      </c>
      <c r="M210" s="140" t="s">
        <v>2759</v>
      </c>
      <c r="N210" s="140" t="s">
        <v>863</v>
      </c>
    </row>
    <row r="211" spans="1:14">
      <c r="A211" s="140"/>
      <c r="B211" s="140"/>
      <c r="C211" s="140" t="s">
        <v>1078</v>
      </c>
      <c r="D211" s="140">
        <v>5.3499999999999999E-4</v>
      </c>
      <c r="E211" s="140">
        <v>5.3499999999999999E-4</v>
      </c>
      <c r="F211" t="str">
        <f t="shared" si="6"/>
        <v>リコージャパン(株)</v>
      </c>
      <c r="G211" t="str">
        <f t="shared" si="7"/>
        <v>リコージャパン(株)_メニューF(残差)</v>
      </c>
      <c r="H211">
        <v>5.3499999999999999E-4</v>
      </c>
      <c r="I211" s="140" t="s">
        <v>269</v>
      </c>
      <c r="J211" t="s">
        <v>1472</v>
      </c>
      <c r="K211" t="s">
        <v>1473</v>
      </c>
      <c r="L211" s="140" t="s">
        <v>1094</v>
      </c>
      <c r="M211" s="140" t="s">
        <v>1309</v>
      </c>
      <c r="N211" s="140" t="s">
        <v>848</v>
      </c>
    </row>
    <row r="212" spans="1:14">
      <c r="A212" s="140"/>
      <c r="B212" s="140"/>
      <c r="C212" s="140" t="s">
        <v>952</v>
      </c>
      <c r="D212" s="140">
        <v>4.7699999999999999E-4</v>
      </c>
      <c r="E212" s="140">
        <v>4.7699999999999999E-4</v>
      </c>
      <c r="F212" t="str">
        <f t="shared" si="6"/>
        <v>リコージャパン(株)</v>
      </c>
      <c r="G212" t="str">
        <f t="shared" si="7"/>
        <v>リコージャパン(株)_(参考値)事業者全体</v>
      </c>
      <c r="H212">
        <v>4.7699999999999999E-4</v>
      </c>
      <c r="I212" s="140" t="s">
        <v>270</v>
      </c>
      <c r="J212" t="s">
        <v>1474</v>
      </c>
      <c r="K212" t="s">
        <v>1475</v>
      </c>
      <c r="L212" s="140" t="s">
        <v>340</v>
      </c>
      <c r="M212" s="140" t="s">
        <v>1644</v>
      </c>
      <c r="N212" s="140" t="s">
        <v>630</v>
      </c>
    </row>
    <row r="213" spans="1:14">
      <c r="A213" s="140" t="s">
        <v>898</v>
      </c>
      <c r="B213" s="140" t="s">
        <v>202</v>
      </c>
      <c r="C213" s="140" t="s">
        <v>429</v>
      </c>
      <c r="D213" s="140">
        <v>0</v>
      </c>
      <c r="E213" s="140">
        <v>0</v>
      </c>
      <c r="F213" t="str">
        <f t="shared" si="6"/>
        <v>(株)エネルギア・ソリューション・アンド・サービス</v>
      </c>
      <c r="G213" t="str">
        <f t="shared" si="7"/>
        <v>(株)エネルギア・ソリューション・アンド・サービス_メニューA</v>
      </c>
      <c r="H213">
        <v>0</v>
      </c>
      <c r="I213" s="140" t="s">
        <v>271</v>
      </c>
      <c r="J213" t="s">
        <v>1476</v>
      </c>
      <c r="K213" t="s">
        <v>1477</v>
      </c>
      <c r="L213" s="140" t="s">
        <v>332</v>
      </c>
      <c r="M213" s="140" t="s">
        <v>1621</v>
      </c>
      <c r="N213" s="140" t="s">
        <v>646</v>
      </c>
    </row>
    <row r="214" spans="1:14">
      <c r="A214" s="140"/>
      <c r="B214" s="140"/>
      <c r="C214" s="140" t="s">
        <v>393</v>
      </c>
      <c r="D214" s="140">
        <v>5.5000000000000003E-4</v>
      </c>
      <c r="E214" s="140">
        <v>5.5000000000000003E-4</v>
      </c>
      <c r="F214" t="str">
        <f t="shared" si="6"/>
        <v>(株)エネルギア・ソリューション・アンド・サービス</v>
      </c>
      <c r="G214" t="str">
        <f t="shared" si="7"/>
        <v>(株)エネルギア・ソリューション・アンド・サービス_メニューB(残差)</v>
      </c>
      <c r="H214">
        <v>5.5000000000000003E-4</v>
      </c>
      <c r="I214" s="140" t="s">
        <v>272</v>
      </c>
      <c r="J214" t="s">
        <v>1478</v>
      </c>
      <c r="K214" t="s">
        <v>1479</v>
      </c>
      <c r="L214" s="140" t="s">
        <v>1028</v>
      </c>
      <c r="M214" s="140" t="s">
        <v>1702</v>
      </c>
      <c r="N214" s="140" t="s">
        <v>596</v>
      </c>
    </row>
    <row r="215" spans="1:14">
      <c r="A215" s="140"/>
      <c r="B215" s="140"/>
      <c r="C215" s="140" t="s">
        <v>952</v>
      </c>
      <c r="D215" s="140">
        <v>5.2700000000000002E-4</v>
      </c>
      <c r="E215" s="140">
        <v>5.2700000000000002E-4</v>
      </c>
      <c r="F215" t="str">
        <f t="shared" si="6"/>
        <v>(株)エネルギア・ソリューション・アンド・サービス</v>
      </c>
      <c r="G215" t="str">
        <f t="shared" si="7"/>
        <v>(株)エネルギア・ソリューション・アンド・サービス_(参考値)事業者全体</v>
      </c>
      <c r="H215">
        <v>5.2700000000000002E-4</v>
      </c>
      <c r="I215" s="140" t="s">
        <v>273</v>
      </c>
      <c r="J215" t="s">
        <v>1480</v>
      </c>
      <c r="K215" t="s">
        <v>1481</v>
      </c>
      <c r="L215" s="140" t="s">
        <v>1010</v>
      </c>
      <c r="M215" s="140" t="s">
        <v>1735</v>
      </c>
      <c r="N215" s="140" t="s">
        <v>575</v>
      </c>
    </row>
    <row r="216" spans="1:14">
      <c r="A216" s="140" t="s">
        <v>897</v>
      </c>
      <c r="B216" s="140" t="s">
        <v>203</v>
      </c>
      <c r="C216" s="140" t="s">
        <v>429</v>
      </c>
      <c r="D216" s="140">
        <v>0</v>
      </c>
      <c r="E216" s="140">
        <v>0</v>
      </c>
      <c r="F216" t="str">
        <f t="shared" si="6"/>
        <v>東京ガス(株)</v>
      </c>
      <c r="G216" t="str">
        <f t="shared" si="7"/>
        <v>東京ガス(株)_メニューA</v>
      </c>
      <c r="H216">
        <v>0</v>
      </c>
      <c r="I216" s="140" t="s">
        <v>1073</v>
      </c>
      <c r="J216" t="s">
        <v>1482</v>
      </c>
      <c r="K216" t="s">
        <v>1483</v>
      </c>
      <c r="L216" s="140" t="s">
        <v>2565</v>
      </c>
      <c r="M216" s="140" t="s">
        <v>2760</v>
      </c>
      <c r="N216" s="140" t="s">
        <v>2564</v>
      </c>
    </row>
    <row r="217" spans="1:14">
      <c r="A217" s="140"/>
      <c r="B217" s="140"/>
      <c r="C217" s="140" t="s">
        <v>953</v>
      </c>
      <c r="D217" s="140">
        <v>0</v>
      </c>
      <c r="E217" s="140">
        <v>0</v>
      </c>
      <c r="F217" t="str">
        <f t="shared" si="6"/>
        <v>東京ガス(株)</v>
      </c>
      <c r="G217" t="str">
        <f t="shared" si="7"/>
        <v>東京ガス(株)_メニューB</v>
      </c>
      <c r="H217">
        <v>0</v>
      </c>
      <c r="I217" s="140" t="s">
        <v>2406</v>
      </c>
      <c r="J217" t="s">
        <v>2685</v>
      </c>
      <c r="K217" t="s">
        <v>2685</v>
      </c>
      <c r="L217" s="140" t="s">
        <v>1100</v>
      </c>
      <c r="M217" s="140" t="s">
        <v>1260</v>
      </c>
      <c r="N217" s="140" t="s">
        <v>877</v>
      </c>
    </row>
    <row r="218" spans="1:14">
      <c r="A218" s="140"/>
      <c r="B218" s="140"/>
      <c r="C218" s="140" t="s">
        <v>988</v>
      </c>
      <c r="D218" s="140">
        <v>0</v>
      </c>
      <c r="E218" s="140">
        <v>0</v>
      </c>
      <c r="F218" t="str">
        <f t="shared" si="6"/>
        <v>東京ガス(株)</v>
      </c>
      <c r="G218" t="str">
        <f t="shared" si="7"/>
        <v>東京ガス(株)_メニューC</v>
      </c>
      <c r="H218">
        <v>0</v>
      </c>
      <c r="I218" s="140" t="s">
        <v>274</v>
      </c>
      <c r="J218" t="s">
        <v>1484</v>
      </c>
      <c r="K218" t="s">
        <v>1485</v>
      </c>
      <c r="L218" s="140" t="s">
        <v>2589</v>
      </c>
      <c r="M218" s="140" t="s">
        <v>2761</v>
      </c>
      <c r="N218" s="140" t="s">
        <v>2588</v>
      </c>
    </row>
    <row r="219" spans="1:14">
      <c r="A219" s="140"/>
      <c r="B219" s="140"/>
      <c r="C219" s="140" t="s">
        <v>987</v>
      </c>
      <c r="D219" s="140">
        <v>0</v>
      </c>
      <c r="E219" s="140">
        <v>0</v>
      </c>
      <c r="F219" t="str">
        <f t="shared" si="6"/>
        <v>東京ガス(株)</v>
      </c>
      <c r="G219" t="str">
        <f t="shared" si="7"/>
        <v>東京ガス(株)_メニューD</v>
      </c>
      <c r="H219">
        <v>0</v>
      </c>
      <c r="I219" s="140" t="s">
        <v>275</v>
      </c>
      <c r="J219" t="s">
        <v>1486</v>
      </c>
      <c r="K219" t="s">
        <v>1487</v>
      </c>
      <c r="L219" s="140" t="s">
        <v>2597</v>
      </c>
      <c r="M219" s="140" t="s">
        <v>2762</v>
      </c>
      <c r="N219" s="140" t="s">
        <v>2596</v>
      </c>
    </row>
    <row r="220" spans="1:14">
      <c r="A220" s="140"/>
      <c r="B220" s="140"/>
      <c r="C220" s="140" t="s">
        <v>986</v>
      </c>
      <c r="D220" s="140">
        <v>0</v>
      </c>
      <c r="E220" s="140">
        <v>0</v>
      </c>
      <c r="F220" t="str">
        <f t="shared" si="6"/>
        <v>東京ガス(株)</v>
      </c>
      <c r="G220" t="str">
        <f t="shared" si="7"/>
        <v>東京ガス(株)_メニューE</v>
      </c>
      <c r="H220">
        <v>0</v>
      </c>
      <c r="I220" s="140" t="s">
        <v>1072</v>
      </c>
      <c r="J220" t="s">
        <v>1488</v>
      </c>
      <c r="K220" t="s">
        <v>1489</v>
      </c>
      <c r="L220" s="140" t="s">
        <v>2543</v>
      </c>
      <c r="M220" s="140" t="s">
        <v>2763</v>
      </c>
      <c r="N220" s="140" t="s">
        <v>2542</v>
      </c>
    </row>
    <row r="221" spans="1:14">
      <c r="A221" s="140"/>
      <c r="B221" s="140"/>
      <c r="C221" s="140" t="s">
        <v>1078</v>
      </c>
      <c r="D221" s="140">
        <v>3.68E-4</v>
      </c>
      <c r="E221" s="140">
        <v>3.68E-4</v>
      </c>
      <c r="F221" t="str">
        <f t="shared" si="6"/>
        <v>東京ガス(株)</v>
      </c>
      <c r="G221" t="str">
        <f t="shared" si="7"/>
        <v>東京ガス(株)_メニューF(残差)</v>
      </c>
      <c r="H221">
        <v>3.68E-4</v>
      </c>
      <c r="I221" s="140" t="s">
        <v>276</v>
      </c>
      <c r="J221" t="s">
        <v>1490</v>
      </c>
      <c r="K221" t="s">
        <v>1491</v>
      </c>
      <c r="L221" s="140" t="s">
        <v>2410</v>
      </c>
      <c r="M221" s="140" t="s">
        <v>1502</v>
      </c>
      <c r="N221" s="140" t="s">
        <v>723</v>
      </c>
    </row>
    <row r="222" spans="1:14">
      <c r="A222" s="140"/>
      <c r="B222" s="140"/>
      <c r="C222" s="140" t="s">
        <v>952</v>
      </c>
      <c r="D222" s="140">
        <v>3.5399999999999999E-4</v>
      </c>
      <c r="E222" s="140">
        <v>3.5399999999999999E-4</v>
      </c>
      <c r="F222" t="str">
        <f t="shared" si="6"/>
        <v>東京ガス(株)</v>
      </c>
      <c r="G222" t="str">
        <f t="shared" si="7"/>
        <v>東京ガス(株)_(参考値)事業者全体</v>
      </c>
      <c r="H222">
        <v>3.5399999999999999E-4</v>
      </c>
      <c r="I222" s="140" t="s">
        <v>2407</v>
      </c>
      <c r="J222" t="s">
        <v>2764</v>
      </c>
      <c r="K222" t="s">
        <v>2765</v>
      </c>
      <c r="L222" s="140" t="s">
        <v>149</v>
      </c>
      <c r="M222" s="140" t="s">
        <v>1291</v>
      </c>
      <c r="N222" s="140" t="s">
        <v>859</v>
      </c>
    </row>
    <row r="223" spans="1:14">
      <c r="A223" s="140" t="s">
        <v>896</v>
      </c>
      <c r="B223" s="140" t="s">
        <v>179</v>
      </c>
      <c r="C223" s="140" t="s">
        <v>429</v>
      </c>
      <c r="D223" s="140">
        <v>0</v>
      </c>
      <c r="E223" s="140">
        <v>0</v>
      </c>
      <c r="F223" t="str">
        <f t="shared" si="6"/>
        <v>テス・エンジニアリング(株)</v>
      </c>
      <c r="G223" t="str">
        <f t="shared" si="7"/>
        <v>テス・エンジニアリング(株)_メニューA</v>
      </c>
      <c r="H223">
        <v>0</v>
      </c>
      <c r="I223" s="140" t="s">
        <v>277</v>
      </c>
      <c r="J223" t="s">
        <v>1492</v>
      </c>
      <c r="K223" t="s">
        <v>1493</v>
      </c>
      <c r="L223" s="140" t="s">
        <v>2573</v>
      </c>
      <c r="M223" s="140" t="s">
        <v>2766</v>
      </c>
      <c r="N223" s="140" t="s">
        <v>2572</v>
      </c>
    </row>
    <row r="224" spans="1:14">
      <c r="A224" s="140"/>
      <c r="B224" s="140"/>
      <c r="C224" s="140" t="s">
        <v>953</v>
      </c>
      <c r="D224" s="140">
        <v>0</v>
      </c>
      <c r="E224" s="140">
        <v>0</v>
      </c>
      <c r="F224" t="str">
        <f t="shared" si="6"/>
        <v>テス・エンジニアリング(株)</v>
      </c>
      <c r="G224" t="str">
        <f t="shared" si="7"/>
        <v>テス・エンジニアリング(株)_メニューB</v>
      </c>
      <c r="H224">
        <v>0</v>
      </c>
      <c r="I224" s="140" t="s">
        <v>278</v>
      </c>
      <c r="J224" t="s">
        <v>1494</v>
      </c>
      <c r="K224" t="s">
        <v>1495</v>
      </c>
      <c r="L224" s="140" t="s">
        <v>163</v>
      </c>
      <c r="M224" s="140" t="s">
        <v>1279</v>
      </c>
      <c r="N224" s="140" t="s">
        <v>867</v>
      </c>
    </row>
    <row r="225" spans="1:14">
      <c r="A225" s="140"/>
      <c r="B225" s="140"/>
      <c r="C225" s="140" t="s">
        <v>965</v>
      </c>
      <c r="D225" s="140">
        <v>4.28E-4</v>
      </c>
      <c r="E225" s="140">
        <v>4.28E-4</v>
      </c>
      <c r="F225" t="str">
        <f t="shared" si="6"/>
        <v>テス・エンジニアリング(株)</v>
      </c>
      <c r="G225" t="str">
        <f t="shared" si="7"/>
        <v>テス・エンジニアリング(株)_メニューC(残差)</v>
      </c>
      <c r="H225">
        <v>4.28E-4</v>
      </c>
      <c r="I225" s="140" t="s">
        <v>279</v>
      </c>
      <c r="J225" t="s">
        <v>1496</v>
      </c>
      <c r="K225" t="s">
        <v>1497</v>
      </c>
      <c r="L225" s="140" t="s">
        <v>219</v>
      </c>
      <c r="M225" s="140" t="s">
        <v>1293</v>
      </c>
      <c r="N225" s="140" t="s">
        <v>857</v>
      </c>
    </row>
    <row r="226" spans="1:14">
      <c r="A226" s="140"/>
      <c r="B226" s="140"/>
      <c r="C226" s="140" t="s">
        <v>952</v>
      </c>
      <c r="D226" s="140">
        <v>4.1100000000000002E-4</v>
      </c>
      <c r="E226" s="140">
        <v>4.1100000000000002E-4</v>
      </c>
      <c r="F226" t="str">
        <f t="shared" si="6"/>
        <v>テス・エンジニアリング(株)</v>
      </c>
      <c r="G226" t="str">
        <f t="shared" si="7"/>
        <v>テス・エンジニアリング(株)_(参考値)事業者全体</v>
      </c>
      <c r="H226">
        <v>4.1100000000000002E-4</v>
      </c>
      <c r="I226" s="140" t="s">
        <v>280</v>
      </c>
      <c r="J226" t="s">
        <v>1498</v>
      </c>
      <c r="K226" t="s">
        <v>1499</v>
      </c>
      <c r="L226" s="140" t="s">
        <v>273</v>
      </c>
      <c r="M226" s="140" t="s">
        <v>1481</v>
      </c>
      <c r="N226" s="140" t="s">
        <v>737</v>
      </c>
    </row>
    <row r="227" spans="1:14">
      <c r="A227" s="140" t="s">
        <v>895</v>
      </c>
      <c r="B227" s="140" t="s">
        <v>204</v>
      </c>
      <c r="C227" s="140" t="s">
        <v>429</v>
      </c>
      <c r="D227" s="140">
        <v>0</v>
      </c>
      <c r="E227" s="140">
        <v>0</v>
      </c>
      <c r="F227" t="str">
        <f t="shared" si="6"/>
        <v>青梅ガス(株)</v>
      </c>
      <c r="G227" t="str">
        <f t="shared" si="7"/>
        <v>青梅ガス(株)_メニューA</v>
      </c>
      <c r="H227">
        <v>0</v>
      </c>
      <c r="I227" s="140" t="s">
        <v>281</v>
      </c>
      <c r="J227" t="s">
        <v>1500</v>
      </c>
      <c r="K227" t="s">
        <v>1501</v>
      </c>
      <c r="L227" s="140" t="s">
        <v>256</v>
      </c>
      <c r="M227" s="140" t="s">
        <v>1441</v>
      </c>
      <c r="N227" s="140" t="s">
        <v>761</v>
      </c>
    </row>
    <row r="228" spans="1:14">
      <c r="A228" s="140"/>
      <c r="B228" s="140"/>
      <c r="C228" s="140" t="s">
        <v>393</v>
      </c>
      <c r="D228" s="140">
        <v>4.2000000000000002E-4</v>
      </c>
      <c r="E228" s="140">
        <v>4.2000000000000002E-4</v>
      </c>
      <c r="F228" t="str">
        <f t="shared" si="6"/>
        <v>青梅ガス(株)</v>
      </c>
      <c r="G228" t="str">
        <f t="shared" si="7"/>
        <v>青梅ガス(株)_メニューB(残差)</v>
      </c>
      <c r="H228">
        <v>4.2000000000000002E-4</v>
      </c>
      <c r="I228" s="140" t="s">
        <v>2409</v>
      </c>
      <c r="J228" t="s">
        <v>2767</v>
      </c>
      <c r="K228" t="s">
        <v>2644</v>
      </c>
      <c r="L228" s="140" t="s">
        <v>298</v>
      </c>
      <c r="M228" s="140" t="s">
        <v>1541</v>
      </c>
      <c r="N228" s="140" t="s">
        <v>700</v>
      </c>
    </row>
    <row r="229" spans="1:14">
      <c r="A229" s="140"/>
      <c r="B229" s="140"/>
      <c r="C229" s="140" t="s">
        <v>952</v>
      </c>
      <c r="D229" s="140">
        <v>4.1800000000000002E-4</v>
      </c>
      <c r="E229" s="140">
        <v>4.1800000000000002E-4</v>
      </c>
      <c r="F229" t="str">
        <f t="shared" si="6"/>
        <v>青梅ガス(株)</v>
      </c>
      <c r="G229" t="str">
        <f t="shared" si="7"/>
        <v>青梅ガス(株)_(参考値)事業者全体</v>
      </c>
      <c r="H229">
        <v>4.1800000000000002E-4</v>
      </c>
      <c r="I229" s="140" t="s">
        <v>2410</v>
      </c>
      <c r="J229" t="s">
        <v>2768</v>
      </c>
      <c r="K229" t="s">
        <v>1502</v>
      </c>
      <c r="L229" s="140" t="s">
        <v>229</v>
      </c>
      <c r="M229" s="140" t="s">
        <v>1326</v>
      </c>
      <c r="N229" s="140" t="s">
        <v>838</v>
      </c>
    </row>
    <row r="230" spans="1:14">
      <c r="A230" s="140" t="s">
        <v>894</v>
      </c>
      <c r="B230" s="140" t="s">
        <v>205</v>
      </c>
      <c r="C230" s="140" t="s">
        <v>429</v>
      </c>
      <c r="D230" s="140">
        <v>3.9399999999999998E-4</v>
      </c>
      <c r="E230" s="140">
        <v>0</v>
      </c>
      <c r="F230" t="str">
        <f t="shared" si="6"/>
        <v>(株)イーネットワークシステムズ</v>
      </c>
      <c r="G230" t="str">
        <f t="shared" si="7"/>
        <v>(株)イーネットワークシステムズ_メニューA</v>
      </c>
      <c r="H230">
        <v>3.9399999999999998E-4</v>
      </c>
      <c r="I230" s="140" t="s">
        <v>282</v>
      </c>
      <c r="J230" t="s">
        <v>1503</v>
      </c>
      <c r="K230" t="s">
        <v>1504</v>
      </c>
      <c r="L230" s="140" t="s">
        <v>223</v>
      </c>
      <c r="M230" s="140" t="s">
        <v>1303</v>
      </c>
      <c r="N230" s="140" t="s">
        <v>851</v>
      </c>
    </row>
    <row r="231" spans="1:14">
      <c r="A231" s="140"/>
      <c r="B231" s="140"/>
      <c r="C231" s="140" t="s">
        <v>953</v>
      </c>
      <c r="D231" s="140">
        <v>0</v>
      </c>
      <c r="E231" s="140">
        <v>0</v>
      </c>
      <c r="F231" t="str">
        <f t="shared" si="6"/>
        <v>(株)イーネットワークシステムズ</v>
      </c>
      <c r="G231" t="str">
        <f t="shared" si="7"/>
        <v>(株)イーネットワークシステムズ_メニューB</v>
      </c>
      <c r="H231">
        <v>0</v>
      </c>
      <c r="I231" s="140" t="s">
        <v>2411</v>
      </c>
      <c r="J231" t="s">
        <v>2769</v>
      </c>
      <c r="K231" t="s">
        <v>2892</v>
      </c>
      <c r="L231" s="140" t="s">
        <v>235</v>
      </c>
      <c r="M231" s="140" t="s">
        <v>1357</v>
      </c>
      <c r="N231" s="140" t="s">
        <v>816</v>
      </c>
    </row>
    <row r="232" spans="1:14">
      <c r="A232" s="140"/>
      <c r="B232" s="140"/>
      <c r="C232" s="140" t="s">
        <v>988</v>
      </c>
      <c r="D232" s="140">
        <v>0</v>
      </c>
      <c r="E232" s="140">
        <v>0</v>
      </c>
      <c r="F232" t="str">
        <f t="shared" si="6"/>
        <v>(株)イーネットワークシステムズ</v>
      </c>
      <c r="G232" t="str">
        <f t="shared" si="7"/>
        <v>(株)イーネットワークシステムズ_メニューC</v>
      </c>
      <c r="H232">
        <v>0</v>
      </c>
      <c r="I232" s="140" t="s">
        <v>283</v>
      </c>
      <c r="J232" t="s">
        <v>1505</v>
      </c>
      <c r="K232" t="s">
        <v>1506</v>
      </c>
      <c r="L232" s="140" t="s">
        <v>2557</v>
      </c>
      <c r="M232" s="140" t="s">
        <v>2770</v>
      </c>
      <c r="N232" s="140" t="s">
        <v>2771</v>
      </c>
    </row>
    <row r="233" spans="1:14">
      <c r="A233" s="140"/>
      <c r="B233" s="140"/>
      <c r="C233" s="140" t="s">
        <v>987</v>
      </c>
      <c r="D233" s="140">
        <v>0</v>
      </c>
      <c r="E233" s="140">
        <v>0</v>
      </c>
      <c r="F233" t="str">
        <f t="shared" si="6"/>
        <v>(株)イーネットワークシステムズ</v>
      </c>
      <c r="G233" t="str">
        <f t="shared" si="7"/>
        <v>(株)イーネットワークシステムズ_メニューD</v>
      </c>
      <c r="H233">
        <v>0</v>
      </c>
      <c r="I233" s="140" t="s">
        <v>2412</v>
      </c>
      <c r="J233" t="s">
        <v>2647</v>
      </c>
      <c r="K233" t="s">
        <v>2647</v>
      </c>
      <c r="L233" s="140" t="s">
        <v>232</v>
      </c>
      <c r="M233" s="140" t="s">
        <v>1332</v>
      </c>
      <c r="N233" s="140" t="s">
        <v>834</v>
      </c>
    </row>
    <row r="234" spans="1:14">
      <c r="A234" s="140"/>
      <c r="B234" s="140"/>
      <c r="C234" s="140" t="s">
        <v>1062</v>
      </c>
      <c r="D234" s="140">
        <v>6.3900000000000003E-4</v>
      </c>
      <c r="E234" s="140">
        <v>6.3900000000000003E-4</v>
      </c>
      <c r="F234" t="str">
        <f t="shared" si="6"/>
        <v>(株)イーネットワークシステムズ</v>
      </c>
      <c r="G234" t="str">
        <f t="shared" si="7"/>
        <v>(株)イーネットワークシステムズ_メニューE(残差)</v>
      </c>
      <c r="H234">
        <v>6.3900000000000003E-4</v>
      </c>
      <c r="I234" s="140" t="s">
        <v>284</v>
      </c>
      <c r="J234" t="s">
        <v>1507</v>
      </c>
      <c r="K234" t="s">
        <v>1508</v>
      </c>
      <c r="L234" s="140" t="s">
        <v>161</v>
      </c>
      <c r="M234" s="140" t="s">
        <v>1410</v>
      </c>
      <c r="N234" s="140" t="s">
        <v>783</v>
      </c>
    </row>
    <row r="235" spans="1:14">
      <c r="A235" s="140"/>
      <c r="B235" s="140"/>
      <c r="C235" s="140" t="s">
        <v>952</v>
      </c>
      <c r="D235" s="140">
        <v>5.2400000000000005E-4</v>
      </c>
      <c r="E235" s="140">
        <v>5.2300000000000003E-4</v>
      </c>
      <c r="F235" t="str">
        <f t="shared" si="6"/>
        <v>(株)イーネットワークシステムズ</v>
      </c>
      <c r="G235" t="str">
        <f t="shared" si="7"/>
        <v>(株)イーネットワークシステムズ_(参考値)事業者全体</v>
      </c>
      <c r="H235">
        <v>5.2400000000000005E-4</v>
      </c>
      <c r="I235" s="140" t="s">
        <v>1071</v>
      </c>
      <c r="J235" t="s">
        <v>1071</v>
      </c>
      <c r="K235" t="s">
        <v>1509</v>
      </c>
      <c r="L235" s="140" t="s">
        <v>954</v>
      </c>
      <c r="M235" s="140" t="s">
        <v>1830</v>
      </c>
      <c r="N235" s="140" t="s">
        <v>515</v>
      </c>
    </row>
    <row r="236" spans="1:14">
      <c r="A236" s="140" t="s">
        <v>893</v>
      </c>
      <c r="B236" s="140" t="s">
        <v>1103</v>
      </c>
      <c r="C236" s="140"/>
      <c r="D236" s="140">
        <v>3.9800000000000002E-4</v>
      </c>
      <c r="E236" s="140">
        <v>3.9800000000000002E-4</v>
      </c>
      <c r="F236" t="str">
        <f t="shared" si="6"/>
        <v>(株)エネアーク関東</v>
      </c>
      <c r="G236" t="str">
        <f t="shared" si="7"/>
        <v>(株)エネアーク関東_</v>
      </c>
      <c r="H236">
        <v>3.9800000000000002E-4</v>
      </c>
      <c r="I236" s="140" t="s">
        <v>285</v>
      </c>
      <c r="J236" t="s">
        <v>1510</v>
      </c>
      <c r="K236" t="s">
        <v>1511</v>
      </c>
      <c r="L236" s="140" t="s">
        <v>2452</v>
      </c>
      <c r="M236" s="140" t="s">
        <v>2772</v>
      </c>
      <c r="N236" s="140" t="s">
        <v>627</v>
      </c>
    </row>
    <row r="237" spans="1:14">
      <c r="A237" s="140" t="s">
        <v>892</v>
      </c>
      <c r="B237" s="140" t="s">
        <v>206</v>
      </c>
      <c r="C237" s="140" t="s">
        <v>429</v>
      </c>
      <c r="D237" s="140">
        <v>0</v>
      </c>
      <c r="E237" s="140">
        <v>0</v>
      </c>
      <c r="F237" t="str">
        <f t="shared" si="6"/>
        <v>(株)東急パワーサプライ</v>
      </c>
      <c r="G237" t="str">
        <f t="shared" si="7"/>
        <v>(株)東急パワーサプライ_メニューA</v>
      </c>
      <c r="H237">
        <v>0</v>
      </c>
      <c r="I237" s="140" t="s">
        <v>286</v>
      </c>
      <c r="J237" t="s">
        <v>1512</v>
      </c>
      <c r="K237" t="s">
        <v>1513</v>
      </c>
      <c r="L237" s="140" t="s">
        <v>317</v>
      </c>
      <c r="M237" s="140" t="s">
        <v>1588</v>
      </c>
      <c r="N237" s="140" t="s">
        <v>666</v>
      </c>
    </row>
    <row r="238" spans="1:14">
      <c r="A238" s="140"/>
      <c r="B238" s="140"/>
      <c r="C238" s="140" t="s">
        <v>953</v>
      </c>
      <c r="D238" s="140">
        <v>0</v>
      </c>
      <c r="E238" s="140">
        <v>0</v>
      </c>
      <c r="F238" t="str">
        <f t="shared" si="6"/>
        <v>(株)東急パワーサプライ</v>
      </c>
      <c r="G238" t="str">
        <f t="shared" si="7"/>
        <v>(株)東急パワーサプライ_メニューB</v>
      </c>
      <c r="H238">
        <v>0</v>
      </c>
      <c r="I238" s="140" t="s">
        <v>287</v>
      </c>
      <c r="J238" t="s">
        <v>1514</v>
      </c>
      <c r="K238" t="s">
        <v>1515</v>
      </c>
      <c r="L238" s="140" t="s">
        <v>1056</v>
      </c>
      <c r="M238" s="140" t="s">
        <v>1648</v>
      </c>
      <c r="N238" s="140" t="s">
        <v>628</v>
      </c>
    </row>
    <row r="239" spans="1:14">
      <c r="A239" s="140"/>
      <c r="B239" s="140"/>
      <c r="C239" s="140" t="s">
        <v>988</v>
      </c>
      <c r="D239" s="140">
        <v>0</v>
      </c>
      <c r="E239" s="140">
        <v>0</v>
      </c>
      <c r="F239" t="str">
        <f t="shared" si="6"/>
        <v>(株)東急パワーサプライ</v>
      </c>
      <c r="G239" t="str">
        <f t="shared" si="7"/>
        <v>(株)東急パワーサプライ_メニューC</v>
      </c>
      <c r="H239">
        <v>0</v>
      </c>
      <c r="I239" s="140" t="s">
        <v>1070</v>
      </c>
      <c r="J239" t="s">
        <v>1516</v>
      </c>
      <c r="K239" t="s">
        <v>1517</v>
      </c>
      <c r="L239" s="140" t="s">
        <v>1009</v>
      </c>
      <c r="M239" s="140" t="s">
        <v>1737</v>
      </c>
      <c r="N239" s="140" t="s">
        <v>574</v>
      </c>
    </row>
    <row r="240" spans="1:14">
      <c r="A240" s="140"/>
      <c r="B240" s="140"/>
      <c r="C240" s="140" t="s">
        <v>987</v>
      </c>
      <c r="D240" s="140">
        <v>0</v>
      </c>
      <c r="E240" s="140">
        <v>0</v>
      </c>
      <c r="F240" t="str">
        <f t="shared" si="6"/>
        <v>(株)東急パワーサプライ</v>
      </c>
      <c r="G240" t="str">
        <f t="shared" si="7"/>
        <v>(株)東急パワーサプライ_メニューD</v>
      </c>
      <c r="H240">
        <v>0</v>
      </c>
      <c r="I240" s="140" t="s">
        <v>288</v>
      </c>
      <c r="J240" t="s">
        <v>1518</v>
      </c>
      <c r="K240" t="s">
        <v>1519</v>
      </c>
      <c r="L240" s="140" t="s">
        <v>1076</v>
      </c>
      <c r="M240" s="140" t="s">
        <v>1462</v>
      </c>
      <c r="N240" s="140" t="s">
        <v>749</v>
      </c>
    </row>
    <row r="241" spans="1:14">
      <c r="A241" s="140"/>
      <c r="B241" s="140"/>
      <c r="C241" s="140" t="s">
        <v>986</v>
      </c>
      <c r="D241" s="140">
        <v>0</v>
      </c>
      <c r="E241" s="140">
        <v>0</v>
      </c>
      <c r="F241" t="str">
        <f t="shared" si="6"/>
        <v>(株)東急パワーサプライ</v>
      </c>
      <c r="G241" t="str">
        <f t="shared" si="7"/>
        <v>(株)東急パワーサプライ_メニューE</v>
      </c>
      <c r="H241">
        <v>0</v>
      </c>
      <c r="I241" s="140" t="s">
        <v>289</v>
      </c>
      <c r="J241" t="s">
        <v>1520</v>
      </c>
      <c r="K241" t="s">
        <v>1521</v>
      </c>
      <c r="L241" s="140" t="s">
        <v>197</v>
      </c>
      <c r="M241" s="140" t="s">
        <v>1188</v>
      </c>
      <c r="N241" s="140" t="s">
        <v>918</v>
      </c>
    </row>
    <row r="242" spans="1:14">
      <c r="A242" s="140"/>
      <c r="B242" s="140"/>
      <c r="C242" s="140" t="s">
        <v>985</v>
      </c>
      <c r="D242" s="140">
        <v>0</v>
      </c>
      <c r="E242" s="140">
        <v>0</v>
      </c>
      <c r="F242" t="str">
        <f t="shared" si="6"/>
        <v>(株)東急パワーサプライ</v>
      </c>
      <c r="G242" t="str">
        <f t="shared" si="7"/>
        <v>(株)東急パワーサプライ_メニューF</v>
      </c>
      <c r="H242">
        <v>0</v>
      </c>
      <c r="I242" s="140" t="s">
        <v>290</v>
      </c>
      <c r="J242" t="s">
        <v>1522</v>
      </c>
      <c r="K242" t="s">
        <v>1523</v>
      </c>
      <c r="L242" s="140" t="s">
        <v>1038</v>
      </c>
      <c r="M242" s="140" t="s">
        <v>1683</v>
      </c>
      <c r="N242" s="140" t="s">
        <v>606</v>
      </c>
    </row>
    <row r="243" spans="1:14">
      <c r="A243" s="140"/>
      <c r="B243" s="140"/>
      <c r="C243" s="140" t="s">
        <v>1102</v>
      </c>
      <c r="D243" s="140">
        <v>6.1899999999999998E-4</v>
      </c>
      <c r="E243" s="140">
        <v>6.1899999999999998E-4</v>
      </c>
      <c r="F243" t="str">
        <f t="shared" si="6"/>
        <v>(株)東急パワーサプライ</v>
      </c>
      <c r="G243" t="str">
        <f t="shared" si="7"/>
        <v>(株)東急パワーサプライ_メニューG(残差)</v>
      </c>
      <c r="H243">
        <v>6.1899999999999998E-4</v>
      </c>
      <c r="I243" s="140" t="s">
        <v>291</v>
      </c>
      <c r="J243" t="s">
        <v>1524</v>
      </c>
      <c r="K243" t="s">
        <v>1525</v>
      </c>
      <c r="L243" s="140" t="s">
        <v>248</v>
      </c>
      <c r="M243" s="140" t="s">
        <v>1400</v>
      </c>
      <c r="N243" s="140" t="s">
        <v>790</v>
      </c>
    </row>
    <row r="244" spans="1:14">
      <c r="A244" s="140"/>
      <c r="B244" s="140"/>
      <c r="C244" s="140" t="s">
        <v>952</v>
      </c>
      <c r="D244" s="140">
        <v>1.3300000000000001E-4</v>
      </c>
      <c r="E244" s="140">
        <v>1.3300000000000001E-4</v>
      </c>
      <c r="F244" t="str">
        <f t="shared" si="6"/>
        <v>(株)東急パワーサプライ</v>
      </c>
      <c r="G244" t="str">
        <f t="shared" si="7"/>
        <v>(株)東急パワーサプライ_(参考値)事業者全体</v>
      </c>
      <c r="H244">
        <v>1.3300000000000001E-4</v>
      </c>
      <c r="I244" s="140" t="s">
        <v>292</v>
      </c>
      <c r="J244" t="s">
        <v>1526</v>
      </c>
      <c r="K244" t="s">
        <v>1527</v>
      </c>
      <c r="L244" s="140" t="s">
        <v>2587</v>
      </c>
      <c r="M244" s="140" t="s">
        <v>2773</v>
      </c>
      <c r="N244" s="140" t="s">
        <v>2586</v>
      </c>
    </row>
    <row r="245" spans="1:14">
      <c r="A245" s="140" t="s">
        <v>891</v>
      </c>
      <c r="B245" s="140" t="s">
        <v>141</v>
      </c>
      <c r="C245" s="140" t="s">
        <v>429</v>
      </c>
      <c r="D245" s="140">
        <v>0</v>
      </c>
      <c r="E245" s="140">
        <v>0</v>
      </c>
      <c r="F245" t="str">
        <f t="shared" si="6"/>
        <v>王子・伊藤忠エネクス電力販売(株)</v>
      </c>
      <c r="G245" t="str">
        <f t="shared" si="7"/>
        <v>王子・伊藤忠エネクス電力販売(株)_メニューA</v>
      </c>
      <c r="H245">
        <v>0</v>
      </c>
      <c r="I245" s="140" t="s">
        <v>293</v>
      </c>
      <c r="J245" t="s">
        <v>1528</v>
      </c>
      <c r="K245" t="s">
        <v>1529</v>
      </c>
      <c r="L245" s="140" t="s">
        <v>1015</v>
      </c>
      <c r="M245" s="140" t="s">
        <v>1725</v>
      </c>
      <c r="N245" s="140" t="s">
        <v>581</v>
      </c>
    </row>
    <row r="246" spans="1:14">
      <c r="A246" s="140"/>
      <c r="B246" s="140"/>
      <c r="C246" s="140" t="s">
        <v>953</v>
      </c>
      <c r="D246" s="140">
        <v>1.2999999999999999E-4</v>
      </c>
      <c r="E246" s="140">
        <v>1.2999999999999999E-4</v>
      </c>
      <c r="F246" t="str">
        <f t="shared" si="6"/>
        <v>王子・伊藤忠エネクス電力販売(株)</v>
      </c>
      <c r="G246" t="str">
        <f t="shared" si="7"/>
        <v>王子・伊藤忠エネクス電力販売(株)_メニューB</v>
      </c>
      <c r="H246">
        <v>1.2999999999999999E-4</v>
      </c>
      <c r="I246" s="140" t="s">
        <v>294</v>
      </c>
      <c r="J246" t="s">
        <v>1530</v>
      </c>
      <c r="K246" t="s">
        <v>1531</v>
      </c>
      <c r="L246" s="140" t="s">
        <v>2494</v>
      </c>
      <c r="M246" s="140" t="s">
        <v>2774</v>
      </c>
      <c r="N246" s="140" t="s">
        <v>521</v>
      </c>
    </row>
    <row r="247" spans="1:14">
      <c r="A247" s="140"/>
      <c r="B247" s="140"/>
      <c r="C247" s="140" t="s">
        <v>988</v>
      </c>
      <c r="D247" s="140">
        <v>2.3699999999999999E-4</v>
      </c>
      <c r="E247" s="140">
        <v>2.3699999999999999E-4</v>
      </c>
      <c r="F247" t="str">
        <f t="shared" si="6"/>
        <v>王子・伊藤忠エネクス電力販売(株)</v>
      </c>
      <c r="G247" t="str">
        <f t="shared" si="7"/>
        <v>王子・伊藤忠エネクス電力販売(株)_メニューC</v>
      </c>
      <c r="H247">
        <v>2.3699999999999999E-4</v>
      </c>
      <c r="I247" s="140" t="s">
        <v>295</v>
      </c>
      <c r="J247" t="s">
        <v>1532</v>
      </c>
      <c r="K247" t="s">
        <v>1533</v>
      </c>
      <c r="L247" s="140" t="s">
        <v>288</v>
      </c>
      <c r="M247" s="140" t="s">
        <v>1519</v>
      </c>
      <c r="N247" s="140" t="s">
        <v>712</v>
      </c>
    </row>
    <row r="248" spans="1:14">
      <c r="A248" s="140"/>
      <c r="B248" s="140"/>
      <c r="C248" s="140" t="s">
        <v>987</v>
      </c>
      <c r="D248" s="140">
        <v>2.5900000000000001E-4</v>
      </c>
      <c r="E248" s="140">
        <v>2.5900000000000001E-4</v>
      </c>
      <c r="F248" t="str">
        <f t="shared" si="6"/>
        <v>王子・伊藤忠エネクス電力販売(株)</v>
      </c>
      <c r="G248" t="str">
        <f t="shared" si="7"/>
        <v>王子・伊藤忠エネクス電力販売(株)_メニューD</v>
      </c>
      <c r="H248">
        <v>2.5900000000000001E-4</v>
      </c>
      <c r="I248" s="140" t="s">
        <v>296</v>
      </c>
      <c r="J248" t="s">
        <v>1534</v>
      </c>
      <c r="K248" t="s">
        <v>1535</v>
      </c>
      <c r="L248" s="140" t="s">
        <v>970</v>
      </c>
      <c r="M248" s="140" t="s">
        <v>1801</v>
      </c>
      <c r="N248" s="140" t="s">
        <v>533</v>
      </c>
    </row>
    <row r="249" spans="1:14">
      <c r="A249" s="140"/>
      <c r="B249" s="140"/>
      <c r="C249" s="140" t="s">
        <v>986</v>
      </c>
      <c r="D249" s="140">
        <v>3.01E-4</v>
      </c>
      <c r="E249" s="140">
        <v>3.01E-4</v>
      </c>
      <c r="F249" t="str">
        <f t="shared" si="6"/>
        <v>王子・伊藤忠エネクス電力販売(株)</v>
      </c>
      <c r="G249" t="str">
        <f t="shared" si="7"/>
        <v>王子・伊藤忠エネクス電力販売(株)_メニューE</v>
      </c>
      <c r="H249">
        <v>3.01E-4</v>
      </c>
      <c r="I249" s="140" t="s">
        <v>2414</v>
      </c>
      <c r="J249" t="s">
        <v>2775</v>
      </c>
      <c r="K249" t="s">
        <v>2878</v>
      </c>
      <c r="L249" s="140" t="s">
        <v>319</v>
      </c>
      <c r="M249" s="140" t="s">
        <v>1593</v>
      </c>
      <c r="N249" s="140" t="s">
        <v>662</v>
      </c>
    </row>
    <row r="250" spans="1:14">
      <c r="A250" s="140"/>
      <c r="B250" s="140"/>
      <c r="C250" s="140" t="s">
        <v>985</v>
      </c>
      <c r="D250" s="140">
        <v>3.2600000000000001E-4</v>
      </c>
      <c r="E250" s="140">
        <v>3.2600000000000001E-4</v>
      </c>
      <c r="F250" t="str">
        <f t="shared" si="6"/>
        <v>王子・伊藤忠エネクス電力販売(株)</v>
      </c>
      <c r="G250" t="str">
        <f t="shared" si="7"/>
        <v>王子・伊藤忠エネクス電力販売(株)_メニューF</v>
      </c>
      <c r="H250">
        <v>3.2600000000000001E-4</v>
      </c>
      <c r="I250" s="140" t="s">
        <v>297</v>
      </c>
      <c r="J250" t="s">
        <v>1536</v>
      </c>
      <c r="K250" t="s">
        <v>1537</v>
      </c>
      <c r="L250" s="140" t="s">
        <v>304</v>
      </c>
      <c r="M250" s="140" t="s">
        <v>1559</v>
      </c>
      <c r="N250" s="140" t="s">
        <v>687</v>
      </c>
    </row>
    <row r="251" spans="1:14">
      <c r="A251" s="140"/>
      <c r="B251" s="140"/>
      <c r="C251" s="140" t="s">
        <v>1102</v>
      </c>
      <c r="D251" s="140">
        <v>4.2200000000000001E-4</v>
      </c>
      <c r="E251" s="140">
        <v>4.2200000000000001E-4</v>
      </c>
      <c r="F251" t="str">
        <f t="shared" si="6"/>
        <v>王子・伊藤忠エネクス電力販売(株)</v>
      </c>
      <c r="G251" t="str">
        <f t="shared" si="7"/>
        <v>王子・伊藤忠エネクス電力販売(株)_メニューG(残差)</v>
      </c>
      <c r="H251">
        <v>4.2200000000000001E-4</v>
      </c>
      <c r="I251" s="140" t="s">
        <v>1069</v>
      </c>
      <c r="J251" t="s">
        <v>1538</v>
      </c>
      <c r="K251" t="s">
        <v>1539</v>
      </c>
      <c r="L251" s="140" t="s">
        <v>2407</v>
      </c>
      <c r="M251" s="140" t="s">
        <v>2765</v>
      </c>
      <c r="N251" s="140" t="s">
        <v>730</v>
      </c>
    </row>
    <row r="252" spans="1:14">
      <c r="A252" s="140"/>
      <c r="B252" s="140"/>
      <c r="C252" s="140" t="s">
        <v>952</v>
      </c>
      <c r="D252" s="140">
        <v>2.14E-4</v>
      </c>
      <c r="E252" s="140">
        <v>2.14E-4</v>
      </c>
      <c r="F252" t="str">
        <f t="shared" si="6"/>
        <v>王子・伊藤忠エネクス電力販売(株)</v>
      </c>
      <c r="G252" t="str">
        <f t="shared" si="7"/>
        <v>王子・伊藤忠エネクス電力販売(株)_(参考値)事業者全体</v>
      </c>
      <c r="H252">
        <v>2.14E-4</v>
      </c>
      <c r="I252" s="140" t="s">
        <v>298</v>
      </c>
      <c r="J252" t="s">
        <v>1540</v>
      </c>
      <c r="K252" t="s">
        <v>1541</v>
      </c>
      <c r="L252" s="140" t="s">
        <v>150</v>
      </c>
      <c r="M252" s="140" t="s">
        <v>1301</v>
      </c>
      <c r="N252" s="140" t="s">
        <v>852</v>
      </c>
    </row>
    <row r="253" spans="1:14">
      <c r="A253" s="140" t="s">
        <v>890</v>
      </c>
      <c r="B253" s="140" t="s">
        <v>137</v>
      </c>
      <c r="C253" s="140" t="s">
        <v>429</v>
      </c>
      <c r="D253" s="140">
        <v>0</v>
      </c>
      <c r="E253" s="140">
        <v>0</v>
      </c>
      <c r="F253" t="str">
        <f t="shared" si="6"/>
        <v>伊藤忠商事(株)</v>
      </c>
      <c r="G253" t="str">
        <f t="shared" si="7"/>
        <v>伊藤忠商事(株)_メニューA</v>
      </c>
      <c r="H253">
        <v>0</v>
      </c>
      <c r="I253" s="140" t="s">
        <v>299</v>
      </c>
      <c r="J253" t="s">
        <v>1542</v>
      </c>
      <c r="K253" t="s">
        <v>1543</v>
      </c>
      <c r="L253" s="140" t="s">
        <v>1061</v>
      </c>
      <c r="M253" s="140" t="s">
        <v>1625</v>
      </c>
      <c r="N253" s="140" t="s">
        <v>642</v>
      </c>
    </row>
    <row r="254" spans="1:14">
      <c r="A254" s="140"/>
      <c r="B254" s="140"/>
      <c r="C254" s="140" t="s">
        <v>953</v>
      </c>
      <c r="D254" s="140">
        <v>0</v>
      </c>
      <c r="E254" s="140">
        <v>0</v>
      </c>
      <c r="F254" t="str">
        <f t="shared" si="6"/>
        <v>伊藤忠商事(株)</v>
      </c>
      <c r="G254" t="str">
        <f t="shared" si="7"/>
        <v>伊藤忠商事(株)_メニューB</v>
      </c>
      <c r="H254">
        <v>0</v>
      </c>
      <c r="I254" s="140" t="s">
        <v>2416</v>
      </c>
      <c r="J254" t="s">
        <v>2639</v>
      </c>
      <c r="K254" t="s">
        <v>2639</v>
      </c>
      <c r="L254" s="140" t="s">
        <v>162</v>
      </c>
      <c r="M254" s="140" t="s">
        <v>1322</v>
      </c>
      <c r="N254" s="140" t="s">
        <v>841</v>
      </c>
    </row>
    <row r="255" spans="1:14">
      <c r="A255" s="140"/>
      <c r="B255" s="140"/>
      <c r="C255" s="140" t="s">
        <v>965</v>
      </c>
      <c r="D255" s="140">
        <v>4.2200000000000001E-4</v>
      </c>
      <c r="E255" s="140">
        <v>4.2200000000000001E-4</v>
      </c>
      <c r="F255" t="str">
        <f t="shared" si="6"/>
        <v>伊藤忠商事(株)</v>
      </c>
      <c r="G255" t="str">
        <f t="shared" si="7"/>
        <v>伊藤忠商事(株)_メニューC(残差)</v>
      </c>
      <c r="H255">
        <v>4.2200000000000001E-4</v>
      </c>
      <c r="I255" s="140" t="s">
        <v>2417</v>
      </c>
      <c r="J255" t="s">
        <v>2776</v>
      </c>
      <c r="K255" t="s">
        <v>2713</v>
      </c>
      <c r="L255" s="140" t="s">
        <v>990</v>
      </c>
      <c r="M255" s="140" t="s">
        <v>1771</v>
      </c>
      <c r="N255" s="140" t="s">
        <v>556</v>
      </c>
    </row>
    <row r="256" spans="1:14">
      <c r="A256" s="140"/>
      <c r="B256" s="140"/>
      <c r="C256" s="140" t="s">
        <v>952</v>
      </c>
      <c r="D256" s="140">
        <v>4.2200000000000001E-4</v>
      </c>
      <c r="E256" s="140">
        <v>4.2200000000000001E-4</v>
      </c>
      <c r="F256" t="str">
        <f t="shared" si="6"/>
        <v>伊藤忠商事(株)</v>
      </c>
      <c r="G256" t="str">
        <f t="shared" si="7"/>
        <v>伊藤忠商事(株)_(参考値)事業者全体</v>
      </c>
      <c r="H256">
        <v>4.2200000000000001E-4</v>
      </c>
      <c r="I256" s="140" t="s">
        <v>2418</v>
      </c>
      <c r="J256" t="s">
        <v>2637</v>
      </c>
      <c r="K256" t="s">
        <v>2637</v>
      </c>
      <c r="L256" s="140" t="s">
        <v>310</v>
      </c>
      <c r="M256" s="140" t="s">
        <v>1572</v>
      </c>
      <c r="N256" s="140" t="s">
        <v>680</v>
      </c>
    </row>
    <row r="257" spans="1:14">
      <c r="A257" s="140" t="s">
        <v>889</v>
      </c>
      <c r="B257" s="140" t="s">
        <v>207</v>
      </c>
      <c r="C257" s="140" t="s">
        <v>429</v>
      </c>
      <c r="D257" s="140">
        <v>0</v>
      </c>
      <c r="E257" s="140">
        <v>0</v>
      </c>
      <c r="F257" t="str">
        <f t="shared" si="6"/>
        <v>(株)エコスタイル</v>
      </c>
      <c r="G257" t="str">
        <f t="shared" si="7"/>
        <v>(株)エコスタイル_メニューA</v>
      </c>
      <c r="H257">
        <v>0</v>
      </c>
      <c r="I257" s="140" t="s">
        <v>300</v>
      </c>
      <c r="J257" t="s">
        <v>1544</v>
      </c>
      <c r="K257" t="s">
        <v>1545</v>
      </c>
      <c r="L257" s="140" t="s">
        <v>1021</v>
      </c>
      <c r="M257" s="140" t="s">
        <v>1713</v>
      </c>
      <c r="N257" s="140" t="s">
        <v>587</v>
      </c>
    </row>
    <row r="258" spans="1:14">
      <c r="A258" s="140"/>
      <c r="B258" s="140"/>
      <c r="C258" s="140" t="s">
        <v>953</v>
      </c>
      <c r="D258" s="140">
        <v>0</v>
      </c>
      <c r="E258" s="140">
        <v>0</v>
      </c>
      <c r="F258" t="str">
        <f t="shared" si="6"/>
        <v>(株)エコスタイル</v>
      </c>
      <c r="G258" t="str">
        <f t="shared" si="7"/>
        <v>(株)エコスタイル_メニューB</v>
      </c>
      <c r="H258">
        <v>0</v>
      </c>
      <c r="I258" s="140" t="s">
        <v>1068</v>
      </c>
      <c r="J258" t="s">
        <v>1546</v>
      </c>
      <c r="K258" t="s">
        <v>1547</v>
      </c>
      <c r="L258" s="140" t="s">
        <v>2547</v>
      </c>
      <c r="M258" s="140" t="s">
        <v>2777</v>
      </c>
      <c r="N258" s="140" t="s">
        <v>2546</v>
      </c>
    </row>
    <row r="259" spans="1:14">
      <c r="A259" s="140"/>
      <c r="B259" s="140"/>
      <c r="C259" s="140" t="s">
        <v>965</v>
      </c>
      <c r="D259" s="140">
        <v>4.37E-4</v>
      </c>
      <c r="E259" s="140">
        <v>4.37E-4</v>
      </c>
      <c r="F259" t="str">
        <f t="shared" si="6"/>
        <v>(株)エコスタイル</v>
      </c>
      <c r="G259" t="str">
        <f t="shared" si="7"/>
        <v>(株)エコスタイル_メニューC(残差)</v>
      </c>
      <c r="H259">
        <v>4.37E-4</v>
      </c>
      <c r="I259" s="140" t="s">
        <v>1067</v>
      </c>
      <c r="J259" t="s">
        <v>1548</v>
      </c>
      <c r="K259" t="s">
        <v>1549</v>
      </c>
      <c r="L259" s="140" t="s">
        <v>969</v>
      </c>
      <c r="M259" s="140" t="s">
        <v>1803</v>
      </c>
      <c r="N259" s="140" t="s">
        <v>532</v>
      </c>
    </row>
    <row r="260" spans="1:14">
      <c r="A260" s="140"/>
      <c r="B260" s="140"/>
      <c r="C260" s="140" t="s">
        <v>952</v>
      </c>
      <c r="D260" s="140">
        <v>3.8099999999999999E-4</v>
      </c>
      <c r="E260" s="140">
        <v>3.8099999999999999E-4</v>
      </c>
      <c r="F260" t="str">
        <f t="shared" ref="F260:F323" si="8">IF(A260="",F259,B260)</f>
        <v>(株)エコスタイル</v>
      </c>
      <c r="G260" t="str">
        <f t="shared" si="7"/>
        <v>(株)エコスタイル_(参考値)事業者全体</v>
      </c>
      <c r="H260">
        <v>3.8099999999999999E-4</v>
      </c>
      <c r="I260" s="140" t="s">
        <v>301</v>
      </c>
      <c r="J260" t="s">
        <v>1550</v>
      </c>
      <c r="K260" t="s">
        <v>1551</v>
      </c>
      <c r="L260" s="140" t="s">
        <v>983</v>
      </c>
      <c r="M260" s="140" t="s">
        <v>1777</v>
      </c>
      <c r="N260" s="140" t="s">
        <v>549</v>
      </c>
    </row>
    <row r="261" spans="1:14">
      <c r="A261" s="140" t="s">
        <v>888</v>
      </c>
      <c r="B261" s="140" t="s">
        <v>208</v>
      </c>
      <c r="C261" s="140"/>
      <c r="D261" s="140">
        <v>4.1899999999999999E-4</v>
      </c>
      <c r="E261" s="140">
        <v>4.1899999999999999E-4</v>
      </c>
      <c r="F261" t="str">
        <f t="shared" si="8"/>
        <v>入間ガス(株)</v>
      </c>
      <c r="G261" t="str">
        <f t="shared" ref="G261:G324" si="9">F261&amp;"_"&amp;C261</f>
        <v>入間ガス(株)_</v>
      </c>
      <c r="H261">
        <v>4.1899999999999999E-4</v>
      </c>
      <c r="I261" s="140" t="s">
        <v>2419</v>
      </c>
      <c r="J261" t="s">
        <v>2419</v>
      </c>
      <c r="K261" t="s">
        <v>2778</v>
      </c>
      <c r="L261" s="140" t="s">
        <v>331</v>
      </c>
      <c r="M261" s="140" t="s">
        <v>1619</v>
      </c>
      <c r="N261" s="140" t="s">
        <v>647</v>
      </c>
    </row>
    <row r="262" spans="1:14">
      <c r="A262" s="140" t="s">
        <v>887</v>
      </c>
      <c r="B262" s="140" t="s">
        <v>209</v>
      </c>
      <c r="C262" s="140"/>
      <c r="D262" s="140">
        <v>5.2899999999999996E-4</v>
      </c>
      <c r="E262" s="140">
        <v>5.2899999999999996E-4</v>
      </c>
      <c r="F262" t="str">
        <f t="shared" si="8"/>
        <v>(株)とんでんホールディングス</v>
      </c>
      <c r="G262" t="str">
        <f t="shared" si="9"/>
        <v>(株)とんでんホールディングス_</v>
      </c>
      <c r="H262">
        <v>5.2899999999999996E-4</v>
      </c>
      <c r="I262" s="140" t="s">
        <v>302</v>
      </c>
      <c r="J262" t="s">
        <v>1552</v>
      </c>
      <c r="K262" t="s">
        <v>1553</v>
      </c>
      <c r="L262" s="140" t="s">
        <v>292</v>
      </c>
      <c r="M262" s="140" t="s">
        <v>1527</v>
      </c>
      <c r="N262" s="140" t="s">
        <v>708</v>
      </c>
    </row>
    <row r="263" spans="1:14">
      <c r="A263" s="140" t="s">
        <v>886</v>
      </c>
      <c r="B263" s="140" t="s">
        <v>1101</v>
      </c>
      <c r="C263" s="140" t="s">
        <v>429</v>
      </c>
      <c r="D263" s="140">
        <v>0</v>
      </c>
      <c r="E263" s="140">
        <v>0</v>
      </c>
      <c r="F263" t="str">
        <f t="shared" si="8"/>
        <v>日鉄エンジニアリング(株)</v>
      </c>
      <c r="G263" t="str">
        <f t="shared" si="9"/>
        <v>日鉄エンジニアリング(株)_メニューA</v>
      </c>
      <c r="H263">
        <v>0</v>
      </c>
      <c r="I263" s="140" t="s">
        <v>1066</v>
      </c>
      <c r="J263" t="s">
        <v>1554</v>
      </c>
      <c r="K263" t="s">
        <v>1555</v>
      </c>
      <c r="L263" s="140" t="s">
        <v>164</v>
      </c>
      <c r="M263" s="140" t="s">
        <v>1402</v>
      </c>
      <c r="N263" s="140" t="s">
        <v>788</v>
      </c>
    </row>
    <row r="264" spans="1:14">
      <c r="A264" s="140"/>
      <c r="B264" s="140"/>
      <c r="C264" s="140" t="s">
        <v>953</v>
      </c>
      <c r="D264" s="140">
        <v>0</v>
      </c>
      <c r="E264" s="140">
        <v>0</v>
      </c>
      <c r="F264" t="str">
        <f t="shared" si="8"/>
        <v>日鉄エンジニアリング(株)</v>
      </c>
      <c r="G264" t="str">
        <f t="shared" si="9"/>
        <v>日鉄エンジニアリング(株)_メニューB</v>
      </c>
      <c r="H264">
        <v>0</v>
      </c>
      <c r="I264" s="140" t="s">
        <v>303</v>
      </c>
      <c r="J264" t="s">
        <v>1556</v>
      </c>
      <c r="K264" t="s">
        <v>1557</v>
      </c>
      <c r="L264" s="140" t="s">
        <v>1107</v>
      </c>
      <c r="M264" s="140" t="s">
        <v>1186</v>
      </c>
      <c r="N264" s="140" t="s">
        <v>919</v>
      </c>
    </row>
    <row r="265" spans="1:14">
      <c r="A265" s="140"/>
      <c r="B265" s="140"/>
      <c r="C265" s="140" t="s">
        <v>988</v>
      </c>
      <c r="D265" s="140">
        <v>1E-4</v>
      </c>
      <c r="E265" s="140">
        <v>1E-4</v>
      </c>
      <c r="F265" t="str">
        <f t="shared" si="8"/>
        <v>日鉄エンジニアリング(株)</v>
      </c>
      <c r="G265" t="str">
        <f t="shared" si="9"/>
        <v>日鉄エンジニアリング(株)_メニューC</v>
      </c>
      <c r="H265">
        <v>1E-4</v>
      </c>
      <c r="I265" s="140" t="s">
        <v>304</v>
      </c>
      <c r="J265" t="s">
        <v>1558</v>
      </c>
      <c r="K265" t="s">
        <v>1559</v>
      </c>
      <c r="L265" s="140" t="s">
        <v>1034</v>
      </c>
      <c r="M265" s="140" t="s">
        <v>1691</v>
      </c>
      <c r="N265" s="140" t="s">
        <v>602</v>
      </c>
    </row>
    <row r="266" spans="1:14">
      <c r="A266" s="140"/>
      <c r="B266" s="140"/>
      <c r="C266" s="140" t="s">
        <v>987</v>
      </c>
      <c r="D266" s="140">
        <v>2.5000000000000001E-4</v>
      </c>
      <c r="E266" s="140">
        <v>2.5000000000000001E-4</v>
      </c>
      <c r="F266" t="str">
        <f t="shared" si="8"/>
        <v>日鉄エンジニアリング(株)</v>
      </c>
      <c r="G266" t="str">
        <f t="shared" si="9"/>
        <v>日鉄エンジニアリング(株)_メニューD</v>
      </c>
      <c r="H266">
        <v>2.5000000000000001E-4</v>
      </c>
      <c r="I266" s="140" t="s">
        <v>305</v>
      </c>
      <c r="J266" t="s">
        <v>1560</v>
      </c>
      <c r="K266" t="s">
        <v>1561</v>
      </c>
      <c r="L266" s="140" t="s">
        <v>281</v>
      </c>
      <c r="M266" s="140" t="s">
        <v>1501</v>
      </c>
      <c r="N266" s="140" t="s">
        <v>725</v>
      </c>
    </row>
    <row r="267" spans="1:14">
      <c r="A267" s="140"/>
      <c r="B267" s="140"/>
      <c r="C267" s="140" t="s">
        <v>1062</v>
      </c>
      <c r="D267" s="140">
        <v>6.9200000000000002E-4</v>
      </c>
      <c r="E267" s="140">
        <v>6.9200000000000002E-4</v>
      </c>
      <c r="F267" t="str">
        <f t="shared" si="8"/>
        <v>日鉄エンジニアリング(株)</v>
      </c>
      <c r="G267" t="str">
        <f t="shared" si="9"/>
        <v>日鉄エンジニアリング(株)_メニューE(残差)</v>
      </c>
      <c r="H267">
        <v>6.9200000000000002E-4</v>
      </c>
      <c r="I267" s="140" t="s">
        <v>306</v>
      </c>
      <c r="J267" t="s">
        <v>1562</v>
      </c>
      <c r="K267" t="s">
        <v>1563</v>
      </c>
      <c r="L267" s="140" t="s">
        <v>151</v>
      </c>
      <c r="M267" s="140" t="s">
        <v>1214</v>
      </c>
      <c r="N267" s="140" t="s">
        <v>902</v>
      </c>
    </row>
    <row r="268" spans="1:14">
      <c r="A268" s="140"/>
      <c r="B268" s="140"/>
      <c r="C268" s="140" t="s">
        <v>952</v>
      </c>
      <c r="D268" s="140">
        <v>5.44E-4</v>
      </c>
      <c r="E268" s="140">
        <v>5.44E-4</v>
      </c>
      <c r="F268" t="str">
        <f t="shared" si="8"/>
        <v>日鉄エンジニアリング(株)</v>
      </c>
      <c r="G268" t="str">
        <f t="shared" si="9"/>
        <v>日鉄エンジニアリング(株)_(参考値)事業者全体</v>
      </c>
      <c r="H268">
        <v>5.44E-4</v>
      </c>
      <c r="I268" s="140" t="s">
        <v>307</v>
      </c>
      <c r="J268" t="s">
        <v>1564</v>
      </c>
      <c r="K268" t="s">
        <v>1565</v>
      </c>
      <c r="L268" s="140" t="s">
        <v>2368</v>
      </c>
      <c r="M268" s="140" t="s">
        <v>2698</v>
      </c>
      <c r="N268" s="140" t="s">
        <v>882</v>
      </c>
    </row>
    <row r="269" spans="1:14">
      <c r="A269" s="140" t="s">
        <v>885</v>
      </c>
      <c r="B269" s="140" t="s">
        <v>2366</v>
      </c>
      <c r="C269" s="140" t="s">
        <v>429</v>
      </c>
      <c r="D269" s="140">
        <v>0</v>
      </c>
      <c r="E269" s="140">
        <v>0</v>
      </c>
      <c r="F269" t="str">
        <f t="shared" si="8"/>
        <v>auエネルギー＆ライフ(株)</v>
      </c>
      <c r="G269" t="str">
        <f t="shared" si="9"/>
        <v>auエネルギー＆ライフ(株)_メニューA</v>
      </c>
      <c r="H269">
        <v>0</v>
      </c>
      <c r="I269" s="140" t="s">
        <v>308</v>
      </c>
      <c r="J269" t="s">
        <v>1566</v>
      </c>
      <c r="K269" t="s">
        <v>1567</v>
      </c>
      <c r="L269" s="140" t="s">
        <v>1003</v>
      </c>
      <c r="M269" s="140" t="s">
        <v>1747</v>
      </c>
      <c r="N269" s="140" t="s">
        <v>568</v>
      </c>
    </row>
    <row r="270" spans="1:14">
      <c r="A270" s="140"/>
      <c r="B270" s="140"/>
      <c r="C270" s="140" t="s">
        <v>953</v>
      </c>
      <c r="D270" s="140">
        <v>0</v>
      </c>
      <c r="E270" s="140">
        <v>0</v>
      </c>
      <c r="F270" t="str">
        <f t="shared" si="8"/>
        <v>auエネルギー＆ライフ(株)</v>
      </c>
      <c r="G270" t="str">
        <f t="shared" si="9"/>
        <v>auエネルギー＆ライフ(株)_メニューB</v>
      </c>
      <c r="H270">
        <v>0</v>
      </c>
      <c r="I270" s="140" t="s">
        <v>1065</v>
      </c>
      <c r="J270" t="s">
        <v>1568</v>
      </c>
      <c r="K270" t="s">
        <v>1567</v>
      </c>
      <c r="L270" s="140" t="s">
        <v>240</v>
      </c>
      <c r="M270" s="140" t="s">
        <v>1375</v>
      </c>
      <c r="N270" s="140" t="s">
        <v>807</v>
      </c>
    </row>
    <row r="271" spans="1:14">
      <c r="A271" s="140"/>
      <c r="B271" s="140"/>
      <c r="C271" s="140" t="s">
        <v>965</v>
      </c>
      <c r="D271" s="140">
        <v>4.2499999999999998E-4</v>
      </c>
      <c r="E271" s="140">
        <v>4.2499999999999998E-4</v>
      </c>
      <c r="F271" t="str">
        <f t="shared" si="8"/>
        <v>auエネルギー＆ライフ(株)</v>
      </c>
      <c r="G271" t="str">
        <f t="shared" si="9"/>
        <v>auエネルギー＆ライフ(株)_メニューC(残差)</v>
      </c>
      <c r="H271">
        <v>4.2499999999999998E-4</v>
      </c>
      <c r="I271" s="140" t="s">
        <v>309</v>
      </c>
      <c r="J271" t="s">
        <v>1569</v>
      </c>
      <c r="K271" t="s">
        <v>1570</v>
      </c>
      <c r="L271" s="140" t="s">
        <v>2533</v>
      </c>
      <c r="M271" s="140" t="s">
        <v>2779</v>
      </c>
      <c r="N271" s="140" t="s">
        <v>2532</v>
      </c>
    </row>
    <row r="272" spans="1:14">
      <c r="A272" s="140"/>
      <c r="B272" s="140"/>
      <c r="C272" s="140" t="s">
        <v>952</v>
      </c>
      <c r="D272" s="140">
        <v>4.0200000000000001E-4</v>
      </c>
      <c r="E272" s="140">
        <v>4.0200000000000001E-4</v>
      </c>
      <c r="F272" t="str">
        <f t="shared" si="8"/>
        <v>auエネルギー＆ライフ(株)</v>
      </c>
      <c r="G272" t="str">
        <f t="shared" si="9"/>
        <v>auエネルギー＆ライフ(株)_(参考値)事業者全体</v>
      </c>
      <c r="H272">
        <v>4.0200000000000001E-4</v>
      </c>
      <c r="I272" s="140" t="s">
        <v>310</v>
      </c>
      <c r="J272" t="s">
        <v>1571</v>
      </c>
      <c r="K272" t="s">
        <v>1572</v>
      </c>
      <c r="L272" s="140" t="s">
        <v>960</v>
      </c>
      <c r="M272" s="140" t="s">
        <v>1819</v>
      </c>
      <c r="N272" s="140" t="s">
        <v>522</v>
      </c>
    </row>
    <row r="273" spans="1:14">
      <c r="A273" s="140" t="s">
        <v>884</v>
      </c>
      <c r="B273" s="140" t="s">
        <v>210</v>
      </c>
      <c r="C273" s="140"/>
      <c r="D273" s="140">
        <v>5.8799999999999998E-4</v>
      </c>
      <c r="E273" s="140">
        <v>5.8799999999999998E-4</v>
      </c>
      <c r="F273" t="str">
        <f t="shared" si="8"/>
        <v>イワタニ関東(株)</v>
      </c>
      <c r="G273" t="str">
        <f t="shared" si="9"/>
        <v>イワタニ関東(株)_</v>
      </c>
      <c r="H273">
        <v>5.8799999999999998E-4</v>
      </c>
      <c r="I273" s="140" t="s">
        <v>2420</v>
      </c>
      <c r="J273" t="s">
        <v>2780</v>
      </c>
      <c r="K273" t="s">
        <v>2658</v>
      </c>
      <c r="L273" s="140" t="s">
        <v>165</v>
      </c>
      <c r="M273" s="140" t="s">
        <v>1254</v>
      </c>
      <c r="N273" s="140" t="s">
        <v>880</v>
      </c>
    </row>
    <row r="274" spans="1:14">
      <c r="A274" s="140" t="s">
        <v>883</v>
      </c>
      <c r="B274" s="140" t="s">
        <v>211</v>
      </c>
      <c r="C274" s="140"/>
      <c r="D274" s="140">
        <v>5.6099999999999998E-4</v>
      </c>
      <c r="E274" s="140">
        <v>5.6099999999999998E-4</v>
      </c>
      <c r="F274" t="str">
        <f t="shared" si="8"/>
        <v>イワタニ首都圏(株)</v>
      </c>
      <c r="G274" t="str">
        <f t="shared" si="9"/>
        <v>イワタニ首都圏(株)_</v>
      </c>
      <c r="H274">
        <v>5.6099999999999998E-4</v>
      </c>
      <c r="I274" s="140" t="s">
        <v>311</v>
      </c>
      <c r="J274" t="s">
        <v>1573</v>
      </c>
      <c r="K274" t="s">
        <v>1574</v>
      </c>
      <c r="L274" s="140" t="s">
        <v>1019</v>
      </c>
      <c r="M274" s="140" t="s">
        <v>1717</v>
      </c>
      <c r="N274" s="140" t="s">
        <v>585</v>
      </c>
    </row>
    <row r="275" spans="1:14">
      <c r="A275" s="140" t="s">
        <v>882</v>
      </c>
      <c r="B275" s="140" t="s">
        <v>2368</v>
      </c>
      <c r="C275" s="140" t="s">
        <v>429</v>
      </c>
      <c r="D275" s="140">
        <v>0</v>
      </c>
      <c r="E275" s="140">
        <v>0</v>
      </c>
      <c r="F275" t="str">
        <f t="shared" si="8"/>
        <v>サーラeエナジー(株)</v>
      </c>
      <c r="G275" t="str">
        <f t="shared" si="9"/>
        <v>サーラeエナジー(株)_メニューA</v>
      </c>
      <c r="H275">
        <v>0</v>
      </c>
      <c r="I275" s="140" t="s">
        <v>2422</v>
      </c>
      <c r="J275" t="s">
        <v>2781</v>
      </c>
      <c r="K275" t="s">
        <v>2645</v>
      </c>
      <c r="L275" s="140" t="s">
        <v>1050</v>
      </c>
      <c r="M275" s="140" t="s">
        <v>1662</v>
      </c>
      <c r="N275" s="140" t="s">
        <v>620</v>
      </c>
    </row>
    <row r="276" spans="1:14">
      <c r="A276" s="140"/>
      <c r="B276" s="140"/>
      <c r="C276" s="140" t="s">
        <v>953</v>
      </c>
      <c r="D276" s="140">
        <v>3.8699999999999997E-4</v>
      </c>
      <c r="E276" s="140">
        <v>3.8699999999999997E-4</v>
      </c>
      <c r="F276" t="str">
        <f t="shared" si="8"/>
        <v>サーラeエナジー(株)</v>
      </c>
      <c r="G276" t="str">
        <f t="shared" si="9"/>
        <v>サーラeエナジー(株)_メニューB</v>
      </c>
      <c r="H276">
        <v>3.8699999999999997E-4</v>
      </c>
      <c r="I276" s="140" t="s">
        <v>312</v>
      </c>
      <c r="J276" t="s">
        <v>1575</v>
      </c>
      <c r="K276" t="s">
        <v>1576</v>
      </c>
      <c r="L276" s="140" t="s">
        <v>303</v>
      </c>
      <c r="M276" s="140" t="s">
        <v>1557</v>
      </c>
      <c r="N276" s="140" t="s">
        <v>688</v>
      </c>
    </row>
    <row r="277" spans="1:14">
      <c r="A277" s="140"/>
      <c r="B277" s="140"/>
      <c r="C277" s="140" t="s">
        <v>965</v>
      </c>
      <c r="D277" s="140">
        <v>4.2000000000000002E-4</v>
      </c>
      <c r="E277" s="140">
        <v>4.2000000000000002E-4</v>
      </c>
      <c r="F277" t="str">
        <f t="shared" si="8"/>
        <v>サーラeエナジー(株)</v>
      </c>
      <c r="G277" t="str">
        <f t="shared" si="9"/>
        <v>サーラeエナジー(株)_メニューC(残差)</v>
      </c>
      <c r="H277">
        <v>4.2000000000000002E-4</v>
      </c>
      <c r="I277" s="140" t="s">
        <v>313</v>
      </c>
      <c r="J277" t="s">
        <v>1577</v>
      </c>
      <c r="K277" t="s">
        <v>1578</v>
      </c>
      <c r="L277" s="140" t="s">
        <v>242</v>
      </c>
      <c r="M277" s="140" t="s">
        <v>1383</v>
      </c>
      <c r="N277" s="140" t="s">
        <v>801</v>
      </c>
    </row>
    <row r="278" spans="1:14">
      <c r="A278" s="140"/>
      <c r="B278" s="140"/>
      <c r="C278" s="140" t="s">
        <v>952</v>
      </c>
      <c r="D278" s="140">
        <v>4.1300000000000001E-4</v>
      </c>
      <c r="E278" s="140">
        <v>4.1300000000000001E-4</v>
      </c>
      <c r="F278" t="str">
        <f t="shared" si="8"/>
        <v>サーラeエナジー(株)</v>
      </c>
      <c r="G278" t="str">
        <f t="shared" si="9"/>
        <v>サーラeエナジー(株)_(参考値)事業者全体</v>
      </c>
      <c r="H278">
        <v>4.1300000000000001E-4</v>
      </c>
      <c r="I278" s="140" t="s">
        <v>314</v>
      </c>
      <c r="J278" t="s">
        <v>1579</v>
      </c>
      <c r="K278" t="s">
        <v>1580</v>
      </c>
      <c r="L278" s="140" t="s">
        <v>152</v>
      </c>
      <c r="M278" s="140" t="s">
        <v>1212</v>
      </c>
      <c r="N278" s="140" t="s">
        <v>903</v>
      </c>
    </row>
    <row r="279" spans="1:14">
      <c r="A279" s="140" t="s">
        <v>881</v>
      </c>
      <c r="B279" s="140" t="s">
        <v>156</v>
      </c>
      <c r="C279" s="140" t="s">
        <v>429</v>
      </c>
      <c r="D279" s="140">
        <v>0</v>
      </c>
      <c r="E279" s="140">
        <v>0</v>
      </c>
      <c r="F279" t="str">
        <f t="shared" si="8"/>
        <v>(株)地球クラブ</v>
      </c>
      <c r="G279" t="str">
        <f t="shared" si="9"/>
        <v>(株)地球クラブ_メニューA</v>
      </c>
      <c r="H279">
        <v>0</v>
      </c>
      <c r="I279" s="140" t="s">
        <v>1064</v>
      </c>
      <c r="J279" t="s">
        <v>1581</v>
      </c>
      <c r="K279" t="s">
        <v>1582</v>
      </c>
      <c r="L279" s="140" t="s">
        <v>231</v>
      </c>
      <c r="M279" s="140" t="s">
        <v>1330</v>
      </c>
      <c r="N279" s="140" t="s">
        <v>835</v>
      </c>
    </row>
    <row r="280" spans="1:14">
      <c r="A280" s="140"/>
      <c r="B280" s="140"/>
      <c r="C280" s="140" t="s">
        <v>953</v>
      </c>
      <c r="D280" s="140">
        <v>3.7199999999999999E-4</v>
      </c>
      <c r="E280" s="140">
        <v>3.7199999999999999E-4</v>
      </c>
      <c r="F280" t="str">
        <f t="shared" si="8"/>
        <v>(株)地球クラブ</v>
      </c>
      <c r="G280" t="str">
        <f t="shared" si="9"/>
        <v>(株)地球クラブ_メニューB</v>
      </c>
      <c r="H280">
        <v>3.7199999999999999E-4</v>
      </c>
      <c r="I280" s="140" t="s">
        <v>2424</v>
      </c>
      <c r="J280" t="s">
        <v>2782</v>
      </c>
      <c r="K280" t="s">
        <v>2669</v>
      </c>
      <c r="L280" s="140" t="s">
        <v>166</v>
      </c>
      <c r="M280" s="140" t="s">
        <v>1218</v>
      </c>
      <c r="N280" s="140" t="s">
        <v>900</v>
      </c>
    </row>
    <row r="281" spans="1:14">
      <c r="A281" s="140"/>
      <c r="B281" s="140"/>
      <c r="C281" s="140" t="s">
        <v>952</v>
      </c>
      <c r="D281" s="140">
        <v>3.3599999999999998E-4</v>
      </c>
      <c r="E281" s="140">
        <v>3.3599999999999998E-4</v>
      </c>
      <c r="F281" t="str">
        <f t="shared" si="8"/>
        <v>(株)地球クラブ</v>
      </c>
      <c r="G281" t="str">
        <f t="shared" si="9"/>
        <v>(株)地球クラブ_(参考値)事業者全体</v>
      </c>
      <c r="H281">
        <v>3.3599999999999998E-4</v>
      </c>
      <c r="I281" s="140" t="s">
        <v>2425</v>
      </c>
      <c r="J281" t="s">
        <v>2680</v>
      </c>
      <c r="K281" t="s">
        <v>2680</v>
      </c>
      <c r="L281" s="140" t="s">
        <v>252</v>
      </c>
      <c r="M281" s="140" t="s">
        <v>1424</v>
      </c>
      <c r="N281" s="140" t="s">
        <v>775</v>
      </c>
    </row>
    <row r="282" spans="1:14">
      <c r="A282" s="140" t="s">
        <v>880</v>
      </c>
      <c r="B282" s="140" t="s">
        <v>165</v>
      </c>
      <c r="C282" s="140" t="s">
        <v>429</v>
      </c>
      <c r="D282" s="140">
        <v>0</v>
      </c>
      <c r="E282" s="140">
        <v>0</v>
      </c>
      <c r="F282" t="str">
        <f t="shared" si="8"/>
        <v>西部瓦斯(株)</v>
      </c>
      <c r="G282" t="str">
        <f t="shared" si="9"/>
        <v>西部瓦斯(株)_メニューA</v>
      </c>
      <c r="H282">
        <v>0</v>
      </c>
      <c r="I282" s="140" t="s">
        <v>2783</v>
      </c>
      <c r="J282" t="s">
        <v>2784</v>
      </c>
      <c r="K282" t="s">
        <v>2808</v>
      </c>
      <c r="L282" s="140" t="s">
        <v>253</v>
      </c>
      <c r="M282" s="140" t="s">
        <v>1427</v>
      </c>
      <c r="N282" s="140" t="s">
        <v>773</v>
      </c>
    </row>
    <row r="283" spans="1:14">
      <c r="A283" s="140"/>
      <c r="B283" s="140"/>
      <c r="C283" s="140" t="s">
        <v>393</v>
      </c>
      <c r="D283" s="140">
        <v>4.5399999999999998E-4</v>
      </c>
      <c r="E283" s="140">
        <v>4.5399999999999998E-4</v>
      </c>
      <c r="F283" t="str">
        <f t="shared" si="8"/>
        <v>西部瓦斯(株)</v>
      </c>
      <c r="G283" t="str">
        <f t="shared" si="9"/>
        <v>西部瓦斯(株)_メニューB(残差)</v>
      </c>
      <c r="H283">
        <v>4.5399999999999998E-4</v>
      </c>
      <c r="I283" s="140" t="s">
        <v>2427</v>
      </c>
      <c r="J283" t="s">
        <v>2785</v>
      </c>
      <c r="K283" t="s">
        <v>2806</v>
      </c>
      <c r="L283" s="140" t="s">
        <v>1057</v>
      </c>
      <c r="M283" s="140" t="s">
        <v>1646</v>
      </c>
      <c r="N283" s="140" t="s">
        <v>629</v>
      </c>
    </row>
    <row r="284" spans="1:14">
      <c r="A284" s="140"/>
      <c r="B284" s="140"/>
      <c r="C284" s="140" t="s">
        <v>952</v>
      </c>
      <c r="D284" s="140">
        <v>4.1399999999999998E-4</v>
      </c>
      <c r="E284" s="140">
        <v>4.1399999999999998E-4</v>
      </c>
      <c r="F284" t="str">
        <f t="shared" si="8"/>
        <v>西部瓦斯(株)</v>
      </c>
      <c r="G284" t="str">
        <f t="shared" si="9"/>
        <v>西部瓦斯(株)_(参考値)事業者全体</v>
      </c>
      <c r="H284">
        <v>4.1399999999999998E-4</v>
      </c>
      <c r="I284" s="140" t="s">
        <v>315</v>
      </c>
      <c r="J284" t="s">
        <v>1583</v>
      </c>
      <c r="K284" t="s">
        <v>1584</v>
      </c>
      <c r="L284" s="140" t="s">
        <v>975</v>
      </c>
      <c r="M284" s="140" t="s">
        <v>1791</v>
      </c>
      <c r="N284" s="140" t="s">
        <v>538</v>
      </c>
    </row>
    <row r="285" spans="1:14">
      <c r="A285" s="140" t="s">
        <v>879</v>
      </c>
      <c r="B285" s="140" t="s">
        <v>212</v>
      </c>
      <c r="C285" s="140" t="s">
        <v>429</v>
      </c>
      <c r="D285" s="140">
        <v>3.2000000000000003E-4</v>
      </c>
      <c r="E285" s="140">
        <v>3.2000000000000003E-4</v>
      </c>
      <c r="F285" t="str">
        <f t="shared" si="8"/>
        <v>東邦ガス(株)</v>
      </c>
      <c r="G285" t="str">
        <f t="shared" si="9"/>
        <v>東邦ガス(株)_メニューA</v>
      </c>
      <c r="H285">
        <v>3.2000000000000003E-4</v>
      </c>
      <c r="I285" s="140" t="s">
        <v>316</v>
      </c>
      <c r="J285" t="s">
        <v>1585</v>
      </c>
      <c r="K285" t="s">
        <v>1586</v>
      </c>
      <c r="L285" s="140" t="s">
        <v>226</v>
      </c>
      <c r="M285" s="140" t="s">
        <v>1318</v>
      </c>
      <c r="N285" s="140" t="s">
        <v>843</v>
      </c>
    </row>
    <row r="286" spans="1:14">
      <c r="A286" s="140"/>
      <c r="B286" s="140"/>
      <c r="C286" s="140" t="s">
        <v>953</v>
      </c>
      <c r="D286" s="140">
        <v>0</v>
      </c>
      <c r="E286" s="140">
        <v>0</v>
      </c>
      <c r="F286" t="str">
        <f t="shared" si="8"/>
        <v>東邦ガス(株)</v>
      </c>
      <c r="G286" t="str">
        <f t="shared" si="9"/>
        <v>東邦ガス(株)_メニューB</v>
      </c>
      <c r="H286">
        <v>0</v>
      </c>
      <c r="I286" s="140" t="s">
        <v>317</v>
      </c>
      <c r="J286" t="s">
        <v>1587</v>
      </c>
      <c r="K286" t="s">
        <v>1588</v>
      </c>
      <c r="L286" s="140" t="s">
        <v>2390</v>
      </c>
      <c r="M286" s="140" t="s">
        <v>2786</v>
      </c>
      <c r="N286" s="140" t="s">
        <v>789</v>
      </c>
    </row>
    <row r="287" spans="1:14">
      <c r="A287" s="140"/>
      <c r="B287" s="140"/>
      <c r="C287" s="140" t="s">
        <v>965</v>
      </c>
      <c r="D287" s="140">
        <v>5.4299999999999997E-4</v>
      </c>
      <c r="E287" s="140">
        <v>5.4299999999999997E-4</v>
      </c>
      <c r="F287" t="str">
        <f t="shared" si="8"/>
        <v>東邦ガス(株)</v>
      </c>
      <c r="G287" t="str">
        <f t="shared" si="9"/>
        <v>東邦ガス(株)_メニューC(残差)</v>
      </c>
      <c r="H287">
        <v>5.4299999999999997E-4</v>
      </c>
      <c r="I287" s="140" t="s">
        <v>318</v>
      </c>
      <c r="J287" t="s">
        <v>1589</v>
      </c>
      <c r="K287" t="s">
        <v>1590</v>
      </c>
      <c r="L287" s="140" t="s">
        <v>214</v>
      </c>
      <c r="M287" s="140" t="s">
        <v>1270</v>
      </c>
      <c r="N287" s="140" t="s">
        <v>872</v>
      </c>
    </row>
    <row r="288" spans="1:14">
      <c r="A288" s="140"/>
      <c r="B288" s="140"/>
      <c r="C288" s="140" t="s">
        <v>952</v>
      </c>
      <c r="D288" s="140">
        <v>5.1400000000000003E-4</v>
      </c>
      <c r="E288" s="140">
        <v>5.1400000000000003E-4</v>
      </c>
      <c r="F288" t="str">
        <f t="shared" si="8"/>
        <v>東邦ガス(株)</v>
      </c>
      <c r="G288" t="str">
        <f t="shared" si="9"/>
        <v>東邦ガス(株)_(参考値)事業者全体</v>
      </c>
      <c r="H288">
        <v>5.1400000000000003E-4</v>
      </c>
      <c r="I288" s="140" t="s">
        <v>2428</v>
      </c>
      <c r="J288" t="s">
        <v>2787</v>
      </c>
      <c r="K288" t="s">
        <v>1591</v>
      </c>
      <c r="L288" s="140" t="s">
        <v>1053</v>
      </c>
      <c r="M288" s="140" t="s">
        <v>1656</v>
      </c>
      <c r="N288" s="140" t="s">
        <v>623</v>
      </c>
    </row>
    <row r="289" spans="1:14">
      <c r="A289" s="140" t="s">
        <v>878</v>
      </c>
      <c r="B289" s="140" t="s">
        <v>167</v>
      </c>
      <c r="C289" s="140" t="s">
        <v>429</v>
      </c>
      <c r="D289" s="140">
        <v>0</v>
      </c>
      <c r="E289" s="140">
        <v>0</v>
      </c>
      <c r="F289" t="str">
        <f t="shared" si="8"/>
        <v>シナネン(株)</v>
      </c>
      <c r="G289" t="str">
        <f t="shared" si="9"/>
        <v>シナネン(株)_メニューA</v>
      </c>
      <c r="H289">
        <v>0</v>
      </c>
      <c r="I289" s="140" t="s">
        <v>2429</v>
      </c>
      <c r="J289" t="s">
        <v>2788</v>
      </c>
      <c r="K289" t="s">
        <v>2797</v>
      </c>
      <c r="L289" s="140" t="s">
        <v>999</v>
      </c>
      <c r="M289" s="140" t="s">
        <v>1753</v>
      </c>
      <c r="N289" s="140" t="s">
        <v>565</v>
      </c>
    </row>
    <row r="290" spans="1:14">
      <c r="A290" s="140"/>
      <c r="B290" s="140"/>
      <c r="C290" s="140" t="s">
        <v>953</v>
      </c>
      <c r="D290" s="140">
        <v>1.25E-4</v>
      </c>
      <c r="E290" s="140">
        <v>1.25E-4</v>
      </c>
      <c r="F290" t="str">
        <f t="shared" si="8"/>
        <v>シナネン(株)</v>
      </c>
      <c r="G290" t="str">
        <f t="shared" si="9"/>
        <v>シナネン(株)_メニューB</v>
      </c>
      <c r="H290">
        <v>1.25E-4</v>
      </c>
      <c r="I290" s="140" t="s">
        <v>319</v>
      </c>
      <c r="J290" t="s">
        <v>1592</v>
      </c>
      <c r="K290" t="s">
        <v>1593</v>
      </c>
      <c r="L290" s="140" t="s">
        <v>309</v>
      </c>
      <c r="M290" s="140" t="s">
        <v>1570</v>
      </c>
      <c r="N290" s="140" t="s">
        <v>681</v>
      </c>
    </row>
    <row r="291" spans="1:14">
      <c r="A291" s="140"/>
      <c r="B291" s="140"/>
      <c r="C291" s="140" t="s">
        <v>988</v>
      </c>
      <c r="D291" s="140">
        <v>1.7799999999999999E-4</v>
      </c>
      <c r="E291" s="140">
        <v>1.7799999999999999E-4</v>
      </c>
      <c r="F291" t="str">
        <f t="shared" si="8"/>
        <v>シナネン(株)</v>
      </c>
      <c r="G291" t="str">
        <f t="shared" si="9"/>
        <v>シナネン(株)_メニューC</v>
      </c>
      <c r="H291">
        <v>1.7799999999999999E-4</v>
      </c>
      <c r="I291" s="140" t="s">
        <v>320</v>
      </c>
      <c r="J291" t="s">
        <v>1594</v>
      </c>
      <c r="K291" t="s">
        <v>1595</v>
      </c>
      <c r="L291" s="140" t="s">
        <v>2526</v>
      </c>
      <c r="M291" s="140" t="s">
        <v>2789</v>
      </c>
      <c r="N291" s="140" t="s">
        <v>2525</v>
      </c>
    </row>
    <row r="292" spans="1:14">
      <c r="A292" s="140"/>
      <c r="B292" s="140"/>
      <c r="C292" s="140" t="s">
        <v>987</v>
      </c>
      <c r="D292" s="140">
        <v>2.4699999999999999E-4</v>
      </c>
      <c r="E292" s="140">
        <v>2.4699999999999999E-4</v>
      </c>
      <c r="F292" t="str">
        <f t="shared" si="8"/>
        <v>シナネン(株)</v>
      </c>
      <c r="G292" t="str">
        <f t="shared" si="9"/>
        <v>シナネン(株)_メニューD</v>
      </c>
      <c r="H292">
        <v>2.4699999999999999E-4</v>
      </c>
      <c r="I292" s="140" t="s">
        <v>321</v>
      </c>
      <c r="J292" t="s">
        <v>1596</v>
      </c>
      <c r="K292" t="s">
        <v>1597</v>
      </c>
      <c r="L292" s="140" t="s">
        <v>196</v>
      </c>
      <c r="M292" s="140" t="s">
        <v>1173</v>
      </c>
      <c r="N292" s="140" t="s">
        <v>926</v>
      </c>
    </row>
    <row r="293" spans="1:14">
      <c r="A293" s="140"/>
      <c r="B293" s="140"/>
      <c r="C293" s="140" t="s">
        <v>986</v>
      </c>
      <c r="D293" s="140">
        <v>3.8099999999999999E-4</v>
      </c>
      <c r="E293" s="140">
        <v>3.8099999999999999E-4</v>
      </c>
      <c r="F293" t="str">
        <f t="shared" si="8"/>
        <v>シナネン(株)</v>
      </c>
      <c r="G293" t="str">
        <f t="shared" si="9"/>
        <v>シナネン(株)_メニューE</v>
      </c>
      <c r="H293">
        <v>3.8099999999999999E-4</v>
      </c>
      <c r="I293" s="140" t="s">
        <v>1063</v>
      </c>
      <c r="J293" t="s">
        <v>1598</v>
      </c>
      <c r="K293" t="s">
        <v>1599</v>
      </c>
      <c r="L293" s="140" t="s">
        <v>289</v>
      </c>
      <c r="M293" s="140" t="s">
        <v>1521</v>
      </c>
      <c r="N293" s="140" t="s">
        <v>711</v>
      </c>
    </row>
    <row r="294" spans="1:14">
      <c r="A294" s="140"/>
      <c r="B294" s="140"/>
      <c r="C294" s="140" t="s">
        <v>985</v>
      </c>
      <c r="D294" s="140">
        <v>2.9E-4</v>
      </c>
      <c r="E294" s="140">
        <v>2.9E-4</v>
      </c>
      <c r="F294" t="str">
        <f t="shared" si="8"/>
        <v>シナネン(株)</v>
      </c>
      <c r="G294" t="str">
        <f t="shared" si="9"/>
        <v>シナネン(株)_メニューF</v>
      </c>
      <c r="H294">
        <v>2.9E-4</v>
      </c>
      <c r="I294" s="140" t="s">
        <v>2430</v>
      </c>
      <c r="J294" t="s">
        <v>2790</v>
      </c>
      <c r="K294" t="s">
        <v>2643</v>
      </c>
      <c r="L294" s="140" t="s">
        <v>167</v>
      </c>
      <c r="M294" s="140" t="s">
        <v>1258</v>
      </c>
      <c r="N294" s="140" t="s">
        <v>878</v>
      </c>
    </row>
    <row r="295" spans="1:14">
      <c r="A295" s="140"/>
      <c r="B295" s="140"/>
      <c r="C295" s="140" t="s">
        <v>1083</v>
      </c>
      <c r="D295" s="140">
        <v>3.8999999999999999E-4</v>
      </c>
      <c r="E295" s="140">
        <v>3.8999999999999999E-4</v>
      </c>
      <c r="F295" t="str">
        <f t="shared" si="8"/>
        <v>シナネン(株)</v>
      </c>
      <c r="G295" t="str">
        <f t="shared" si="9"/>
        <v>シナネン(株)_メニューG</v>
      </c>
      <c r="H295">
        <v>3.8999999999999999E-4</v>
      </c>
      <c r="I295" s="140" t="s">
        <v>2431</v>
      </c>
      <c r="J295" t="s">
        <v>2791</v>
      </c>
      <c r="K295" t="s">
        <v>2686</v>
      </c>
      <c r="L295" s="140" t="s">
        <v>168</v>
      </c>
      <c r="M295" s="140" t="s">
        <v>1418</v>
      </c>
      <c r="N295" s="140" t="s">
        <v>779</v>
      </c>
    </row>
    <row r="296" spans="1:14">
      <c r="A296" s="140"/>
      <c r="B296" s="140"/>
      <c r="C296" s="140" t="s">
        <v>1105</v>
      </c>
      <c r="D296" s="140">
        <v>0</v>
      </c>
      <c r="E296" s="140">
        <v>0</v>
      </c>
      <c r="F296" t="str">
        <f t="shared" si="8"/>
        <v>シナネン(株)</v>
      </c>
      <c r="G296" t="str">
        <f t="shared" si="9"/>
        <v>シナネン(株)_メニューH(残差)</v>
      </c>
      <c r="H296">
        <v>0</v>
      </c>
      <c r="I296" s="140" t="s">
        <v>322</v>
      </c>
      <c r="J296" t="s">
        <v>1600</v>
      </c>
      <c r="K296" t="s">
        <v>1601</v>
      </c>
      <c r="L296" s="140" t="s">
        <v>1001</v>
      </c>
      <c r="M296" s="140" t="s">
        <v>1751</v>
      </c>
      <c r="N296" s="140" t="s">
        <v>566</v>
      </c>
    </row>
    <row r="297" spans="1:14">
      <c r="A297" s="140"/>
      <c r="B297" s="140"/>
      <c r="C297" s="140" t="s">
        <v>952</v>
      </c>
      <c r="D297" s="140">
        <v>1.5E-5</v>
      </c>
      <c r="E297" s="140">
        <v>1.5E-5</v>
      </c>
      <c r="F297" t="str">
        <f t="shared" si="8"/>
        <v>シナネン(株)</v>
      </c>
      <c r="G297" t="str">
        <f t="shared" si="9"/>
        <v>シナネン(株)_(参考値)事業者全体</v>
      </c>
      <c r="H297">
        <v>1.5E-5</v>
      </c>
      <c r="I297" s="140" t="s">
        <v>323</v>
      </c>
      <c r="J297" t="s">
        <v>1602</v>
      </c>
      <c r="K297" t="s">
        <v>1603</v>
      </c>
      <c r="L297" s="140" t="s">
        <v>2396</v>
      </c>
      <c r="M297" s="140" t="s">
        <v>2743</v>
      </c>
      <c r="N297" s="140" t="s">
        <v>2395</v>
      </c>
    </row>
    <row r="298" spans="1:14">
      <c r="A298" s="140" t="s">
        <v>877</v>
      </c>
      <c r="B298" s="140" t="s">
        <v>1100</v>
      </c>
      <c r="C298" s="140" t="s">
        <v>429</v>
      </c>
      <c r="D298" s="140">
        <v>0</v>
      </c>
      <c r="E298" s="140">
        <v>0</v>
      </c>
      <c r="F298" t="str">
        <f t="shared" si="8"/>
        <v>カワサキグリーンエナジー(株)</v>
      </c>
      <c r="G298" t="str">
        <f t="shared" si="9"/>
        <v>カワサキグリーンエナジー(株)_メニューA</v>
      </c>
      <c r="H298">
        <v>0</v>
      </c>
      <c r="I298" s="140" t="s">
        <v>324</v>
      </c>
      <c r="J298" t="s">
        <v>1604</v>
      </c>
      <c r="K298" t="s">
        <v>1605</v>
      </c>
      <c r="L298" s="140" t="s">
        <v>169</v>
      </c>
      <c r="M298" s="140" t="s">
        <v>1341</v>
      </c>
      <c r="N298" s="140" t="s">
        <v>828</v>
      </c>
    </row>
    <row r="299" spans="1:14">
      <c r="A299" s="140"/>
      <c r="B299" s="140"/>
      <c r="C299" s="140" t="s">
        <v>953</v>
      </c>
      <c r="D299" s="140">
        <v>2.9999999999999997E-4</v>
      </c>
      <c r="E299" s="140">
        <v>2.9999999999999997E-4</v>
      </c>
      <c r="F299" t="str">
        <f t="shared" si="8"/>
        <v>カワサキグリーンエナジー(株)</v>
      </c>
      <c r="G299" t="str">
        <f t="shared" si="9"/>
        <v>カワサキグリーンエナジー(株)_メニューB</v>
      </c>
      <c r="H299">
        <v>2.9999999999999997E-4</v>
      </c>
      <c r="I299" s="140" t="s">
        <v>325</v>
      </c>
      <c r="J299" t="s">
        <v>1606</v>
      </c>
      <c r="K299" t="s">
        <v>1607</v>
      </c>
      <c r="L299" s="140" t="s">
        <v>1032</v>
      </c>
      <c r="M299" s="140" t="s">
        <v>1695</v>
      </c>
      <c r="N299" s="140" t="s">
        <v>600</v>
      </c>
    </row>
    <row r="300" spans="1:14">
      <c r="A300" s="140"/>
      <c r="B300" s="140"/>
      <c r="C300" s="140" t="s">
        <v>965</v>
      </c>
      <c r="D300" s="140">
        <v>5.3799999999999996E-4</v>
      </c>
      <c r="E300" s="140">
        <v>5.3799999999999996E-4</v>
      </c>
      <c r="F300" t="str">
        <f t="shared" si="8"/>
        <v>カワサキグリーンエナジー(株)</v>
      </c>
      <c r="G300" t="str">
        <f t="shared" si="9"/>
        <v>カワサキグリーンエナジー(株)_メニューC(残差)</v>
      </c>
      <c r="H300">
        <v>5.3799999999999996E-4</v>
      </c>
      <c r="I300" s="140" t="s">
        <v>326</v>
      </c>
      <c r="J300" t="s">
        <v>1608</v>
      </c>
      <c r="K300" t="s">
        <v>1609</v>
      </c>
      <c r="L300" s="140" t="s">
        <v>2484</v>
      </c>
      <c r="M300" s="140" t="s">
        <v>2792</v>
      </c>
      <c r="N300" s="140" t="s">
        <v>540</v>
      </c>
    </row>
    <row r="301" spans="1:14">
      <c r="A301" s="140"/>
      <c r="B301" s="140"/>
      <c r="C301" s="140" t="s">
        <v>952</v>
      </c>
      <c r="D301" s="140">
        <v>3.9199999999999999E-4</v>
      </c>
      <c r="E301" s="140">
        <v>3.9199999999999999E-4</v>
      </c>
      <c r="F301" t="str">
        <f t="shared" si="8"/>
        <v>カワサキグリーンエナジー(株)</v>
      </c>
      <c r="G301" t="str">
        <f t="shared" si="9"/>
        <v>カワサキグリーンエナジー(株)_(参考値)事業者全体</v>
      </c>
      <c r="H301">
        <v>3.9199999999999999E-4</v>
      </c>
      <c r="I301" s="140" t="s">
        <v>327</v>
      </c>
      <c r="J301" t="s">
        <v>1610</v>
      </c>
      <c r="K301" t="s">
        <v>1611</v>
      </c>
      <c r="L301" s="140" t="s">
        <v>153</v>
      </c>
      <c r="M301" s="140" t="s">
        <v>1181</v>
      </c>
      <c r="N301" s="140" t="s">
        <v>922</v>
      </c>
    </row>
    <row r="302" spans="1:14">
      <c r="A302" s="140" t="s">
        <v>876</v>
      </c>
      <c r="B302" s="140" t="s">
        <v>174</v>
      </c>
      <c r="C302" s="140" t="s">
        <v>429</v>
      </c>
      <c r="D302" s="140">
        <v>0</v>
      </c>
      <c r="E302" s="140">
        <v>0</v>
      </c>
      <c r="F302" t="str">
        <f t="shared" si="8"/>
        <v>大一ガス(株)</v>
      </c>
      <c r="G302" t="str">
        <f t="shared" si="9"/>
        <v>大一ガス(株)_メニューA</v>
      </c>
      <c r="H302">
        <v>0</v>
      </c>
      <c r="I302" s="140" t="s">
        <v>328</v>
      </c>
      <c r="J302" t="s">
        <v>1612</v>
      </c>
      <c r="K302" t="s">
        <v>1613</v>
      </c>
      <c r="L302" s="140" t="s">
        <v>1104</v>
      </c>
      <c r="M302" s="140" t="s">
        <v>1210</v>
      </c>
      <c r="N302" s="140" t="s">
        <v>904</v>
      </c>
    </row>
    <row r="303" spans="1:14">
      <c r="A303" s="140"/>
      <c r="B303" s="140"/>
      <c r="C303" s="140" t="s">
        <v>953</v>
      </c>
      <c r="D303" s="140">
        <v>4.57E-4</v>
      </c>
      <c r="E303" s="140">
        <v>4.57E-4</v>
      </c>
      <c r="F303" t="str">
        <f t="shared" si="8"/>
        <v>大一ガス(株)</v>
      </c>
      <c r="G303" t="str">
        <f t="shared" si="9"/>
        <v>大一ガス(株)_メニューB</v>
      </c>
      <c r="H303">
        <v>4.57E-4</v>
      </c>
      <c r="I303" s="140" t="s">
        <v>329</v>
      </c>
      <c r="J303" t="s">
        <v>1614</v>
      </c>
      <c r="K303" t="s">
        <v>1615</v>
      </c>
      <c r="L303" s="140" t="s">
        <v>198</v>
      </c>
      <c r="M303" s="140" t="s">
        <v>1192</v>
      </c>
      <c r="N303" s="140" t="s">
        <v>916</v>
      </c>
    </row>
    <row r="304" spans="1:14">
      <c r="A304" s="140"/>
      <c r="B304" s="140"/>
      <c r="C304" s="140" t="s">
        <v>965</v>
      </c>
      <c r="D304" s="140">
        <v>5.1699999999999999E-4</v>
      </c>
      <c r="E304" s="140">
        <v>5.1699999999999999E-4</v>
      </c>
      <c r="F304" t="str">
        <f t="shared" si="8"/>
        <v>大一ガス(株)</v>
      </c>
      <c r="G304" t="str">
        <f t="shared" si="9"/>
        <v>大一ガス(株)_メニューC(残差)</v>
      </c>
      <c r="H304">
        <v>5.1699999999999999E-4</v>
      </c>
      <c r="I304" s="140" t="s">
        <v>330</v>
      </c>
      <c r="J304" t="s">
        <v>1616</v>
      </c>
      <c r="K304" t="s">
        <v>1617</v>
      </c>
      <c r="L304" s="140" t="s">
        <v>170</v>
      </c>
      <c r="M304" s="140" t="s">
        <v>1412</v>
      </c>
      <c r="N304" s="140" t="s">
        <v>782</v>
      </c>
    </row>
    <row r="305" spans="1:14">
      <c r="A305" s="140"/>
      <c r="B305" s="140"/>
      <c r="C305" s="140" t="s">
        <v>952</v>
      </c>
      <c r="D305" s="140">
        <v>5.13E-4</v>
      </c>
      <c r="E305" s="140">
        <v>5.13E-4</v>
      </c>
      <c r="F305" t="str">
        <f t="shared" si="8"/>
        <v>大一ガス(株)</v>
      </c>
      <c r="G305" t="str">
        <f t="shared" si="9"/>
        <v>大一ガス(株)_(参考値)事業者全体</v>
      </c>
      <c r="H305">
        <v>5.13E-4</v>
      </c>
      <c r="I305" s="140" t="s">
        <v>331</v>
      </c>
      <c r="J305" t="s">
        <v>1618</v>
      </c>
      <c r="K305" t="s">
        <v>1619</v>
      </c>
      <c r="L305" s="140" t="s">
        <v>1023</v>
      </c>
      <c r="M305" s="140" t="s">
        <v>1711</v>
      </c>
      <c r="N305" s="140" t="s">
        <v>588</v>
      </c>
    </row>
    <row r="306" spans="1:14">
      <c r="A306" s="140" t="s">
        <v>875</v>
      </c>
      <c r="B306" s="140" t="s">
        <v>160</v>
      </c>
      <c r="C306" s="140" t="s">
        <v>429</v>
      </c>
      <c r="D306" s="140">
        <v>0</v>
      </c>
      <c r="E306" s="140">
        <v>0</v>
      </c>
      <c r="F306" t="str">
        <f t="shared" si="8"/>
        <v>(株)リミックスポイント</v>
      </c>
      <c r="G306" t="str">
        <f t="shared" si="9"/>
        <v>(株)リミックスポイント_メニューA</v>
      </c>
      <c r="H306">
        <v>0</v>
      </c>
      <c r="I306" s="140" t="s">
        <v>332</v>
      </c>
      <c r="J306" t="s">
        <v>1620</v>
      </c>
      <c r="K306" t="s">
        <v>1621</v>
      </c>
      <c r="L306" s="140" t="s">
        <v>2551</v>
      </c>
      <c r="M306" s="140" t="s">
        <v>2793</v>
      </c>
      <c r="N306" s="140" t="s">
        <v>2550</v>
      </c>
    </row>
    <row r="307" spans="1:14">
      <c r="A307" s="140"/>
      <c r="B307" s="140"/>
      <c r="C307" s="140" t="s">
        <v>953</v>
      </c>
      <c r="D307" s="140">
        <v>0</v>
      </c>
      <c r="E307" s="140">
        <v>0</v>
      </c>
      <c r="F307" t="str">
        <f t="shared" si="8"/>
        <v>(株)リミックスポイント</v>
      </c>
      <c r="G307" t="str">
        <f t="shared" si="9"/>
        <v>(株)リミックスポイント_メニューB</v>
      </c>
      <c r="H307">
        <v>0</v>
      </c>
      <c r="I307" s="140" t="s">
        <v>333</v>
      </c>
      <c r="J307" t="s">
        <v>1622</v>
      </c>
      <c r="K307" t="s">
        <v>1623</v>
      </c>
      <c r="L307" s="140" t="s">
        <v>171</v>
      </c>
      <c r="M307" s="140" t="s">
        <v>1157</v>
      </c>
      <c r="N307" s="140" t="s">
        <v>938</v>
      </c>
    </row>
    <row r="308" spans="1:14">
      <c r="A308" s="140"/>
      <c r="B308" s="140"/>
      <c r="C308" s="140" t="s">
        <v>988</v>
      </c>
      <c r="D308" s="140">
        <v>4.0000000000000002E-4</v>
      </c>
      <c r="E308" s="140">
        <v>4.0000000000000002E-4</v>
      </c>
      <c r="F308" t="str">
        <f t="shared" si="8"/>
        <v>(株)リミックスポイント</v>
      </c>
      <c r="G308" t="str">
        <f t="shared" si="9"/>
        <v>(株)リミックスポイント_メニューC</v>
      </c>
      <c r="H308">
        <v>4.0000000000000002E-4</v>
      </c>
      <c r="I308" s="140" t="s">
        <v>2445</v>
      </c>
      <c r="J308" t="s">
        <v>2794</v>
      </c>
      <c r="K308" t="s">
        <v>2795</v>
      </c>
      <c r="L308" s="140" t="s">
        <v>2561</v>
      </c>
      <c r="M308" s="140" t="s">
        <v>2796</v>
      </c>
      <c r="N308" s="140" t="s">
        <v>2560</v>
      </c>
    </row>
    <row r="309" spans="1:14">
      <c r="A309" s="140"/>
      <c r="B309" s="140"/>
      <c r="C309" s="140" t="s">
        <v>1007</v>
      </c>
      <c r="D309" s="140">
        <v>5.3499999999999999E-4</v>
      </c>
      <c r="E309" s="140">
        <v>5.3499999999999999E-4</v>
      </c>
      <c r="F309" t="str">
        <f t="shared" si="8"/>
        <v>(株)リミックスポイント</v>
      </c>
      <c r="G309" t="str">
        <f t="shared" si="9"/>
        <v>(株)リミックスポイント_メニューD(残差)</v>
      </c>
      <c r="H309">
        <v>5.3499999999999999E-4</v>
      </c>
      <c r="I309" s="140" t="s">
        <v>2446</v>
      </c>
      <c r="J309" t="s">
        <v>2668</v>
      </c>
      <c r="K309" t="s">
        <v>2668</v>
      </c>
      <c r="L309" s="140" t="s">
        <v>172</v>
      </c>
      <c r="M309" s="140" t="s">
        <v>1347</v>
      </c>
      <c r="N309" s="140" t="s">
        <v>824</v>
      </c>
    </row>
    <row r="310" spans="1:14">
      <c r="A310" s="140"/>
      <c r="B310" s="140"/>
      <c r="C310" s="140" t="s">
        <v>952</v>
      </c>
      <c r="D310" s="140">
        <v>5.2999999999999998E-4</v>
      </c>
      <c r="E310" s="140">
        <v>5.2999999999999998E-4</v>
      </c>
      <c r="F310" t="str">
        <f t="shared" si="8"/>
        <v>(株)リミックスポイント</v>
      </c>
      <c r="G310" t="str">
        <f t="shared" si="9"/>
        <v>(株)リミックスポイント_(参考値)事業者全体</v>
      </c>
      <c r="H310">
        <v>5.2999999999999998E-4</v>
      </c>
      <c r="I310" s="140" t="s">
        <v>1061</v>
      </c>
      <c r="J310" t="s">
        <v>1624</v>
      </c>
      <c r="K310" t="s">
        <v>1625</v>
      </c>
      <c r="L310" s="140" t="s">
        <v>330</v>
      </c>
      <c r="M310" s="140" t="s">
        <v>1617</v>
      </c>
      <c r="N310" s="140" t="s">
        <v>648</v>
      </c>
    </row>
    <row r="311" spans="1:14">
      <c r="A311" s="140" t="s">
        <v>874</v>
      </c>
      <c r="B311" s="140" t="s">
        <v>213</v>
      </c>
      <c r="C311" s="140"/>
      <c r="D311" s="140">
        <v>7.3999999999999999E-4</v>
      </c>
      <c r="E311" s="140">
        <v>7.3999999999999999E-4</v>
      </c>
      <c r="F311" t="str">
        <f t="shared" si="8"/>
        <v>(株)中海テレビ放送</v>
      </c>
      <c r="G311" t="str">
        <f t="shared" si="9"/>
        <v>(株)中海テレビ放送_</v>
      </c>
      <c r="H311">
        <v>7.3999999999999999E-4</v>
      </c>
      <c r="I311" s="140" t="s">
        <v>334</v>
      </c>
      <c r="J311" t="s">
        <v>1626</v>
      </c>
      <c r="K311" t="s">
        <v>1627</v>
      </c>
      <c r="L311" s="140" t="s">
        <v>993</v>
      </c>
      <c r="M311" s="140" t="s">
        <v>1765</v>
      </c>
      <c r="N311" s="140" t="s">
        <v>559</v>
      </c>
    </row>
    <row r="312" spans="1:14">
      <c r="A312" s="140" t="s">
        <v>873</v>
      </c>
      <c r="B312" s="140" t="s">
        <v>183</v>
      </c>
      <c r="C312" s="140" t="s">
        <v>429</v>
      </c>
      <c r="D312" s="140">
        <v>0</v>
      </c>
      <c r="E312" s="140">
        <v>0</v>
      </c>
      <c r="F312" t="str">
        <f t="shared" si="8"/>
        <v>パシフィックパワー(株)</v>
      </c>
      <c r="G312" t="str">
        <f t="shared" si="9"/>
        <v>パシフィックパワー(株)_メニューA</v>
      </c>
      <c r="H312">
        <v>0</v>
      </c>
      <c r="I312" s="140" t="s">
        <v>335</v>
      </c>
      <c r="J312" t="s">
        <v>1628</v>
      </c>
      <c r="K312" t="s">
        <v>1629</v>
      </c>
      <c r="L312" s="140" t="s">
        <v>2429</v>
      </c>
      <c r="M312" s="140" t="s">
        <v>2797</v>
      </c>
      <c r="N312" s="140" t="s">
        <v>663</v>
      </c>
    </row>
    <row r="313" spans="1:14">
      <c r="A313" s="140"/>
      <c r="B313" s="140"/>
      <c r="C313" s="140" t="s">
        <v>953</v>
      </c>
      <c r="D313" s="140">
        <v>0</v>
      </c>
      <c r="E313" s="140">
        <v>0</v>
      </c>
      <c r="F313" t="str">
        <f t="shared" si="8"/>
        <v>パシフィックパワー(株)</v>
      </c>
      <c r="G313" t="str">
        <f t="shared" si="9"/>
        <v>パシフィックパワー(株)_メニューB</v>
      </c>
      <c r="H313">
        <v>0</v>
      </c>
      <c r="I313" s="140" t="s">
        <v>336</v>
      </c>
      <c r="J313" t="s">
        <v>1630</v>
      </c>
      <c r="K313" t="s">
        <v>1631</v>
      </c>
      <c r="L313" s="140" t="s">
        <v>1002</v>
      </c>
      <c r="M313" s="140" t="s">
        <v>1749</v>
      </c>
      <c r="N313" s="140" t="s">
        <v>567</v>
      </c>
    </row>
    <row r="314" spans="1:14">
      <c r="A314" s="140"/>
      <c r="B314" s="140"/>
      <c r="C314" s="140" t="s">
        <v>965</v>
      </c>
      <c r="D314" s="140">
        <v>4.0299999999999998E-4</v>
      </c>
      <c r="E314" s="140">
        <v>4.0299999999999998E-4</v>
      </c>
      <c r="F314" t="str">
        <f t="shared" si="8"/>
        <v>パシフィックパワー(株)</v>
      </c>
      <c r="G314" t="str">
        <f t="shared" si="9"/>
        <v>パシフィックパワー(株)_メニューC(残差)</v>
      </c>
      <c r="H314">
        <v>4.0299999999999998E-4</v>
      </c>
      <c r="I314" s="140" t="s">
        <v>337</v>
      </c>
      <c r="J314" t="s">
        <v>1632</v>
      </c>
      <c r="K314" t="s">
        <v>1633</v>
      </c>
      <c r="L314" s="140" t="s">
        <v>1026</v>
      </c>
      <c r="M314" s="140" t="s">
        <v>1706</v>
      </c>
      <c r="N314" s="140" t="s">
        <v>593</v>
      </c>
    </row>
    <row r="315" spans="1:14">
      <c r="A315" s="140"/>
      <c r="B315" s="140"/>
      <c r="C315" s="140" t="s">
        <v>952</v>
      </c>
      <c r="D315" s="140">
        <v>1.63E-4</v>
      </c>
      <c r="E315" s="140">
        <v>1.63E-4</v>
      </c>
      <c r="F315" t="str">
        <f t="shared" si="8"/>
        <v>パシフィックパワー(株)</v>
      </c>
      <c r="G315" t="str">
        <f t="shared" si="9"/>
        <v>パシフィックパワー(株)_(参考値)事業者全体</v>
      </c>
      <c r="H315">
        <v>1.63E-4</v>
      </c>
      <c r="I315" s="140" t="s">
        <v>338</v>
      </c>
      <c r="J315" t="s">
        <v>1634</v>
      </c>
      <c r="K315" t="s">
        <v>1635</v>
      </c>
      <c r="L315" s="140" t="s">
        <v>301</v>
      </c>
      <c r="M315" s="140" t="s">
        <v>1551</v>
      </c>
      <c r="N315" s="140" t="s">
        <v>692</v>
      </c>
    </row>
    <row r="316" spans="1:14">
      <c r="A316" s="140" t="s">
        <v>872</v>
      </c>
      <c r="B316" s="140" t="s">
        <v>214</v>
      </c>
      <c r="C316" s="140" t="s">
        <v>429</v>
      </c>
      <c r="D316" s="140">
        <v>0</v>
      </c>
      <c r="E316" s="140">
        <v>0</v>
      </c>
      <c r="F316" t="str">
        <f t="shared" si="8"/>
        <v>(株)ジェイコム札幌</v>
      </c>
      <c r="G316" t="str">
        <f t="shared" si="9"/>
        <v>(株)ジェイコム札幌_メニューA</v>
      </c>
      <c r="H316">
        <v>0</v>
      </c>
      <c r="I316" s="140" t="s">
        <v>1060</v>
      </c>
      <c r="J316" t="s">
        <v>1636</v>
      </c>
      <c r="K316" t="s">
        <v>1637</v>
      </c>
      <c r="L316" s="140" t="s">
        <v>1036</v>
      </c>
      <c r="M316" s="140" t="s">
        <v>1687</v>
      </c>
      <c r="N316" s="140" t="s">
        <v>604</v>
      </c>
    </row>
    <row r="317" spans="1:14">
      <c r="A317" s="140"/>
      <c r="B317" s="140"/>
      <c r="C317" s="140" t="s">
        <v>393</v>
      </c>
      <c r="D317" s="140">
        <v>5.4699999999999996E-4</v>
      </c>
      <c r="E317" s="140">
        <v>5.4699999999999996E-4</v>
      </c>
      <c r="F317" t="str">
        <f t="shared" si="8"/>
        <v>(株)ジェイコム札幌</v>
      </c>
      <c r="G317" t="str">
        <f t="shared" si="9"/>
        <v>(株)ジェイコム札幌_メニューB(残差)</v>
      </c>
      <c r="H317">
        <v>5.4699999999999996E-4</v>
      </c>
      <c r="I317" s="140" t="s">
        <v>2450</v>
      </c>
      <c r="J317" t="s">
        <v>2798</v>
      </c>
      <c r="K317" t="s">
        <v>2919</v>
      </c>
      <c r="L317" s="140" t="s">
        <v>1011</v>
      </c>
      <c r="M317" s="140" t="s">
        <v>1733</v>
      </c>
      <c r="N317" s="140" t="s">
        <v>576</v>
      </c>
    </row>
    <row r="318" spans="1:14">
      <c r="A318" s="140"/>
      <c r="B318" s="140"/>
      <c r="C318" s="140" t="s">
        <v>952</v>
      </c>
      <c r="D318" s="140">
        <v>5.3700000000000004E-4</v>
      </c>
      <c r="E318" s="140">
        <v>5.3700000000000004E-4</v>
      </c>
      <c r="F318" t="str">
        <f t="shared" si="8"/>
        <v>(株)ジェイコム札幌</v>
      </c>
      <c r="G318" t="str">
        <f t="shared" si="9"/>
        <v>(株)ジェイコム札幌_(参考値)事業者全体</v>
      </c>
      <c r="H318">
        <v>5.3700000000000004E-4</v>
      </c>
      <c r="I318" s="140" t="s">
        <v>1059</v>
      </c>
      <c r="J318" t="s">
        <v>1638</v>
      </c>
      <c r="K318" t="s">
        <v>2838</v>
      </c>
      <c r="L318" s="140" t="s">
        <v>2500</v>
      </c>
      <c r="M318" s="140" t="s">
        <v>2799</v>
      </c>
      <c r="N318" s="140" t="s">
        <v>2499</v>
      </c>
    </row>
    <row r="319" spans="1:14">
      <c r="A319" s="140" t="s">
        <v>871</v>
      </c>
      <c r="B319" s="140" t="s">
        <v>215</v>
      </c>
      <c r="C319" s="140"/>
      <c r="D319" s="140">
        <v>4.0900000000000002E-4</v>
      </c>
      <c r="E319" s="140">
        <v>4.0900000000000002E-4</v>
      </c>
      <c r="F319" t="str">
        <f t="shared" si="8"/>
        <v>鹿児島電力(株)</v>
      </c>
      <c r="G319" t="str">
        <f t="shared" si="9"/>
        <v>鹿児島電力(株)_</v>
      </c>
      <c r="H319">
        <v>4.0900000000000002E-4</v>
      </c>
      <c r="I319" s="140" t="s">
        <v>339</v>
      </c>
      <c r="J319" t="s">
        <v>1639</v>
      </c>
      <c r="K319" t="s">
        <v>1640</v>
      </c>
      <c r="L319" s="140" t="s">
        <v>275</v>
      </c>
      <c r="M319" s="140" t="s">
        <v>1487</v>
      </c>
      <c r="N319" s="140" t="s">
        <v>733</v>
      </c>
    </row>
    <row r="320" spans="1:14">
      <c r="A320" s="140" t="s">
        <v>870</v>
      </c>
      <c r="B320" s="140" t="s">
        <v>176</v>
      </c>
      <c r="C320" s="140"/>
      <c r="D320" s="140">
        <v>4.2900000000000002E-4</v>
      </c>
      <c r="E320" s="140">
        <v>4.2900000000000002E-4</v>
      </c>
      <c r="F320" t="str">
        <f t="shared" si="8"/>
        <v>太陽ガス(株)</v>
      </c>
      <c r="G320" t="str">
        <f t="shared" si="9"/>
        <v>太陽ガス(株)_</v>
      </c>
      <c r="H320">
        <v>4.2900000000000002E-4</v>
      </c>
      <c r="I320" s="140" t="s">
        <v>1058</v>
      </c>
      <c r="J320" t="s">
        <v>1641</v>
      </c>
      <c r="K320" t="s">
        <v>1642</v>
      </c>
      <c r="L320" s="140" t="s">
        <v>173</v>
      </c>
      <c r="M320" s="140" t="s">
        <v>1316</v>
      </c>
      <c r="N320" s="140" t="s">
        <v>844</v>
      </c>
    </row>
    <row r="321" spans="1:14">
      <c r="A321" s="140" t="s">
        <v>869</v>
      </c>
      <c r="B321" s="140" t="s">
        <v>133</v>
      </c>
      <c r="C321" s="140" t="s">
        <v>429</v>
      </c>
      <c r="D321" s="140">
        <v>0</v>
      </c>
      <c r="E321" s="140">
        <v>0</v>
      </c>
      <c r="F321" t="str">
        <f t="shared" si="8"/>
        <v>アーバンエナジー(株)</v>
      </c>
      <c r="G321" t="str">
        <f t="shared" si="9"/>
        <v>アーバンエナジー(株)_メニューA</v>
      </c>
      <c r="H321">
        <v>0</v>
      </c>
      <c r="I321" s="140" t="s">
        <v>2451</v>
      </c>
      <c r="J321" t="s">
        <v>2663</v>
      </c>
      <c r="K321" t="s">
        <v>2663</v>
      </c>
      <c r="L321" s="140" t="s">
        <v>982</v>
      </c>
      <c r="M321" s="140" t="s">
        <v>1778</v>
      </c>
      <c r="N321" s="140" t="s">
        <v>547</v>
      </c>
    </row>
    <row r="322" spans="1:14">
      <c r="A322" s="140"/>
      <c r="B322" s="140"/>
      <c r="C322" s="140" t="s">
        <v>953</v>
      </c>
      <c r="D322" s="140">
        <v>2.9E-4</v>
      </c>
      <c r="E322" s="140">
        <v>2.9E-4</v>
      </c>
      <c r="F322" t="str">
        <f t="shared" si="8"/>
        <v>アーバンエナジー(株)</v>
      </c>
      <c r="G322" t="str">
        <f t="shared" si="9"/>
        <v>アーバンエナジー(株)_メニューB</v>
      </c>
      <c r="H322">
        <v>2.9E-4</v>
      </c>
      <c r="I322" s="140" t="s">
        <v>340</v>
      </c>
      <c r="J322" t="s">
        <v>1643</v>
      </c>
      <c r="K322" t="s">
        <v>1644</v>
      </c>
      <c r="L322" s="140" t="s">
        <v>154</v>
      </c>
      <c r="M322" s="140" t="s">
        <v>1315</v>
      </c>
      <c r="N322" s="140" t="s">
        <v>845</v>
      </c>
    </row>
    <row r="323" spans="1:14">
      <c r="A323" s="140"/>
      <c r="B323" s="140"/>
      <c r="C323" s="140" t="s">
        <v>988</v>
      </c>
      <c r="D323" s="140">
        <v>3.1599999999999998E-4</v>
      </c>
      <c r="E323" s="140">
        <v>3.1599999999999998E-4</v>
      </c>
      <c r="F323" t="str">
        <f t="shared" si="8"/>
        <v>アーバンエナジー(株)</v>
      </c>
      <c r="G323" t="str">
        <f t="shared" si="9"/>
        <v>アーバンエナジー(株)_メニューC</v>
      </c>
      <c r="H323">
        <v>3.1599999999999998E-4</v>
      </c>
      <c r="I323" s="140" t="s">
        <v>1057</v>
      </c>
      <c r="J323" t="s">
        <v>1645</v>
      </c>
      <c r="K323" t="s">
        <v>1646</v>
      </c>
      <c r="L323" s="140" t="s">
        <v>277</v>
      </c>
      <c r="M323" s="140" t="s">
        <v>1493</v>
      </c>
      <c r="N323" s="140" t="s">
        <v>729</v>
      </c>
    </row>
    <row r="324" spans="1:14">
      <c r="A324" s="140"/>
      <c r="B324" s="140"/>
      <c r="C324" s="140" t="s">
        <v>987</v>
      </c>
      <c r="D324" s="140">
        <v>2.5500000000000002E-4</v>
      </c>
      <c r="E324" s="140">
        <v>2.5500000000000002E-4</v>
      </c>
      <c r="F324" t="str">
        <f t="shared" ref="F324:F387" si="10">IF(A324="",F323,B324)</f>
        <v>アーバンエナジー(株)</v>
      </c>
      <c r="G324" t="str">
        <f t="shared" si="9"/>
        <v>アーバンエナジー(株)_メニューD</v>
      </c>
      <c r="H324">
        <v>2.5500000000000002E-4</v>
      </c>
      <c r="I324" s="140" t="s">
        <v>1056</v>
      </c>
      <c r="J324" t="s">
        <v>1647</v>
      </c>
      <c r="K324" t="s">
        <v>1648</v>
      </c>
      <c r="L324" s="140" t="s">
        <v>1052</v>
      </c>
      <c r="M324" s="140" t="s">
        <v>1658</v>
      </c>
      <c r="N324" s="140" t="s">
        <v>622</v>
      </c>
    </row>
    <row r="325" spans="1:14">
      <c r="A325" s="140"/>
      <c r="B325" s="140"/>
      <c r="C325" s="140" t="s">
        <v>986</v>
      </c>
      <c r="D325" s="140">
        <v>3.7300000000000001E-4</v>
      </c>
      <c r="E325" s="140">
        <v>3.7300000000000001E-4</v>
      </c>
      <c r="F325" t="str">
        <f t="shared" si="10"/>
        <v>アーバンエナジー(株)</v>
      </c>
      <c r="G325" t="str">
        <f t="shared" ref="G325:G388" si="11">F325&amp;"_"&amp;C325</f>
        <v>アーバンエナジー(株)_メニューE</v>
      </c>
      <c r="H325">
        <v>3.7300000000000001E-4</v>
      </c>
      <c r="I325" s="140" t="s">
        <v>2452</v>
      </c>
      <c r="J325" t="s">
        <v>2800</v>
      </c>
      <c r="K325" t="s">
        <v>2772</v>
      </c>
      <c r="L325" s="140" t="s">
        <v>246</v>
      </c>
      <c r="M325" s="140" t="s">
        <v>1393</v>
      </c>
      <c r="N325" s="140" t="s">
        <v>794</v>
      </c>
    </row>
    <row r="326" spans="1:14">
      <c r="A326" s="140"/>
      <c r="B326" s="140"/>
      <c r="C326" s="140" t="s">
        <v>985</v>
      </c>
      <c r="D326" s="140">
        <v>3.6200000000000002E-4</v>
      </c>
      <c r="E326" s="140">
        <v>3.6200000000000002E-4</v>
      </c>
      <c r="F326" t="str">
        <f t="shared" si="10"/>
        <v>アーバンエナジー(株)</v>
      </c>
      <c r="G326" t="str">
        <f t="shared" si="11"/>
        <v>アーバンエナジー(株)_メニューF</v>
      </c>
      <c r="H326">
        <v>3.6200000000000002E-4</v>
      </c>
      <c r="I326" s="140" t="s">
        <v>1055</v>
      </c>
      <c r="J326" t="s">
        <v>1649</v>
      </c>
      <c r="K326" t="s">
        <v>1650</v>
      </c>
      <c r="L326" s="140" t="s">
        <v>1030</v>
      </c>
      <c r="M326" s="140" t="s">
        <v>1698</v>
      </c>
      <c r="N326" s="140" t="s">
        <v>598</v>
      </c>
    </row>
    <row r="327" spans="1:14">
      <c r="A327" s="140"/>
      <c r="B327" s="140"/>
      <c r="C327" s="140" t="s">
        <v>1102</v>
      </c>
      <c r="D327" s="140">
        <v>3.8000000000000002E-4</v>
      </c>
      <c r="E327" s="140">
        <v>3.8000000000000002E-4</v>
      </c>
      <c r="F327" t="str">
        <f t="shared" si="10"/>
        <v>アーバンエナジー(株)</v>
      </c>
      <c r="G327" t="str">
        <f t="shared" si="11"/>
        <v>アーバンエナジー(株)_メニューG(残差)</v>
      </c>
      <c r="H327">
        <v>3.8000000000000002E-4</v>
      </c>
      <c r="I327" s="140" t="s">
        <v>1054</v>
      </c>
      <c r="J327" t="s">
        <v>1651</v>
      </c>
      <c r="K327" t="s">
        <v>1652</v>
      </c>
      <c r="L327" s="140" t="s">
        <v>1108</v>
      </c>
      <c r="M327" s="140" t="s">
        <v>1183</v>
      </c>
      <c r="N327" s="140" t="s">
        <v>921</v>
      </c>
    </row>
    <row r="328" spans="1:14">
      <c r="A328" s="140"/>
      <c r="B328" s="140"/>
      <c r="C328" s="140" t="s">
        <v>952</v>
      </c>
      <c r="D328" s="140">
        <v>1.65E-4</v>
      </c>
      <c r="E328" s="140">
        <v>1.65E-4</v>
      </c>
      <c r="F328" t="str">
        <f t="shared" si="10"/>
        <v>アーバンエナジー(株)</v>
      </c>
      <c r="G328" t="str">
        <f t="shared" si="11"/>
        <v>アーバンエナジー(株)_(参考値)事業者全体</v>
      </c>
      <c r="H328">
        <v>1.65E-4</v>
      </c>
      <c r="I328" s="140" t="s">
        <v>341</v>
      </c>
      <c r="J328" t="s">
        <v>1653</v>
      </c>
      <c r="K328" t="s">
        <v>1654</v>
      </c>
      <c r="L328" s="140" t="s">
        <v>267</v>
      </c>
      <c r="M328" s="140" t="s">
        <v>1469</v>
      </c>
      <c r="N328" s="140" t="s">
        <v>743</v>
      </c>
    </row>
    <row r="329" spans="1:14">
      <c r="A329" s="140" t="s">
        <v>868</v>
      </c>
      <c r="B329" s="140" t="s">
        <v>1098</v>
      </c>
      <c r="C329" s="140"/>
      <c r="D329" s="140">
        <v>1.2019999999999999E-3</v>
      </c>
      <c r="E329" s="140">
        <v>1.2019999999999999E-3</v>
      </c>
      <c r="F329" t="str">
        <f t="shared" si="10"/>
        <v>パワーネクスト(株)</v>
      </c>
      <c r="G329" t="str">
        <f t="shared" si="11"/>
        <v>パワーネクスト(株)_</v>
      </c>
      <c r="H329">
        <v>1.2019999999999999E-3</v>
      </c>
      <c r="I329" s="140" t="s">
        <v>1053</v>
      </c>
      <c r="J329" t="s">
        <v>1655</v>
      </c>
      <c r="K329" t="s">
        <v>1656</v>
      </c>
      <c r="L329" s="140" t="s">
        <v>2419</v>
      </c>
      <c r="M329" s="140" t="s">
        <v>2778</v>
      </c>
      <c r="N329" s="140" t="s">
        <v>691</v>
      </c>
    </row>
    <row r="330" spans="1:14">
      <c r="A330" s="140" t="s">
        <v>867</v>
      </c>
      <c r="B330" s="140" t="s">
        <v>163</v>
      </c>
      <c r="C330" s="140" t="s">
        <v>429</v>
      </c>
      <c r="D330" s="140">
        <v>0</v>
      </c>
      <c r="E330" s="140">
        <v>0</v>
      </c>
      <c r="F330" t="str">
        <f t="shared" si="10"/>
        <v>合同会社北上新電力</v>
      </c>
      <c r="G330" t="str">
        <f t="shared" si="11"/>
        <v>合同会社北上新電力_メニューA</v>
      </c>
      <c r="H330">
        <v>0</v>
      </c>
      <c r="I330" s="140" t="s">
        <v>1052</v>
      </c>
      <c r="J330" t="s">
        <v>1657</v>
      </c>
      <c r="K330" t="s">
        <v>1658</v>
      </c>
      <c r="L330" s="140" t="s">
        <v>174</v>
      </c>
      <c r="M330" s="140" t="s">
        <v>1262</v>
      </c>
      <c r="N330" s="140" t="s">
        <v>876</v>
      </c>
    </row>
    <row r="331" spans="1:14">
      <c r="A331" s="140"/>
      <c r="B331" s="140"/>
      <c r="C331" s="140" t="s">
        <v>393</v>
      </c>
      <c r="D331" s="140">
        <v>6.1600000000000001E-4</v>
      </c>
      <c r="E331" s="140">
        <v>6.1600000000000001E-4</v>
      </c>
      <c r="F331" t="str">
        <f t="shared" si="10"/>
        <v>合同会社北上新電力</v>
      </c>
      <c r="G331" t="str">
        <f t="shared" si="11"/>
        <v>合同会社北上新電力_メニューB(残差)</v>
      </c>
      <c r="H331">
        <v>6.1600000000000001E-4</v>
      </c>
      <c r="I331" s="140" t="s">
        <v>1051</v>
      </c>
      <c r="J331" t="s">
        <v>1659</v>
      </c>
      <c r="K331" t="s">
        <v>1660</v>
      </c>
      <c r="L331" s="140" t="s">
        <v>218</v>
      </c>
      <c r="M331" s="140" t="s">
        <v>1287</v>
      </c>
      <c r="N331" s="140" t="s">
        <v>862</v>
      </c>
    </row>
    <row r="332" spans="1:14">
      <c r="A332" s="140"/>
      <c r="B332" s="140"/>
      <c r="C332" s="140" t="s">
        <v>952</v>
      </c>
      <c r="D332" s="140">
        <v>6.1600000000000001E-4</v>
      </c>
      <c r="E332" s="140">
        <v>6.1600000000000001E-4</v>
      </c>
      <c r="F332" t="str">
        <f t="shared" si="10"/>
        <v>合同会社北上新電力</v>
      </c>
      <c r="G332" t="str">
        <f t="shared" si="11"/>
        <v>合同会社北上新電力_(参考値)事業者全体</v>
      </c>
      <c r="H332">
        <v>6.1600000000000001E-4</v>
      </c>
      <c r="I332" s="140" t="s">
        <v>1050</v>
      </c>
      <c r="J332" t="s">
        <v>1661</v>
      </c>
      <c r="K332" t="s">
        <v>1662</v>
      </c>
      <c r="L332" s="140" t="s">
        <v>1091</v>
      </c>
      <c r="M332" s="140" t="s">
        <v>1343</v>
      </c>
      <c r="N332" s="140" t="s">
        <v>827</v>
      </c>
    </row>
    <row r="333" spans="1:14">
      <c r="A333" s="140" t="s">
        <v>866</v>
      </c>
      <c r="B333" s="140" t="s">
        <v>155</v>
      </c>
      <c r="C333" s="140" t="s">
        <v>429</v>
      </c>
      <c r="D333" s="140">
        <v>0</v>
      </c>
      <c r="E333" s="140">
        <v>0</v>
      </c>
      <c r="F333" t="str">
        <f t="shared" si="10"/>
        <v>(株)タクマエナジー</v>
      </c>
      <c r="G333" t="str">
        <f t="shared" si="11"/>
        <v>(株)タクマエナジー_メニューA</v>
      </c>
      <c r="H333">
        <v>0</v>
      </c>
      <c r="I333" s="140" t="s">
        <v>1049</v>
      </c>
      <c r="J333" t="s">
        <v>1663</v>
      </c>
      <c r="K333" t="s">
        <v>1664</v>
      </c>
      <c r="L333" s="140" t="s">
        <v>175</v>
      </c>
      <c r="M333" s="140" t="s">
        <v>1179</v>
      </c>
      <c r="N333" s="140" t="s">
        <v>923</v>
      </c>
    </row>
    <row r="334" spans="1:14">
      <c r="A334" s="140"/>
      <c r="B334" s="140"/>
      <c r="C334" s="140" t="s">
        <v>953</v>
      </c>
      <c r="D334" s="140">
        <v>0</v>
      </c>
      <c r="E334" s="140">
        <v>0</v>
      </c>
      <c r="F334" t="str">
        <f t="shared" si="10"/>
        <v>(株)タクマエナジー</v>
      </c>
      <c r="G334" t="str">
        <f t="shared" si="11"/>
        <v>(株)タクマエナジー_メニューB</v>
      </c>
      <c r="H334">
        <v>0</v>
      </c>
      <c r="I334" s="140" t="s">
        <v>1048</v>
      </c>
      <c r="J334" t="s">
        <v>1665</v>
      </c>
      <c r="K334" t="s">
        <v>1666</v>
      </c>
      <c r="L334" s="140" t="s">
        <v>176</v>
      </c>
      <c r="M334" s="140" t="s">
        <v>1274</v>
      </c>
      <c r="N334" s="140" t="s">
        <v>870</v>
      </c>
    </row>
    <row r="335" spans="1:14">
      <c r="A335" s="140"/>
      <c r="B335" s="140"/>
      <c r="C335" s="140" t="s">
        <v>988</v>
      </c>
      <c r="D335" s="140">
        <v>0</v>
      </c>
      <c r="E335" s="140">
        <v>0</v>
      </c>
      <c r="F335" t="str">
        <f t="shared" si="10"/>
        <v>(株)タクマエナジー</v>
      </c>
      <c r="G335" t="str">
        <f t="shared" si="11"/>
        <v>(株)タクマエナジー_メニューC</v>
      </c>
      <c r="H335">
        <v>0</v>
      </c>
      <c r="I335" s="140" t="s">
        <v>2453</v>
      </c>
      <c r="J335" t="s">
        <v>2801</v>
      </c>
      <c r="K335" t="s">
        <v>2674</v>
      </c>
      <c r="L335" s="140" t="s">
        <v>177</v>
      </c>
      <c r="M335" s="140" t="s">
        <v>1196</v>
      </c>
      <c r="N335" s="140" t="s">
        <v>913</v>
      </c>
    </row>
    <row r="336" spans="1:14">
      <c r="A336" s="140"/>
      <c r="B336" s="140"/>
      <c r="C336" s="140" t="s">
        <v>987</v>
      </c>
      <c r="D336" s="140">
        <v>0</v>
      </c>
      <c r="E336" s="140">
        <v>0</v>
      </c>
      <c r="F336" t="str">
        <f t="shared" si="10"/>
        <v>(株)タクマエナジー</v>
      </c>
      <c r="G336" t="str">
        <f t="shared" si="11"/>
        <v>(株)タクマエナジー_メニューD</v>
      </c>
      <c r="H336">
        <v>0</v>
      </c>
      <c r="I336" s="140" t="s">
        <v>1047</v>
      </c>
      <c r="J336" t="s">
        <v>1667</v>
      </c>
      <c r="K336" t="s">
        <v>1668</v>
      </c>
      <c r="L336" s="140" t="s">
        <v>2378</v>
      </c>
      <c r="M336" s="140" t="s">
        <v>1335</v>
      </c>
      <c r="N336" s="140" t="s">
        <v>832</v>
      </c>
    </row>
    <row r="337" spans="1:14">
      <c r="A337" s="140"/>
      <c r="B337" s="140"/>
      <c r="C337" s="140" t="s">
        <v>986</v>
      </c>
      <c r="D337" s="140">
        <v>0</v>
      </c>
      <c r="E337" s="140">
        <v>0</v>
      </c>
      <c r="F337" t="str">
        <f t="shared" si="10"/>
        <v>(株)タクマエナジー</v>
      </c>
      <c r="G337" t="str">
        <f t="shared" si="11"/>
        <v>(株)タクマエナジー_メニューE</v>
      </c>
      <c r="H337">
        <v>0</v>
      </c>
      <c r="I337" s="140" t="s">
        <v>1046</v>
      </c>
      <c r="J337" t="s">
        <v>1669</v>
      </c>
      <c r="K337" t="s">
        <v>1670</v>
      </c>
      <c r="L337" s="140" t="s">
        <v>155</v>
      </c>
      <c r="M337" s="140" t="s">
        <v>1281</v>
      </c>
      <c r="N337" s="140" t="s">
        <v>866</v>
      </c>
    </row>
    <row r="338" spans="1:14">
      <c r="A338" s="140"/>
      <c r="B338" s="140"/>
      <c r="C338" s="140" t="s">
        <v>985</v>
      </c>
      <c r="D338" s="140">
        <v>0</v>
      </c>
      <c r="E338" s="140">
        <v>0</v>
      </c>
      <c r="F338" t="str">
        <f t="shared" si="10"/>
        <v>(株)タクマエナジー</v>
      </c>
      <c r="G338" t="str">
        <f t="shared" si="11"/>
        <v>(株)タクマエナジー_メニューF</v>
      </c>
      <c r="H338">
        <v>0</v>
      </c>
      <c r="I338" s="140" t="s">
        <v>1044</v>
      </c>
      <c r="J338" t="s">
        <v>1671</v>
      </c>
      <c r="K338" t="s">
        <v>1672</v>
      </c>
      <c r="L338" s="140" t="s">
        <v>2465</v>
      </c>
      <c r="M338" s="140" t="s">
        <v>2802</v>
      </c>
      <c r="N338" s="140" t="s">
        <v>1022</v>
      </c>
    </row>
    <row r="339" spans="1:14">
      <c r="A339" s="140"/>
      <c r="B339" s="140"/>
      <c r="C339" s="140" t="s">
        <v>1083</v>
      </c>
      <c r="D339" s="140">
        <v>0</v>
      </c>
      <c r="E339" s="140">
        <v>0</v>
      </c>
      <c r="F339" t="str">
        <f t="shared" si="10"/>
        <v>(株)タクマエナジー</v>
      </c>
      <c r="G339" t="str">
        <f t="shared" si="11"/>
        <v>(株)タクマエナジー_メニューG</v>
      </c>
      <c r="H339">
        <v>0</v>
      </c>
      <c r="I339" s="140" t="s">
        <v>1043</v>
      </c>
      <c r="J339" t="s">
        <v>1673</v>
      </c>
      <c r="K339" t="s">
        <v>1674</v>
      </c>
      <c r="L339" s="140" t="s">
        <v>1005</v>
      </c>
      <c r="M339" s="140" t="s">
        <v>1743</v>
      </c>
      <c r="N339" s="140" t="s">
        <v>570</v>
      </c>
    </row>
    <row r="340" spans="1:14">
      <c r="A340" s="140"/>
      <c r="B340" s="140"/>
      <c r="C340" s="140" t="s">
        <v>1082</v>
      </c>
      <c r="D340" s="140">
        <v>0</v>
      </c>
      <c r="E340" s="140">
        <v>0</v>
      </c>
      <c r="F340" t="str">
        <f t="shared" si="10"/>
        <v>(株)タクマエナジー</v>
      </c>
      <c r="G340" t="str">
        <f t="shared" si="11"/>
        <v>(株)タクマエナジー_メニューH</v>
      </c>
      <c r="H340">
        <v>0</v>
      </c>
      <c r="I340" s="140" t="s">
        <v>1042</v>
      </c>
      <c r="J340" t="s">
        <v>1675</v>
      </c>
      <c r="K340" t="s">
        <v>1676</v>
      </c>
      <c r="L340" s="140" t="s">
        <v>1084</v>
      </c>
      <c r="M340" s="140" t="s">
        <v>1420</v>
      </c>
      <c r="N340" s="140" t="s">
        <v>778</v>
      </c>
    </row>
    <row r="341" spans="1:14">
      <c r="A341" s="140"/>
      <c r="B341" s="140"/>
      <c r="C341" s="140" t="s">
        <v>1081</v>
      </c>
      <c r="D341" s="140">
        <v>0</v>
      </c>
      <c r="E341" s="140">
        <v>0</v>
      </c>
      <c r="F341" t="str">
        <f t="shared" si="10"/>
        <v>(株)タクマエナジー</v>
      </c>
      <c r="G341" t="str">
        <f t="shared" si="11"/>
        <v>(株)タクマエナジー_メニューI</v>
      </c>
      <c r="H341">
        <v>0</v>
      </c>
      <c r="I341" s="140" t="s">
        <v>1041</v>
      </c>
      <c r="J341" t="s">
        <v>1677</v>
      </c>
      <c r="K341" t="s">
        <v>1678</v>
      </c>
      <c r="L341" s="140" t="s">
        <v>156</v>
      </c>
      <c r="M341" s="140" t="s">
        <v>1252</v>
      </c>
      <c r="N341" s="140" t="s">
        <v>881</v>
      </c>
    </row>
    <row r="342" spans="1:14">
      <c r="A342" s="140"/>
      <c r="B342" s="140"/>
      <c r="C342" s="140" t="s">
        <v>1080</v>
      </c>
      <c r="D342" s="140">
        <v>7.7300000000000003E-4</v>
      </c>
      <c r="E342" s="140">
        <v>7.7300000000000003E-4</v>
      </c>
      <c r="F342" t="str">
        <f t="shared" si="10"/>
        <v>(株)タクマエナジー</v>
      </c>
      <c r="G342" t="str">
        <f t="shared" si="11"/>
        <v>(株)タクマエナジー_メニューJ(残差)</v>
      </c>
      <c r="H342">
        <v>7.7300000000000003E-4</v>
      </c>
      <c r="I342" s="140" t="s">
        <v>2456</v>
      </c>
      <c r="J342" t="s">
        <v>2803</v>
      </c>
      <c r="K342" t="s">
        <v>2887</v>
      </c>
      <c r="L342" s="140" t="s">
        <v>257</v>
      </c>
      <c r="M342" s="140" t="s">
        <v>1443</v>
      </c>
      <c r="N342" s="140" t="s">
        <v>760</v>
      </c>
    </row>
    <row r="343" spans="1:14">
      <c r="A343" s="140"/>
      <c r="B343" s="140"/>
      <c r="C343" s="140" t="s">
        <v>952</v>
      </c>
      <c r="D343" s="140">
        <v>3.5199999999999999E-4</v>
      </c>
      <c r="E343" s="140">
        <v>3.5199999999999999E-4</v>
      </c>
      <c r="F343" t="str">
        <f t="shared" si="10"/>
        <v>(株)タクマエナジー</v>
      </c>
      <c r="G343" t="str">
        <f t="shared" si="11"/>
        <v>(株)タクマエナジー_(参考値)事業者全体</v>
      </c>
      <c r="H343">
        <v>3.5199999999999999E-4</v>
      </c>
      <c r="I343" s="140" t="s">
        <v>2457</v>
      </c>
      <c r="J343" t="s">
        <v>2804</v>
      </c>
      <c r="K343" t="s">
        <v>2654</v>
      </c>
      <c r="L343" s="140" t="s">
        <v>994</v>
      </c>
      <c r="M343" s="140" t="s">
        <v>1763</v>
      </c>
      <c r="N343" s="140" t="s">
        <v>560</v>
      </c>
    </row>
    <row r="344" spans="1:14">
      <c r="A344" s="140" t="s">
        <v>865</v>
      </c>
      <c r="B344" s="140" t="s">
        <v>216</v>
      </c>
      <c r="C344" s="140" t="s">
        <v>429</v>
      </c>
      <c r="D344" s="140">
        <v>0</v>
      </c>
      <c r="E344" s="140">
        <v>0</v>
      </c>
      <c r="F344" t="str">
        <f t="shared" si="10"/>
        <v>丸紅新電力(株)</v>
      </c>
      <c r="G344" t="str">
        <f t="shared" si="11"/>
        <v>丸紅新電力(株)_メニューA</v>
      </c>
      <c r="H344">
        <v>0</v>
      </c>
      <c r="I344" s="140" t="s">
        <v>1040</v>
      </c>
      <c r="J344" t="s">
        <v>1679</v>
      </c>
      <c r="K344" t="s">
        <v>1680</v>
      </c>
      <c r="L344" s="140" t="s">
        <v>178</v>
      </c>
      <c r="M344" s="140" t="s">
        <v>1171</v>
      </c>
      <c r="N344" s="140" t="s">
        <v>929</v>
      </c>
    </row>
    <row r="345" spans="1:14">
      <c r="A345" s="140"/>
      <c r="B345" s="140"/>
      <c r="C345" s="140" t="s">
        <v>953</v>
      </c>
      <c r="D345" s="140">
        <v>1.6699999999999999E-4</v>
      </c>
      <c r="E345" s="140">
        <v>1.6699999999999999E-4</v>
      </c>
      <c r="F345" t="str">
        <f t="shared" si="10"/>
        <v>丸紅新電力(株)</v>
      </c>
      <c r="G345" t="str">
        <f t="shared" si="11"/>
        <v>丸紅新電力(株)_メニューB</v>
      </c>
      <c r="H345">
        <v>1.6699999999999999E-4</v>
      </c>
      <c r="I345" s="140" t="s">
        <v>2458</v>
      </c>
      <c r="J345" t="s">
        <v>2805</v>
      </c>
      <c r="K345" t="s">
        <v>2704</v>
      </c>
      <c r="L345" s="140" t="s">
        <v>213</v>
      </c>
      <c r="M345" s="140" t="s">
        <v>1266</v>
      </c>
      <c r="N345" s="140" t="s">
        <v>874</v>
      </c>
    </row>
    <row r="346" spans="1:14">
      <c r="A346" s="140"/>
      <c r="B346" s="140"/>
      <c r="C346" s="140" t="s">
        <v>988</v>
      </c>
      <c r="D346" s="140">
        <v>2.5300000000000002E-4</v>
      </c>
      <c r="E346" s="140">
        <v>2.5300000000000002E-4</v>
      </c>
      <c r="F346" t="str">
        <f t="shared" si="10"/>
        <v>丸紅新電力(株)</v>
      </c>
      <c r="G346" t="str">
        <f t="shared" si="11"/>
        <v>丸紅新電力(株)_メニューC</v>
      </c>
      <c r="H346">
        <v>2.5300000000000002E-4</v>
      </c>
      <c r="I346" s="140" t="s">
        <v>1039</v>
      </c>
      <c r="J346" t="s">
        <v>1681</v>
      </c>
      <c r="K346" t="s">
        <v>1681</v>
      </c>
      <c r="L346" s="140" t="s">
        <v>955</v>
      </c>
      <c r="M346" s="140" t="s">
        <v>1828</v>
      </c>
      <c r="N346" s="140" t="s">
        <v>516</v>
      </c>
    </row>
    <row r="347" spans="1:14">
      <c r="A347" s="140"/>
      <c r="B347" s="140"/>
      <c r="C347" s="140" t="s">
        <v>987</v>
      </c>
      <c r="D347" s="140">
        <v>2.7399999999999999E-4</v>
      </c>
      <c r="E347" s="140">
        <v>2.7399999999999999E-4</v>
      </c>
      <c r="F347" t="str">
        <f t="shared" si="10"/>
        <v>丸紅新電力(株)</v>
      </c>
      <c r="G347" t="str">
        <f t="shared" si="11"/>
        <v>丸紅新電力(株)_メニューD</v>
      </c>
      <c r="H347">
        <v>2.7399999999999999E-4</v>
      </c>
      <c r="I347" s="140" t="s">
        <v>2459</v>
      </c>
      <c r="J347" t="s">
        <v>2671</v>
      </c>
      <c r="K347" t="s">
        <v>2671</v>
      </c>
      <c r="L347" s="140" t="s">
        <v>976</v>
      </c>
      <c r="M347" s="140" t="s">
        <v>1790</v>
      </c>
      <c r="N347" s="140" t="s">
        <v>539</v>
      </c>
    </row>
    <row r="348" spans="1:14">
      <c r="A348" s="140"/>
      <c r="B348" s="140"/>
      <c r="C348" s="140" t="s">
        <v>986</v>
      </c>
      <c r="D348" s="140">
        <v>2.9500000000000001E-4</v>
      </c>
      <c r="E348" s="140">
        <v>2.9500000000000001E-4</v>
      </c>
      <c r="F348" t="str">
        <f t="shared" si="10"/>
        <v>丸紅新電力(株)</v>
      </c>
      <c r="G348" t="str">
        <f t="shared" si="11"/>
        <v>丸紅新電力(株)_メニューE</v>
      </c>
      <c r="H348">
        <v>2.9500000000000001E-4</v>
      </c>
      <c r="I348" s="140" t="s">
        <v>1038</v>
      </c>
      <c r="J348" t="s">
        <v>1682</v>
      </c>
      <c r="K348" t="s">
        <v>1683</v>
      </c>
      <c r="L348" s="140" t="s">
        <v>2399</v>
      </c>
      <c r="M348" s="140" t="s">
        <v>2748</v>
      </c>
      <c r="N348" s="140" t="s">
        <v>2398</v>
      </c>
    </row>
    <row r="349" spans="1:14">
      <c r="A349" s="140"/>
      <c r="B349" s="140"/>
      <c r="C349" s="140" t="s">
        <v>985</v>
      </c>
      <c r="D349" s="140">
        <v>3.8699999999999997E-4</v>
      </c>
      <c r="E349" s="140">
        <v>3.8699999999999997E-4</v>
      </c>
      <c r="F349" t="str">
        <f t="shared" si="10"/>
        <v>丸紅新電力(株)</v>
      </c>
      <c r="G349" t="str">
        <f t="shared" si="11"/>
        <v>丸紅新電力(株)_メニューF</v>
      </c>
      <c r="H349">
        <v>3.8699999999999997E-4</v>
      </c>
      <c r="I349" s="140" t="s">
        <v>1037</v>
      </c>
      <c r="J349" t="s">
        <v>1684</v>
      </c>
      <c r="K349" t="s">
        <v>1685</v>
      </c>
      <c r="L349" s="140" t="s">
        <v>2427</v>
      </c>
      <c r="M349" s="140" t="s">
        <v>2806</v>
      </c>
      <c r="N349" s="140" t="s">
        <v>669</v>
      </c>
    </row>
    <row r="350" spans="1:14">
      <c r="A350" s="140"/>
      <c r="B350" s="140"/>
      <c r="C350" s="140" t="s">
        <v>1083</v>
      </c>
      <c r="D350" s="140">
        <v>0</v>
      </c>
      <c r="E350" s="140">
        <v>0</v>
      </c>
      <c r="F350" t="str">
        <f t="shared" si="10"/>
        <v>丸紅新電力(株)</v>
      </c>
      <c r="G350" t="str">
        <f t="shared" si="11"/>
        <v>丸紅新電力(株)_メニューG</v>
      </c>
      <c r="H350">
        <v>0</v>
      </c>
      <c r="I350" s="140" t="s">
        <v>1036</v>
      </c>
      <c r="J350" t="s">
        <v>1686</v>
      </c>
      <c r="K350" t="s">
        <v>1687</v>
      </c>
      <c r="L350" s="140" t="s">
        <v>2595</v>
      </c>
      <c r="M350" s="140" t="s">
        <v>2807</v>
      </c>
      <c r="N350" s="140" t="s">
        <v>2594</v>
      </c>
    </row>
    <row r="351" spans="1:14">
      <c r="A351" s="140"/>
      <c r="B351" s="140"/>
      <c r="C351" s="140" t="s">
        <v>1082</v>
      </c>
      <c r="D351" s="140">
        <v>0</v>
      </c>
      <c r="E351" s="140">
        <v>0</v>
      </c>
      <c r="F351" t="str">
        <f t="shared" si="10"/>
        <v>丸紅新電力(株)</v>
      </c>
      <c r="G351" t="str">
        <f t="shared" si="11"/>
        <v>丸紅新電力(株)_メニューH</v>
      </c>
      <c r="H351">
        <v>0</v>
      </c>
      <c r="I351" s="140" t="s">
        <v>1035</v>
      </c>
      <c r="J351" t="s">
        <v>1688</v>
      </c>
      <c r="K351" t="s">
        <v>1689</v>
      </c>
      <c r="L351" s="140" t="s">
        <v>1071</v>
      </c>
      <c r="M351" s="140" t="s">
        <v>1509</v>
      </c>
      <c r="N351" s="140" t="s">
        <v>717</v>
      </c>
    </row>
    <row r="352" spans="1:14">
      <c r="A352" s="140"/>
      <c r="B352" s="140"/>
      <c r="C352" s="140" t="s">
        <v>1081</v>
      </c>
      <c r="D352" s="140">
        <v>3.3E-4</v>
      </c>
      <c r="E352" s="140">
        <v>3.3E-4</v>
      </c>
      <c r="F352" t="str">
        <f t="shared" si="10"/>
        <v>丸紅新電力(株)</v>
      </c>
      <c r="G352" t="str">
        <f t="shared" si="11"/>
        <v>丸紅新電力(株)_メニューI</v>
      </c>
      <c r="H352">
        <v>3.3E-4</v>
      </c>
      <c r="I352" s="140" t="s">
        <v>1034</v>
      </c>
      <c r="J352" t="s">
        <v>1690</v>
      </c>
      <c r="K352" t="s">
        <v>1691</v>
      </c>
      <c r="L352" s="140" t="s">
        <v>1008</v>
      </c>
      <c r="M352" s="140" t="s">
        <v>1739</v>
      </c>
      <c r="N352" s="140" t="s">
        <v>572</v>
      </c>
    </row>
    <row r="353" spans="1:14">
      <c r="A353" s="140"/>
      <c r="B353" s="140"/>
      <c r="C353" s="140" t="s">
        <v>1093</v>
      </c>
      <c r="D353" s="140">
        <v>0</v>
      </c>
      <c r="E353" s="140">
        <v>0</v>
      </c>
      <c r="F353" t="str">
        <f t="shared" si="10"/>
        <v>丸紅新電力(株)</v>
      </c>
      <c r="G353" t="str">
        <f t="shared" si="11"/>
        <v>丸紅新電力(株)_メニューJ</v>
      </c>
      <c r="H353">
        <v>0</v>
      </c>
      <c r="I353" s="140" t="s">
        <v>1033</v>
      </c>
      <c r="J353" t="s">
        <v>1692</v>
      </c>
      <c r="K353" t="s">
        <v>1693</v>
      </c>
      <c r="L353" s="140" t="s">
        <v>179</v>
      </c>
      <c r="M353" s="140" t="s">
        <v>1226</v>
      </c>
      <c r="N353" s="140" t="s">
        <v>896</v>
      </c>
    </row>
    <row r="354" spans="1:14">
      <c r="A354" s="140"/>
      <c r="B354" s="140"/>
      <c r="C354" s="140" t="s">
        <v>1092</v>
      </c>
      <c r="D354" s="140">
        <v>6.5700000000000003E-4</v>
      </c>
      <c r="E354" s="140">
        <v>6.5700000000000003E-4</v>
      </c>
      <c r="F354" t="str">
        <f t="shared" si="10"/>
        <v>丸紅新電力(株)</v>
      </c>
      <c r="G354" t="str">
        <f t="shared" si="11"/>
        <v>丸紅新電力(株)_メニューK(残差)</v>
      </c>
      <c r="H354">
        <v>6.5700000000000003E-4</v>
      </c>
      <c r="I354" s="140" t="s">
        <v>1032</v>
      </c>
      <c r="J354" t="s">
        <v>1694</v>
      </c>
      <c r="K354" t="s">
        <v>1695</v>
      </c>
      <c r="L354" s="140" t="s">
        <v>1049</v>
      </c>
      <c r="M354" s="140" t="s">
        <v>1664</v>
      </c>
      <c r="N354" s="140" t="s">
        <v>619</v>
      </c>
    </row>
    <row r="355" spans="1:14">
      <c r="A355" s="140"/>
      <c r="B355" s="140"/>
      <c r="C355" s="140" t="s">
        <v>952</v>
      </c>
      <c r="D355" s="140">
        <v>4.5399999999999998E-4</v>
      </c>
      <c r="E355" s="140">
        <v>4.5399999999999998E-4</v>
      </c>
      <c r="F355" t="str">
        <f t="shared" si="10"/>
        <v>丸紅新電力(株)</v>
      </c>
      <c r="G355" t="str">
        <f t="shared" si="11"/>
        <v>丸紅新電力(株)_(参考値)事業者全体</v>
      </c>
      <c r="H355">
        <v>4.5399999999999998E-4</v>
      </c>
      <c r="I355" s="140" t="s">
        <v>1031</v>
      </c>
      <c r="J355" t="s">
        <v>1031</v>
      </c>
      <c r="K355" t="s">
        <v>1696</v>
      </c>
      <c r="L355" s="140" t="s">
        <v>2783</v>
      </c>
      <c r="M355" s="140" t="s">
        <v>2808</v>
      </c>
      <c r="N355" s="140" t="s">
        <v>670</v>
      </c>
    </row>
    <row r="356" spans="1:14">
      <c r="A356" s="140" t="s">
        <v>864</v>
      </c>
      <c r="B356" s="140" t="s">
        <v>217</v>
      </c>
      <c r="C356" s="140"/>
      <c r="D356" s="140">
        <v>6.29E-4</v>
      </c>
      <c r="E356" s="140">
        <v>6.29E-4</v>
      </c>
      <c r="F356" t="str">
        <f t="shared" si="10"/>
        <v>奈良電力(株)</v>
      </c>
      <c r="G356" t="str">
        <f t="shared" si="11"/>
        <v>奈良電力(株)_</v>
      </c>
      <c r="H356">
        <v>6.29E-4</v>
      </c>
      <c r="I356" s="140" t="s">
        <v>1030</v>
      </c>
      <c r="J356" t="s">
        <v>1697</v>
      </c>
      <c r="K356" t="s">
        <v>1698</v>
      </c>
      <c r="L356" s="140" t="s">
        <v>1048</v>
      </c>
      <c r="M356" s="140" t="s">
        <v>1666</v>
      </c>
      <c r="N356" s="140" t="s">
        <v>618</v>
      </c>
    </row>
    <row r="357" spans="1:14">
      <c r="A357" s="140" t="s">
        <v>863</v>
      </c>
      <c r="B357" s="140" t="s">
        <v>2371</v>
      </c>
      <c r="C357" s="140" t="s">
        <v>429</v>
      </c>
      <c r="D357" s="140">
        <v>0</v>
      </c>
      <c r="E357" s="140">
        <v>0</v>
      </c>
      <c r="F357" t="str">
        <f t="shared" si="10"/>
        <v>カナデビア(株)（旧:日立造船(株)）</v>
      </c>
      <c r="G357" t="str">
        <f t="shared" si="11"/>
        <v>カナデビア(株)（旧:日立造船(株)）_メニューA</v>
      </c>
      <c r="H357">
        <v>0</v>
      </c>
      <c r="I357" s="140" t="s">
        <v>1029</v>
      </c>
      <c r="J357" t="s">
        <v>1699</v>
      </c>
      <c r="K357" t="s">
        <v>1700</v>
      </c>
      <c r="L357" s="140" t="s">
        <v>1013</v>
      </c>
      <c r="M357" s="140" t="s">
        <v>1729</v>
      </c>
      <c r="N357" s="140" t="s">
        <v>579</v>
      </c>
    </row>
    <row r="358" spans="1:14">
      <c r="A358" s="140"/>
      <c r="B358" s="140"/>
      <c r="C358" s="140" t="s">
        <v>953</v>
      </c>
      <c r="D358" s="140">
        <v>0</v>
      </c>
      <c r="E358" s="140">
        <v>0</v>
      </c>
      <c r="F358" t="str">
        <f t="shared" si="10"/>
        <v>カナデビア(株)（旧:日立造船(株)）</v>
      </c>
      <c r="G358" t="str">
        <f t="shared" si="11"/>
        <v>カナデビア(株)（旧:日立造船(株)）_メニューB</v>
      </c>
      <c r="H358">
        <v>0</v>
      </c>
      <c r="I358" s="140" t="s">
        <v>1028</v>
      </c>
      <c r="J358" t="s">
        <v>1701</v>
      </c>
      <c r="K358" t="s">
        <v>1702</v>
      </c>
      <c r="L358" s="140" t="s">
        <v>1090</v>
      </c>
      <c r="M358" s="140" t="s">
        <v>1345</v>
      </c>
      <c r="N358" s="140" t="s">
        <v>825</v>
      </c>
    </row>
    <row r="359" spans="1:14">
      <c r="A359" s="140"/>
      <c r="B359" s="140"/>
      <c r="C359" s="140" t="s">
        <v>965</v>
      </c>
      <c r="D359" s="140">
        <v>2.0000000000000001E-4</v>
      </c>
      <c r="E359" s="140">
        <v>2.0000000000000001E-4</v>
      </c>
      <c r="F359" t="str">
        <f t="shared" si="10"/>
        <v>カナデビア(株)（旧:日立造船(株)）</v>
      </c>
      <c r="G359" t="str">
        <f t="shared" si="11"/>
        <v>カナデビア(株)（旧:日立造船(株)）_メニューC(残差)</v>
      </c>
      <c r="H359">
        <v>2.0000000000000001E-4</v>
      </c>
      <c r="I359" s="140" t="s">
        <v>2460</v>
      </c>
      <c r="J359" t="s">
        <v>2904</v>
      </c>
      <c r="K359" t="s">
        <v>2688</v>
      </c>
      <c r="L359" s="140" t="s">
        <v>1018</v>
      </c>
      <c r="M359" s="140" t="s">
        <v>1719</v>
      </c>
      <c r="N359" s="140" t="s">
        <v>584</v>
      </c>
    </row>
    <row r="360" spans="1:14">
      <c r="A360" s="140"/>
      <c r="B360" s="140"/>
      <c r="C360" s="140" t="s">
        <v>952</v>
      </c>
      <c r="D360" s="140">
        <v>1.18E-4</v>
      </c>
      <c r="E360" s="140">
        <v>1.18E-4</v>
      </c>
      <c r="F360" t="str">
        <f t="shared" si="10"/>
        <v>カナデビア(株)（旧:日立造船(株)）</v>
      </c>
      <c r="G360" t="str">
        <f t="shared" si="11"/>
        <v>カナデビア(株)（旧:日立造船(株)）_(参考値)事業者全体</v>
      </c>
      <c r="H360">
        <v>1.18E-4</v>
      </c>
      <c r="I360" s="140" t="s">
        <v>2462</v>
      </c>
      <c r="J360" t="s">
        <v>2809</v>
      </c>
      <c r="K360" t="s">
        <v>2810</v>
      </c>
      <c r="L360" s="140" t="s">
        <v>206</v>
      </c>
      <c r="M360" s="140" t="s">
        <v>1234</v>
      </c>
      <c r="N360" s="140" t="s">
        <v>892</v>
      </c>
    </row>
    <row r="361" spans="1:14">
      <c r="A361" s="140" t="s">
        <v>862</v>
      </c>
      <c r="B361" s="140" t="s">
        <v>218</v>
      </c>
      <c r="C361" s="140" t="s">
        <v>429</v>
      </c>
      <c r="D361" s="140">
        <v>0</v>
      </c>
      <c r="E361" s="140">
        <v>0</v>
      </c>
      <c r="F361" t="str">
        <f t="shared" si="10"/>
        <v>大東ガス(株)</v>
      </c>
      <c r="G361" t="str">
        <f t="shared" si="11"/>
        <v>大東ガス(株)_メニューA</v>
      </c>
      <c r="H361">
        <v>0</v>
      </c>
      <c r="I361" s="140" t="s">
        <v>1027</v>
      </c>
      <c r="J361" t="s">
        <v>1703</v>
      </c>
      <c r="K361" t="s">
        <v>1704</v>
      </c>
      <c r="L361" s="140" t="s">
        <v>180</v>
      </c>
      <c r="M361" s="140" t="s">
        <v>1177</v>
      </c>
      <c r="N361" s="140" t="s">
        <v>924</v>
      </c>
    </row>
    <row r="362" spans="1:14">
      <c r="A362" s="140"/>
      <c r="B362" s="140"/>
      <c r="C362" s="140" t="s">
        <v>393</v>
      </c>
      <c r="D362" s="140">
        <v>4.17E-4</v>
      </c>
      <c r="E362" s="140">
        <v>4.17E-4</v>
      </c>
      <c r="F362" t="str">
        <f t="shared" si="10"/>
        <v>大東ガス(株)</v>
      </c>
      <c r="G362" t="str">
        <f t="shared" si="11"/>
        <v>大東ガス(株)_メニューB(残差)</v>
      </c>
      <c r="H362">
        <v>4.17E-4</v>
      </c>
      <c r="I362" s="140" t="s">
        <v>1026</v>
      </c>
      <c r="J362" t="s">
        <v>1705</v>
      </c>
      <c r="K362" t="s">
        <v>1706</v>
      </c>
      <c r="L362" s="140" t="s">
        <v>203</v>
      </c>
      <c r="M362" s="140" t="s">
        <v>1224</v>
      </c>
      <c r="N362" s="140" t="s">
        <v>897</v>
      </c>
    </row>
    <row r="363" spans="1:14">
      <c r="A363" s="140"/>
      <c r="B363" s="140"/>
      <c r="C363" s="140" t="s">
        <v>952</v>
      </c>
      <c r="D363" s="140">
        <v>3.6900000000000002E-4</v>
      </c>
      <c r="E363" s="140">
        <v>3.6900000000000002E-4</v>
      </c>
      <c r="F363" t="str">
        <f t="shared" si="10"/>
        <v>大東ガス(株)</v>
      </c>
      <c r="G363" t="str">
        <f t="shared" si="11"/>
        <v>大東ガス(株)_(参考値)事業者全体</v>
      </c>
      <c r="H363">
        <v>3.6900000000000002E-4</v>
      </c>
      <c r="I363" s="140" t="s">
        <v>2463</v>
      </c>
      <c r="J363" t="s">
        <v>2667</v>
      </c>
      <c r="K363" t="s">
        <v>2667</v>
      </c>
      <c r="L363" s="140" t="s">
        <v>1075</v>
      </c>
      <c r="M363" s="140" t="s">
        <v>1463</v>
      </c>
      <c r="N363" s="140" t="s">
        <v>748</v>
      </c>
    </row>
    <row r="364" spans="1:14">
      <c r="A364" s="140" t="s">
        <v>861</v>
      </c>
      <c r="B364" s="140" t="s">
        <v>2372</v>
      </c>
      <c r="C364" s="140" t="s">
        <v>429</v>
      </c>
      <c r="D364" s="140">
        <v>0</v>
      </c>
      <c r="E364" s="140">
        <v>0</v>
      </c>
      <c r="F364" t="str">
        <f t="shared" si="10"/>
        <v>パナソニックオペレーショナルエクセレンス(株)</v>
      </c>
      <c r="G364" t="str">
        <f t="shared" si="11"/>
        <v>パナソニックオペレーショナルエクセレンス(株)_メニューA</v>
      </c>
      <c r="H364">
        <v>0</v>
      </c>
      <c r="I364" s="140" t="s">
        <v>1025</v>
      </c>
      <c r="J364" t="s">
        <v>1707</v>
      </c>
      <c r="K364" t="s">
        <v>1708</v>
      </c>
      <c r="L364" s="140" t="s">
        <v>212</v>
      </c>
      <c r="M364" s="140" t="s">
        <v>1256</v>
      </c>
      <c r="N364" s="140" t="s">
        <v>879</v>
      </c>
    </row>
    <row r="365" spans="1:14">
      <c r="A365" s="140"/>
      <c r="B365" s="140"/>
      <c r="C365" s="140" t="s">
        <v>953</v>
      </c>
      <c r="D365" s="140">
        <v>0</v>
      </c>
      <c r="E365" s="140">
        <v>0</v>
      </c>
      <c r="F365" t="str">
        <f t="shared" si="10"/>
        <v>パナソニックオペレーショナルエクセレンス(株)</v>
      </c>
      <c r="G365" t="str">
        <f t="shared" si="11"/>
        <v>パナソニックオペレーショナルエクセレンス(株)_メニューB</v>
      </c>
      <c r="H365">
        <v>0</v>
      </c>
      <c r="I365" s="140" t="s">
        <v>2464</v>
      </c>
      <c r="J365" t="s">
        <v>2811</v>
      </c>
      <c r="K365" t="s">
        <v>2735</v>
      </c>
      <c r="L365" s="140" t="s">
        <v>2575</v>
      </c>
      <c r="M365" s="140" t="s">
        <v>2812</v>
      </c>
      <c r="N365" s="140" t="s">
        <v>2574</v>
      </c>
    </row>
    <row r="366" spans="1:14">
      <c r="A366" s="140"/>
      <c r="B366" s="140"/>
      <c r="C366" s="140" t="s">
        <v>965</v>
      </c>
      <c r="D366" s="140">
        <v>5.3899999999999998E-4</v>
      </c>
      <c r="E366" s="140">
        <v>5.3899999999999998E-4</v>
      </c>
      <c r="F366" t="str">
        <f t="shared" si="10"/>
        <v>パナソニックオペレーショナルエクセレンス(株)</v>
      </c>
      <c r="G366" t="str">
        <f t="shared" si="11"/>
        <v>パナソニックオペレーショナルエクセレンス(株)_メニューC(残差)</v>
      </c>
      <c r="H366">
        <v>5.3899999999999998E-4</v>
      </c>
      <c r="I366" s="140" t="s">
        <v>1024</v>
      </c>
      <c r="J366" t="s">
        <v>1024</v>
      </c>
      <c r="K366" t="s">
        <v>1709</v>
      </c>
      <c r="L366" s="140" t="s">
        <v>2563</v>
      </c>
      <c r="M366" s="140" t="s">
        <v>2813</v>
      </c>
      <c r="N366" s="140" t="s">
        <v>2562</v>
      </c>
    </row>
    <row r="367" spans="1:14">
      <c r="A367" s="140"/>
      <c r="B367" s="140"/>
      <c r="C367" s="140" t="s">
        <v>952</v>
      </c>
      <c r="D367" s="140">
        <v>3.9100000000000002E-4</v>
      </c>
      <c r="E367" s="140">
        <v>3.9100000000000002E-4</v>
      </c>
      <c r="F367" t="str">
        <f t="shared" si="10"/>
        <v>パナソニックオペレーショナルエクセレンス(株)</v>
      </c>
      <c r="G367" t="str">
        <f t="shared" si="11"/>
        <v>パナソニックオペレーショナルエクセレンス(株)_(参考値)事業者全体</v>
      </c>
      <c r="H367">
        <v>3.9100000000000002E-4</v>
      </c>
      <c r="I367" s="140" t="s">
        <v>1023</v>
      </c>
      <c r="J367" t="s">
        <v>1710</v>
      </c>
      <c r="K367" t="s">
        <v>1711</v>
      </c>
      <c r="L367" s="140" t="s">
        <v>312</v>
      </c>
      <c r="M367" s="140" t="s">
        <v>1576</v>
      </c>
      <c r="N367" s="140" t="s">
        <v>676</v>
      </c>
    </row>
    <row r="368" spans="1:14">
      <c r="A368" s="140" t="s">
        <v>860</v>
      </c>
      <c r="B368" s="140" t="s">
        <v>134</v>
      </c>
      <c r="C368" s="140"/>
      <c r="D368" s="140">
        <v>3.2299999999999999E-4</v>
      </c>
      <c r="E368" s="140">
        <v>3.2299999999999999E-4</v>
      </c>
      <c r="F368" t="str">
        <f t="shared" si="10"/>
        <v>アストモスエネルギー(株)</v>
      </c>
      <c r="G368" t="str">
        <f t="shared" si="11"/>
        <v>アストモスエネルギー(株)_</v>
      </c>
      <c r="H368">
        <v>3.2299999999999999E-4</v>
      </c>
      <c r="I368" s="140" t="s">
        <v>2465</v>
      </c>
      <c r="J368" t="s">
        <v>2814</v>
      </c>
      <c r="K368" t="s">
        <v>2802</v>
      </c>
      <c r="L368" s="140" t="s">
        <v>951</v>
      </c>
      <c r="M368" s="140" t="s">
        <v>1832</v>
      </c>
      <c r="N368" s="140" t="s">
        <v>511</v>
      </c>
    </row>
    <row r="369" spans="1:14">
      <c r="A369" s="140" t="s">
        <v>859</v>
      </c>
      <c r="B369" s="140" t="s">
        <v>149</v>
      </c>
      <c r="C369" s="140" t="s">
        <v>429</v>
      </c>
      <c r="D369" s="140">
        <v>0</v>
      </c>
      <c r="E369" s="140">
        <v>0</v>
      </c>
      <c r="F369" t="str">
        <f t="shared" si="10"/>
        <v>(株)関電エネルギーソリューション</v>
      </c>
      <c r="G369" t="str">
        <f t="shared" si="11"/>
        <v>(株)関電エネルギーソリューション_メニューA</v>
      </c>
      <c r="H369">
        <v>0</v>
      </c>
      <c r="I369" s="140" t="s">
        <v>1021</v>
      </c>
      <c r="J369" t="s">
        <v>1712</v>
      </c>
      <c r="K369" t="s">
        <v>1713</v>
      </c>
      <c r="L369" s="140" t="s">
        <v>1012</v>
      </c>
      <c r="M369" s="140" t="s">
        <v>1731</v>
      </c>
      <c r="N369" s="140" t="s">
        <v>578</v>
      </c>
    </row>
    <row r="370" spans="1:14">
      <c r="A370" s="140"/>
      <c r="B370" s="140"/>
      <c r="C370" s="140" t="s">
        <v>393</v>
      </c>
      <c r="D370" s="140">
        <v>6.38E-4</v>
      </c>
      <c r="E370" s="140">
        <v>6.38E-4</v>
      </c>
      <c r="F370" t="str">
        <f t="shared" si="10"/>
        <v>(株)関電エネルギーソリューション</v>
      </c>
      <c r="G370" t="str">
        <f t="shared" si="11"/>
        <v>(株)関電エネルギーソリューション_メニューB(残差)</v>
      </c>
      <c r="H370">
        <v>6.38E-4</v>
      </c>
      <c r="I370" s="140" t="s">
        <v>1020</v>
      </c>
      <c r="J370" t="s">
        <v>1714</v>
      </c>
      <c r="K370" t="s">
        <v>1715</v>
      </c>
      <c r="L370" s="140" t="s">
        <v>336</v>
      </c>
      <c r="M370" s="140" t="s">
        <v>1631</v>
      </c>
      <c r="N370" s="140" t="s">
        <v>639</v>
      </c>
    </row>
    <row r="371" spans="1:14">
      <c r="A371" s="140"/>
      <c r="B371" s="140"/>
      <c r="C371" s="140" t="s">
        <v>952</v>
      </c>
      <c r="D371" s="140">
        <v>5.6800000000000004E-4</v>
      </c>
      <c r="E371" s="140">
        <v>5.6800000000000004E-4</v>
      </c>
      <c r="F371" t="str">
        <f t="shared" si="10"/>
        <v>(株)関電エネルギーソリューション</v>
      </c>
      <c r="G371" t="str">
        <f t="shared" si="11"/>
        <v>(株)関電エネルギーソリューション_(参考値)事業者全体</v>
      </c>
      <c r="H371">
        <v>5.6800000000000004E-4</v>
      </c>
      <c r="I371" s="140" t="s">
        <v>1019</v>
      </c>
      <c r="J371" t="s">
        <v>1716</v>
      </c>
      <c r="K371" t="s">
        <v>1717</v>
      </c>
      <c r="L371" s="140" t="s">
        <v>314</v>
      </c>
      <c r="M371" s="140" t="s">
        <v>1580</v>
      </c>
      <c r="N371" s="140" t="s">
        <v>674</v>
      </c>
    </row>
    <row r="372" spans="1:14">
      <c r="A372" s="140" t="s">
        <v>858</v>
      </c>
      <c r="B372" s="140" t="s">
        <v>2373</v>
      </c>
      <c r="C372" s="140" t="s">
        <v>429</v>
      </c>
      <c r="D372" s="140">
        <v>0</v>
      </c>
      <c r="E372" s="140">
        <v>0</v>
      </c>
      <c r="F372" t="str">
        <f t="shared" si="10"/>
        <v>MCリテールエナジー(株)</v>
      </c>
      <c r="G372" t="str">
        <f t="shared" si="11"/>
        <v>MCリテールエナジー(株)_メニューA</v>
      </c>
      <c r="H372">
        <v>0</v>
      </c>
      <c r="I372" s="140" t="s">
        <v>1018</v>
      </c>
      <c r="J372" t="s">
        <v>1718</v>
      </c>
      <c r="K372" t="s">
        <v>1719</v>
      </c>
      <c r="L372" s="140" t="s">
        <v>230</v>
      </c>
      <c r="M372" s="140" t="s">
        <v>1328</v>
      </c>
      <c r="N372" s="140" t="s">
        <v>837</v>
      </c>
    </row>
    <row r="373" spans="1:14">
      <c r="A373" s="140"/>
      <c r="B373" s="140"/>
      <c r="C373" s="140" t="s">
        <v>953</v>
      </c>
      <c r="D373" s="140">
        <v>0</v>
      </c>
      <c r="E373" s="140">
        <v>0</v>
      </c>
      <c r="F373" t="str">
        <f t="shared" si="10"/>
        <v>MCリテールエナジー(株)</v>
      </c>
      <c r="G373" t="str">
        <f t="shared" si="11"/>
        <v>MCリテールエナジー(株)_メニューB</v>
      </c>
      <c r="H373">
        <v>0</v>
      </c>
      <c r="I373" s="140" t="s">
        <v>1017</v>
      </c>
      <c r="J373" t="s">
        <v>1720</v>
      </c>
      <c r="K373" t="s">
        <v>1721</v>
      </c>
      <c r="L373" s="140" t="s">
        <v>2559</v>
      </c>
      <c r="M373" s="140" t="s">
        <v>2815</v>
      </c>
      <c r="N373" s="140" t="s">
        <v>2558</v>
      </c>
    </row>
    <row r="374" spans="1:14">
      <c r="A374" s="140"/>
      <c r="B374" s="140"/>
      <c r="C374" s="140" t="s">
        <v>965</v>
      </c>
      <c r="D374" s="140">
        <v>5.0500000000000002E-4</v>
      </c>
      <c r="E374" s="140">
        <v>5.0500000000000002E-4</v>
      </c>
      <c r="F374" t="str">
        <f t="shared" si="10"/>
        <v>MCリテールエナジー(株)</v>
      </c>
      <c r="G374" t="str">
        <f t="shared" si="11"/>
        <v>MCリテールエナジー(株)_メニューC(残差)</v>
      </c>
      <c r="H374">
        <v>5.0500000000000002E-4</v>
      </c>
      <c r="I374" s="140" t="s">
        <v>1016</v>
      </c>
      <c r="J374" t="s">
        <v>1722</v>
      </c>
      <c r="K374" t="s">
        <v>1723</v>
      </c>
      <c r="L374" s="140" t="s">
        <v>1097</v>
      </c>
      <c r="M374" s="140" t="s">
        <v>1305</v>
      </c>
      <c r="N374" s="140" t="s">
        <v>850</v>
      </c>
    </row>
    <row r="375" spans="1:14">
      <c r="A375" s="140"/>
      <c r="B375" s="140"/>
      <c r="C375" s="140" t="s">
        <v>952</v>
      </c>
      <c r="D375" s="140">
        <v>4.8700000000000002E-4</v>
      </c>
      <c r="E375" s="140">
        <v>4.8700000000000002E-4</v>
      </c>
      <c r="F375" t="str">
        <f t="shared" si="10"/>
        <v>MCリテールエナジー(株)</v>
      </c>
      <c r="G375" t="str">
        <f t="shared" si="11"/>
        <v>MCリテールエナジー(株)_(参考値)事業者全体</v>
      </c>
      <c r="H375">
        <v>4.8700000000000002E-4</v>
      </c>
      <c r="I375" s="140" t="s">
        <v>1015</v>
      </c>
      <c r="J375" t="s">
        <v>1724</v>
      </c>
      <c r="K375" t="s">
        <v>1725</v>
      </c>
      <c r="L375" s="140" t="s">
        <v>1064</v>
      </c>
      <c r="M375" s="140" t="s">
        <v>1582</v>
      </c>
      <c r="N375" s="140" t="s">
        <v>673</v>
      </c>
    </row>
    <row r="376" spans="1:14">
      <c r="A376" s="140" t="s">
        <v>857</v>
      </c>
      <c r="B376" s="140" t="s">
        <v>219</v>
      </c>
      <c r="C376" s="140" t="s">
        <v>429</v>
      </c>
      <c r="D376" s="140">
        <v>0</v>
      </c>
      <c r="E376" s="140">
        <v>0</v>
      </c>
      <c r="F376" t="str">
        <f t="shared" si="10"/>
        <v>(株)北九州パワー</v>
      </c>
      <c r="G376" t="str">
        <f t="shared" si="11"/>
        <v>(株)北九州パワー_メニューA</v>
      </c>
      <c r="H376">
        <v>0</v>
      </c>
      <c r="I376" s="140" t="s">
        <v>1014</v>
      </c>
      <c r="J376" t="s">
        <v>1726</v>
      </c>
      <c r="K376" t="s">
        <v>1727</v>
      </c>
      <c r="L376" s="140" t="s">
        <v>209</v>
      </c>
      <c r="M376" s="140" t="s">
        <v>1244</v>
      </c>
      <c r="N376" s="140" t="s">
        <v>887</v>
      </c>
    </row>
    <row r="377" spans="1:14">
      <c r="A377" s="140"/>
      <c r="B377" s="140"/>
      <c r="C377" s="140" t="s">
        <v>953</v>
      </c>
      <c r="D377" s="140">
        <v>0</v>
      </c>
      <c r="E377" s="140">
        <v>0</v>
      </c>
      <c r="F377" t="str">
        <f t="shared" si="10"/>
        <v>(株)北九州パワー</v>
      </c>
      <c r="G377" t="str">
        <f t="shared" si="11"/>
        <v>(株)北九州パワー_メニューB</v>
      </c>
      <c r="H377">
        <v>0</v>
      </c>
      <c r="I377" s="140" t="s">
        <v>1013</v>
      </c>
      <c r="J377" t="s">
        <v>1728</v>
      </c>
      <c r="K377" t="s">
        <v>1729</v>
      </c>
      <c r="L377" s="140" t="s">
        <v>996</v>
      </c>
      <c r="M377" s="140" t="s">
        <v>1759</v>
      </c>
      <c r="N377" s="140" t="s">
        <v>562</v>
      </c>
    </row>
    <row r="378" spans="1:14">
      <c r="A378" s="140"/>
      <c r="B378" s="140"/>
      <c r="C378" s="140" t="s">
        <v>965</v>
      </c>
      <c r="D378" s="140">
        <v>2.23E-4</v>
      </c>
      <c r="E378" s="140">
        <v>2.23E-4</v>
      </c>
      <c r="F378" t="str">
        <f t="shared" si="10"/>
        <v>(株)北九州パワー</v>
      </c>
      <c r="G378" t="str">
        <f t="shared" si="11"/>
        <v>(株)北九州パワー_メニューC(残差)</v>
      </c>
      <c r="H378">
        <v>2.23E-4</v>
      </c>
      <c r="I378" s="140" t="s">
        <v>1012</v>
      </c>
      <c r="J378" t="s">
        <v>1730</v>
      </c>
      <c r="K378" t="s">
        <v>1731</v>
      </c>
      <c r="L378" s="140" t="s">
        <v>971</v>
      </c>
      <c r="M378" s="140" t="s">
        <v>1799</v>
      </c>
      <c r="N378" s="140" t="s">
        <v>534</v>
      </c>
    </row>
    <row r="379" spans="1:14">
      <c r="A379" s="140"/>
      <c r="B379" s="140"/>
      <c r="C379" s="140" t="s">
        <v>952</v>
      </c>
      <c r="D379" s="140">
        <v>6.0000000000000002E-5</v>
      </c>
      <c r="E379" s="140">
        <v>6.0000000000000002E-5</v>
      </c>
      <c r="F379" t="str">
        <f t="shared" si="10"/>
        <v>(株)北九州パワー</v>
      </c>
      <c r="G379" t="str">
        <f t="shared" si="11"/>
        <v>(株)北九州パワー_(参考値)事業者全体</v>
      </c>
      <c r="H379">
        <v>6.0000000000000002E-5</v>
      </c>
      <c r="I379" s="140" t="s">
        <v>2466</v>
      </c>
      <c r="J379" t="s">
        <v>2816</v>
      </c>
      <c r="K379" t="s">
        <v>2683</v>
      </c>
      <c r="L379" s="140" t="s">
        <v>181</v>
      </c>
      <c r="M379" s="140" t="s">
        <v>1406</v>
      </c>
      <c r="N379" s="140" t="s">
        <v>785</v>
      </c>
    </row>
    <row r="380" spans="1:14">
      <c r="A380" s="140" t="s">
        <v>856</v>
      </c>
      <c r="B380" s="140" t="s">
        <v>220</v>
      </c>
      <c r="C380" s="140" t="s">
        <v>429</v>
      </c>
      <c r="D380" s="140">
        <v>0</v>
      </c>
      <c r="E380" s="140">
        <v>0</v>
      </c>
      <c r="F380" t="str">
        <f t="shared" si="10"/>
        <v>武州瓦斯(株)</v>
      </c>
      <c r="G380" t="str">
        <f t="shared" si="11"/>
        <v>武州瓦斯(株)_メニューA</v>
      </c>
      <c r="H380">
        <v>0</v>
      </c>
      <c r="I380" s="140" t="s">
        <v>1011</v>
      </c>
      <c r="J380" t="s">
        <v>1732</v>
      </c>
      <c r="K380" t="s">
        <v>1733</v>
      </c>
      <c r="L380" s="140" t="s">
        <v>243</v>
      </c>
      <c r="M380" s="140" t="s">
        <v>1385</v>
      </c>
      <c r="N380" s="140" t="s">
        <v>800</v>
      </c>
    </row>
    <row r="381" spans="1:14">
      <c r="A381" s="140"/>
      <c r="B381" s="140"/>
      <c r="C381" s="140" t="s">
        <v>393</v>
      </c>
      <c r="D381" s="140">
        <v>4.2000000000000002E-4</v>
      </c>
      <c r="E381" s="140">
        <v>4.2000000000000002E-4</v>
      </c>
      <c r="F381" t="str">
        <f t="shared" si="10"/>
        <v>武州瓦斯(株)</v>
      </c>
      <c r="G381" t="str">
        <f t="shared" si="11"/>
        <v>武州瓦斯(株)_メニューB(残差)</v>
      </c>
      <c r="H381">
        <v>4.2000000000000002E-4</v>
      </c>
      <c r="I381" s="140" t="s">
        <v>1010</v>
      </c>
      <c r="J381" t="s">
        <v>1734</v>
      </c>
      <c r="K381" t="s">
        <v>1735</v>
      </c>
      <c r="L381" s="140" t="s">
        <v>2579</v>
      </c>
      <c r="M381" s="140" t="s">
        <v>2817</v>
      </c>
      <c r="N381" s="140" t="s">
        <v>2578</v>
      </c>
    </row>
    <row r="382" spans="1:14">
      <c r="A382" s="140"/>
      <c r="B382" s="140"/>
      <c r="C382" s="140" t="s">
        <v>952</v>
      </c>
      <c r="D382" s="140">
        <v>4.1599999999999997E-4</v>
      </c>
      <c r="E382" s="140">
        <v>4.1599999999999997E-4</v>
      </c>
      <c r="F382" t="str">
        <f t="shared" si="10"/>
        <v>武州瓦斯(株)</v>
      </c>
      <c r="G382" t="str">
        <f t="shared" si="11"/>
        <v>武州瓦斯(株)_(参考値)事業者全体</v>
      </c>
      <c r="H382">
        <v>4.1599999999999997E-4</v>
      </c>
      <c r="I382" s="140" t="s">
        <v>1009</v>
      </c>
      <c r="J382" t="s">
        <v>1736</v>
      </c>
      <c r="K382" t="s">
        <v>1737</v>
      </c>
      <c r="L382" s="140" t="s">
        <v>307</v>
      </c>
      <c r="M382" s="140" t="s">
        <v>1565</v>
      </c>
      <c r="N382" s="140" t="s">
        <v>684</v>
      </c>
    </row>
    <row r="383" spans="1:14">
      <c r="A383" s="140" t="s">
        <v>855</v>
      </c>
      <c r="B383" s="140" t="s">
        <v>2374</v>
      </c>
      <c r="C383" s="140" t="s">
        <v>429</v>
      </c>
      <c r="D383" s="140">
        <v>0</v>
      </c>
      <c r="E383" s="140">
        <v>0</v>
      </c>
      <c r="F383" t="str">
        <f t="shared" si="10"/>
        <v>リニューアブル・ジャパン(株)</v>
      </c>
      <c r="G383" t="str">
        <f t="shared" si="11"/>
        <v>リニューアブル・ジャパン(株)_メニューA</v>
      </c>
      <c r="H383">
        <v>0</v>
      </c>
      <c r="I383" s="140" t="s">
        <v>2469</v>
      </c>
      <c r="J383" t="s">
        <v>2818</v>
      </c>
      <c r="K383" t="s">
        <v>2756</v>
      </c>
      <c r="L383" s="140" t="s">
        <v>2553</v>
      </c>
      <c r="M383" s="140" t="s">
        <v>2819</v>
      </c>
      <c r="N383" s="140" t="s">
        <v>2552</v>
      </c>
    </row>
    <row r="384" spans="1:14">
      <c r="A384" s="140"/>
      <c r="B384" s="140"/>
      <c r="C384" s="140" t="s">
        <v>952</v>
      </c>
      <c r="D384" s="140">
        <v>0</v>
      </c>
      <c r="E384" s="140">
        <v>0</v>
      </c>
      <c r="F384" t="str">
        <f t="shared" si="10"/>
        <v>リニューアブル・ジャパン(株)</v>
      </c>
      <c r="G384" t="str">
        <f t="shared" si="11"/>
        <v>リニューアブル・ジャパン(株)_(参考値)事業者全体</v>
      </c>
      <c r="H384">
        <v>0</v>
      </c>
      <c r="I384" s="140" t="s">
        <v>2470</v>
      </c>
      <c r="J384" t="s">
        <v>2700</v>
      </c>
      <c r="K384" t="s">
        <v>2700</v>
      </c>
      <c r="L384" s="140" t="s">
        <v>238</v>
      </c>
      <c r="M384" s="140" t="s">
        <v>1371</v>
      </c>
      <c r="N384" s="140" t="s">
        <v>809</v>
      </c>
    </row>
    <row r="385" spans="1:14">
      <c r="A385" s="140" t="s">
        <v>854</v>
      </c>
      <c r="B385" s="140" t="s">
        <v>221</v>
      </c>
      <c r="C385" s="140"/>
      <c r="D385" s="140">
        <v>4.1899999999999999E-4</v>
      </c>
      <c r="E385" s="140">
        <v>4.1899999999999999E-4</v>
      </c>
      <c r="F385" t="str">
        <f t="shared" si="10"/>
        <v>大垣ガス(株)</v>
      </c>
      <c r="G385" t="str">
        <f t="shared" si="11"/>
        <v>大垣ガス(株)_</v>
      </c>
      <c r="H385">
        <v>4.1899999999999999E-4</v>
      </c>
      <c r="I385" s="140" t="s">
        <v>1008</v>
      </c>
      <c r="J385" t="s">
        <v>1738</v>
      </c>
      <c r="K385" t="s">
        <v>1739</v>
      </c>
      <c r="L385" s="140" t="s">
        <v>217</v>
      </c>
      <c r="M385" s="140" t="s">
        <v>1285</v>
      </c>
      <c r="N385" s="140" t="s">
        <v>864</v>
      </c>
    </row>
    <row r="386" spans="1:14">
      <c r="A386" s="140" t="s">
        <v>853</v>
      </c>
      <c r="B386" s="140" t="s">
        <v>222</v>
      </c>
      <c r="C386" s="140" t="s">
        <v>429</v>
      </c>
      <c r="D386" s="140">
        <v>2.0599999999999999E-4</v>
      </c>
      <c r="E386" s="140">
        <v>2.0599999999999999E-4</v>
      </c>
      <c r="F386" t="str">
        <f t="shared" si="10"/>
        <v>(株)藤田商店</v>
      </c>
      <c r="G386" t="str">
        <f t="shared" si="11"/>
        <v>(株)藤田商店_メニューA</v>
      </c>
      <c r="H386">
        <v>2.0599999999999999E-4</v>
      </c>
      <c r="I386" s="140" t="s">
        <v>1006</v>
      </c>
      <c r="J386" t="s">
        <v>1740</v>
      </c>
      <c r="K386" t="s">
        <v>1741</v>
      </c>
      <c r="L386" s="140" t="s">
        <v>283</v>
      </c>
      <c r="M386" s="140" t="s">
        <v>1506</v>
      </c>
      <c r="N386" s="140" t="s">
        <v>720</v>
      </c>
    </row>
    <row r="387" spans="1:14">
      <c r="A387" s="140"/>
      <c r="B387" s="140"/>
      <c r="C387" s="140" t="s">
        <v>953</v>
      </c>
      <c r="D387" s="140">
        <v>3.2499999999999999E-4</v>
      </c>
      <c r="E387" s="140">
        <v>3.2499999999999999E-4</v>
      </c>
      <c r="F387" t="str">
        <f t="shared" si="10"/>
        <v>(株)藤田商店</v>
      </c>
      <c r="G387" t="str">
        <f t="shared" si="11"/>
        <v>(株)藤田商店_メニューB</v>
      </c>
      <c r="H387">
        <v>3.2499999999999999E-4</v>
      </c>
      <c r="I387" s="140" t="s">
        <v>1005</v>
      </c>
      <c r="J387" t="s">
        <v>1742</v>
      </c>
      <c r="K387" t="s">
        <v>1743</v>
      </c>
      <c r="L387" s="140" t="s">
        <v>2520</v>
      </c>
      <c r="M387" s="140" t="s">
        <v>2820</v>
      </c>
      <c r="N387" s="140" t="s">
        <v>2519</v>
      </c>
    </row>
    <row r="388" spans="1:14">
      <c r="A388" s="140"/>
      <c r="B388" s="140"/>
      <c r="C388" s="140" t="s">
        <v>965</v>
      </c>
      <c r="D388" s="140">
        <v>5.2999999999999998E-4</v>
      </c>
      <c r="E388" s="140">
        <v>5.2999999999999998E-4</v>
      </c>
      <c r="F388" t="str">
        <f t="shared" ref="F388:F451" si="12">IF(A388="",F387,B388)</f>
        <v>(株)藤田商店</v>
      </c>
      <c r="G388" t="str">
        <f t="shared" si="11"/>
        <v>(株)藤田商店_メニューC(残差)</v>
      </c>
      <c r="H388">
        <v>5.2999999999999998E-4</v>
      </c>
      <c r="I388" s="140" t="s">
        <v>1004</v>
      </c>
      <c r="J388" t="s">
        <v>1744</v>
      </c>
      <c r="K388" t="s">
        <v>1745</v>
      </c>
      <c r="L388" s="140" t="s">
        <v>279</v>
      </c>
      <c r="M388" s="140" t="s">
        <v>1497</v>
      </c>
      <c r="N388" s="140" t="s">
        <v>727</v>
      </c>
    </row>
    <row r="389" spans="1:14">
      <c r="A389" s="140"/>
      <c r="B389" s="140"/>
      <c r="C389" s="140" t="s">
        <v>952</v>
      </c>
      <c r="D389" s="140">
        <v>4.8999999999999998E-4</v>
      </c>
      <c r="E389" s="140">
        <v>4.8999999999999998E-4</v>
      </c>
      <c r="F389" t="str">
        <f t="shared" si="12"/>
        <v>(株)藤田商店</v>
      </c>
      <c r="G389" t="str">
        <f t="shared" ref="G389:G452" si="13">F389&amp;"_"&amp;C389</f>
        <v>(株)藤田商店_(参考値)事業者全体</v>
      </c>
      <c r="H389">
        <v>4.8999999999999998E-4</v>
      </c>
      <c r="I389" s="140" t="s">
        <v>1003</v>
      </c>
      <c r="J389" t="s">
        <v>1746</v>
      </c>
      <c r="K389" t="s">
        <v>1747</v>
      </c>
      <c r="L389" s="140" t="s">
        <v>2339</v>
      </c>
      <c r="M389" s="140" t="s">
        <v>2821</v>
      </c>
      <c r="N389" s="140" t="s">
        <v>927</v>
      </c>
    </row>
    <row r="390" spans="1:14">
      <c r="A390" s="140" t="s">
        <v>852</v>
      </c>
      <c r="B390" s="140" t="s">
        <v>150</v>
      </c>
      <c r="C390" s="140" t="s">
        <v>429</v>
      </c>
      <c r="D390" s="140">
        <v>0</v>
      </c>
      <c r="E390" s="140">
        <v>0</v>
      </c>
      <c r="F390" t="str">
        <f t="shared" si="12"/>
        <v>(株)グローバルエンジニアリング</v>
      </c>
      <c r="G390" t="str">
        <f t="shared" si="13"/>
        <v>(株)グローバルエンジニアリング_メニューA</v>
      </c>
      <c r="H390">
        <v>0</v>
      </c>
      <c r="I390" s="140" t="s">
        <v>1002</v>
      </c>
      <c r="J390" t="s">
        <v>1748</v>
      </c>
      <c r="K390" t="s">
        <v>1749</v>
      </c>
      <c r="L390" s="140" t="s">
        <v>1016</v>
      </c>
      <c r="M390" s="140" t="s">
        <v>1723</v>
      </c>
      <c r="N390" s="140" t="s">
        <v>582</v>
      </c>
    </row>
    <row r="391" spans="1:14">
      <c r="A391" s="140"/>
      <c r="B391" s="140"/>
      <c r="C391" s="140" t="s">
        <v>953</v>
      </c>
      <c r="D391" s="140">
        <v>0</v>
      </c>
      <c r="E391" s="140">
        <v>0</v>
      </c>
      <c r="F391" t="str">
        <f t="shared" si="12"/>
        <v>(株)グローバルエンジニアリング</v>
      </c>
      <c r="G391" t="str">
        <f t="shared" si="13"/>
        <v>(株)グローバルエンジニアリング_メニューB</v>
      </c>
      <c r="H391">
        <v>0</v>
      </c>
      <c r="I391" s="140" t="s">
        <v>1001</v>
      </c>
      <c r="J391" t="s">
        <v>1750</v>
      </c>
      <c r="K391" t="s">
        <v>1751</v>
      </c>
      <c r="L391" s="140" t="s">
        <v>1006</v>
      </c>
      <c r="M391" s="140" t="s">
        <v>1741</v>
      </c>
      <c r="N391" s="140" t="s">
        <v>571</v>
      </c>
    </row>
    <row r="392" spans="1:14">
      <c r="A392" s="140"/>
      <c r="B392" s="140"/>
      <c r="C392" s="140" t="s">
        <v>965</v>
      </c>
      <c r="D392" s="140">
        <v>4.5199999999999998E-4</v>
      </c>
      <c r="E392" s="140">
        <v>4.5199999999999998E-4</v>
      </c>
      <c r="F392" t="str">
        <f t="shared" si="12"/>
        <v>(株)グローバルエンジニアリング</v>
      </c>
      <c r="G392" t="str">
        <f t="shared" si="13"/>
        <v>(株)グローバルエンジニアリング_メニューC(残差)</v>
      </c>
      <c r="H392">
        <v>4.5199999999999998E-4</v>
      </c>
      <c r="I392" s="140" t="s">
        <v>2471</v>
      </c>
      <c r="J392" t="s">
        <v>2664</v>
      </c>
      <c r="K392" t="s">
        <v>2664</v>
      </c>
      <c r="L392" s="140" t="s">
        <v>1066</v>
      </c>
      <c r="M392" s="140" t="s">
        <v>1555</v>
      </c>
      <c r="N392" s="140" t="s">
        <v>689</v>
      </c>
    </row>
    <row r="393" spans="1:14">
      <c r="A393" s="140"/>
      <c r="B393" s="140"/>
      <c r="C393" s="140" t="s">
        <v>952</v>
      </c>
      <c r="D393" s="140">
        <v>4.1899999999999999E-4</v>
      </c>
      <c r="E393" s="140">
        <v>4.1899999999999999E-4</v>
      </c>
      <c r="F393" t="str">
        <f t="shared" si="12"/>
        <v>(株)グローバルエンジニアリング</v>
      </c>
      <c r="G393" t="str">
        <f t="shared" si="13"/>
        <v>(株)グローバルエンジニアリング_(参考値)事業者全体</v>
      </c>
      <c r="H393">
        <v>4.1899999999999999E-4</v>
      </c>
      <c r="I393" s="140" t="s">
        <v>999</v>
      </c>
      <c r="J393" t="s">
        <v>1752</v>
      </c>
      <c r="K393" t="s">
        <v>1753</v>
      </c>
      <c r="L393" s="140" t="s">
        <v>244</v>
      </c>
      <c r="M393" s="140" t="s">
        <v>1387</v>
      </c>
      <c r="N393" s="140" t="s">
        <v>799</v>
      </c>
    </row>
    <row r="394" spans="1:14">
      <c r="A394" s="140" t="s">
        <v>851</v>
      </c>
      <c r="B394" s="140" t="s">
        <v>223</v>
      </c>
      <c r="C394" s="140" t="s">
        <v>429</v>
      </c>
      <c r="D394" s="140">
        <v>0</v>
      </c>
      <c r="E394" s="140">
        <v>0</v>
      </c>
      <c r="F394" t="str">
        <f t="shared" si="12"/>
        <v>九州エナジー(株)</v>
      </c>
      <c r="G394" t="str">
        <f t="shared" si="13"/>
        <v>九州エナジー(株)_メニューA</v>
      </c>
      <c r="H394">
        <v>0</v>
      </c>
      <c r="I394" s="140" t="s">
        <v>998</v>
      </c>
      <c r="J394" t="s">
        <v>1754</v>
      </c>
      <c r="K394" t="s">
        <v>1755</v>
      </c>
      <c r="L394" s="140" t="s">
        <v>1101</v>
      </c>
      <c r="M394" s="140" t="s">
        <v>1246</v>
      </c>
      <c r="N394" s="140" t="s">
        <v>886</v>
      </c>
    </row>
    <row r="395" spans="1:14">
      <c r="A395" s="140"/>
      <c r="B395" s="140"/>
      <c r="C395" s="140" t="s">
        <v>393</v>
      </c>
      <c r="D395" s="140">
        <v>2.1800000000000001E-4</v>
      </c>
      <c r="E395" s="140">
        <v>2.1800000000000001E-4</v>
      </c>
      <c r="F395" t="str">
        <f t="shared" si="12"/>
        <v>九州エナジー(株)</v>
      </c>
      <c r="G395" t="str">
        <f t="shared" si="13"/>
        <v>九州エナジー(株)_メニューB(残差)</v>
      </c>
      <c r="H395">
        <v>2.1800000000000001E-4</v>
      </c>
      <c r="I395" s="140" t="s">
        <v>997</v>
      </c>
      <c r="J395" t="s">
        <v>1756</v>
      </c>
      <c r="K395" t="s">
        <v>1757</v>
      </c>
      <c r="L395" s="140" t="s">
        <v>334</v>
      </c>
      <c r="M395" s="140" t="s">
        <v>1627</v>
      </c>
      <c r="N395" s="140" t="s">
        <v>641</v>
      </c>
    </row>
    <row r="396" spans="1:14">
      <c r="A396" s="140"/>
      <c r="B396" s="140"/>
      <c r="C396" s="140" t="s">
        <v>952</v>
      </c>
      <c r="D396" s="140">
        <v>2.13E-4</v>
      </c>
      <c r="E396" s="140">
        <v>2.13E-4</v>
      </c>
      <c r="F396" t="str">
        <f t="shared" si="12"/>
        <v>九州エナジー(株)</v>
      </c>
      <c r="G396" t="str">
        <f t="shared" si="13"/>
        <v>九州エナジー(株)_(参考値)事業者全体</v>
      </c>
      <c r="H396">
        <v>2.13E-4</v>
      </c>
      <c r="I396" s="140" t="s">
        <v>996</v>
      </c>
      <c r="J396" t="s">
        <v>1758</v>
      </c>
      <c r="K396" t="s">
        <v>1759</v>
      </c>
      <c r="L396" s="140" t="s">
        <v>2462</v>
      </c>
      <c r="M396" s="140" t="s">
        <v>2810</v>
      </c>
      <c r="N396" s="140" t="s">
        <v>2461</v>
      </c>
    </row>
    <row r="397" spans="1:14">
      <c r="A397" s="140" t="s">
        <v>850</v>
      </c>
      <c r="B397" s="140" t="s">
        <v>1097</v>
      </c>
      <c r="C397" s="140" t="s">
        <v>429</v>
      </c>
      <c r="D397" s="140">
        <v>0</v>
      </c>
      <c r="E397" s="140">
        <v>0</v>
      </c>
      <c r="F397" t="str">
        <f t="shared" si="12"/>
        <v>(株)トヨタエナジーソリューションズ</v>
      </c>
      <c r="G397" t="str">
        <f t="shared" si="13"/>
        <v>(株)トヨタエナジーソリューションズ_メニューA</v>
      </c>
      <c r="H397">
        <v>0</v>
      </c>
      <c r="I397" s="140" t="s">
        <v>995</v>
      </c>
      <c r="J397" t="s">
        <v>1760</v>
      </c>
      <c r="K397" t="s">
        <v>1761</v>
      </c>
      <c r="L397" s="140" t="s">
        <v>977</v>
      </c>
      <c r="M397" s="140" t="s">
        <v>1788</v>
      </c>
      <c r="N397" s="140" t="s">
        <v>541</v>
      </c>
    </row>
    <row r="398" spans="1:14">
      <c r="A398" s="140"/>
      <c r="B398" s="140"/>
      <c r="C398" s="140" t="s">
        <v>393</v>
      </c>
      <c r="D398" s="140">
        <v>4.8999999999999998E-4</v>
      </c>
      <c r="E398" s="140">
        <v>4.8999999999999998E-4</v>
      </c>
      <c r="F398" t="str">
        <f t="shared" si="12"/>
        <v>(株)トヨタエナジーソリューションズ</v>
      </c>
      <c r="G398" t="str">
        <f t="shared" si="13"/>
        <v>(株)トヨタエナジーソリューションズ_メニューB(残差)</v>
      </c>
      <c r="H398">
        <v>4.8999999999999998E-4</v>
      </c>
      <c r="I398" s="140" t="s">
        <v>994</v>
      </c>
      <c r="J398" t="s">
        <v>1762</v>
      </c>
      <c r="K398" t="s">
        <v>1763</v>
      </c>
      <c r="L398" s="140" t="s">
        <v>2384</v>
      </c>
      <c r="M398" s="140" t="s">
        <v>2728</v>
      </c>
      <c r="N398" s="140" t="s">
        <v>817</v>
      </c>
    </row>
    <row r="399" spans="1:14">
      <c r="A399" s="140"/>
      <c r="B399" s="140"/>
      <c r="C399" s="140" t="s">
        <v>952</v>
      </c>
      <c r="D399" s="140">
        <v>4.8299999999999998E-4</v>
      </c>
      <c r="E399" s="140">
        <v>4.8299999999999998E-4</v>
      </c>
      <c r="F399" t="str">
        <f t="shared" si="12"/>
        <v>(株)トヨタエナジーソリューションズ</v>
      </c>
      <c r="G399" t="str">
        <f t="shared" si="13"/>
        <v>(株)トヨタエナジーソリューションズ_(参考値)事業者全体</v>
      </c>
      <c r="H399">
        <v>4.8299999999999998E-4</v>
      </c>
      <c r="I399" s="140" t="s">
        <v>993</v>
      </c>
      <c r="J399" t="s">
        <v>1764</v>
      </c>
      <c r="K399" t="s">
        <v>1765</v>
      </c>
      <c r="L399" s="140" t="s">
        <v>157</v>
      </c>
      <c r="M399" s="140" t="s">
        <v>1414</v>
      </c>
      <c r="N399" s="140" t="s">
        <v>781</v>
      </c>
    </row>
    <row r="400" spans="1:14">
      <c r="A400" s="140" t="s">
        <v>849</v>
      </c>
      <c r="B400" s="140" t="s">
        <v>224</v>
      </c>
      <c r="C400" s="140" t="s">
        <v>429</v>
      </c>
      <c r="D400" s="140">
        <v>0</v>
      </c>
      <c r="E400" s="140">
        <v>0</v>
      </c>
      <c r="F400" t="str">
        <f t="shared" si="12"/>
        <v>(株)エナリス・パワー・マーケティング</v>
      </c>
      <c r="G400" t="str">
        <f t="shared" si="13"/>
        <v>(株)エナリス・パワー・マーケティング_メニューA</v>
      </c>
      <c r="H400">
        <v>0</v>
      </c>
      <c r="I400" s="140" t="s">
        <v>992</v>
      </c>
      <c r="J400" t="s">
        <v>1766</v>
      </c>
      <c r="K400" t="s">
        <v>1767</v>
      </c>
      <c r="L400" s="140" t="s">
        <v>182</v>
      </c>
      <c r="M400" s="140" t="s">
        <v>1169</v>
      </c>
      <c r="N400" s="140" t="s">
        <v>930</v>
      </c>
    </row>
    <row r="401" spans="1:14">
      <c r="A401" s="140"/>
      <c r="B401" s="140"/>
      <c r="C401" s="140" t="s">
        <v>953</v>
      </c>
      <c r="D401" s="140">
        <v>0</v>
      </c>
      <c r="E401" s="140">
        <v>0</v>
      </c>
      <c r="F401" t="str">
        <f t="shared" si="12"/>
        <v>(株)エナリス・パワー・マーケティング</v>
      </c>
      <c r="G401" t="str">
        <f t="shared" si="13"/>
        <v>(株)エナリス・パワー・マーケティング_メニューB</v>
      </c>
      <c r="H401">
        <v>0</v>
      </c>
      <c r="I401" s="140" t="s">
        <v>991</v>
      </c>
      <c r="J401" t="s">
        <v>1768</v>
      </c>
      <c r="K401" t="s">
        <v>1769</v>
      </c>
      <c r="L401" s="140" t="s">
        <v>286</v>
      </c>
      <c r="M401" s="140" t="s">
        <v>1513</v>
      </c>
      <c r="N401" s="140" t="s">
        <v>715</v>
      </c>
    </row>
    <row r="402" spans="1:14">
      <c r="A402" s="140"/>
      <c r="B402" s="140"/>
      <c r="C402" s="140" t="s">
        <v>988</v>
      </c>
      <c r="D402" s="140">
        <v>4.0000000000000002E-4</v>
      </c>
      <c r="E402" s="140">
        <v>4.0000000000000002E-4</v>
      </c>
      <c r="F402" t="str">
        <f t="shared" si="12"/>
        <v>(株)エナリス・パワー・マーケティング</v>
      </c>
      <c r="G402" t="str">
        <f t="shared" si="13"/>
        <v>(株)エナリス・パワー・マーケティング_メニューC</v>
      </c>
      <c r="H402">
        <v>4.0000000000000002E-4</v>
      </c>
      <c r="I402" s="140" t="s">
        <v>990</v>
      </c>
      <c r="J402" t="s">
        <v>1770</v>
      </c>
      <c r="K402" t="s">
        <v>1771</v>
      </c>
      <c r="L402" s="140" t="s">
        <v>195</v>
      </c>
      <c r="M402" s="140" t="s">
        <v>1167</v>
      </c>
      <c r="N402" s="140" t="s">
        <v>931</v>
      </c>
    </row>
    <row r="403" spans="1:14">
      <c r="A403" s="140"/>
      <c r="B403" s="140"/>
      <c r="C403" s="140" t="s">
        <v>987</v>
      </c>
      <c r="D403" s="140">
        <v>0</v>
      </c>
      <c r="E403" s="140">
        <v>0</v>
      </c>
      <c r="F403" t="str">
        <f t="shared" si="12"/>
        <v>(株)エナリス・パワー・マーケティング</v>
      </c>
      <c r="G403" t="str">
        <f t="shared" si="13"/>
        <v>(株)エナリス・パワー・マーケティング_メニューD</v>
      </c>
      <c r="H403">
        <v>0</v>
      </c>
      <c r="I403" s="140" t="s">
        <v>2475</v>
      </c>
      <c r="J403" t="s">
        <v>2822</v>
      </c>
      <c r="K403" t="s">
        <v>2666</v>
      </c>
      <c r="L403" s="140" t="s">
        <v>1004</v>
      </c>
      <c r="M403" s="140" t="s">
        <v>1745</v>
      </c>
      <c r="N403" s="140" t="s">
        <v>569</v>
      </c>
    </row>
    <row r="404" spans="1:14">
      <c r="A404" s="140"/>
      <c r="B404" s="140"/>
      <c r="C404" s="140" t="s">
        <v>1062</v>
      </c>
      <c r="D404" s="140">
        <v>4.2200000000000001E-4</v>
      </c>
      <c r="E404" s="140">
        <v>4.2200000000000001E-4</v>
      </c>
      <c r="F404" t="str">
        <f t="shared" si="12"/>
        <v>(株)エナリス・パワー・マーケティング</v>
      </c>
      <c r="G404" t="str">
        <f t="shared" si="13"/>
        <v>(株)エナリス・パワー・マーケティング_メニューE(残差)</v>
      </c>
      <c r="H404">
        <v>4.2200000000000001E-4</v>
      </c>
      <c r="I404" s="140" t="s">
        <v>2476</v>
      </c>
      <c r="J404" t="s">
        <v>2684</v>
      </c>
      <c r="K404" t="s">
        <v>2684</v>
      </c>
      <c r="L404" s="140" t="s">
        <v>183</v>
      </c>
      <c r="M404" s="140" t="s">
        <v>1268</v>
      </c>
      <c r="N404" s="140" t="s">
        <v>873</v>
      </c>
    </row>
    <row r="405" spans="1:14">
      <c r="A405" s="140"/>
      <c r="B405" s="140"/>
      <c r="C405" s="140" t="s">
        <v>952</v>
      </c>
      <c r="D405" s="140">
        <v>4.57E-4</v>
      </c>
      <c r="E405" s="140">
        <v>4.57E-4</v>
      </c>
      <c r="F405" t="str">
        <f t="shared" si="12"/>
        <v>(株)エナリス・パワー・マーケティング</v>
      </c>
      <c r="G405" t="str">
        <f t="shared" si="13"/>
        <v>(株)エナリス・パワー・マーケティング_(参考値)事業者全体</v>
      </c>
      <c r="H405">
        <v>4.57E-4</v>
      </c>
      <c r="I405" s="140" t="s">
        <v>989</v>
      </c>
      <c r="J405" t="s">
        <v>1772</v>
      </c>
      <c r="K405" t="s">
        <v>1773</v>
      </c>
      <c r="L405" s="140" t="s">
        <v>2613</v>
      </c>
      <c r="M405" s="140" t="s">
        <v>2823</v>
      </c>
      <c r="N405" s="140" t="s">
        <v>2612</v>
      </c>
    </row>
    <row r="406" spans="1:14">
      <c r="A406" s="140" t="s">
        <v>848</v>
      </c>
      <c r="B406" s="140" t="s">
        <v>1094</v>
      </c>
      <c r="C406" s="140"/>
      <c r="D406" s="140">
        <v>5.7700000000000004E-4</v>
      </c>
      <c r="E406" s="140">
        <v>5.7700000000000004E-4</v>
      </c>
      <c r="F406" t="str">
        <f t="shared" si="12"/>
        <v>歌舞伎エナジー(株)</v>
      </c>
      <c r="G406" t="str">
        <f t="shared" si="13"/>
        <v>歌舞伎エナジー(株)_</v>
      </c>
      <c r="H406">
        <v>5.7700000000000004E-4</v>
      </c>
      <c r="I406" s="140" t="s">
        <v>984</v>
      </c>
      <c r="J406" t="s">
        <v>1774</v>
      </c>
      <c r="K406" t="s">
        <v>1775</v>
      </c>
      <c r="L406" s="140" t="s">
        <v>2372</v>
      </c>
      <c r="M406" s="140" t="s">
        <v>2711</v>
      </c>
      <c r="N406" s="140" t="s">
        <v>861</v>
      </c>
    </row>
    <row r="407" spans="1:14">
      <c r="A407" s="140" t="s">
        <v>847</v>
      </c>
      <c r="B407" s="140" t="s">
        <v>189</v>
      </c>
      <c r="C407" s="140" t="s">
        <v>429</v>
      </c>
      <c r="D407" s="140">
        <v>0</v>
      </c>
      <c r="E407" s="140">
        <v>0</v>
      </c>
      <c r="F407" t="str">
        <f t="shared" si="12"/>
        <v>みやまスマートエネルギー(株)</v>
      </c>
      <c r="G407" t="str">
        <f t="shared" si="13"/>
        <v>みやまスマートエネルギー(株)_メニューA</v>
      </c>
      <c r="H407">
        <v>0</v>
      </c>
      <c r="I407" s="140" t="s">
        <v>2477</v>
      </c>
      <c r="J407" t="s">
        <v>2824</v>
      </c>
      <c r="K407" t="s">
        <v>2709</v>
      </c>
      <c r="L407" s="140" t="s">
        <v>262</v>
      </c>
      <c r="M407" s="140" t="s">
        <v>1455</v>
      </c>
      <c r="N407" s="140" t="s">
        <v>753</v>
      </c>
    </row>
    <row r="408" spans="1:14">
      <c r="A408" s="140"/>
      <c r="B408" s="140"/>
      <c r="C408" s="140" t="s">
        <v>393</v>
      </c>
      <c r="D408" s="140">
        <v>4.4499999999999997E-4</v>
      </c>
      <c r="E408" s="140">
        <v>4.4499999999999997E-4</v>
      </c>
      <c r="F408" t="str">
        <f t="shared" si="12"/>
        <v>みやまスマートエネルギー(株)</v>
      </c>
      <c r="G408" t="str">
        <f t="shared" si="13"/>
        <v>みやまスマートエネルギー(株)_メニューB(残差)</v>
      </c>
      <c r="H408">
        <v>4.4499999999999997E-4</v>
      </c>
      <c r="I408" s="140" t="s">
        <v>2478</v>
      </c>
      <c r="J408" t="s">
        <v>2825</v>
      </c>
      <c r="K408" t="s">
        <v>2651</v>
      </c>
      <c r="L408" s="140" t="s">
        <v>245</v>
      </c>
      <c r="M408" s="140" t="s">
        <v>1391</v>
      </c>
      <c r="N408" s="140" t="s">
        <v>795</v>
      </c>
    </row>
    <row r="409" spans="1:14">
      <c r="A409" s="140"/>
      <c r="B409" s="140"/>
      <c r="C409" s="140" t="s">
        <v>952</v>
      </c>
      <c r="D409" s="140">
        <v>4.37E-4</v>
      </c>
      <c r="E409" s="140">
        <v>4.37E-4</v>
      </c>
      <c r="F409" t="str">
        <f t="shared" si="12"/>
        <v>みやまスマートエネルギー(株)</v>
      </c>
      <c r="G409" t="str">
        <f t="shared" si="13"/>
        <v>みやまスマートエネルギー(株)_(参考値)事業者全体</v>
      </c>
      <c r="H409">
        <v>4.37E-4</v>
      </c>
      <c r="I409" s="140" t="s">
        <v>2479</v>
      </c>
      <c r="J409" t="s">
        <v>2479</v>
      </c>
      <c r="K409" t="s">
        <v>2642</v>
      </c>
      <c r="L409" s="140" t="s">
        <v>184</v>
      </c>
      <c r="M409" s="140" t="s">
        <v>1389</v>
      </c>
      <c r="N409" s="140" t="s">
        <v>796</v>
      </c>
    </row>
    <row r="410" spans="1:14">
      <c r="A410" s="140" t="s">
        <v>846</v>
      </c>
      <c r="B410" s="140" t="s">
        <v>225</v>
      </c>
      <c r="C410" s="140"/>
      <c r="D410" s="140">
        <v>4.2200000000000001E-4</v>
      </c>
      <c r="E410" s="140">
        <v>4.2200000000000001E-4</v>
      </c>
      <c r="F410" t="str">
        <f t="shared" si="12"/>
        <v>エフィシエント(株)</v>
      </c>
      <c r="G410" t="str">
        <f t="shared" si="13"/>
        <v>エフィシエント(株)_</v>
      </c>
      <c r="H410">
        <v>4.2200000000000001E-4</v>
      </c>
      <c r="I410" s="140" t="s">
        <v>983</v>
      </c>
      <c r="J410" t="s">
        <v>1776</v>
      </c>
      <c r="K410" t="s">
        <v>1777</v>
      </c>
      <c r="L410" s="140" t="s">
        <v>268</v>
      </c>
      <c r="M410" s="140" t="s">
        <v>1471</v>
      </c>
      <c r="N410" s="140" t="s">
        <v>742</v>
      </c>
    </row>
    <row r="411" spans="1:14">
      <c r="A411" s="140" t="s">
        <v>845</v>
      </c>
      <c r="B411" s="140" t="s">
        <v>154</v>
      </c>
      <c r="C411" s="140" t="s">
        <v>429</v>
      </c>
      <c r="D411" s="140">
        <v>2.8299999999999999E-4</v>
      </c>
      <c r="E411" s="140">
        <v>2.8299999999999999E-4</v>
      </c>
      <c r="F411" t="str">
        <f t="shared" si="12"/>
        <v>(株)生活クラブエナジー</v>
      </c>
      <c r="G411" t="str">
        <f t="shared" si="13"/>
        <v>(株)生活クラブエナジー_メニューA</v>
      </c>
      <c r="H411">
        <v>2.8299999999999999E-4</v>
      </c>
      <c r="I411" s="140" t="s">
        <v>2481</v>
      </c>
      <c r="J411" t="s">
        <v>2481</v>
      </c>
      <c r="K411" t="s">
        <v>2703</v>
      </c>
      <c r="L411" s="140" t="s">
        <v>233</v>
      </c>
      <c r="M411" s="140" t="s">
        <v>1351</v>
      </c>
      <c r="N411" s="140" t="s">
        <v>822</v>
      </c>
    </row>
    <row r="412" spans="1:14">
      <c r="A412" s="140"/>
      <c r="B412" s="140"/>
      <c r="C412" s="140" t="s">
        <v>953</v>
      </c>
      <c r="D412" s="140">
        <v>0</v>
      </c>
      <c r="E412" s="140">
        <v>0</v>
      </c>
      <c r="F412" t="str">
        <f t="shared" si="12"/>
        <v>(株)生活クラブエナジー</v>
      </c>
      <c r="G412" t="str">
        <f t="shared" si="13"/>
        <v>(株)生活クラブエナジー_メニューB</v>
      </c>
      <c r="H412">
        <v>0</v>
      </c>
      <c r="I412" s="140" t="s">
        <v>2482</v>
      </c>
      <c r="J412" t="s">
        <v>2826</v>
      </c>
      <c r="K412" t="s">
        <v>2729</v>
      </c>
      <c r="L412" s="140" t="s">
        <v>2567</v>
      </c>
      <c r="M412" s="140" t="s">
        <v>2827</v>
      </c>
      <c r="N412" s="140" t="s">
        <v>2566</v>
      </c>
    </row>
    <row r="413" spans="1:14">
      <c r="A413" s="140"/>
      <c r="B413" s="140"/>
      <c r="C413" s="140" t="s">
        <v>965</v>
      </c>
      <c r="D413" s="140">
        <v>5.5500000000000005E-4</v>
      </c>
      <c r="E413" s="140">
        <v>5.5500000000000005E-4</v>
      </c>
      <c r="F413" t="str">
        <f t="shared" si="12"/>
        <v>(株)生活クラブエナジー</v>
      </c>
      <c r="G413" t="str">
        <f t="shared" si="13"/>
        <v>(株)生活クラブエナジー_メニューC(残差)</v>
      </c>
      <c r="H413">
        <v>5.5500000000000005E-4</v>
      </c>
      <c r="I413" s="140" t="s">
        <v>982</v>
      </c>
      <c r="J413" t="s">
        <v>982</v>
      </c>
      <c r="K413" t="s">
        <v>1778</v>
      </c>
      <c r="L413" s="140" t="s">
        <v>241</v>
      </c>
      <c r="M413" s="140" t="s">
        <v>1379</v>
      </c>
      <c r="N413" s="140" t="s">
        <v>805</v>
      </c>
    </row>
    <row r="414" spans="1:14">
      <c r="A414" s="140"/>
      <c r="B414" s="140"/>
      <c r="C414" s="140" t="s">
        <v>952</v>
      </c>
      <c r="D414" s="140">
        <v>5.2099999999999998E-4</v>
      </c>
      <c r="E414" s="140">
        <v>5.2099999999999998E-4</v>
      </c>
      <c r="F414" t="str">
        <f t="shared" si="12"/>
        <v>(株)生活クラブエナジー</v>
      </c>
      <c r="G414" t="str">
        <f t="shared" si="13"/>
        <v>(株)生活クラブエナジー_(参考値)事業者全体</v>
      </c>
      <c r="H414">
        <v>5.2099999999999998E-4</v>
      </c>
      <c r="I414" s="140" t="s">
        <v>2483</v>
      </c>
      <c r="J414" t="s">
        <v>2828</v>
      </c>
      <c r="K414" t="s">
        <v>2689</v>
      </c>
      <c r="L414" s="140" t="s">
        <v>1098</v>
      </c>
      <c r="M414" s="140" t="s">
        <v>1278</v>
      </c>
      <c r="N414" s="140" t="s">
        <v>868</v>
      </c>
    </row>
    <row r="415" spans="1:14">
      <c r="A415" s="140" t="s">
        <v>844</v>
      </c>
      <c r="B415" s="140" t="s">
        <v>173</v>
      </c>
      <c r="C415" s="140" t="s">
        <v>429</v>
      </c>
      <c r="D415" s="140">
        <v>3.8699999999999997E-4</v>
      </c>
      <c r="E415" s="140">
        <v>3.8699999999999997E-4</v>
      </c>
      <c r="F415" t="str">
        <f t="shared" si="12"/>
        <v>生活協同組合コープこうべ</v>
      </c>
      <c r="G415" t="str">
        <f t="shared" si="13"/>
        <v>生活協同組合コープこうべ_メニューA</v>
      </c>
      <c r="H415">
        <v>3.8699999999999997E-4</v>
      </c>
      <c r="I415" s="140" t="s">
        <v>981</v>
      </c>
      <c r="J415" t="s">
        <v>1779</v>
      </c>
      <c r="K415" t="s">
        <v>1780</v>
      </c>
      <c r="L415" s="140" t="s">
        <v>1031</v>
      </c>
      <c r="M415" s="140" t="s">
        <v>1696</v>
      </c>
      <c r="N415" s="140" t="s">
        <v>599</v>
      </c>
    </row>
    <row r="416" spans="1:14">
      <c r="A416" s="140"/>
      <c r="B416" s="140"/>
      <c r="C416" s="140" t="s">
        <v>953</v>
      </c>
      <c r="D416" s="140">
        <v>3.6299999999999999E-4</v>
      </c>
      <c r="E416" s="140">
        <v>3.6299999999999999E-4</v>
      </c>
      <c r="F416" t="str">
        <f t="shared" si="12"/>
        <v>生活協同組合コープこうべ</v>
      </c>
      <c r="G416" t="str">
        <f t="shared" si="13"/>
        <v>生活協同組合コープこうべ_メニューB</v>
      </c>
      <c r="H416">
        <v>3.6299999999999999E-4</v>
      </c>
      <c r="I416" s="140" t="s">
        <v>980</v>
      </c>
      <c r="J416" t="s">
        <v>1781</v>
      </c>
      <c r="K416" t="s">
        <v>1782</v>
      </c>
      <c r="L416" s="140" t="s">
        <v>234</v>
      </c>
      <c r="M416" s="140" t="s">
        <v>1353</v>
      </c>
      <c r="N416" s="140" t="s">
        <v>819</v>
      </c>
    </row>
    <row r="417" spans="1:14">
      <c r="A417" s="140"/>
      <c r="B417" s="140"/>
      <c r="C417" s="140" t="s">
        <v>965</v>
      </c>
      <c r="D417" s="140">
        <v>3.9500000000000001E-4</v>
      </c>
      <c r="E417" s="140">
        <v>3.9500000000000001E-4</v>
      </c>
      <c r="F417" t="str">
        <f t="shared" si="12"/>
        <v>生活協同組合コープこうべ</v>
      </c>
      <c r="G417" t="str">
        <f t="shared" si="13"/>
        <v>生活協同組合コープこうべ_メニューC(残差)</v>
      </c>
      <c r="H417">
        <v>3.9500000000000001E-4</v>
      </c>
      <c r="I417" s="140" t="s">
        <v>979</v>
      </c>
      <c r="J417" t="s">
        <v>1783</v>
      </c>
      <c r="K417" t="s">
        <v>1784</v>
      </c>
      <c r="L417" s="140" t="s">
        <v>992</v>
      </c>
      <c r="M417" s="140" t="s">
        <v>1767</v>
      </c>
      <c r="N417" s="140" t="s">
        <v>558</v>
      </c>
    </row>
    <row r="418" spans="1:14">
      <c r="A418" s="140"/>
      <c r="B418" s="140"/>
      <c r="C418" s="140" t="s">
        <v>952</v>
      </c>
      <c r="D418" s="140">
        <v>3.8699999999999997E-4</v>
      </c>
      <c r="E418" s="140">
        <v>3.8699999999999997E-4</v>
      </c>
      <c r="F418" t="str">
        <f t="shared" si="12"/>
        <v>生活協同組合コープこうべ</v>
      </c>
      <c r="G418" t="str">
        <f t="shared" si="13"/>
        <v>生活協同組合コープこうべ_(参考値)事業者全体</v>
      </c>
      <c r="H418">
        <v>3.8699999999999997E-4</v>
      </c>
      <c r="I418" s="140" t="s">
        <v>978</v>
      </c>
      <c r="J418" t="s">
        <v>1785</v>
      </c>
      <c r="K418" t="s">
        <v>1786</v>
      </c>
      <c r="L418" s="140" t="s">
        <v>1086</v>
      </c>
      <c r="M418" s="140" t="s">
        <v>1398</v>
      </c>
      <c r="N418" s="140" t="s">
        <v>791</v>
      </c>
    </row>
    <row r="419" spans="1:14">
      <c r="A419" s="140" t="s">
        <v>843</v>
      </c>
      <c r="B419" s="140" t="s">
        <v>226</v>
      </c>
      <c r="C419" s="140"/>
      <c r="D419" s="140">
        <v>4.1899999999999999E-4</v>
      </c>
      <c r="E419" s="140">
        <v>4.1899999999999999E-4</v>
      </c>
      <c r="F419" t="str">
        <f t="shared" si="12"/>
        <v>(株)シーエナジー</v>
      </c>
      <c r="G419" t="str">
        <f t="shared" si="13"/>
        <v>(株)シーエナジー_</v>
      </c>
      <c r="H419">
        <v>4.1899999999999999E-4</v>
      </c>
      <c r="I419" s="140" t="s">
        <v>977</v>
      </c>
      <c r="J419" t="s">
        <v>1787</v>
      </c>
      <c r="K419" t="s">
        <v>1788</v>
      </c>
      <c r="L419" s="140" t="s">
        <v>236</v>
      </c>
      <c r="M419" s="140" t="s">
        <v>1361</v>
      </c>
      <c r="N419" s="140" t="s">
        <v>814</v>
      </c>
    </row>
    <row r="420" spans="1:14">
      <c r="A420" s="140" t="s">
        <v>842</v>
      </c>
      <c r="B420" s="140" t="s">
        <v>227</v>
      </c>
      <c r="C420" s="140"/>
      <c r="D420" s="140">
        <v>4.1899999999999999E-4</v>
      </c>
      <c r="E420" s="140">
        <v>4.1899999999999999E-4</v>
      </c>
      <c r="F420" t="str">
        <f t="shared" si="12"/>
        <v>角栄ガス(株)</v>
      </c>
      <c r="G420" t="str">
        <f t="shared" si="13"/>
        <v>角栄ガス(株)_</v>
      </c>
      <c r="H420">
        <v>4.1899999999999999E-4</v>
      </c>
      <c r="I420" s="140" t="s">
        <v>2484</v>
      </c>
      <c r="J420" t="s">
        <v>2829</v>
      </c>
      <c r="K420" t="s">
        <v>2792</v>
      </c>
      <c r="L420" s="140" t="s">
        <v>239</v>
      </c>
      <c r="M420" s="140" t="s">
        <v>1373</v>
      </c>
      <c r="N420" s="140" t="s">
        <v>808</v>
      </c>
    </row>
    <row r="421" spans="1:14">
      <c r="A421" s="140" t="s">
        <v>841</v>
      </c>
      <c r="B421" s="140" t="s">
        <v>162</v>
      </c>
      <c r="C421" s="140" t="s">
        <v>429</v>
      </c>
      <c r="D421" s="140">
        <v>0</v>
      </c>
      <c r="E421" s="140">
        <v>0</v>
      </c>
      <c r="F421" t="str">
        <f t="shared" si="12"/>
        <v>京葉瓦斯(株)</v>
      </c>
      <c r="G421" t="str">
        <f t="shared" si="13"/>
        <v>京葉瓦斯(株)_メニューA</v>
      </c>
      <c r="H421">
        <v>0</v>
      </c>
      <c r="I421" s="140" t="s">
        <v>976</v>
      </c>
      <c r="J421" t="s">
        <v>1789</v>
      </c>
      <c r="K421" t="s">
        <v>1790</v>
      </c>
      <c r="L421" s="140" t="s">
        <v>2601</v>
      </c>
      <c r="M421" s="140" t="s">
        <v>2830</v>
      </c>
      <c r="N421" s="140" t="s">
        <v>2600</v>
      </c>
    </row>
    <row r="422" spans="1:14">
      <c r="A422" s="140"/>
      <c r="B422" s="140"/>
      <c r="C422" s="140" t="s">
        <v>393</v>
      </c>
      <c r="D422" s="140">
        <v>5.4600000000000004E-4</v>
      </c>
      <c r="E422" s="140">
        <v>5.4600000000000004E-4</v>
      </c>
      <c r="F422" t="str">
        <f t="shared" si="12"/>
        <v>京葉瓦斯(株)</v>
      </c>
      <c r="G422" t="str">
        <f t="shared" si="13"/>
        <v>京葉瓦斯(株)_メニューB(残差)</v>
      </c>
      <c r="H422">
        <v>5.4600000000000004E-4</v>
      </c>
      <c r="I422" s="140" t="s">
        <v>975</v>
      </c>
      <c r="J422" t="s">
        <v>975</v>
      </c>
      <c r="K422" t="s">
        <v>1791</v>
      </c>
      <c r="L422" s="140" t="s">
        <v>269</v>
      </c>
      <c r="M422" s="140" t="s">
        <v>1473</v>
      </c>
      <c r="N422" s="140" t="s">
        <v>741</v>
      </c>
    </row>
    <row r="423" spans="1:14">
      <c r="A423" s="140"/>
      <c r="B423" s="140"/>
      <c r="C423" s="140" t="s">
        <v>952</v>
      </c>
      <c r="D423" s="140">
        <v>5.4100000000000003E-4</v>
      </c>
      <c r="E423" s="140">
        <v>5.4100000000000003E-4</v>
      </c>
      <c r="F423" t="str">
        <f t="shared" si="12"/>
        <v>京葉瓦斯(株)</v>
      </c>
      <c r="G423" t="str">
        <f t="shared" si="13"/>
        <v>京葉瓦斯(株)_(参考値)事業者全体</v>
      </c>
      <c r="H423">
        <v>5.4100000000000003E-4</v>
      </c>
      <c r="I423" s="140" t="s">
        <v>974</v>
      </c>
      <c r="J423" t="s">
        <v>1792</v>
      </c>
      <c r="K423" t="s">
        <v>1793</v>
      </c>
      <c r="L423" s="140" t="s">
        <v>321</v>
      </c>
      <c r="M423" s="140" t="s">
        <v>1597</v>
      </c>
      <c r="N423" s="140" t="s">
        <v>660</v>
      </c>
    </row>
    <row r="424" spans="1:14">
      <c r="A424" s="140" t="s">
        <v>840</v>
      </c>
      <c r="B424" s="140" t="s">
        <v>2376</v>
      </c>
      <c r="C424" s="140" t="s">
        <v>429</v>
      </c>
      <c r="D424" s="140">
        <v>8.3999999999999995E-5</v>
      </c>
      <c r="E424" s="140">
        <v>8.3999999999999995E-5</v>
      </c>
      <c r="F424" t="str">
        <f t="shared" si="12"/>
        <v>TOPPANホールディングス(株)</v>
      </c>
      <c r="G424" t="str">
        <f t="shared" si="13"/>
        <v>TOPPANホールディングス(株)_メニューA</v>
      </c>
      <c r="H424">
        <v>8.3999999999999995E-5</v>
      </c>
      <c r="I424" s="140" t="s">
        <v>973</v>
      </c>
      <c r="J424" t="s">
        <v>1794</v>
      </c>
      <c r="K424" t="s">
        <v>1795</v>
      </c>
      <c r="L424" s="140" t="s">
        <v>311</v>
      </c>
      <c r="M424" s="140" t="s">
        <v>1574</v>
      </c>
      <c r="N424" s="140" t="s">
        <v>678</v>
      </c>
    </row>
    <row r="425" spans="1:14">
      <c r="A425" s="140"/>
      <c r="B425" s="140"/>
      <c r="C425" s="140" t="s">
        <v>953</v>
      </c>
      <c r="D425" s="140">
        <v>1.7200000000000001E-4</v>
      </c>
      <c r="E425" s="140">
        <v>1.7200000000000001E-4</v>
      </c>
      <c r="F425" t="str">
        <f t="shared" si="12"/>
        <v>TOPPANホールディングス(株)</v>
      </c>
      <c r="G425" t="str">
        <f t="shared" si="13"/>
        <v>TOPPANホールディングス(株)_メニューB</v>
      </c>
      <c r="H425">
        <v>1.7200000000000001E-4</v>
      </c>
      <c r="I425" s="140" t="s">
        <v>972</v>
      </c>
      <c r="J425" t="s">
        <v>1796</v>
      </c>
      <c r="K425" t="s">
        <v>1797</v>
      </c>
      <c r="L425" s="140" t="s">
        <v>318</v>
      </c>
      <c r="M425" s="140" t="s">
        <v>1590</v>
      </c>
      <c r="N425" s="140" t="s">
        <v>665</v>
      </c>
    </row>
    <row r="426" spans="1:14">
      <c r="A426" s="140"/>
      <c r="B426" s="140"/>
      <c r="C426" s="140" t="s">
        <v>988</v>
      </c>
      <c r="D426" s="140">
        <v>1.8000000000000001E-4</v>
      </c>
      <c r="E426" s="140">
        <v>1.8000000000000001E-4</v>
      </c>
      <c r="F426" t="str">
        <f t="shared" si="12"/>
        <v>TOPPANホールディングス(株)</v>
      </c>
      <c r="G426" t="str">
        <f t="shared" si="13"/>
        <v>TOPPANホールディングス(株)_メニューC</v>
      </c>
      <c r="H426">
        <v>1.8000000000000001E-4</v>
      </c>
      <c r="I426" s="140" t="s">
        <v>971</v>
      </c>
      <c r="J426" t="s">
        <v>1798</v>
      </c>
      <c r="K426" t="s">
        <v>1799</v>
      </c>
      <c r="L426" s="140" t="s">
        <v>2529</v>
      </c>
      <c r="M426" s="140" t="s">
        <v>2122</v>
      </c>
      <c r="N426" s="140" t="s">
        <v>2528</v>
      </c>
    </row>
    <row r="427" spans="1:14">
      <c r="A427" s="140"/>
      <c r="B427" s="140"/>
      <c r="C427" s="140" t="s">
        <v>1007</v>
      </c>
      <c r="D427" s="140">
        <v>5.04E-4</v>
      </c>
      <c r="E427" s="140">
        <v>5.04E-4</v>
      </c>
      <c r="F427" t="str">
        <f t="shared" si="12"/>
        <v>TOPPANホールディングス(株)</v>
      </c>
      <c r="G427" t="str">
        <f t="shared" si="13"/>
        <v>TOPPANホールディングス(株)_メニューD(残差)</v>
      </c>
      <c r="H427">
        <v>5.04E-4</v>
      </c>
      <c r="I427" s="140" t="s">
        <v>2486</v>
      </c>
      <c r="J427" t="s">
        <v>2831</v>
      </c>
      <c r="K427" t="s">
        <v>2758</v>
      </c>
      <c r="L427" s="140" t="s">
        <v>266</v>
      </c>
      <c r="M427" s="140" t="s">
        <v>1465</v>
      </c>
      <c r="N427" s="140" t="s">
        <v>747</v>
      </c>
    </row>
    <row r="428" spans="1:14">
      <c r="A428" s="140"/>
      <c r="B428" s="140"/>
      <c r="C428" s="140" t="s">
        <v>952</v>
      </c>
      <c r="D428" s="140">
        <v>4.5399999999999998E-4</v>
      </c>
      <c r="E428" s="140">
        <v>4.5399999999999998E-4</v>
      </c>
      <c r="F428" t="str">
        <f t="shared" si="12"/>
        <v>TOPPANホールディングス(株)</v>
      </c>
      <c r="G428" t="str">
        <f t="shared" si="13"/>
        <v>TOPPANホールディングス(株)_(参考値)事業者全体</v>
      </c>
      <c r="H428">
        <v>4.5399999999999998E-4</v>
      </c>
      <c r="I428" s="140" t="s">
        <v>2488</v>
      </c>
      <c r="J428" t="s">
        <v>2832</v>
      </c>
      <c r="K428" t="s">
        <v>2649</v>
      </c>
      <c r="L428" s="140" t="s">
        <v>950</v>
      </c>
      <c r="M428" s="140" t="s">
        <v>1834</v>
      </c>
      <c r="N428" s="140" t="s">
        <v>510</v>
      </c>
    </row>
    <row r="429" spans="1:14">
      <c r="A429" s="140" t="s">
        <v>839</v>
      </c>
      <c r="B429" s="140" t="s">
        <v>228</v>
      </c>
      <c r="C429" s="140" t="s">
        <v>429</v>
      </c>
      <c r="D429" s="140">
        <v>0</v>
      </c>
      <c r="E429" s="140">
        <v>0</v>
      </c>
      <c r="F429" t="str">
        <f t="shared" si="12"/>
        <v>伊勢崎ガス(株)</v>
      </c>
      <c r="G429" t="str">
        <f t="shared" si="13"/>
        <v>伊勢崎ガス(株)_メニューA</v>
      </c>
      <c r="H429">
        <v>0</v>
      </c>
      <c r="I429" s="140" t="s">
        <v>970</v>
      </c>
      <c r="J429" t="s">
        <v>1800</v>
      </c>
      <c r="K429" t="s">
        <v>1801</v>
      </c>
      <c r="L429" s="140" t="s">
        <v>1024</v>
      </c>
      <c r="M429" s="140" t="s">
        <v>1709</v>
      </c>
      <c r="N429" s="140" t="s">
        <v>589</v>
      </c>
    </row>
    <row r="430" spans="1:14">
      <c r="A430" s="140"/>
      <c r="B430" s="140"/>
      <c r="C430" s="140" t="s">
        <v>393</v>
      </c>
      <c r="D430" s="140">
        <v>4.2000000000000002E-4</v>
      </c>
      <c r="E430" s="140">
        <v>4.2000000000000002E-4</v>
      </c>
      <c r="F430" t="str">
        <f t="shared" si="12"/>
        <v>伊勢崎ガス(株)</v>
      </c>
      <c r="G430" t="str">
        <f t="shared" si="13"/>
        <v>伊勢崎ガス(株)_メニューB(残差)</v>
      </c>
      <c r="H430">
        <v>4.2000000000000002E-4</v>
      </c>
      <c r="I430" s="140" t="s">
        <v>969</v>
      </c>
      <c r="J430" t="s">
        <v>1802</v>
      </c>
      <c r="K430" t="s">
        <v>1803</v>
      </c>
      <c r="L430" s="140" t="s">
        <v>2428</v>
      </c>
      <c r="M430" s="140" t="s">
        <v>1591</v>
      </c>
      <c r="N430" s="140" t="s">
        <v>664</v>
      </c>
    </row>
    <row r="431" spans="1:14">
      <c r="A431" s="140"/>
      <c r="B431" s="140"/>
      <c r="C431" s="140" t="s">
        <v>952</v>
      </c>
      <c r="D431" s="140">
        <v>4.1300000000000001E-4</v>
      </c>
      <c r="E431" s="140">
        <v>4.1300000000000001E-4</v>
      </c>
      <c r="F431" t="str">
        <f t="shared" si="12"/>
        <v>伊勢崎ガス(株)</v>
      </c>
      <c r="G431" t="str">
        <f t="shared" si="13"/>
        <v>伊勢崎ガス(株)_(参考値)事業者全体</v>
      </c>
      <c r="H431">
        <v>4.1300000000000001E-4</v>
      </c>
      <c r="I431" s="140" t="s">
        <v>968</v>
      </c>
      <c r="J431" t="s">
        <v>1804</v>
      </c>
      <c r="K431" t="s">
        <v>1805</v>
      </c>
      <c r="L431" s="140" t="s">
        <v>158</v>
      </c>
      <c r="M431" s="140" t="s">
        <v>1359</v>
      </c>
      <c r="N431" s="140" t="s">
        <v>815</v>
      </c>
    </row>
    <row r="432" spans="1:14">
      <c r="A432" s="140" t="s">
        <v>838</v>
      </c>
      <c r="B432" s="140" t="s">
        <v>229</v>
      </c>
      <c r="C432" s="140"/>
      <c r="D432" s="140">
        <v>4.1899999999999999E-4</v>
      </c>
      <c r="E432" s="140">
        <v>4.1899999999999999E-4</v>
      </c>
      <c r="F432" t="str">
        <f t="shared" si="12"/>
        <v>キヤノンマーケティングジャパン(株)</v>
      </c>
      <c r="G432" t="str">
        <f t="shared" si="13"/>
        <v>キヤノンマーケティングジャパン(株)_</v>
      </c>
      <c r="H432">
        <v>4.1899999999999999E-4</v>
      </c>
      <c r="I432" s="140" t="s">
        <v>967</v>
      </c>
      <c r="J432" t="s">
        <v>1806</v>
      </c>
      <c r="K432" t="s">
        <v>1807</v>
      </c>
      <c r="L432" s="140" t="s">
        <v>2445</v>
      </c>
      <c r="M432" s="140" t="s">
        <v>2795</v>
      </c>
      <c r="N432" s="140" t="s">
        <v>644</v>
      </c>
    </row>
    <row r="433" spans="1:14">
      <c r="A433" s="140" t="s">
        <v>837</v>
      </c>
      <c r="B433" s="140" t="s">
        <v>230</v>
      </c>
      <c r="C433" s="140" t="s">
        <v>429</v>
      </c>
      <c r="D433" s="140">
        <v>0</v>
      </c>
      <c r="E433" s="140">
        <v>0</v>
      </c>
      <c r="F433" t="str">
        <f t="shared" si="12"/>
        <v>(株)とっとり市民電力</v>
      </c>
      <c r="G433" t="str">
        <f t="shared" si="13"/>
        <v>(株)とっとり市民電力_メニューA</v>
      </c>
      <c r="H433">
        <v>0</v>
      </c>
      <c r="I433" s="140" t="s">
        <v>2489</v>
      </c>
      <c r="J433" t="s">
        <v>2833</v>
      </c>
      <c r="K433" t="s">
        <v>2693</v>
      </c>
      <c r="L433" s="140" t="s">
        <v>300</v>
      </c>
      <c r="M433" s="140" t="s">
        <v>1545</v>
      </c>
      <c r="N433" s="140" t="s">
        <v>695</v>
      </c>
    </row>
    <row r="434" spans="1:14">
      <c r="A434" s="140"/>
      <c r="B434" s="140"/>
      <c r="C434" s="140" t="s">
        <v>393</v>
      </c>
      <c r="D434" s="140">
        <v>2.9599999999999998E-4</v>
      </c>
      <c r="E434" s="140">
        <v>2.9599999999999998E-4</v>
      </c>
      <c r="F434" t="str">
        <f t="shared" si="12"/>
        <v>(株)とっとり市民電力</v>
      </c>
      <c r="G434" t="str">
        <f t="shared" si="13"/>
        <v>(株)とっとり市民電力_メニューB(残差)</v>
      </c>
      <c r="H434">
        <v>2.9599999999999998E-4</v>
      </c>
      <c r="I434" s="140" t="s">
        <v>966</v>
      </c>
      <c r="J434" t="s">
        <v>1808</v>
      </c>
      <c r="K434" t="s">
        <v>1809</v>
      </c>
      <c r="L434" s="140" t="s">
        <v>284</v>
      </c>
      <c r="M434" s="140" t="s">
        <v>1508</v>
      </c>
      <c r="N434" s="140" t="s">
        <v>718</v>
      </c>
    </row>
    <row r="435" spans="1:14">
      <c r="A435" s="140"/>
      <c r="B435" s="140"/>
      <c r="C435" s="140" t="s">
        <v>952</v>
      </c>
      <c r="D435" s="140">
        <v>2.9100000000000003E-4</v>
      </c>
      <c r="E435" s="140">
        <v>2.9100000000000003E-4</v>
      </c>
      <c r="F435" t="str">
        <f t="shared" si="12"/>
        <v>(株)とっとり市民電力</v>
      </c>
      <c r="G435" t="str">
        <f t="shared" si="13"/>
        <v>(株)とっとり市民電力_(参考値)事業者全体</v>
      </c>
      <c r="H435">
        <v>2.9100000000000003E-4</v>
      </c>
      <c r="I435" s="140" t="s">
        <v>964</v>
      </c>
      <c r="J435" t="s">
        <v>1810</v>
      </c>
      <c r="K435" t="s">
        <v>1811</v>
      </c>
      <c r="L435" s="140" t="s">
        <v>1047</v>
      </c>
      <c r="M435" s="140" t="s">
        <v>1668</v>
      </c>
      <c r="N435" s="140" t="s">
        <v>616</v>
      </c>
    </row>
    <row r="436" spans="1:14">
      <c r="A436" s="140" t="s">
        <v>836</v>
      </c>
      <c r="B436" s="140" t="s">
        <v>2377</v>
      </c>
      <c r="C436" s="140"/>
      <c r="D436" s="140">
        <v>7.1599999999999995E-4</v>
      </c>
      <c r="E436" s="140">
        <v>7.1599999999999995E-4</v>
      </c>
      <c r="F436" t="str">
        <f t="shared" si="12"/>
        <v>(株)エクスゲート(旧：(株)イーエムアイ)</v>
      </c>
      <c r="G436" t="str">
        <f t="shared" si="13"/>
        <v>(株)エクスゲート(旧：(株)イーエムアイ)_</v>
      </c>
      <c r="H436">
        <v>7.1599999999999995E-4</v>
      </c>
      <c r="I436" s="140" t="s">
        <v>2490</v>
      </c>
      <c r="J436" t="s">
        <v>2692</v>
      </c>
      <c r="K436" t="s">
        <v>2692</v>
      </c>
      <c r="L436" s="140" t="s">
        <v>1035</v>
      </c>
      <c r="M436" s="140" t="s">
        <v>1689</v>
      </c>
      <c r="N436" s="140" t="s">
        <v>603</v>
      </c>
    </row>
    <row r="437" spans="1:14">
      <c r="A437" s="140" t="s">
        <v>835</v>
      </c>
      <c r="B437" s="140" t="s">
        <v>231</v>
      </c>
      <c r="C437" s="140" t="s">
        <v>429</v>
      </c>
      <c r="D437" s="140">
        <v>0</v>
      </c>
      <c r="E437" s="140">
        <v>0</v>
      </c>
      <c r="F437" t="str">
        <f t="shared" si="12"/>
        <v>佐野瓦斯(株)</v>
      </c>
      <c r="G437" t="str">
        <f t="shared" si="13"/>
        <v>佐野瓦斯(株)_メニューA</v>
      </c>
      <c r="H437">
        <v>0</v>
      </c>
      <c r="I437" s="140" t="s">
        <v>963</v>
      </c>
      <c r="J437" t="s">
        <v>1812</v>
      </c>
      <c r="K437" t="s">
        <v>1813</v>
      </c>
      <c r="L437" s="140" t="s">
        <v>1040</v>
      </c>
      <c r="M437" s="140" t="s">
        <v>1680</v>
      </c>
      <c r="N437" s="140" t="s">
        <v>610</v>
      </c>
    </row>
    <row r="438" spans="1:14">
      <c r="A438" s="140"/>
      <c r="B438" s="140"/>
      <c r="C438" s="140" t="s">
        <v>393</v>
      </c>
      <c r="D438" s="140">
        <v>4.0999999999999999E-4</v>
      </c>
      <c r="E438" s="140">
        <v>4.0999999999999999E-4</v>
      </c>
      <c r="F438" t="str">
        <f t="shared" si="12"/>
        <v>佐野瓦斯(株)</v>
      </c>
      <c r="G438" t="str">
        <f t="shared" si="13"/>
        <v>佐野瓦斯(株)_メニューB(残差)</v>
      </c>
      <c r="H438">
        <v>4.0999999999999999E-4</v>
      </c>
      <c r="I438" s="140" t="s">
        <v>962</v>
      </c>
      <c r="J438" t="s">
        <v>1814</v>
      </c>
      <c r="K438" t="s">
        <v>1815</v>
      </c>
      <c r="L438" s="140" t="s">
        <v>222</v>
      </c>
      <c r="M438" s="140" t="s">
        <v>1299</v>
      </c>
      <c r="N438" s="140" t="s">
        <v>853</v>
      </c>
    </row>
    <row r="439" spans="1:14">
      <c r="A439" s="140"/>
      <c r="B439" s="140"/>
      <c r="C439" s="140" t="s">
        <v>952</v>
      </c>
      <c r="D439" s="140">
        <v>3.8299999999999999E-4</v>
      </c>
      <c r="E439" s="140">
        <v>3.8299999999999999E-4</v>
      </c>
      <c r="F439" t="str">
        <f t="shared" si="12"/>
        <v>佐野瓦斯(株)</v>
      </c>
      <c r="G439" t="str">
        <f t="shared" si="13"/>
        <v>佐野瓦斯(株)_(参考値)事業者全体</v>
      </c>
      <c r="H439">
        <v>3.8299999999999999E-4</v>
      </c>
      <c r="I439" s="140" t="s">
        <v>961</v>
      </c>
      <c r="J439" t="s">
        <v>1816</v>
      </c>
      <c r="K439" t="s">
        <v>1817</v>
      </c>
      <c r="L439" s="140" t="s">
        <v>2516</v>
      </c>
      <c r="M439" s="140" t="s">
        <v>2834</v>
      </c>
      <c r="N439" s="140" t="s">
        <v>2515</v>
      </c>
    </row>
    <row r="440" spans="1:14">
      <c r="A440" s="140" t="s">
        <v>834</v>
      </c>
      <c r="B440" s="140" t="s">
        <v>232</v>
      </c>
      <c r="C440" s="140"/>
      <c r="D440" s="140">
        <v>4.1899999999999999E-4</v>
      </c>
      <c r="E440" s="140">
        <v>4.1899999999999999E-4</v>
      </c>
      <c r="F440" t="str">
        <f t="shared" si="12"/>
        <v>桐生瓦斯(株)</v>
      </c>
      <c r="G440" t="str">
        <f t="shared" si="13"/>
        <v>桐生瓦斯(株)_</v>
      </c>
      <c r="H440">
        <v>4.1899999999999999E-4</v>
      </c>
      <c r="I440" s="140" t="s">
        <v>960</v>
      </c>
      <c r="J440" t="s">
        <v>1818</v>
      </c>
      <c r="K440" t="s">
        <v>1819</v>
      </c>
      <c r="L440" s="140" t="s">
        <v>220</v>
      </c>
      <c r="M440" s="140" t="s">
        <v>1295</v>
      </c>
      <c r="N440" s="140" t="s">
        <v>856</v>
      </c>
    </row>
    <row r="441" spans="1:14">
      <c r="A441" s="140" t="s">
        <v>833</v>
      </c>
      <c r="B441" s="140" t="s">
        <v>190</v>
      </c>
      <c r="C441" s="140" t="s">
        <v>429</v>
      </c>
      <c r="D441" s="140">
        <v>0</v>
      </c>
      <c r="E441" s="140">
        <v>0</v>
      </c>
      <c r="F441" t="str">
        <f t="shared" si="12"/>
        <v>森の電力(株)</v>
      </c>
      <c r="G441" t="str">
        <f t="shared" si="13"/>
        <v>森の電力(株)_メニューA</v>
      </c>
      <c r="H441">
        <v>0</v>
      </c>
      <c r="I441" s="140" t="s">
        <v>2493</v>
      </c>
      <c r="J441" t="s">
        <v>2835</v>
      </c>
      <c r="K441" t="s">
        <v>2836</v>
      </c>
      <c r="L441" s="140" t="s">
        <v>159</v>
      </c>
      <c r="M441" s="140" t="s">
        <v>1339</v>
      </c>
      <c r="N441" s="140" t="s">
        <v>829</v>
      </c>
    </row>
    <row r="442" spans="1:14">
      <c r="A442" s="140"/>
      <c r="B442" s="140"/>
      <c r="C442" s="140" t="s">
        <v>393</v>
      </c>
      <c r="D442" s="140">
        <v>5.8399999999999999E-4</v>
      </c>
      <c r="E442" s="140">
        <v>5.8399999999999999E-4</v>
      </c>
      <c r="F442" t="str">
        <f t="shared" si="12"/>
        <v>森の電力(株)</v>
      </c>
      <c r="G442" t="str">
        <f t="shared" si="13"/>
        <v>森の電力(株)_メニューB(残差)</v>
      </c>
      <c r="H442">
        <v>5.8399999999999999E-4</v>
      </c>
      <c r="I442" s="140" t="s">
        <v>2494</v>
      </c>
      <c r="J442" t="s">
        <v>2837</v>
      </c>
      <c r="K442" t="s">
        <v>2774</v>
      </c>
      <c r="L442" s="140" t="s">
        <v>254</v>
      </c>
      <c r="M442" s="140" t="s">
        <v>1429</v>
      </c>
      <c r="N442" s="140" t="s">
        <v>772</v>
      </c>
    </row>
    <row r="443" spans="1:14">
      <c r="A443" s="140"/>
      <c r="B443" s="140"/>
      <c r="C443" s="140" t="s">
        <v>952</v>
      </c>
      <c r="D443" s="140">
        <v>0</v>
      </c>
      <c r="E443" s="140">
        <v>0</v>
      </c>
      <c r="F443" t="str">
        <f t="shared" si="12"/>
        <v>森の電力(株)</v>
      </c>
      <c r="G443" t="str">
        <f t="shared" si="13"/>
        <v>森の電力(株)_(参考値)事業者全体</v>
      </c>
      <c r="H443">
        <v>0</v>
      </c>
      <c r="I443" s="140" t="s">
        <v>959</v>
      </c>
      <c r="J443" t="s">
        <v>1820</v>
      </c>
      <c r="K443" t="s">
        <v>1821</v>
      </c>
      <c r="L443" s="140" t="s">
        <v>1074</v>
      </c>
      <c r="M443" s="140" t="s">
        <v>1467</v>
      </c>
      <c r="N443" s="140" t="s">
        <v>745</v>
      </c>
    </row>
    <row r="444" spans="1:14">
      <c r="A444" s="140" t="s">
        <v>832</v>
      </c>
      <c r="B444" s="140" t="s">
        <v>2378</v>
      </c>
      <c r="C444" s="140" t="s">
        <v>429</v>
      </c>
      <c r="D444" s="140">
        <v>0</v>
      </c>
      <c r="E444" s="140">
        <v>0</v>
      </c>
      <c r="F444" t="str">
        <f t="shared" si="12"/>
        <v>大和ハウス工業(株)</v>
      </c>
      <c r="G444" t="str">
        <f t="shared" si="13"/>
        <v>大和ハウス工業(株)_メニューA</v>
      </c>
      <c r="H444">
        <v>0</v>
      </c>
      <c r="I444" s="140" t="s">
        <v>958</v>
      </c>
      <c r="J444" t="s">
        <v>1822</v>
      </c>
      <c r="K444" t="s">
        <v>1823</v>
      </c>
      <c r="L444" s="140" t="s">
        <v>2450</v>
      </c>
      <c r="M444" s="140" t="s">
        <v>2838</v>
      </c>
      <c r="N444" s="140" t="s">
        <v>635</v>
      </c>
    </row>
    <row r="445" spans="1:14">
      <c r="A445" s="140"/>
      <c r="B445" s="140"/>
      <c r="C445" s="140" t="s">
        <v>953</v>
      </c>
      <c r="D445" s="140">
        <v>0</v>
      </c>
      <c r="E445" s="140">
        <v>0</v>
      </c>
      <c r="F445" t="str">
        <f t="shared" si="12"/>
        <v>大和ハウス工業(株)</v>
      </c>
      <c r="G445" t="str">
        <f t="shared" si="13"/>
        <v>大和ハウス工業(株)_メニューB</v>
      </c>
      <c r="H445">
        <v>0</v>
      </c>
      <c r="I445" s="140" t="s">
        <v>957</v>
      </c>
      <c r="J445" t="s">
        <v>1824</v>
      </c>
      <c r="K445" t="s">
        <v>1824</v>
      </c>
      <c r="L445" s="140" t="s">
        <v>1059</v>
      </c>
      <c r="M445" s="140" t="s">
        <v>2838</v>
      </c>
      <c r="N445" s="140" t="s">
        <v>634</v>
      </c>
    </row>
    <row r="446" spans="1:14">
      <c r="A446" s="140"/>
      <c r="B446" s="140"/>
      <c r="C446" s="140" t="s">
        <v>988</v>
      </c>
      <c r="D446" s="140">
        <v>7.8999999999999996E-5</v>
      </c>
      <c r="E446" s="140">
        <v>7.8999999999999996E-5</v>
      </c>
      <c r="F446" t="str">
        <f t="shared" si="12"/>
        <v>大和ハウス工業(株)</v>
      </c>
      <c r="G446" t="str">
        <f t="shared" si="13"/>
        <v>大和ハウス工業(株)_メニューC</v>
      </c>
      <c r="H446">
        <v>7.8999999999999996E-5</v>
      </c>
      <c r="I446" s="140" t="s">
        <v>2496</v>
      </c>
      <c r="J446" t="s">
        <v>2839</v>
      </c>
      <c r="K446" t="s">
        <v>2731</v>
      </c>
      <c r="L446" s="140" t="s">
        <v>322</v>
      </c>
      <c r="M446" s="140" t="s">
        <v>1601</v>
      </c>
      <c r="N446" s="140" t="s">
        <v>656</v>
      </c>
    </row>
    <row r="447" spans="1:14">
      <c r="A447" s="140"/>
      <c r="B447" s="140"/>
      <c r="C447" s="140" t="s">
        <v>987</v>
      </c>
      <c r="D447" s="140">
        <v>2.5500000000000002E-4</v>
      </c>
      <c r="E447" s="140">
        <v>2.5500000000000002E-4</v>
      </c>
      <c r="F447" t="str">
        <f t="shared" si="12"/>
        <v>大和ハウス工業(株)</v>
      </c>
      <c r="G447" t="str">
        <f t="shared" si="13"/>
        <v>大和ハウス工業(株)_メニューD</v>
      </c>
      <c r="H447">
        <v>2.5500000000000002E-4</v>
      </c>
      <c r="I447" s="140" t="s">
        <v>2498</v>
      </c>
      <c r="J447" t="s">
        <v>2687</v>
      </c>
      <c r="K447" t="s">
        <v>2687</v>
      </c>
      <c r="L447" s="140" t="s">
        <v>2522</v>
      </c>
      <c r="M447" s="140" t="s">
        <v>2840</v>
      </c>
      <c r="N447" s="140" t="s">
        <v>2521</v>
      </c>
    </row>
    <row r="448" spans="1:14">
      <c r="A448" s="140"/>
      <c r="B448" s="140"/>
      <c r="C448" s="140" t="s">
        <v>986</v>
      </c>
      <c r="D448" s="140">
        <v>2.7500000000000002E-4</v>
      </c>
      <c r="E448" s="140">
        <v>2.7500000000000002E-4</v>
      </c>
      <c r="F448" t="str">
        <f t="shared" si="12"/>
        <v>大和ハウス工業(株)</v>
      </c>
      <c r="G448" t="str">
        <f t="shared" si="13"/>
        <v>大和ハウス工業(株)_メニューE</v>
      </c>
      <c r="H448">
        <v>2.7500000000000002E-4</v>
      </c>
      <c r="I448" s="140" t="s">
        <v>2500</v>
      </c>
      <c r="J448" t="s">
        <v>2841</v>
      </c>
      <c r="K448" t="s">
        <v>2799</v>
      </c>
      <c r="L448" s="140" t="s">
        <v>961</v>
      </c>
      <c r="M448" s="140" t="s">
        <v>1817</v>
      </c>
      <c r="N448" s="140" t="s">
        <v>523</v>
      </c>
    </row>
    <row r="449" spans="1:14">
      <c r="A449" s="140"/>
      <c r="B449" s="140"/>
      <c r="C449" s="140" t="s">
        <v>1078</v>
      </c>
      <c r="D449" s="140">
        <v>3.7800000000000003E-4</v>
      </c>
      <c r="E449" s="140">
        <v>3.7800000000000003E-4</v>
      </c>
      <c r="F449" t="str">
        <f t="shared" si="12"/>
        <v>大和ハウス工業(株)</v>
      </c>
      <c r="G449" t="str">
        <f t="shared" si="13"/>
        <v>大和ハウス工業(株)_メニューF(残差)</v>
      </c>
      <c r="H449">
        <v>3.7800000000000003E-4</v>
      </c>
      <c r="I449" s="140" t="s">
        <v>956</v>
      </c>
      <c r="J449" t="s">
        <v>1825</v>
      </c>
      <c r="K449" t="s">
        <v>1826</v>
      </c>
      <c r="L449" s="140" t="s">
        <v>957</v>
      </c>
      <c r="M449" s="140" t="s">
        <v>1824</v>
      </c>
      <c r="N449" s="140" t="s">
        <v>518</v>
      </c>
    </row>
    <row r="450" spans="1:14">
      <c r="A450" s="140"/>
      <c r="B450" s="140"/>
      <c r="C450" s="140" t="s">
        <v>952</v>
      </c>
      <c r="D450" s="140">
        <v>3.2499999999999999E-4</v>
      </c>
      <c r="E450" s="140">
        <v>3.2499999999999999E-4</v>
      </c>
      <c r="F450" t="str">
        <f t="shared" si="12"/>
        <v>大和ハウス工業(株)</v>
      </c>
      <c r="G450" t="str">
        <f t="shared" si="13"/>
        <v>大和ハウス工業(株)_(参考値)事業者全体</v>
      </c>
      <c r="H450">
        <v>3.2499999999999999E-4</v>
      </c>
      <c r="I450" s="140" t="s">
        <v>955</v>
      </c>
      <c r="J450" t="s">
        <v>1827</v>
      </c>
      <c r="K450" t="s">
        <v>1828</v>
      </c>
      <c r="L450" s="140" t="s">
        <v>1041</v>
      </c>
      <c r="M450" s="140" t="s">
        <v>1678</v>
      </c>
      <c r="N450" s="140" t="s">
        <v>612</v>
      </c>
    </row>
    <row r="451" spans="1:14">
      <c r="A451" s="140" t="s">
        <v>831</v>
      </c>
      <c r="B451" s="140" t="s">
        <v>2379</v>
      </c>
      <c r="C451" s="140" t="s">
        <v>429</v>
      </c>
      <c r="D451" s="140">
        <v>0</v>
      </c>
      <c r="E451" s="140">
        <v>0</v>
      </c>
      <c r="F451" t="str">
        <f t="shared" si="12"/>
        <v>HTBエナジー(株)</v>
      </c>
      <c r="G451" t="str">
        <f t="shared" si="13"/>
        <v>HTBエナジー(株)_メニューA</v>
      </c>
      <c r="H451">
        <v>0</v>
      </c>
      <c r="I451" s="140" t="s">
        <v>954</v>
      </c>
      <c r="J451" t="s">
        <v>1829</v>
      </c>
      <c r="K451" t="s">
        <v>1830</v>
      </c>
      <c r="L451" s="140" t="s">
        <v>2581</v>
      </c>
      <c r="M451" s="140" t="s">
        <v>2842</v>
      </c>
      <c r="N451" s="140" t="s">
        <v>2580</v>
      </c>
    </row>
    <row r="452" spans="1:14">
      <c r="A452" s="140"/>
      <c r="B452" s="140"/>
      <c r="C452" s="140" t="s">
        <v>393</v>
      </c>
      <c r="D452" s="140">
        <v>3.9599999999999998E-4</v>
      </c>
      <c r="E452" s="140">
        <v>3.9599999999999998E-4</v>
      </c>
      <c r="F452" t="str">
        <f t="shared" ref="F452:F515" si="14">IF(A452="",F451,B452)</f>
        <v>HTBエナジー(株)</v>
      </c>
      <c r="G452" t="str">
        <f t="shared" si="13"/>
        <v>HTBエナジー(株)_メニューB(残差)</v>
      </c>
      <c r="H452">
        <v>3.9599999999999998E-4</v>
      </c>
      <c r="I452" s="140" t="s">
        <v>2501</v>
      </c>
      <c r="J452" t="s">
        <v>2843</v>
      </c>
      <c r="K452" t="s">
        <v>2705</v>
      </c>
      <c r="L452" s="140" t="s">
        <v>185</v>
      </c>
      <c r="M452" s="140" t="s">
        <v>1190</v>
      </c>
      <c r="N452" s="140" t="s">
        <v>917</v>
      </c>
    </row>
    <row r="453" spans="1:14">
      <c r="A453" s="140"/>
      <c r="B453" s="140"/>
      <c r="C453" s="140" t="s">
        <v>952</v>
      </c>
      <c r="D453" s="140">
        <v>3.6299999999999999E-4</v>
      </c>
      <c r="E453" s="140">
        <v>3.6299999999999999E-4</v>
      </c>
      <c r="F453" t="str">
        <f t="shared" si="14"/>
        <v>HTBエナジー(株)</v>
      </c>
      <c r="G453" t="str">
        <f t="shared" ref="G453:G516" si="15">F453&amp;"_"&amp;C453</f>
        <v>HTBエナジー(株)_(参考値)事業者全体</v>
      </c>
      <c r="H453">
        <v>3.6299999999999999E-4</v>
      </c>
      <c r="I453" s="140" t="s">
        <v>2503</v>
      </c>
      <c r="J453" t="s">
        <v>2844</v>
      </c>
      <c r="K453" t="s">
        <v>2679</v>
      </c>
      <c r="L453" s="140" t="s">
        <v>963</v>
      </c>
      <c r="M453" s="140" t="s">
        <v>1813</v>
      </c>
      <c r="N453" s="140" t="s">
        <v>525</v>
      </c>
    </row>
    <row r="454" spans="1:14">
      <c r="A454" s="140" t="s">
        <v>830</v>
      </c>
      <c r="B454" s="140" t="s">
        <v>144</v>
      </c>
      <c r="C454" s="140"/>
      <c r="D454" s="140">
        <v>6.1600000000000001E-4</v>
      </c>
      <c r="E454" s="140">
        <v>6.1600000000000001E-4</v>
      </c>
      <c r="F454" t="str">
        <f t="shared" si="14"/>
        <v>(株)アシストワンエナジー</v>
      </c>
      <c r="G454" t="str">
        <f t="shared" si="15"/>
        <v>(株)アシストワンエナジー_</v>
      </c>
      <c r="H454">
        <v>6.1600000000000001E-4</v>
      </c>
      <c r="I454" s="140" t="s">
        <v>2504</v>
      </c>
      <c r="J454" t="s">
        <v>2845</v>
      </c>
      <c r="K454" t="s">
        <v>2695</v>
      </c>
      <c r="L454" s="140" t="s">
        <v>290</v>
      </c>
      <c r="M454" s="140" t="s">
        <v>1523</v>
      </c>
      <c r="N454" s="140" t="s">
        <v>710</v>
      </c>
    </row>
    <row r="455" spans="1:14">
      <c r="A455" s="140" t="s">
        <v>829</v>
      </c>
      <c r="B455" s="140" t="s">
        <v>159</v>
      </c>
      <c r="C455" s="140"/>
      <c r="D455" s="140">
        <v>6.4800000000000003E-4</v>
      </c>
      <c r="E455" s="140">
        <v>6.4800000000000003E-4</v>
      </c>
      <c r="F455" t="str">
        <f t="shared" si="14"/>
        <v>(株)フソウ・エナジー</v>
      </c>
      <c r="G455" t="str">
        <f t="shared" si="15"/>
        <v>(株)フソウ・エナジー_</v>
      </c>
      <c r="H455">
        <v>6.4800000000000003E-4</v>
      </c>
      <c r="I455" s="140" t="s">
        <v>951</v>
      </c>
      <c r="J455" t="s">
        <v>1831</v>
      </c>
      <c r="K455" t="s">
        <v>1832</v>
      </c>
      <c r="L455" s="140" t="s">
        <v>313</v>
      </c>
      <c r="M455" s="140" t="s">
        <v>1578</v>
      </c>
      <c r="N455" s="140" t="s">
        <v>675</v>
      </c>
    </row>
    <row r="456" spans="1:14">
      <c r="A456" s="140" t="s">
        <v>828</v>
      </c>
      <c r="B456" s="140" t="s">
        <v>169</v>
      </c>
      <c r="C456" s="140" t="s">
        <v>429</v>
      </c>
      <c r="D456" s="140">
        <v>0</v>
      </c>
      <c r="E456" s="140">
        <v>0</v>
      </c>
      <c r="F456" t="str">
        <f t="shared" si="14"/>
        <v>湘南電力(株)</v>
      </c>
      <c r="G456" t="str">
        <f t="shared" si="15"/>
        <v>湘南電力(株)_メニューA</v>
      </c>
      <c r="H456">
        <v>0</v>
      </c>
      <c r="I456" s="140" t="s">
        <v>950</v>
      </c>
      <c r="J456" t="s">
        <v>1833</v>
      </c>
      <c r="K456" t="s">
        <v>1834</v>
      </c>
      <c r="L456" s="140" t="s">
        <v>320</v>
      </c>
      <c r="M456" s="140" t="s">
        <v>1595</v>
      </c>
      <c r="N456" s="140" t="s">
        <v>661</v>
      </c>
    </row>
    <row r="457" spans="1:14">
      <c r="A457" s="140"/>
      <c r="B457" s="140"/>
      <c r="C457" s="140" t="s">
        <v>393</v>
      </c>
      <c r="D457" s="140">
        <v>5.4699999999999996E-4</v>
      </c>
      <c r="E457" s="140">
        <v>5.4699999999999996E-4</v>
      </c>
      <c r="F457" t="str">
        <f t="shared" si="14"/>
        <v>湘南電力(株)</v>
      </c>
      <c r="G457" t="str">
        <f t="shared" si="15"/>
        <v>湘南電力(株)_メニューB(残差)</v>
      </c>
      <c r="H457">
        <v>5.4699999999999996E-4</v>
      </c>
      <c r="I457" s="140" t="s">
        <v>2506</v>
      </c>
      <c r="J457" t="s">
        <v>2846</v>
      </c>
      <c r="K457" t="s">
        <v>2847</v>
      </c>
      <c r="L457" s="140" t="s">
        <v>278</v>
      </c>
      <c r="M457" s="140" t="s">
        <v>1495</v>
      </c>
      <c r="N457" s="140" t="s">
        <v>728</v>
      </c>
    </row>
    <row r="458" spans="1:14">
      <c r="A458" s="140"/>
      <c r="B458" s="140"/>
      <c r="C458" s="140" t="s">
        <v>952</v>
      </c>
      <c r="D458" s="140">
        <v>5.0600000000000005E-4</v>
      </c>
      <c r="E458" s="140">
        <v>5.0600000000000005E-4</v>
      </c>
      <c r="F458" t="str">
        <f t="shared" si="14"/>
        <v>湘南電力(株)</v>
      </c>
      <c r="G458" t="str">
        <f t="shared" si="15"/>
        <v>湘南電力(株)_(参考値)事業者全体</v>
      </c>
      <c r="H458">
        <v>5.0600000000000005E-4</v>
      </c>
      <c r="I458" s="140" t="s">
        <v>2508</v>
      </c>
      <c r="J458" t="s">
        <v>2673</v>
      </c>
      <c r="K458" t="s">
        <v>2673</v>
      </c>
      <c r="L458" s="140" t="s">
        <v>200</v>
      </c>
      <c r="M458" s="140" t="s">
        <v>1202</v>
      </c>
      <c r="N458" s="140" t="s">
        <v>909</v>
      </c>
    </row>
    <row r="459" spans="1:14">
      <c r="A459" s="140" t="s">
        <v>827</v>
      </c>
      <c r="B459" s="140" t="s">
        <v>1091</v>
      </c>
      <c r="C459" s="140"/>
      <c r="D459" s="140">
        <v>5.7600000000000001E-4</v>
      </c>
      <c r="E459" s="140">
        <v>5.7600000000000001E-4</v>
      </c>
      <c r="F459" t="str">
        <f t="shared" si="14"/>
        <v>大東建託パートナーズ(株)</v>
      </c>
      <c r="G459" t="str">
        <f t="shared" si="15"/>
        <v>大東建託パートナーズ(株)_</v>
      </c>
      <c r="H459">
        <v>5.7600000000000001E-4</v>
      </c>
      <c r="I459" s="140" t="s">
        <v>2510</v>
      </c>
      <c r="J459" t="s">
        <v>2848</v>
      </c>
      <c r="K459" t="s">
        <v>2749</v>
      </c>
      <c r="L459" s="140" t="s">
        <v>1014</v>
      </c>
      <c r="M459" s="140" t="s">
        <v>1727</v>
      </c>
      <c r="N459" s="140" t="s">
        <v>580</v>
      </c>
    </row>
    <row r="460" spans="1:14">
      <c r="A460" s="140" t="s">
        <v>826</v>
      </c>
      <c r="B460" s="140" t="s">
        <v>2380</v>
      </c>
      <c r="C460" s="140" t="s">
        <v>429</v>
      </c>
      <c r="D460" s="140">
        <v>0</v>
      </c>
      <c r="E460" s="140">
        <v>0</v>
      </c>
      <c r="F460" t="str">
        <f t="shared" si="14"/>
        <v>Japan電力(株)</v>
      </c>
      <c r="G460" t="str">
        <f t="shared" si="15"/>
        <v>Japan電力(株)_メニューA</v>
      </c>
      <c r="H460">
        <v>0</v>
      </c>
      <c r="I460" s="140" t="s">
        <v>949</v>
      </c>
      <c r="J460" t="s">
        <v>1835</v>
      </c>
      <c r="K460" t="s">
        <v>1836</v>
      </c>
      <c r="L460" s="140" t="s">
        <v>956</v>
      </c>
      <c r="M460" s="140" t="s">
        <v>1826</v>
      </c>
      <c r="N460" s="140" t="s">
        <v>517</v>
      </c>
    </row>
    <row r="461" spans="1:14">
      <c r="A461" s="140"/>
      <c r="B461" s="140"/>
      <c r="C461" s="140" t="s">
        <v>393</v>
      </c>
      <c r="D461" s="140">
        <v>4.2099999999999999E-4</v>
      </c>
      <c r="E461" s="140">
        <v>4.2099999999999999E-4</v>
      </c>
      <c r="F461" t="str">
        <f t="shared" si="14"/>
        <v>Japan電力(株)</v>
      </c>
      <c r="G461" t="str">
        <f t="shared" si="15"/>
        <v>Japan電力(株)_メニューB(残差)</v>
      </c>
      <c r="H461">
        <v>4.2099999999999999E-4</v>
      </c>
      <c r="I461" s="140" t="s">
        <v>948</v>
      </c>
      <c r="J461" t="s">
        <v>1837</v>
      </c>
      <c r="K461" t="s">
        <v>1838</v>
      </c>
      <c r="L461" s="140" t="s">
        <v>216</v>
      </c>
      <c r="M461" s="140" t="s">
        <v>1283</v>
      </c>
      <c r="N461" s="140" t="s">
        <v>865</v>
      </c>
    </row>
    <row r="462" spans="1:14">
      <c r="A462" s="140"/>
      <c r="B462" s="140"/>
      <c r="C462" s="140" t="s">
        <v>952</v>
      </c>
      <c r="D462" s="140">
        <v>3.9199999999999999E-4</v>
      </c>
      <c r="E462" s="140">
        <v>3.9199999999999999E-4</v>
      </c>
      <c r="F462" t="str">
        <f t="shared" si="14"/>
        <v>Japan電力(株)</v>
      </c>
      <c r="G462" t="str">
        <f t="shared" si="15"/>
        <v>Japan電力(株)_(参考値)事業者全体</v>
      </c>
      <c r="H462">
        <v>3.9199999999999999E-4</v>
      </c>
      <c r="I462" s="140" t="s">
        <v>2512</v>
      </c>
      <c r="J462" t="s">
        <v>2849</v>
      </c>
      <c r="K462" t="s">
        <v>2732</v>
      </c>
      <c r="L462" s="140" t="s">
        <v>328</v>
      </c>
      <c r="M462" s="140" t="s">
        <v>1613</v>
      </c>
      <c r="N462" s="140" t="s">
        <v>650</v>
      </c>
    </row>
    <row r="463" spans="1:14">
      <c r="A463" s="140" t="s">
        <v>825</v>
      </c>
      <c r="B463" s="140" t="s">
        <v>1090</v>
      </c>
      <c r="C463" s="140" t="s">
        <v>429</v>
      </c>
      <c r="D463" s="140">
        <v>4.2499999999999998E-4</v>
      </c>
      <c r="E463" s="140">
        <v>4.2499999999999998E-4</v>
      </c>
      <c r="F463" t="str">
        <f t="shared" si="14"/>
        <v>電源開発(株)</v>
      </c>
      <c r="G463" t="str">
        <f t="shared" si="15"/>
        <v>電源開発(株)_メニューA</v>
      </c>
      <c r="H463">
        <v>4.2499999999999998E-4</v>
      </c>
      <c r="I463" s="140" t="s">
        <v>947</v>
      </c>
      <c r="J463" t="s">
        <v>1839</v>
      </c>
      <c r="K463" t="s">
        <v>1840</v>
      </c>
      <c r="L463" s="140" t="s">
        <v>959</v>
      </c>
      <c r="M463" s="140" t="s">
        <v>1821</v>
      </c>
      <c r="N463" s="140" t="s">
        <v>520</v>
      </c>
    </row>
    <row r="464" spans="1:14">
      <c r="A464" s="140"/>
      <c r="B464" s="140"/>
      <c r="C464" s="140" t="s">
        <v>393</v>
      </c>
      <c r="D464" s="140">
        <v>4.2200000000000001E-4</v>
      </c>
      <c r="E464" s="140">
        <v>4.2200000000000001E-4</v>
      </c>
      <c r="F464" t="str">
        <f t="shared" si="14"/>
        <v>電源開発(株)</v>
      </c>
      <c r="G464" t="str">
        <f t="shared" si="15"/>
        <v>電源開発(株)_メニューB(残差)</v>
      </c>
      <c r="H464">
        <v>4.2200000000000001E-4</v>
      </c>
      <c r="I464" s="140" t="s">
        <v>2514</v>
      </c>
      <c r="J464" t="s">
        <v>2850</v>
      </c>
      <c r="K464" t="s">
        <v>2753</v>
      </c>
      <c r="L464" s="140" t="s">
        <v>1017</v>
      </c>
      <c r="M464" s="140" t="s">
        <v>1721</v>
      </c>
      <c r="N464" s="140" t="s">
        <v>583</v>
      </c>
    </row>
    <row r="465" spans="1:14">
      <c r="A465" s="140"/>
      <c r="B465" s="140"/>
      <c r="C465" s="140" t="s">
        <v>952</v>
      </c>
      <c r="D465" s="140">
        <v>4.2200000000000001E-4</v>
      </c>
      <c r="E465" s="140">
        <v>4.2200000000000001E-4</v>
      </c>
      <c r="F465" t="str">
        <f t="shared" si="14"/>
        <v>電源開発(株)</v>
      </c>
      <c r="G465" t="str">
        <f t="shared" si="15"/>
        <v>電源開発(株)_(参考値)事業者全体</v>
      </c>
      <c r="H465">
        <v>4.2200000000000001E-4</v>
      </c>
      <c r="I465" s="140" t="s">
        <v>2516</v>
      </c>
      <c r="J465" t="s">
        <v>2851</v>
      </c>
      <c r="K465" t="s">
        <v>2834</v>
      </c>
      <c r="L465" s="140" t="s">
        <v>186</v>
      </c>
      <c r="M465" s="140" t="s">
        <v>1204</v>
      </c>
      <c r="N465" s="140" t="s">
        <v>908</v>
      </c>
    </row>
    <row r="466" spans="1:14">
      <c r="A466" s="140" t="s">
        <v>824</v>
      </c>
      <c r="B466" s="140" t="s">
        <v>172</v>
      </c>
      <c r="C466" s="140" t="s">
        <v>429</v>
      </c>
      <c r="D466" s="140">
        <v>2.9599999999999998E-4</v>
      </c>
      <c r="E466" s="140">
        <v>2.9599999999999998E-4</v>
      </c>
      <c r="F466" t="str">
        <f t="shared" si="14"/>
        <v>鈴与商事(株)</v>
      </c>
      <c r="G466" t="str">
        <f t="shared" si="15"/>
        <v>鈴与商事(株)_メニューA</v>
      </c>
      <c r="H466">
        <v>2.9599999999999998E-4</v>
      </c>
      <c r="I466" s="140" t="s">
        <v>2518</v>
      </c>
      <c r="J466" t="s">
        <v>2852</v>
      </c>
      <c r="K466" t="s">
        <v>2056</v>
      </c>
      <c r="L466" s="140" t="s">
        <v>187</v>
      </c>
      <c r="M466" s="140" t="s">
        <v>1165</v>
      </c>
      <c r="N466" s="140" t="s">
        <v>933</v>
      </c>
    </row>
    <row r="467" spans="1:14">
      <c r="A467" s="140"/>
      <c r="B467" s="140"/>
      <c r="C467" s="140" t="s">
        <v>953</v>
      </c>
      <c r="D467" s="140">
        <v>0</v>
      </c>
      <c r="E467" s="140">
        <v>0</v>
      </c>
      <c r="F467" t="str">
        <f t="shared" si="14"/>
        <v>鈴与商事(株)</v>
      </c>
      <c r="G467" t="str">
        <f t="shared" si="15"/>
        <v>鈴与商事(株)_メニューB</v>
      </c>
      <c r="H467">
        <v>0</v>
      </c>
      <c r="I467" s="140" t="s">
        <v>2520</v>
      </c>
      <c r="J467" t="s">
        <v>2853</v>
      </c>
      <c r="K467" t="s">
        <v>2820</v>
      </c>
      <c r="L467" s="140" t="s">
        <v>2506</v>
      </c>
      <c r="M467" s="140" t="s">
        <v>2847</v>
      </c>
      <c r="N467" s="140" t="s">
        <v>2505</v>
      </c>
    </row>
    <row r="468" spans="1:14">
      <c r="A468" s="140"/>
      <c r="B468" s="140"/>
      <c r="C468" s="140" t="s">
        <v>988</v>
      </c>
      <c r="D468" s="140">
        <v>0</v>
      </c>
      <c r="E468" s="140">
        <v>0</v>
      </c>
      <c r="F468" t="str">
        <f t="shared" si="14"/>
        <v>鈴与商事(株)</v>
      </c>
      <c r="G468" t="str">
        <f t="shared" si="15"/>
        <v>鈴与商事(株)_メニューC</v>
      </c>
      <c r="H468">
        <v>0</v>
      </c>
      <c r="I468" s="140" t="s">
        <v>2522</v>
      </c>
      <c r="J468" t="s">
        <v>2854</v>
      </c>
      <c r="K468" t="s">
        <v>2840</v>
      </c>
      <c r="L468" s="140" t="s">
        <v>1029</v>
      </c>
      <c r="M468" s="140" t="s">
        <v>1700</v>
      </c>
      <c r="N468" s="140" t="s">
        <v>597</v>
      </c>
    </row>
    <row r="469" spans="1:14">
      <c r="A469" s="140"/>
      <c r="B469" s="140"/>
      <c r="C469" s="140" t="s">
        <v>987</v>
      </c>
      <c r="D469" s="140">
        <v>5.2999999999999998E-4</v>
      </c>
      <c r="E469" s="140">
        <v>5.2999999999999998E-4</v>
      </c>
      <c r="F469" t="str">
        <f t="shared" si="14"/>
        <v>鈴与商事(株)</v>
      </c>
      <c r="G469" t="str">
        <f t="shared" si="15"/>
        <v>鈴与商事(株)_メニューD</v>
      </c>
      <c r="H469">
        <v>5.2999999999999998E-4</v>
      </c>
      <c r="I469" s="140" t="s">
        <v>2524</v>
      </c>
      <c r="J469" t="s">
        <v>2855</v>
      </c>
      <c r="K469" t="s">
        <v>2856</v>
      </c>
      <c r="L469" s="140" t="s">
        <v>1046</v>
      </c>
      <c r="M469" s="140" t="s">
        <v>1670</v>
      </c>
      <c r="N469" s="140" t="s">
        <v>615</v>
      </c>
    </row>
    <row r="470" spans="1:14">
      <c r="A470" s="140"/>
      <c r="B470" s="140"/>
      <c r="C470" s="140" t="s">
        <v>986</v>
      </c>
      <c r="D470" s="140">
        <v>5.1999999999999995E-4</v>
      </c>
      <c r="E470" s="140">
        <v>5.1999999999999995E-4</v>
      </c>
      <c r="F470" t="str">
        <f t="shared" si="14"/>
        <v>鈴与商事(株)</v>
      </c>
      <c r="G470" t="str">
        <f t="shared" si="15"/>
        <v>鈴与商事(株)_メニューE</v>
      </c>
      <c r="H470">
        <v>5.1999999999999995E-4</v>
      </c>
      <c r="I470" s="140" t="s">
        <v>2526</v>
      </c>
      <c r="J470" t="s">
        <v>2857</v>
      </c>
      <c r="K470" t="s">
        <v>2789</v>
      </c>
      <c r="L470" s="140" t="s">
        <v>2493</v>
      </c>
      <c r="M470" s="140" t="s">
        <v>2836</v>
      </c>
      <c r="N470" s="140" t="s">
        <v>2492</v>
      </c>
    </row>
    <row r="471" spans="1:14">
      <c r="A471" s="140"/>
      <c r="B471" s="140"/>
      <c r="C471" s="140" t="s">
        <v>985</v>
      </c>
      <c r="D471" s="140">
        <v>4.6999999999999999E-4</v>
      </c>
      <c r="E471" s="140">
        <v>4.6999999999999999E-4</v>
      </c>
      <c r="F471" t="str">
        <f t="shared" si="14"/>
        <v>鈴与商事(株)</v>
      </c>
      <c r="G471" t="str">
        <f t="shared" si="15"/>
        <v>鈴与商事(株)_メニューF</v>
      </c>
      <c r="H471">
        <v>4.6999999999999999E-4</v>
      </c>
      <c r="I471" s="140" t="s">
        <v>2529</v>
      </c>
      <c r="J471" t="s">
        <v>2858</v>
      </c>
      <c r="K471" t="s">
        <v>2122</v>
      </c>
      <c r="L471" s="140" t="s">
        <v>249</v>
      </c>
      <c r="M471" s="140" t="s">
        <v>1404</v>
      </c>
      <c r="N471" s="140" t="s">
        <v>786</v>
      </c>
    </row>
    <row r="472" spans="1:14">
      <c r="A472" s="140"/>
      <c r="B472" s="140"/>
      <c r="C472" s="140" t="s">
        <v>1083</v>
      </c>
      <c r="D472" s="140">
        <v>0</v>
      </c>
      <c r="E472" s="140">
        <v>0</v>
      </c>
      <c r="F472" t="str">
        <f t="shared" si="14"/>
        <v>鈴与商事(株)</v>
      </c>
      <c r="G472" t="str">
        <f t="shared" si="15"/>
        <v>鈴与商事(株)_メニューG</v>
      </c>
      <c r="H472">
        <v>0</v>
      </c>
      <c r="I472" s="140" t="s">
        <v>2531</v>
      </c>
      <c r="J472" t="s">
        <v>2655</v>
      </c>
      <c r="K472" t="s">
        <v>2655</v>
      </c>
      <c r="L472" s="140" t="s">
        <v>2394</v>
      </c>
      <c r="M472" s="140" t="s">
        <v>2859</v>
      </c>
      <c r="N472" s="140" t="s">
        <v>776</v>
      </c>
    </row>
    <row r="473" spans="1:14">
      <c r="A473" s="140"/>
      <c r="B473" s="140"/>
      <c r="C473" s="140" t="s">
        <v>1105</v>
      </c>
      <c r="D473" s="140">
        <v>6.4899999999999995E-4</v>
      </c>
      <c r="E473" s="140">
        <v>6.3900000000000003E-4</v>
      </c>
      <c r="F473" t="str">
        <f t="shared" si="14"/>
        <v>鈴与商事(株)</v>
      </c>
      <c r="G473" t="str">
        <f t="shared" si="15"/>
        <v>鈴与商事(株)_メニューH(残差)</v>
      </c>
      <c r="H473">
        <v>6.4899999999999995E-4</v>
      </c>
      <c r="I473" s="140" t="s">
        <v>2533</v>
      </c>
      <c r="J473" t="s">
        <v>2905</v>
      </c>
      <c r="K473" t="s">
        <v>2779</v>
      </c>
      <c r="L473" s="140" t="s">
        <v>1063</v>
      </c>
      <c r="M473" s="140" t="s">
        <v>1599</v>
      </c>
      <c r="N473" s="140" t="s">
        <v>659</v>
      </c>
    </row>
    <row r="474" spans="1:14">
      <c r="A474" s="140"/>
      <c r="B474" s="140"/>
      <c r="C474" s="140" t="s">
        <v>952</v>
      </c>
      <c r="D474" s="140">
        <v>4.7699999999999999E-4</v>
      </c>
      <c r="E474" s="140">
        <v>4.73E-4</v>
      </c>
      <c r="F474" t="str">
        <f t="shared" si="14"/>
        <v>鈴与商事(株)</v>
      </c>
      <c r="G474" t="str">
        <f t="shared" si="15"/>
        <v>鈴与商事(株)_(参考値)事業者全体</v>
      </c>
      <c r="H474">
        <v>4.7699999999999999E-4</v>
      </c>
      <c r="I474" s="140" t="s">
        <v>2535</v>
      </c>
      <c r="J474" t="s">
        <v>2652</v>
      </c>
      <c r="K474" t="s">
        <v>2652</v>
      </c>
      <c r="L474" s="140" t="s">
        <v>188</v>
      </c>
      <c r="M474" s="140" t="s">
        <v>1377</v>
      </c>
      <c r="N474" s="140" t="s">
        <v>806</v>
      </c>
    </row>
    <row r="475" spans="1:14">
      <c r="A475" s="140" t="s">
        <v>823</v>
      </c>
      <c r="B475" s="140" t="s">
        <v>1089</v>
      </c>
      <c r="C475" s="140" t="s">
        <v>429</v>
      </c>
      <c r="D475" s="140">
        <v>0</v>
      </c>
      <c r="E475" s="140">
        <v>0</v>
      </c>
      <c r="F475" t="str">
        <f t="shared" si="14"/>
        <v>ワタミエナジー(株)</v>
      </c>
      <c r="G475" t="str">
        <f t="shared" si="15"/>
        <v>ワタミエナジー(株)_メニューA</v>
      </c>
      <c r="H475">
        <v>0</v>
      </c>
      <c r="I475" s="140" t="s">
        <v>2537</v>
      </c>
      <c r="J475" t="s">
        <v>2860</v>
      </c>
      <c r="K475" t="s">
        <v>2744</v>
      </c>
      <c r="L475" s="140" t="s">
        <v>189</v>
      </c>
      <c r="M475" s="140" t="s">
        <v>1311</v>
      </c>
      <c r="N475" s="140" t="s">
        <v>847</v>
      </c>
    </row>
    <row r="476" spans="1:14">
      <c r="A476" s="140"/>
      <c r="B476" s="140"/>
      <c r="C476" s="140" t="s">
        <v>393</v>
      </c>
      <c r="D476" s="140">
        <v>6.2799999999999998E-4</v>
      </c>
      <c r="E476" s="140">
        <v>6.2799999999999998E-4</v>
      </c>
      <c r="F476" t="str">
        <f t="shared" si="14"/>
        <v>ワタミエナジー(株)</v>
      </c>
      <c r="G476" t="str">
        <f t="shared" si="15"/>
        <v>ワタミエナジー(株)_メニューB(残差)</v>
      </c>
      <c r="H476">
        <v>6.2799999999999998E-4</v>
      </c>
      <c r="I476" s="140" t="s">
        <v>2539</v>
      </c>
      <c r="J476" t="s">
        <v>2861</v>
      </c>
      <c r="K476" t="s">
        <v>2862</v>
      </c>
      <c r="L476" s="140" t="s">
        <v>339</v>
      </c>
      <c r="M476" s="140" t="s">
        <v>1640</v>
      </c>
      <c r="N476" s="140" t="s">
        <v>633</v>
      </c>
    </row>
    <row r="477" spans="1:14">
      <c r="A477" s="140"/>
      <c r="B477" s="140"/>
      <c r="C477" s="140" t="s">
        <v>952</v>
      </c>
      <c r="D477" s="140">
        <v>4.95E-4</v>
      </c>
      <c r="E477" s="140">
        <v>4.95E-4</v>
      </c>
      <c r="F477" t="str">
        <f t="shared" si="14"/>
        <v>ワタミエナジー(株)</v>
      </c>
      <c r="G477" t="str">
        <f t="shared" si="15"/>
        <v>ワタミエナジー(株)_(参考値)事業者全体</v>
      </c>
      <c r="H477">
        <v>4.95E-4</v>
      </c>
      <c r="I477" s="140" t="s">
        <v>2541</v>
      </c>
      <c r="J477" t="s">
        <v>2863</v>
      </c>
      <c r="K477" t="s">
        <v>2752</v>
      </c>
      <c r="L477" s="140" t="s">
        <v>296</v>
      </c>
      <c r="M477" s="140" t="s">
        <v>1535</v>
      </c>
      <c r="N477" s="140" t="s">
        <v>704</v>
      </c>
    </row>
    <row r="478" spans="1:14">
      <c r="A478" s="140" t="s">
        <v>822</v>
      </c>
      <c r="B478" s="140" t="s">
        <v>233</v>
      </c>
      <c r="C478" s="140"/>
      <c r="D478" s="140">
        <v>3.7100000000000002E-4</v>
      </c>
      <c r="E478" s="140">
        <v>3.7100000000000002E-4</v>
      </c>
      <c r="F478" t="str">
        <f t="shared" si="14"/>
        <v>(株)パルシステム電力</v>
      </c>
      <c r="G478" t="str">
        <f t="shared" si="15"/>
        <v>(株)パルシステム電力_</v>
      </c>
      <c r="H478">
        <v>3.7100000000000002E-4</v>
      </c>
      <c r="I478" s="140" t="s">
        <v>2543</v>
      </c>
      <c r="J478" t="s">
        <v>2864</v>
      </c>
      <c r="K478" t="s">
        <v>2763</v>
      </c>
      <c r="L478" s="140" t="s">
        <v>2397</v>
      </c>
      <c r="M478" s="140" t="s">
        <v>1425</v>
      </c>
      <c r="N478" s="140" t="s">
        <v>774</v>
      </c>
    </row>
    <row r="479" spans="1:14">
      <c r="A479" s="140" t="s">
        <v>821</v>
      </c>
      <c r="B479" s="140" t="s">
        <v>2382</v>
      </c>
      <c r="C479" s="140" t="s">
        <v>429</v>
      </c>
      <c r="D479" s="140">
        <v>0</v>
      </c>
      <c r="E479" s="140">
        <v>0</v>
      </c>
      <c r="F479" t="str">
        <f t="shared" si="14"/>
        <v>SBパワー(株)</v>
      </c>
      <c r="G479" t="str">
        <f t="shared" si="15"/>
        <v>SBパワー(株)_メニューA</v>
      </c>
      <c r="H479">
        <v>0</v>
      </c>
      <c r="I479" s="140" t="s">
        <v>2545</v>
      </c>
      <c r="J479" t="s">
        <v>2691</v>
      </c>
      <c r="K479" t="s">
        <v>2691</v>
      </c>
      <c r="L479" s="140" t="s">
        <v>294</v>
      </c>
      <c r="M479" s="140" t="s">
        <v>1531</v>
      </c>
      <c r="N479" s="140" t="s">
        <v>706</v>
      </c>
    </row>
    <row r="480" spans="1:14">
      <c r="A480" s="140"/>
      <c r="B480" s="140"/>
      <c r="C480" s="140" t="s">
        <v>953</v>
      </c>
      <c r="D480" s="140">
        <v>0</v>
      </c>
      <c r="E480" s="140">
        <v>0</v>
      </c>
      <c r="F480" t="str">
        <f t="shared" si="14"/>
        <v>SBパワー(株)</v>
      </c>
      <c r="G480" t="str">
        <f t="shared" si="15"/>
        <v>SBパワー(株)_メニューB</v>
      </c>
      <c r="H480">
        <v>0</v>
      </c>
      <c r="I480" s="140" t="s">
        <v>2547</v>
      </c>
      <c r="J480" t="s">
        <v>2865</v>
      </c>
      <c r="K480" t="s">
        <v>2777</v>
      </c>
      <c r="L480" s="140" t="s">
        <v>299</v>
      </c>
      <c r="M480" s="140" t="s">
        <v>1543</v>
      </c>
      <c r="N480" s="140" t="s">
        <v>699</v>
      </c>
    </row>
    <row r="481" spans="1:14">
      <c r="A481" s="140"/>
      <c r="B481" s="140"/>
      <c r="C481" s="140" t="s">
        <v>988</v>
      </c>
      <c r="D481" s="140">
        <v>1.66E-4</v>
      </c>
      <c r="E481" s="140">
        <v>1.66E-4</v>
      </c>
      <c r="F481" t="str">
        <f t="shared" si="14"/>
        <v>SBパワー(株)</v>
      </c>
      <c r="G481" t="str">
        <f t="shared" si="15"/>
        <v>SBパワー(株)_メニューC</v>
      </c>
      <c r="H481">
        <v>1.66E-4</v>
      </c>
      <c r="I481" s="140" t="s">
        <v>2549</v>
      </c>
      <c r="J481" t="s">
        <v>2866</v>
      </c>
      <c r="K481" t="s">
        <v>2706</v>
      </c>
      <c r="L481" s="140" t="s">
        <v>968</v>
      </c>
      <c r="M481" s="140" t="s">
        <v>1805</v>
      </c>
      <c r="N481" s="140" t="s">
        <v>531</v>
      </c>
    </row>
    <row r="482" spans="1:14">
      <c r="A482" s="140"/>
      <c r="B482" s="140"/>
      <c r="C482" s="140" t="s">
        <v>987</v>
      </c>
      <c r="D482" s="140">
        <v>3.8999999999999999E-4</v>
      </c>
      <c r="E482" s="140">
        <v>3.8999999999999999E-4</v>
      </c>
      <c r="F482" t="str">
        <f t="shared" si="14"/>
        <v>SBパワー(株)</v>
      </c>
      <c r="G482" t="str">
        <f t="shared" si="15"/>
        <v>SBパワー(株)_メニューD</v>
      </c>
      <c r="H482">
        <v>3.8999999999999999E-4</v>
      </c>
      <c r="I482" s="140" t="s">
        <v>2551</v>
      </c>
      <c r="J482" t="s">
        <v>2867</v>
      </c>
      <c r="K482" t="s">
        <v>2793</v>
      </c>
      <c r="L482" s="140" t="s">
        <v>1069</v>
      </c>
      <c r="M482" s="140" t="s">
        <v>1539</v>
      </c>
      <c r="N482" s="140" t="s">
        <v>701</v>
      </c>
    </row>
    <row r="483" spans="1:14">
      <c r="A483" s="140"/>
      <c r="B483" s="140"/>
      <c r="C483" s="140" t="s">
        <v>1062</v>
      </c>
      <c r="D483" s="140">
        <v>6.5899999999999997E-4</v>
      </c>
      <c r="E483" s="140">
        <v>6.5899999999999997E-4</v>
      </c>
      <c r="F483" t="str">
        <f t="shared" si="14"/>
        <v>SBパワー(株)</v>
      </c>
      <c r="G483" t="str">
        <f t="shared" si="15"/>
        <v>SBパワー(株)_メニューE(残差)</v>
      </c>
      <c r="H483">
        <v>6.5899999999999997E-4</v>
      </c>
      <c r="I483" s="140" t="s">
        <v>2553</v>
      </c>
      <c r="J483" t="s">
        <v>2868</v>
      </c>
      <c r="K483" t="s">
        <v>2819</v>
      </c>
      <c r="L483" s="140" t="s">
        <v>190</v>
      </c>
      <c r="M483" s="140" t="s">
        <v>1334</v>
      </c>
      <c r="N483" s="140" t="s">
        <v>833</v>
      </c>
    </row>
    <row r="484" spans="1:14">
      <c r="A484" s="140"/>
      <c r="B484" s="140"/>
      <c r="C484" s="140" t="s">
        <v>952</v>
      </c>
      <c r="D484" s="140">
        <v>6.2E-4</v>
      </c>
      <c r="E484" s="140">
        <v>6.2E-4</v>
      </c>
      <c r="F484" t="str">
        <f t="shared" si="14"/>
        <v>SBパワー(株)</v>
      </c>
      <c r="G484" t="str">
        <f t="shared" si="15"/>
        <v>SBパワー(株)_(参考値)事業者全体</v>
      </c>
      <c r="H484">
        <v>6.2E-4</v>
      </c>
      <c r="I484" s="140" t="s">
        <v>2555</v>
      </c>
      <c r="J484" t="s">
        <v>2869</v>
      </c>
      <c r="K484" t="s">
        <v>2755</v>
      </c>
      <c r="L484" s="140" t="s">
        <v>974</v>
      </c>
      <c r="M484" s="140" t="s">
        <v>1793</v>
      </c>
      <c r="N484" s="140" t="s">
        <v>537</v>
      </c>
    </row>
    <row r="485" spans="1:14">
      <c r="A485" s="140" t="s">
        <v>820</v>
      </c>
      <c r="B485" s="140" t="s">
        <v>2383</v>
      </c>
      <c r="C485" s="140" t="s">
        <v>429</v>
      </c>
      <c r="D485" s="140">
        <v>0</v>
      </c>
      <c r="E485" s="140">
        <v>0</v>
      </c>
      <c r="F485" t="str">
        <f t="shared" si="14"/>
        <v>NFパワーサービス(株)</v>
      </c>
      <c r="G485" t="str">
        <f t="shared" si="15"/>
        <v>NFパワーサービス(株)_メニューA</v>
      </c>
      <c r="H485">
        <v>0</v>
      </c>
      <c r="I485" s="140" t="s">
        <v>2557</v>
      </c>
      <c r="J485" t="s">
        <v>2870</v>
      </c>
      <c r="K485" t="s">
        <v>2770</v>
      </c>
      <c r="L485" s="140" t="s">
        <v>1044</v>
      </c>
      <c r="M485" s="140" t="s">
        <v>1672</v>
      </c>
      <c r="N485" s="140" t="s">
        <v>1045</v>
      </c>
    </row>
    <row r="486" spans="1:14">
      <c r="A486" s="140"/>
      <c r="B486" s="140"/>
      <c r="C486" s="140" t="s">
        <v>393</v>
      </c>
      <c r="D486" s="140">
        <v>3.8699999999999997E-4</v>
      </c>
      <c r="E486" s="140">
        <v>3.8699999999999997E-4</v>
      </c>
      <c r="F486" t="str">
        <f t="shared" si="14"/>
        <v>NFパワーサービス(株)</v>
      </c>
      <c r="G486" t="str">
        <f t="shared" si="15"/>
        <v>NFパワーサービス(株)_メニューB(残差)</v>
      </c>
      <c r="H486">
        <v>3.8699999999999997E-4</v>
      </c>
      <c r="I486" s="140" t="s">
        <v>2559</v>
      </c>
      <c r="J486" t="s">
        <v>2871</v>
      </c>
      <c r="K486" t="s">
        <v>2815</v>
      </c>
      <c r="L486" s="140" t="s">
        <v>247</v>
      </c>
      <c r="M486" s="140" t="s">
        <v>1397</v>
      </c>
      <c r="N486" s="140" t="s">
        <v>792</v>
      </c>
    </row>
    <row r="487" spans="1:14">
      <c r="A487" s="140"/>
      <c r="B487" s="140"/>
      <c r="C487" s="140" t="s">
        <v>952</v>
      </c>
      <c r="D487" s="140">
        <v>2.9300000000000002E-4</v>
      </c>
      <c r="E487" s="140">
        <v>2.9300000000000002E-4</v>
      </c>
      <c r="F487" t="str">
        <f t="shared" si="14"/>
        <v>NFパワーサービス(株)</v>
      </c>
      <c r="G487" t="str">
        <f t="shared" si="15"/>
        <v>NFパワーサービス(株)_(参考値)事業者全体</v>
      </c>
      <c r="H487">
        <v>2.9300000000000002E-4</v>
      </c>
      <c r="I487" s="140" t="s">
        <v>2561</v>
      </c>
      <c r="J487" t="s">
        <v>2873</v>
      </c>
      <c r="K487" t="s">
        <v>2796</v>
      </c>
      <c r="L487" s="140" t="s">
        <v>2611</v>
      </c>
      <c r="M487" s="140" t="s">
        <v>2872</v>
      </c>
      <c r="N487" s="140" t="s">
        <v>2610</v>
      </c>
    </row>
    <row r="488" spans="1:14">
      <c r="A488" s="140" t="s">
        <v>819</v>
      </c>
      <c r="B488" s="140" t="s">
        <v>234</v>
      </c>
      <c r="C488" s="140" t="s">
        <v>429</v>
      </c>
      <c r="D488" s="140">
        <v>2.9300000000000002E-4</v>
      </c>
      <c r="E488" s="140">
        <v>2.9300000000000002E-4</v>
      </c>
      <c r="F488" t="str">
        <f t="shared" si="14"/>
        <v>ひおき地域エネルギー(株)</v>
      </c>
      <c r="G488" t="str">
        <f t="shared" si="15"/>
        <v>ひおき地域エネルギー(株)_メニューA</v>
      </c>
      <c r="H488">
        <v>2.9300000000000002E-4</v>
      </c>
      <c r="I488" s="140" t="s">
        <v>2563</v>
      </c>
      <c r="J488" t="s">
        <v>2563</v>
      </c>
      <c r="K488" t="s">
        <v>2813</v>
      </c>
      <c r="L488" s="140" t="s">
        <v>1077</v>
      </c>
      <c r="M488" s="140" t="s">
        <v>1445</v>
      </c>
      <c r="N488" s="140" t="s">
        <v>759</v>
      </c>
    </row>
    <row r="489" spans="1:14">
      <c r="A489" s="140"/>
      <c r="B489" s="140"/>
      <c r="C489" s="140" t="s">
        <v>953</v>
      </c>
      <c r="D489" s="140">
        <v>3.4000000000000002E-4</v>
      </c>
      <c r="E489" s="140">
        <v>3.4000000000000002E-4</v>
      </c>
      <c r="F489" t="str">
        <f t="shared" si="14"/>
        <v>ひおき地域エネルギー(株)</v>
      </c>
      <c r="G489" t="str">
        <f t="shared" si="15"/>
        <v>ひおき地域エネルギー(株)_メニューB</v>
      </c>
      <c r="H489">
        <v>3.4000000000000002E-4</v>
      </c>
      <c r="I489" s="140" t="s">
        <v>2565</v>
      </c>
      <c r="J489" t="s">
        <v>2874</v>
      </c>
      <c r="K489" t="s">
        <v>2760</v>
      </c>
      <c r="L489" s="140" t="s">
        <v>1020</v>
      </c>
      <c r="M489" s="140" t="s">
        <v>1715</v>
      </c>
      <c r="N489" s="140" t="s">
        <v>586</v>
      </c>
    </row>
    <row r="490" spans="1:14">
      <c r="A490" s="140"/>
      <c r="B490" s="140"/>
      <c r="C490" s="140" t="s">
        <v>988</v>
      </c>
      <c r="D490" s="140">
        <v>2.0599999999999999E-4</v>
      </c>
      <c r="E490" s="140">
        <v>2.0599999999999999E-4</v>
      </c>
      <c r="F490" t="str">
        <f t="shared" si="14"/>
        <v>ひおき地域エネルギー(株)</v>
      </c>
      <c r="G490" t="str">
        <f t="shared" si="15"/>
        <v>ひおき地域エネルギー(株)_メニューC</v>
      </c>
      <c r="H490">
        <v>2.0599999999999999E-4</v>
      </c>
      <c r="I490" s="140" t="s">
        <v>2567</v>
      </c>
      <c r="J490" t="s">
        <v>2875</v>
      </c>
      <c r="K490" t="s">
        <v>2827</v>
      </c>
      <c r="L490" s="140" t="s">
        <v>972</v>
      </c>
      <c r="M490" s="140" t="s">
        <v>1797</v>
      </c>
      <c r="N490" s="140" t="s">
        <v>535</v>
      </c>
    </row>
    <row r="491" spans="1:14">
      <c r="A491" s="140"/>
      <c r="B491" s="140"/>
      <c r="C491" s="140" t="s">
        <v>987</v>
      </c>
      <c r="D491" s="140">
        <v>0</v>
      </c>
      <c r="E491" s="140">
        <v>0</v>
      </c>
      <c r="F491" t="str">
        <f t="shared" si="14"/>
        <v>ひおき地域エネルギー(株)</v>
      </c>
      <c r="G491" t="str">
        <f t="shared" si="15"/>
        <v>ひおき地域エネルギー(株)_メニューD</v>
      </c>
      <c r="H491">
        <v>0</v>
      </c>
      <c r="I491" s="140" t="s">
        <v>2569</v>
      </c>
      <c r="J491" t="s">
        <v>2876</v>
      </c>
      <c r="K491" t="s">
        <v>2720</v>
      </c>
      <c r="L491" s="140" t="s">
        <v>1037</v>
      </c>
      <c r="M491" s="140" t="s">
        <v>1685</v>
      </c>
      <c r="N491" s="140" t="s">
        <v>605</v>
      </c>
    </row>
    <row r="492" spans="1:14">
      <c r="A492" s="140"/>
      <c r="B492" s="140"/>
      <c r="C492" s="140" t="s">
        <v>1062</v>
      </c>
      <c r="D492" s="140">
        <v>4.1399999999999998E-4</v>
      </c>
      <c r="E492" s="140">
        <v>4.1399999999999998E-4</v>
      </c>
      <c r="F492" t="str">
        <f t="shared" si="14"/>
        <v>ひおき地域エネルギー(株)</v>
      </c>
      <c r="G492" t="str">
        <f t="shared" si="15"/>
        <v>ひおき地域エネルギー(株)_メニューE(残差)</v>
      </c>
      <c r="H492">
        <v>4.1399999999999998E-4</v>
      </c>
      <c r="I492" s="140" t="s">
        <v>2571</v>
      </c>
      <c r="J492" t="s">
        <v>2877</v>
      </c>
      <c r="K492" t="s">
        <v>2750</v>
      </c>
      <c r="L492" s="140" t="s">
        <v>260</v>
      </c>
      <c r="M492" s="140" t="s">
        <v>1451</v>
      </c>
      <c r="N492" s="140" t="s">
        <v>755</v>
      </c>
    </row>
    <row r="493" spans="1:14">
      <c r="A493" s="140"/>
      <c r="B493" s="140"/>
      <c r="C493" s="140" t="s">
        <v>952</v>
      </c>
      <c r="D493" s="140">
        <v>3.7300000000000001E-4</v>
      </c>
      <c r="E493" s="140">
        <v>3.7300000000000001E-4</v>
      </c>
      <c r="F493" t="str">
        <f t="shared" si="14"/>
        <v>ひおき地域エネルギー(株)</v>
      </c>
      <c r="G493" t="str">
        <f t="shared" si="15"/>
        <v>ひおき地域エネルギー(株)_(参考値)事業者全体</v>
      </c>
      <c r="H493">
        <v>3.7300000000000001E-4</v>
      </c>
      <c r="I493" s="140" t="s">
        <v>2573</v>
      </c>
      <c r="J493" t="s">
        <v>2879</v>
      </c>
      <c r="K493" t="s">
        <v>2766</v>
      </c>
      <c r="L493" s="140" t="s">
        <v>2414</v>
      </c>
      <c r="M493" s="140" t="s">
        <v>2878</v>
      </c>
      <c r="N493" s="140" t="s">
        <v>703</v>
      </c>
    </row>
    <row r="494" spans="1:14">
      <c r="A494" s="140" t="s">
        <v>818</v>
      </c>
      <c r="B494" s="140" t="s">
        <v>193</v>
      </c>
      <c r="C494" s="140"/>
      <c r="D494" s="140">
        <v>6.2200000000000005E-4</v>
      </c>
      <c r="E494" s="140">
        <v>6.2200000000000005E-4</v>
      </c>
      <c r="F494" t="str">
        <f t="shared" si="14"/>
        <v>和歌山電力(株)</v>
      </c>
      <c r="G494" t="str">
        <f t="shared" si="15"/>
        <v>和歌山電力(株)_</v>
      </c>
      <c r="H494">
        <v>6.2200000000000005E-4</v>
      </c>
      <c r="I494" s="140" t="s">
        <v>2575</v>
      </c>
      <c r="J494" t="s">
        <v>2880</v>
      </c>
      <c r="K494" t="s">
        <v>2812</v>
      </c>
      <c r="L494" s="140" t="s">
        <v>191</v>
      </c>
      <c r="M494" s="140" t="s">
        <v>1147</v>
      </c>
      <c r="N494" s="140" t="s">
        <v>944</v>
      </c>
    </row>
    <row r="495" spans="1:14">
      <c r="A495" s="140" t="s">
        <v>817</v>
      </c>
      <c r="B495" s="140" t="s">
        <v>2384</v>
      </c>
      <c r="C495" s="140"/>
      <c r="D495" s="140">
        <v>3.7199999999999999E-4</v>
      </c>
      <c r="E495" s="140">
        <v>3.7199999999999999E-4</v>
      </c>
      <c r="F495" t="str">
        <f t="shared" si="14"/>
        <v>日本瓦斯(株)(日本ガス(株))</v>
      </c>
      <c r="G495" t="str">
        <f t="shared" si="15"/>
        <v>日本瓦斯(株)(日本ガス(株))_</v>
      </c>
      <c r="H495">
        <v>3.7199999999999999E-4</v>
      </c>
      <c r="I495" s="140" t="s">
        <v>2577</v>
      </c>
      <c r="J495" t="s">
        <v>2881</v>
      </c>
      <c r="K495" t="s">
        <v>2723</v>
      </c>
      <c r="L495" s="140" t="s">
        <v>287</v>
      </c>
      <c r="M495" s="140" t="s">
        <v>1515</v>
      </c>
      <c r="N495" s="140" t="s">
        <v>714</v>
      </c>
    </row>
    <row r="496" spans="1:14">
      <c r="A496" s="140" t="s">
        <v>816</v>
      </c>
      <c r="B496" s="140" t="s">
        <v>235</v>
      </c>
      <c r="C496" s="140" t="s">
        <v>429</v>
      </c>
      <c r="D496" s="140">
        <v>0</v>
      </c>
      <c r="E496" s="140">
        <v>0</v>
      </c>
      <c r="F496" t="str">
        <f t="shared" si="14"/>
        <v>九電みらいエナジー(株)</v>
      </c>
      <c r="G496" t="str">
        <f t="shared" si="15"/>
        <v>九電みらいエナジー(株)_メニューA</v>
      </c>
      <c r="H496">
        <v>0</v>
      </c>
      <c r="I496" s="140" t="s">
        <v>2579</v>
      </c>
      <c r="J496" t="s">
        <v>2883</v>
      </c>
      <c r="K496" t="s">
        <v>2817</v>
      </c>
      <c r="L496" s="140" t="s">
        <v>2335</v>
      </c>
      <c r="M496" s="140" t="s">
        <v>2882</v>
      </c>
      <c r="N496" s="140" t="s">
        <v>932</v>
      </c>
    </row>
    <row r="497" spans="1:14">
      <c r="A497" s="140"/>
      <c r="B497" s="140"/>
      <c r="C497" s="140" t="s">
        <v>393</v>
      </c>
      <c r="D497" s="140">
        <v>4.5100000000000001E-4</v>
      </c>
      <c r="E497" s="140">
        <v>4.5100000000000001E-4</v>
      </c>
      <c r="F497" t="str">
        <f t="shared" si="14"/>
        <v>九電みらいエナジー(株)</v>
      </c>
      <c r="G497" t="str">
        <f t="shared" si="15"/>
        <v>九電みらいエナジー(株)_メニューB(残差)</v>
      </c>
      <c r="H497">
        <v>4.5100000000000001E-4</v>
      </c>
      <c r="I497" s="140" t="s">
        <v>2581</v>
      </c>
      <c r="J497" t="s">
        <v>2884</v>
      </c>
      <c r="K497" t="s">
        <v>2842</v>
      </c>
      <c r="L497" s="140" t="s">
        <v>995</v>
      </c>
      <c r="M497" s="140" t="s">
        <v>1761</v>
      </c>
      <c r="N497" s="140" t="s">
        <v>561</v>
      </c>
    </row>
    <row r="498" spans="1:14">
      <c r="A498" s="140"/>
      <c r="B498" s="140"/>
      <c r="C498" s="140" t="s">
        <v>952</v>
      </c>
      <c r="D498" s="140">
        <v>4.3600000000000003E-4</v>
      </c>
      <c r="E498" s="140">
        <v>4.3600000000000003E-4</v>
      </c>
      <c r="F498" t="str">
        <f t="shared" si="14"/>
        <v>九電みらいエナジー(株)</v>
      </c>
      <c r="G498" t="str">
        <f t="shared" si="15"/>
        <v>九電みらいエナジー(株)_(参考値)事業者全体</v>
      </c>
      <c r="H498">
        <v>4.3600000000000003E-4</v>
      </c>
      <c r="I498" s="140" t="s">
        <v>2583</v>
      </c>
      <c r="J498" t="s">
        <v>2885</v>
      </c>
      <c r="K498" t="s">
        <v>2659</v>
      </c>
      <c r="L498" s="140" t="s">
        <v>192</v>
      </c>
      <c r="M498" s="140" t="s">
        <v>1220</v>
      </c>
      <c r="N498" s="140" t="s">
        <v>899</v>
      </c>
    </row>
    <row r="499" spans="1:14">
      <c r="A499" s="140" t="s">
        <v>815</v>
      </c>
      <c r="B499" s="140" t="s">
        <v>158</v>
      </c>
      <c r="C499" s="140"/>
      <c r="D499" s="140">
        <v>4.46E-4</v>
      </c>
      <c r="E499" s="140">
        <v>4.46E-4</v>
      </c>
      <c r="F499" t="str">
        <f t="shared" si="14"/>
        <v>(株)フォレストパワー</v>
      </c>
      <c r="G499" t="str">
        <f t="shared" si="15"/>
        <v>(株)フォレストパワー_</v>
      </c>
      <c r="H499">
        <v>4.46E-4</v>
      </c>
      <c r="I499" s="140" t="s">
        <v>2585</v>
      </c>
      <c r="J499" t="s">
        <v>2886</v>
      </c>
      <c r="K499" t="s">
        <v>2751</v>
      </c>
      <c r="L499" s="140" t="s">
        <v>1033</v>
      </c>
      <c r="M499" s="140" t="s">
        <v>1693</v>
      </c>
      <c r="N499" s="140" t="s">
        <v>601</v>
      </c>
    </row>
    <row r="500" spans="1:14">
      <c r="A500" s="140" t="s">
        <v>814</v>
      </c>
      <c r="B500" s="140" t="s">
        <v>236</v>
      </c>
      <c r="C500" s="140"/>
      <c r="D500" s="140">
        <v>4.1899999999999999E-4</v>
      </c>
      <c r="E500" s="140">
        <v>4.1899999999999999E-4</v>
      </c>
      <c r="F500" t="str">
        <f t="shared" si="14"/>
        <v>日高都市ガス(株)</v>
      </c>
      <c r="G500" t="str">
        <f t="shared" si="15"/>
        <v>日高都市ガス(株)_</v>
      </c>
      <c r="H500">
        <v>4.1899999999999999E-4</v>
      </c>
      <c r="I500" s="140" t="s">
        <v>2587</v>
      </c>
      <c r="J500" t="s">
        <v>2587</v>
      </c>
      <c r="K500" t="s">
        <v>2773</v>
      </c>
      <c r="L500" s="140" t="s">
        <v>2374</v>
      </c>
      <c r="M500" s="140" t="s">
        <v>2715</v>
      </c>
      <c r="N500" s="140" t="s">
        <v>855</v>
      </c>
    </row>
    <row r="501" spans="1:14">
      <c r="A501" s="140" t="s">
        <v>813</v>
      </c>
      <c r="B501" s="140" t="s">
        <v>145</v>
      </c>
      <c r="C501" s="140" t="s">
        <v>429</v>
      </c>
      <c r="D501" s="140">
        <v>1.07E-4</v>
      </c>
      <c r="E501" s="140">
        <v>1.07E-4</v>
      </c>
      <c r="F501" t="str">
        <f t="shared" si="14"/>
        <v>(株)アドバンテック</v>
      </c>
      <c r="G501" t="str">
        <f t="shared" si="15"/>
        <v>(株)アドバンテック_メニューA</v>
      </c>
      <c r="H501">
        <v>1.07E-4</v>
      </c>
      <c r="I501" s="140" t="s">
        <v>2589</v>
      </c>
      <c r="J501" t="s">
        <v>2888</v>
      </c>
      <c r="K501" t="s">
        <v>2761</v>
      </c>
      <c r="L501" s="140" t="s">
        <v>2456</v>
      </c>
      <c r="M501" s="140" t="s">
        <v>2887</v>
      </c>
      <c r="N501" s="140" t="s">
        <v>2455</v>
      </c>
    </row>
    <row r="502" spans="1:14">
      <c r="A502" s="140"/>
      <c r="B502" s="140"/>
      <c r="C502" s="140" t="s">
        <v>952</v>
      </c>
      <c r="D502" s="140">
        <v>1.07E-4</v>
      </c>
      <c r="E502" s="140">
        <v>1.07E-4</v>
      </c>
      <c r="F502" t="str">
        <f t="shared" si="14"/>
        <v>(株)アドバンテック</v>
      </c>
      <c r="G502" t="str">
        <f t="shared" si="15"/>
        <v>(株)アドバンテック_(参考値)事業者全体</v>
      </c>
      <c r="H502">
        <v>1.07E-4</v>
      </c>
      <c r="I502" s="140" t="s">
        <v>2591</v>
      </c>
      <c r="J502" t="s">
        <v>2717</v>
      </c>
      <c r="K502" t="s">
        <v>2717</v>
      </c>
      <c r="L502" s="140" t="s">
        <v>2603</v>
      </c>
      <c r="M502" s="140" t="s">
        <v>2889</v>
      </c>
      <c r="N502" s="140" t="s">
        <v>2602</v>
      </c>
    </row>
    <row r="503" spans="1:14">
      <c r="A503" s="140" t="s">
        <v>812</v>
      </c>
      <c r="B503" s="140" t="s">
        <v>237</v>
      </c>
      <c r="C503" s="140" t="s">
        <v>429</v>
      </c>
      <c r="D503" s="140">
        <v>0</v>
      </c>
      <c r="E503" s="140">
        <v>0</v>
      </c>
      <c r="F503" t="str">
        <f t="shared" si="14"/>
        <v>ローカルエナジー(株)</v>
      </c>
      <c r="G503" t="str">
        <f t="shared" si="15"/>
        <v>ローカルエナジー(株)_メニューA</v>
      </c>
      <c r="H503">
        <v>0</v>
      </c>
      <c r="I503" s="140" t="s">
        <v>2593</v>
      </c>
      <c r="J503" t="s">
        <v>2890</v>
      </c>
      <c r="K503" t="s">
        <v>2716</v>
      </c>
      <c r="L503" s="140" t="s">
        <v>160</v>
      </c>
      <c r="M503" s="140" t="s">
        <v>1264</v>
      </c>
      <c r="N503" s="140" t="s">
        <v>875</v>
      </c>
    </row>
    <row r="504" spans="1:14">
      <c r="A504" s="140"/>
      <c r="B504" s="140"/>
      <c r="C504" s="140" t="s">
        <v>393</v>
      </c>
      <c r="D504" s="140">
        <v>3.9300000000000001E-4</v>
      </c>
      <c r="E504" s="140">
        <v>3.9300000000000001E-4</v>
      </c>
      <c r="F504" t="str">
        <f t="shared" si="14"/>
        <v>ローカルエナジー(株)</v>
      </c>
      <c r="G504" t="str">
        <f t="shared" si="15"/>
        <v>ローカルエナジー(株)_メニューB(残差)</v>
      </c>
      <c r="H504">
        <v>3.9300000000000001E-4</v>
      </c>
      <c r="I504" s="140" t="s">
        <v>2595</v>
      </c>
      <c r="J504" t="s">
        <v>2891</v>
      </c>
      <c r="K504" t="s">
        <v>2807</v>
      </c>
      <c r="L504" s="140" t="s">
        <v>966</v>
      </c>
      <c r="M504" s="140" t="s">
        <v>1809</v>
      </c>
      <c r="N504" s="140" t="s">
        <v>528</v>
      </c>
    </row>
    <row r="505" spans="1:14">
      <c r="A505" s="140"/>
      <c r="B505" s="140"/>
      <c r="C505" s="140" t="s">
        <v>952</v>
      </c>
      <c r="D505" s="140">
        <v>3.88E-4</v>
      </c>
      <c r="E505" s="140">
        <v>3.88E-4</v>
      </c>
      <c r="F505" t="str">
        <f t="shared" si="14"/>
        <v>ローカルエナジー(株)</v>
      </c>
      <c r="G505" t="str">
        <f t="shared" si="15"/>
        <v>ローカルエナジー(株)_(参考値)事業者全体</v>
      </c>
      <c r="H505">
        <v>3.88E-4</v>
      </c>
      <c r="I505" s="140" t="s">
        <v>2597</v>
      </c>
      <c r="J505" t="s">
        <v>2906</v>
      </c>
      <c r="K505" t="s">
        <v>2762</v>
      </c>
      <c r="L505" s="140" t="s">
        <v>1088</v>
      </c>
      <c r="M505" s="140" t="s">
        <v>1369</v>
      </c>
      <c r="N505" s="140" t="s">
        <v>810</v>
      </c>
    </row>
    <row r="506" spans="1:14">
      <c r="A506" s="140" t="s">
        <v>811</v>
      </c>
      <c r="B506" s="140" t="s">
        <v>139</v>
      </c>
      <c r="C506" s="140" t="s">
        <v>429</v>
      </c>
      <c r="D506" s="140">
        <v>0</v>
      </c>
      <c r="E506" s="140">
        <v>0</v>
      </c>
      <c r="F506" t="str">
        <f t="shared" si="14"/>
        <v>エネックス(株)</v>
      </c>
      <c r="G506" t="str">
        <f t="shared" si="15"/>
        <v>エネックス(株)_メニューA</v>
      </c>
      <c r="H506">
        <v>0</v>
      </c>
      <c r="I506" s="140" t="s">
        <v>2599</v>
      </c>
      <c r="J506" t="s">
        <v>2657</v>
      </c>
      <c r="K506" t="s">
        <v>2657</v>
      </c>
      <c r="L506" s="140" t="s">
        <v>2411</v>
      </c>
      <c r="M506" s="140" t="s">
        <v>2892</v>
      </c>
      <c r="N506" s="140" t="s">
        <v>721</v>
      </c>
    </row>
    <row r="507" spans="1:14">
      <c r="A507" s="140"/>
      <c r="B507" s="140"/>
      <c r="C507" s="140" t="s">
        <v>953</v>
      </c>
      <c r="D507" s="140">
        <v>4.3800000000000002E-4</v>
      </c>
      <c r="E507" s="140">
        <v>4.3800000000000002E-4</v>
      </c>
      <c r="F507" t="str">
        <f t="shared" si="14"/>
        <v>エネックス(株)</v>
      </c>
      <c r="G507" t="str">
        <f t="shared" si="15"/>
        <v>エネックス(株)_メニューB</v>
      </c>
      <c r="H507">
        <v>4.3800000000000002E-4</v>
      </c>
      <c r="I507" s="140" t="s">
        <v>2601</v>
      </c>
      <c r="J507" t="s">
        <v>2893</v>
      </c>
      <c r="K507" t="s">
        <v>2830</v>
      </c>
      <c r="L507" s="140" t="s">
        <v>2539</v>
      </c>
      <c r="M507" s="140" t="s">
        <v>2862</v>
      </c>
      <c r="N507" s="140" t="s">
        <v>2538</v>
      </c>
    </row>
    <row r="508" spans="1:14">
      <c r="A508" s="140"/>
      <c r="B508" s="140"/>
      <c r="C508" s="140" t="s">
        <v>952</v>
      </c>
      <c r="D508" s="140">
        <v>3.97E-4</v>
      </c>
      <c r="E508" s="140">
        <v>3.97E-4</v>
      </c>
      <c r="F508" t="str">
        <f t="shared" si="14"/>
        <v>エネックス(株)</v>
      </c>
      <c r="G508" t="str">
        <f t="shared" si="15"/>
        <v>エネックス(株)_(参考値)事業者全体</v>
      </c>
      <c r="H508">
        <v>3.97E-4</v>
      </c>
      <c r="I508" s="140" t="s">
        <v>2603</v>
      </c>
      <c r="J508" t="s">
        <v>2894</v>
      </c>
      <c r="K508" t="s">
        <v>2889</v>
      </c>
      <c r="L508" s="140" t="s">
        <v>978</v>
      </c>
      <c r="M508" s="140" t="s">
        <v>1786</v>
      </c>
      <c r="N508" s="140" t="s">
        <v>542</v>
      </c>
    </row>
    <row r="509" spans="1:14">
      <c r="A509" s="140" t="s">
        <v>810</v>
      </c>
      <c r="B509" s="140" t="s">
        <v>1088</v>
      </c>
      <c r="C509" s="140"/>
      <c r="D509" s="140">
        <v>4.4900000000000002E-4</v>
      </c>
      <c r="E509" s="140">
        <v>4.4900000000000002E-4</v>
      </c>
      <c r="F509" t="str">
        <f t="shared" si="14"/>
        <v>(株)レクスポート</v>
      </c>
      <c r="G509" t="str">
        <f t="shared" si="15"/>
        <v>(株)レクスポート_</v>
      </c>
      <c r="H509">
        <v>4.4900000000000002E-4</v>
      </c>
      <c r="I509" s="140" t="s">
        <v>2605</v>
      </c>
      <c r="J509" t="s">
        <v>2895</v>
      </c>
      <c r="K509" t="s">
        <v>2746</v>
      </c>
      <c r="L509" s="140" t="s">
        <v>237</v>
      </c>
      <c r="M509" s="140" t="s">
        <v>1365</v>
      </c>
      <c r="N509" s="140" t="s">
        <v>812</v>
      </c>
    </row>
    <row r="510" spans="1:14">
      <c r="A510" s="140" t="s">
        <v>809</v>
      </c>
      <c r="B510" s="140" t="s">
        <v>238</v>
      </c>
      <c r="C510" s="140" t="s">
        <v>429</v>
      </c>
      <c r="D510" s="140">
        <v>0</v>
      </c>
      <c r="E510" s="140">
        <v>0</v>
      </c>
      <c r="F510" t="str">
        <f t="shared" si="14"/>
        <v>なでしこ電力(株)</v>
      </c>
      <c r="G510" t="str">
        <f t="shared" si="15"/>
        <v>なでしこ電力(株)_メニューA</v>
      </c>
      <c r="H510">
        <v>0</v>
      </c>
      <c r="I510" s="140" t="s">
        <v>2607</v>
      </c>
      <c r="J510" t="s">
        <v>2701</v>
      </c>
      <c r="K510" t="s">
        <v>2701</v>
      </c>
      <c r="L510" s="140" t="s">
        <v>293</v>
      </c>
      <c r="M510" s="140" t="s">
        <v>1529</v>
      </c>
      <c r="N510" s="140" t="s">
        <v>707</v>
      </c>
    </row>
    <row r="511" spans="1:14">
      <c r="A511" s="140"/>
      <c r="B511" s="140"/>
      <c r="C511" s="140" t="s">
        <v>393</v>
      </c>
      <c r="D511" s="140">
        <v>5.0199999999999995E-4</v>
      </c>
      <c r="E511" s="140">
        <v>5.0199999999999995E-4</v>
      </c>
      <c r="F511" t="str">
        <f t="shared" si="14"/>
        <v>なでしこ電力(株)</v>
      </c>
      <c r="G511" t="str">
        <f t="shared" si="15"/>
        <v>なでしこ電力(株)_メニューB(残差)</v>
      </c>
      <c r="H511">
        <v>5.0199999999999995E-4</v>
      </c>
      <c r="I511" s="140" t="s">
        <v>2609</v>
      </c>
      <c r="J511" t="s">
        <v>2896</v>
      </c>
      <c r="K511" t="s">
        <v>2676</v>
      </c>
      <c r="L511" s="140" t="s">
        <v>193</v>
      </c>
      <c r="M511" s="140" t="s">
        <v>1355</v>
      </c>
      <c r="N511" s="140" t="s">
        <v>818</v>
      </c>
    </row>
    <row r="512" spans="1:14">
      <c r="A512" s="140"/>
      <c r="B512" s="140"/>
      <c r="C512" s="140" t="s">
        <v>952</v>
      </c>
      <c r="D512" s="140">
        <v>1.1E-4</v>
      </c>
      <c r="E512" s="140">
        <v>1.1E-4</v>
      </c>
      <c r="F512" t="str">
        <f t="shared" si="14"/>
        <v>なでしこ電力(株)</v>
      </c>
      <c r="G512" t="str">
        <f t="shared" si="15"/>
        <v>なでしこ電力(株)_(参考値)事業者全体</v>
      </c>
      <c r="H512">
        <v>1.1E-4</v>
      </c>
      <c r="I512" s="140" t="s">
        <v>2611</v>
      </c>
      <c r="J512" t="s">
        <v>2897</v>
      </c>
      <c r="K512" t="s">
        <v>2872</v>
      </c>
      <c r="L512" s="140" t="s">
        <v>1058</v>
      </c>
      <c r="M512" s="140" t="s">
        <v>1642</v>
      </c>
      <c r="N512" s="140" t="s">
        <v>632</v>
      </c>
    </row>
    <row r="513" spans="1:14">
      <c r="A513" s="140" t="s">
        <v>808</v>
      </c>
      <c r="B513" s="140" t="s">
        <v>239</v>
      </c>
      <c r="C513" s="140" t="s">
        <v>429</v>
      </c>
      <c r="D513" s="140">
        <v>0</v>
      </c>
      <c r="E513" s="140">
        <v>0</v>
      </c>
      <c r="F513" t="str">
        <f t="shared" si="14"/>
        <v>日田グリーン電力(株)</v>
      </c>
      <c r="G513" t="str">
        <f t="shared" si="15"/>
        <v>日田グリーン電力(株)_メニューA</v>
      </c>
      <c r="H513">
        <v>0</v>
      </c>
      <c r="I513" s="140" t="s">
        <v>2613</v>
      </c>
      <c r="J513" t="s">
        <v>2898</v>
      </c>
      <c r="K513" t="s">
        <v>2823</v>
      </c>
      <c r="L513" s="140" t="s">
        <v>1089</v>
      </c>
      <c r="M513" s="140" t="s">
        <v>1349</v>
      </c>
      <c r="N513" s="140" t="s">
        <v>823</v>
      </c>
    </row>
    <row r="514" spans="1:14">
      <c r="A514" s="140"/>
      <c r="B514" s="140"/>
      <c r="C514" s="140" t="s">
        <v>393</v>
      </c>
      <c r="D514" s="140">
        <v>4.2900000000000002E-4</v>
      </c>
      <c r="E514" s="140">
        <v>4.2900000000000002E-4</v>
      </c>
      <c r="F514" t="str">
        <f t="shared" si="14"/>
        <v>日田グリーン電力(株)</v>
      </c>
      <c r="G514" t="str">
        <f t="shared" si="15"/>
        <v>日田グリーン電力(株)_メニューB(残差)</v>
      </c>
      <c r="H514">
        <v>4.2900000000000002E-4</v>
      </c>
      <c r="I514" s="140" t="s">
        <v>2615</v>
      </c>
      <c r="J514" t="s">
        <v>2899</v>
      </c>
      <c r="K514" t="s">
        <v>2707</v>
      </c>
      <c r="L514" s="140" t="s">
        <v>2524</v>
      </c>
      <c r="M514" s="140" t="s">
        <v>2856</v>
      </c>
      <c r="N514" s="140" t="s">
        <v>2523</v>
      </c>
    </row>
    <row r="515" spans="1:14">
      <c r="A515" s="140"/>
      <c r="B515" s="140"/>
      <c r="C515" s="140" t="s">
        <v>952</v>
      </c>
      <c r="D515" s="140">
        <v>4.2700000000000002E-4</v>
      </c>
      <c r="E515" s="140">
        <v>4.2700000000000002E-4</v>
      </c>
      <c r="F515" t="str">
        <f t="shared" si="14"/>
        <v>日田グリーン電力(株)</v>
      </c>
      <c r="G515" t="str">
        <f t="shared" si="15"/>
        <v>日田グリーン電力(株)_(参考値)事業者全体</v>
      </c>
      <c r="H515">
        <v>4.2700000000000002E-4</v>
      </c>
      <c r="I515" s="140"/>
      <c r="J515" t="s">
        <v>512</v>
      </c>
    </row>
    <row r="516" spans="1:14">
      <c r="A516" s="140" t="s">
        <v>807</v>
      </c>
      <c r="B516" s="140" t="s">
        <v>240</v>
      </c>
      <c r="C516" s="140"/>
      <c r="D516" s="140">
        <v>4.1899999999999999E-4</v>
      </c>
      <c r="E516" s="140">
        <v>4.1899999999999999E-4</v>
      </c>
      <c r="F516" t="str">
        <f t="shared" ref="F516:F579" si="16">IF(A516="",F515,B516)</f>
        <v>埼玉ガス(株)</v>
      </c>
      <c r="G516" t="str">
        <f t="shared" si="15"/>
        <v>埼玉ガス(株)_</v>
      </c>
      <c r="H516">
        <v>4.1899999999999999E-4</v>
      </c>
      <c r="I516" s="140"/>
      <c r="J516" t="s">
        <v>512</v>
      </c>
    </row>
    <row r="517" spans="1:14">
      <c r="A517" s="140" t="s">
        <v>806</v>
      </c>
      <c r="B517" s="140" t="s">
        <v>188</v>
      </c>
      <c r="C517" s="140"/>
      <c r="D517" s="140">
        <v>4.08E-4</v>
      </c>
      <c r="E517" s="140">
        <v>4.08E-4</v>
      </c>
      <c r="F517" t="str">
        <f t="shared" si="16"/>
        <v>宮崎パワーライン(株)</v>
      </c>
      <c r="G517" t="str">
        <f t="shared" ref="G517:G580" si="17">F517&amp;"_"&amp;C517</f>
        <v>宮崎パワーライン(株)_</v>
      </c>
      <c r="H517">
        <v>4.08E-4</v>
      </c>
      <c r="I517" s="140"/>
      <c r="J517" t="s">
        <v>512</v>
      </c>
    </row>
    <row r="518" spans="1:14">
      <c r="A518" s="140" t="s">
        <v>805</v>
      </c>
      <c r="B518" s="140" t="s">
        <v>241</v>
      </c>
      <c r="C518" s="140"/>
      <c r="D518" s="140">
        <v>4.7199999999999998E-4</v>
      </c>
      <c r="E518" s="140">
        <v>4.7199999999999998E-4</v>
      </c>
      <c r="F518" t="str">
        <f t="shared" si="16"/>
        <v>(株)パワー・オプティマイザー</v>
      </c>
      <c r="G518" t="str">
        <f t="shared" si="17"/>
        <v>(株)パワー・オプティマイザー_</v>
      </c>
      <c r="H518">
        <v>4.7199999999999998E-4</v>
      </c>
      <c r="I518" s="140"/>
      <c r="J518" t="s">
        <v>512</v>
      </c>
    </row>
    <row r="519" spans="1:14">
      <c r="A519" s="140" t="s">
        <v>804</v>
      </c>
      <c r="B519" s="140" t="s">
        <v>2385</v>
      </c>
      <c r="C519" s="140" t="s">
        <v>429</v>
      </c>
      <c r="D519" s="140">
        <v>0</v>
      </c>
      <c r="E519" s="140">
        <v>0</v>
      </c>
      <c r="F519" t="str">
        <f t="shared" si="16"/>
        <v>(株)UーPOWER</v>
      </c>
      <c r="G519" t="str">
        <f t="shared" si="17"/>
        <v>(株)UーPOWER_メニューA</v>
      </c>
      <c r="H519">
        <v>0</v>
      </c>
      <c r="I519" s="140"/>
      <c r="J519" t="s">
        <v>512</v>
      </c>
    </row>
    <row r="520" spans="1:14">
      <c r="A520" s="140"/>
      <c r="B520" s="140"/>
      <c r="C520" s="140" t="s">
        <v>953</v>
      </c>
      <c r="D520" s="140">
        <v>4.9600000000000002E-4</v>
      </c>
      <c r="E520" s="140">
        <v>4.9600000000000002E-4</v>
      </c>
      <c r="F520" t="str">
        <f t="shared" si="16"/>
        <v>(株)UーPOWER</v>
      </c>
      <c r="G520" t="str">
        <f t="shared" si="17"/>
        <v>(株)UーPOWER_メニューB</v>
      </c>
      <c r="H520">
        <v>4.9600000000000002E-4</v>
      </c>
      <c r="I520" s="140"/>
      <c r="J520" t="s">
        <v>512</v>
      </c>
    </row>
    <row r="521" spans="1:14">
      <c r="A521" s="140"/>
      <c r="B521" s="140"/>
      <c r="C521" s="140" t="s">
        <v>988</v>
      </c>
      <c r="D521" s="140">
        <v>5.4100000000000003E-4</v>
      </c>
      <c r="E521" s="140">
        <v>5.4100000000000003E-4</v>
      </c>
      <c r="F521" t="str">
        <f t="shared" si="16"/>
        <v>(株)UーPOWER</v>
      </c>
      <c r="G521" t="str">
        <f t="shared" si="17"/>
        <v>(株)UーPOWER_メニューC</v>
      </c>
      <c r="H521">
        <v>5.4100000000000003E-4</v>
      </c>
      <c r="I521" s="140"/>
      <c r="J521" t="s">
        <v>512</v>
      </c>
    </row>
    <row r="522" spans="1:14">
      <c r="A522" s="140"/>
      <c r="B522" s="140"/>
      <c r="C522" s="140" t="s">
        <v>987</v>
      </c>
      <c r="D522" s="140">
        <v>0</v>
      </c>
      <c r="E522" s="140">
        <v>0</v>
      </c>
      <c r="F522" t="str">
        <f t="shared" si="16"/>
        <v>(株)UーPOWER</v>
      </c>
      <c r="G522" t="str">
        <f t="shared" si="17"/>
        <v>(株)UーPOWER_メニューD</v>
      </c>
      <c r="H522">
        <v>0</v>
      </c>
      <c r="I522" s="140"/>
      <c r="J522" t="s">
        <v>512</v>
      </c>
    </row>
    <row r="523" spans="1:14">
      <c r="A523" s="140"/>
      <c r="B523" s="140"/>
      <c r="C523" s="140" t="s">
        <v>1062</v>
      </c>
      <c r="D523" s="140">
        <v>4.8299999999999998E-4</v>
      </c>
      <c r="E523" s="140">
        <v>4.8299999999999998E-4</v>
      </c>
      <c r="F523" t="str">
        <f t="shared" si="16"/>
        <v>(株)UーPOWER</v>
      </c>
      <c r="G523" t="str">
        <f t="shared" si="17"/>
        <v>(株)UーPOWER_メニューE(残差)</v>
      </c>
      <c r="H523">
        <v>4.8299999999999998E-4</v>
      </c>
      <c r="I523" s="140"/>
      <c r="J523" t="s">
        <v>512</v>
      </c>
    </row>
    <row r="524" spans="1:14">
      <c r="A524" s="140"/>
      <c r="B524" s="140"/>
      <c r="C524" s="140" t="s">
        <v>952</v>
      </c>
      <c r="D524" s="140">
        <v>4.6799999999999999E-4</v>
      </c>
      <c r="E524" s="140">
        <v>4.6799999999999999E-4</v>
      </c>
      <c r="F524" t="str">
        <f t="shared" si="16"/>
        <v>(株)UーPOWER</v>
      </c>
      <c r="G524" t="str">
        <f t="shared" si="17"/>
        <v>(株)UーPOWER_(参考値)事業者全体</v>
      </c>
      <c r="H524">
        <v>4.6799999999999999E-4</v>
      </c>
      <c r="I524" s="140"/>
      <c r="J524" t="s">
        <v>512</v>
      </c>
    </row>
    <row r="525" spans="1:14">
      <c r="A525" s="140" t="s">
        <v>803</v>
      </c>
      <c r="B525" s="140" t="s">
        <v>2386</v>
      </c>
      <c r="C525" s="140"/>
      <c r="D525" s="140">
        <v>4.5100000000000001E-4</v>
      </c>
      <c r="E525" s="140">
        <v>4.5100000000000001E-4</v>
      </c>
      <c r="F525" t="str">
        <f t="shared" si="16"/>
        <v>(株)TTSパワー</v>
      </c>
      <c r="G525" t="str">
        <f t="shared" si="17"/>
        <v>(株)TTSパワー_</v>
      </c>
      <c r="H525">
        <v>4.5100000000000001E-4</v>
      </c>
      <c r="I525" s="140"/>
      <c r="J525" t="s">
        <v>512</v>
      </c>
    </row>
    <row r="526" spans="1:14">
      <c r="A526" s="140" t="s">
        <v>802</v>
      </c>
      <c r="B526" s="140" t="s">
        <v>147</v>
      </c>
      <c r="C526" s="140" t="s">
        <v>429</v>
      </c>
      <c r="D526" s="140">
        <v>0</v>
      </c>
      <c r="E526" s="140">
        <v>0</v>
      </c>
      <c r="F526" t="str">
        <f t="shared" si="16"/>
        <v>(株)岩手ウッドパワー</v>
      </c>
      <c r="G526" t="str">
        <f t="shared" si="17"/>
        <v>(株)岩手ウッドパワー_メニューA</v>
      </c>
      <c r="H526">
        <v>0</v>
      </c>
      <c r="I526" s="140"/>
      <c r="J526" t="s">
        <v>512</v>
      </c>
    </row>
    <row r="527" spans="1:14">
      <c r="A527" s="140"/>
      <c r="B527" s="140"/>
      <c r="C527" s="140" t="s">
        <v>393</v>
      </c>
      <c r="D527" s="140">
        <v>5.6999999999999998E-4</v>
      </c>
      <c r="E527" s="140">
        <v>5.6999999999999998E-4</v>
      </c>
      <c r="F527" t="str">
        <f t="shared" si="16"/>
        <v>(株)岩手ウッドパワー</v>
      </c>
      <c r="G527" t="str">
        <f t="shared" si="17"/>
        <v>(株)岩手ウッドパワー_メニューB(残差)</v>
      </c>
      <c r="H527">
        <v>5.6999999999999998E-4</v>
      </c>
      <c r="I527" s="140"/>
      <c r="J527" t="s">
        <v>512</v>
      </c>
    </row>
    <row r="528" spans="1:14">
      <c r="A528" s="140"/>
      <c r="B528" s="140"/>
      <c r="C528" s="140" t="s">
        <v>952</v>
      </c>
      <c r="D528" s="140">
        <v>2.43E-4</v>
      </c>
      <c r="E528" s="140">
        <v>2.43E-4</v>
      </c>
      <c r="F528" t="str">
        <f t="shared" si="16"/>
        <v>(株)岩手ウッドパワー</v>
      </c>
      <c r="G528" t="str">
        <f t="shared" si="17"/>
        <v>(株)岩手ウッドパワー_(参考値)事業者全体</v>
      </c>
      <c r="H528">
        <v>2.43E-4</v>
      </c>
      <c r="I528" s="140"/>
      <c r="J528" t="s">
        <v>512</v>
      </c>
    </row>
    <row r="529" spans="1:10">
      <c r="A529" s="140" t="s">
        <v>801</v>
      </c>
      <c r="B529" s="140" t="s">
        <v>242</v>
      </c>
      <c r="C529" s="140" t="s">
        <v>429</v>
      </c>
      <c r="D529" s="140">
        <v>0</v>
      </c>
      <c r="E529" s="140">
        <v>0</v>
      </c>
      <c r="F529" t="str">
        <f t="shared" si="16"/>
        <v>里山パワーワークス(株)</v>
      </c>
      <c r="G529" t="str">
        <f t="shared" si="17"/>
        <v>里山パワーワークス(株)_メニューA</v>
      </c>
      <c r="H529">
        <v>0</v>
      </c>
      <c r="I529" s="140"/>
      <c r="J529" t="s">
        <v>512</v>
      </c>
    </row>
    <row r="530" spans="1:10">
      <c r="A530" s="140"/>
      <c r="B530" s="140"/>
      <c r="C530" s="140" t="s">
        <v>393</v>
      </c>
      <c r="D530" s="140">
        <v>5.3700000000000004E-4</v>
      </c>
      <c r="E530" s="140">
        <v>5.3700000000000004E-4</v>
      </c>
      <c r="F530" t="str">
        <f t="shared" si="16"/>
        <v>里山パワーワークス(株)</v>
      </c>
      <c r="G530" t="str">
        <f t="shared" si="17"/>
        <v>里山パワーワークス(株)_メニューB(残差)</v>
      </c>
      <c r="H530">
        <v>5.3700000000000004E-4</v>
      </c>
      <c r="I530" s="140"/>
      <c r="J530" t="s">
        <v>512</v>
      </c>
    </row>
    <row r="531" spans="1:10">
      <c r="A531" s="140"/>
      <c r="B531" s="140"/>
      <c r="C531" s="140" t="s">
        <v>952</v>
      </c>
      <c r="D531" s="140">
        <v>4.0400000000000001E-4</v>
      </c>
      <c r="E531" s="140">
        <v>4.0400000000000001E-4</v>
      </c>
      <c r="F531" t="str">
        <f t="shared" si="16"/>
        <v>里山パワーワークス(株)</v>
      </c>
      <c r="G531" t="str">
        <f t="shared" si="17"/>
        <v>里山パワーワークス(株)_(参考値)事業者全体</v>
      </c>
      <c r="H531">
        <v>4.0400000000000001E-4</v>
      </c>
      <c r="I531" s="140"/>
      <c r="J531" t="s">
        <v>512</v>
      </c>
    </row>
    <row r="532" spans="1:10">
      <c r="A532" s="140" t="s">
        <v>800</v>
      </c>
      <c r="B532" s="140" t="s">
        <v>243</v>
      </c>
      <c r="C532" s="140" t="s">
        <v>429</v>
      </c>
      <c r="D532" s="140">
        <v>0</v>
      </c>
      <c r="E532" s="140">
        <v>0</v>
      </c>
      <c r="F532" t="str">
        <f t="shared" si="16"/>
        <v>(株)中之条パワー</v>
      </c>
      <c r="G532" t="str">
        <f t="shared" si="17"/>
        <v>(株)中之条パワー_メニューA</v>
      </c>
      <c r="H532">
        <v>0</v>
      </c>
      <c r="I532" s="140"/>
      <c r="J532" t="s">
        <v>512</v>
      </c>
    </row>
    <row r="533" spans="1:10">
      <c r="A533" s="140"/>
      <c r="B533" s="140"/>
      <c r="C533" s="140" t="s">
        <v>393</v>
      </c>
      <c r="D533" s="140">
        <v>1.6200000000000001E-4</v>
      </c>
      <c r="E533" s="140">
        <v>1.6200000000000001E-4</v>
      </c>
      <c r="F533" t="str">
        <f t="shared" si="16"/>
        <v>(株)中之条パワー</v>
      </c>
      <c r="G533" t="str">
        <f t="shared" si="17"/>
        <v>(株)中之条パワー_メニューB(残差)</v>
      </c>
      <c r="H533">
        <v>1.6200000000000001E-4</v>
      </c>
      <c r="I533" s="140"/>
      <c r="J533" t="s">
        <v>512</v>
      </c>
    </row>
    <row r="534" spans="1:10">
      <c r="A534" s="140"/>
      <c r="B534" s="140"/>
      <c r="C534" s="140" t="s">
        <v>952</v>
      </c>
      <c r="D534" s="140">
        <v>1.4899999999999999E-4</v>
      </c>
      <c r="E534" s="140">
        <v>1.4899999999999999E-4</v>
      </c>
      <c r="F534" t="str">
        <f t="shared" si="16"/>
        <v>(株)中之条パワー</v>
      </c>
      <c r="G534" t="str">
        <f t="shared" si="17"/>
        <v>(株)中之条パワー_(参考値)事業者全体</v>
      </c>
      <c r="H534">
        <v>1.4899999999999999E-4</v>
      </c>
      <c r="I534" s="140"/>
      <c r="J534" t="s">
        <v>512</v>
      </c>
    </row>
    <row r="535" spans="1:10">
      <c r="A535" s="140" t="s">
        <v>799</v>
      </c>
      <c r="B535" s="140" t="s">
        <v>244</v>
      </c>
      <c r="C535" s="140" t="s">
        <v>429</v>
      </c>
      <c r="D535" s="140">
        <v>0</v>
      </c>
      <c r="E535" s="140">
        <v>0</v>
      </c>
      <c r="F535" t="str">
        <f t="shared" si="16"/>
        <v>日産トレーデイング(株)</v>
      </c>
      <c r="G535" t="str">
        <f t="shared" si="17"/>
        <v>日産トレーデイング(株)_メニューA</v>
      </c>
      <c r="H535">
        <v>0</v>
      </c>
      <c r="I535" s="140"/>
      <c r="J535" t="s">
        <v>512</v>
      </c>
    </row>
    <row r="536" spans="1:10">
      <c r="A536" s="140"/>
      <c r="B536" s="140"/>
      <c r="C536" s="140" t="s">
        <v>393</v>
      </c>
      <c r="D536" s="140">
        <v>0</v>
      </c>
      <c r="E536" s="140">
        <v>0</v>
      </c>
      <c r="F536" t="str">
        <f t="shared" si="16"/>
        <v>日産トレーデイング(株)</v>
      </c>
      <c r="G536" t="str">
        <f t="shared" si="17"/>
        <v>日産トレーデイング(株)_メニューB(残差)</v>
      </c>
      <c r="H536">
        <v>0</v>
      </c>
      <c r="I536" s="140"/>
      <c r="J536" t="s">
        <v>512</v>
      </c>
    </row>
    <row r="537" spans="1:10">
      <c r="A537" s="140"/>
      <c r="B537" s="140"/>
      <c r="C537" s="140" t="s">
        <v>952</v>
      </c>
      <c r="D537" s="140">
        <v>0</v>
      </c>
      <c r="E537" s="140">
        <v>0</v>
      </c>
      <c r="F537" t="str">
        <f t="shared" si="16"/>
        <v>日産トレーデイング(株)</v>
      </c>
      <c r="G537" t="str">
        <f t="shared" si="17"/>
        <v>日産トレーデイング(株)_(参考値)事業者全体</v>
      </c>
      <c r="H537">
        <v>0</v>
      </c>
      <c r="I537" s="140"/>
      <c r="J537" t="s">
        <v>512</v>
      </c>
    </row>
    <row r="538" spans="1:10">
      <c r="A538" s="140" t="s">
        <v>798</v>
      </c>
      <c r="B538" s="140" t="s">
        <v>2387</v>
      </c>
      <c r="C538" s="140" t="s">
        <v>429</v>
      </c>
      <c r="D538" s="140">
        <v>0</v>
      </c>
      <c r="E538" s="140">
        <v>0</v>
      </c>
      <c r="F538" t="str">
        <f t="shared" si="16"/>
        <v>(株)エネウィル</v>
      </c>
      <c r="G538" t="str">
        <f t="shared" si="17"/>
        <v>(株)エネウィル_メニューA</v>
      </c>
      <c r="H538">
        <v>0</v>
      </c>
      <c r="I538" s="140"/>
      <c r="J538" t="s">
        <v>512</v>
      </c>
    </row>
    <row r="539" spans="1:10">
      <c r="A539" s="140"/>
      <c r="B539" s="140"/>
      <c r="C539" s="140" t="s">
        <v>393</v>
      </c>
      <c r="D539" s="140">
        <v>4.2200000000000001E-4</v>
      </c>
      <c r="E539" s="140">
        <v>4.2200000000000001E-4</v>
      </c>
      <c r="F539" t="str">
        <f t="shared" si="16"/>
        <v>(株)エネウィル</v>
      </c>
      <c r="G539" t="str">
        <f t="shared" si="17"/>
        <v>(株)エネウィル_メニューB(残差)</v>
      </c>
      <c r="H539">
        <v>4.2200000000000001E-4</v>
      </c>
      <c r="I539" s="140"/>
      <c r="J539" t="s">
        <v>512</v>
      </c>
    </row>
    <row r="540" spans="1:10">
      <c r="A540" s="140"/>
      <c r="B540" s="140"/>
      <c r="C540" s="140" t="s">
        <v>952</v>
      </c>
      <c r="D540" s="140">
        <v>1.3749999999999999E-3</v>
      </c>
      <c r="E540" s="140">
        <v>1.3749999999999999E-3</v>
      </c>
      <c r="F540" t="str">
        <f t="shared" si="16"/>
        <v>(株)エネウィル</v>
      </c>
      <c r="G540" t="str">
        <f t="shared" si="17"/>
        <v>(株)エネウィル_(参考値)事業者全体</v>
      </c>
      <c r="H540">
        <v>1.3749999999999999E-3</v>
      </c>
      <c r="I540" s="140"/>
      <c r="J540" t="s">
        <v>512</v>
      </c>
    </row>
    <row r="541" spans="1:10">
      <c r="A541" s="140" t="s">
        <v>797</v>
      </c>
      <c r="B541" s="140" t="s">
        <v>2388</v>
      </c>
      <c r="C541" s="140"/>
      <c r="D541" s="140">
        <v>6.0499999999999996E-4</v>
      </c>
      <c r="E541" s="140">
        <v>6.0499999999999996E-4</v>
      </c>
      <c r="F541" t="str">
        <f t="shared" si="16"/>
        <v>Next Power(株)</v>
      </c>
      <c r="G541" t="str">
        <f t="shared" si="17"/>
        <v>Next Power(株)_</v>
      </c>
      <c r="H541">
        <v>6.0499999999999996E-4</v>
      </c>
      <c r="I541" s="140"/>
      <c r="J541" t="s">
        <v>512</v>
      </c>
    </row>
    <row r="542" spans="1:10">
      <c r="A542" s="140" t="s">
        <v>796</v>
      </c>
      <c r="B542" s="140" t="s">
        <v>184</v>
      </c>
      <c r="C542" s="140" t="s">
        <v>429</v>
      </c>
      <c r="D542" s="140">
        <v>0</v>
      </c>
      <c r="E542" s="140">
        <v>0</v>
      </c>
      <c r="F542" t="str">
        <f t="shared" si="16"/>
        <v>はりま電力(株)</v>
      </c>
      <c r="G542" t="str">
        <f t="shared" si="17"/>
        <v>はりま電力(株)_メニューA</v>
      </c>
      <c r="H542">
        <v>0</v>
      </c>
      <c r="I542" s="140"/>
      <c r="J542" t="s">
        <v>512</v>
      </c>
    </row>
    <row r="543" spans="1:10">
      <c r="A543" s="140"/>
      <c r="B543" s="140"/>
      <c r="C543" s="140" t="s">
        <v>393</v>
      </c>
      <c r="D543" s="140">
        <v>5.9400000000000002E-4</v>
      </c>
      <c r="E543" s="140">
        <v>5.9400000000000002E-4</v>
      </c>
      <c r="F543" t="str">
        <f t="shared" si="16"/>
        <v>はりま電力(株)</v>
      </c>
      <c r="G543" t="str">
        <f t="shared" si="17"/>
        <v>はりま電力(株)_メニューB(残差)</v>
      </c>
      <c r="H543">
        <v>5.9400000000000002E-4</v>
      </c>
      <c r="I543" s="140"/>
      <c r="J543" t="s">
        <v>512</v>
      </c>
    </row>
    <row r="544" spans="1:10">
      <c r="A544" s="140"/>
      <c r="B544" s="140"/>
      <c r="C544" s="140" t="s">
        <v>952</v>
      </c>
      <c r="D544" s="140">
        <v>5.7899999999999998E-4</v>
      </c>
      <c r="E544" s="140">
        <v>5.7899999999999998E-4</v>
      </c>
      <c r="F544" t="str">
        <f t="shared" si="16"/>
        <v>はりま電力(株)</v>
      </c>
      <c r="G544" t="str">
        <f t="shared" si="17"/>
        <v>はりま電力(株)_(参考値)事業者全体</v>
      </c>
      <c r="H544">
        <v>5.7899999999999998E-4</v>
      </c>
      <c r="I544" s="140"/>
      <c r="J544" t="s">
        <v>512</v>
      </c>
    </row>
    <row r="545" spans="1:10">
      <c r="A545" s="140" t="s">
        <v>795</v>
      </c>
      <c r="B545" s="140" t="s">
        <v>245</v>
      </c>
      <c r="C545" s="140" t="s">
        <v>429</v>
      </c>
      <c r="D545" s="140">
        <v>0</v>
      </c>
      <c r="E545" s="140">
        <v>0</v>
      </c>
      <c r="F545" t="str">
        <f t="shared" si="16"/>
        <v>(株)浜松新電力</v>
      </c>
      <c r="G545" t="str">
        <f t="shared" si="17"/>
        <v>(株)浜松新電力_メニューA</v>
      </c>
      <c r="H545">
        <v>0</v>
      </c>
      <c r="I545" s="140"/>
      <c r="J545" t="s">
        <v>512</v>
      </c>
    </row>
    <row r="546" spans="1:10">
      <c r="A546" s="140"/>
      <c r="B546" s="140"/>
      <c r="C546" s="140" t="s">
        <v>952</v>
      </c>
      <c r="D546" s="140">
        <v>1.2400000000000001E-4</v>
      </c>
      <c r="E546" s="140">
        <v>1.2400000000000001E-4</v>
      </c>
      <c r="F546" t="str">
        <f t="shared" si="16"/>
        <v>(株)浜松新電力</v>
      </c>
      <c r="G546" t="str">
        <f t="shared" si="17"/>
        <v>(株)浜松新電力_(参考値)事業者全体</v>
      </c>
      <c r="H546">
        <v>1.2400000000000001E-4</v>
      </c>
      <c r="I546" s="140"/>
      <c r="J546" t="s">
        <v>512</v>
      </c>
    </row>
    <row r="547" spans="1:10">
      <c r="A547" s="140" t="s">
        <v>794</v>
      </c>
      <c r="B547" s="140" t="s">
        <v>246</v>
      </c>
      <c r="C547" s="140" t="s">
        <v>429</v>
      </c>
      <c r="D547" s="140">
        <v>0</v>
      </c>
      <c r="E547" s="140">
        <v>0</v>
      </c>
      <c r="F547" t="str">
        <f t="shared" si="16"/>
        <v>ゼロワットパワー(株)</v>
      </c>
      <c r="G547" t="str">
        <f t="shared" si="17"/>
        <v>ゼロワットパワー(株)_メニューA</v>
      </c>
      <c r="H547">
        <v>0</v>
      </c>
      <c r="I547" s="140"/>
      <c r="J547" t="s">
        <v>512</v>
      </c>
    </row>
    <row r="548" spans="1:10">
      <c r="A548" s="140"/>
      <c r="B548" s="140"/>
      <c r="C548" s="140" t="s">
        <v>953</v>
      </c>
      <c r="D548" s="140">
        <v>0</v>
      </c>
      <c r="E548" s="140">
        <v>0</v>
      </c>
      <c r="F548" t="str">
        <f t="shared" si="16"/>
        <v>ゼロワットパワー(株)</v>
      </c>
      <c r="G548" t="str">
        <f t="shared" si="17"/>
        <v>ゼロワットパワー(株)_メニューB</v>
      </c>
      <c r="H548">
        <v>0</v>
      </c>
      <c r="I548" s="140"/>
      <c r="J548" t="s">
        <v>512</v>
      </c>
    </row>
    <row r="549" spans="1:10">
      <c r="A549" s="140"/>
      <c r="B549" s="140"/>
      <c r="C549" s="140" t="s">
        <v>988</v>
      </c>
      <c r="D549" s="140">
        <v>0</v>
      </c>
      <c r="E549" s="140">
        <v>0</v>
      </c>
      <c r="F549" t="str">
        <f t="shared" si="16"/>
        <v>ゼロワットパワー(株)</v>
      </c>
      <c r="G549" t="str">
        <f t="shared" si="17"/>
        <v>ゼロワットパワー(株)_メニューC</v>
      </c>
      <c r="H549">
        <v>0</v>
      </c>
      <c r="I549" s="140"/>
      <c r="J549" t="s">
        <v>512</v>
      </c>
    </row>
    <row r="550" spans="1:10">
      <c r="A550" s="140"/>
      <c r="B550" s="140"/>
      <c r="C550" s="140" t="s">
        <v>987</v>
      </c>
      <c r="D550" s="140">
        <v>0</v>
      </c>
      <c r="E550" s="140">
        <v>0</v>
      </c>
      <c r="F550" t="str">
        <f t="shared" si="16"/>
        <v>ゼロワットパワー(株)</v>
      </c>
      <c r="G550" t="str">
        <f t="shared" si="17"/>
        <v>ゼロワットパワー(株)_メニューD</v>
      </c>
      <c r="H550">
        <v>0</v>
      </c>
      <c r="I550" s="140"/>
      <c r="J550" t="s">
        <v>512</v>
      </c>
    </row>
    <row r="551" spans="1:10">
      <c r="A551" s="140"/>
      <c r="B551" s="140"/>
      <c r="C551" s="140" t="s">
        <v>986</v>
      </c>
      <c r="D551" s="140">
        <v>0</v>
      </c>
      <c r="E551" s="140">
        <v>0</v>
      </c>
      <c r="F551" t="str">
        <f t="shared" si="16"/>
        <v>ゼロワットパワー(株)</v>
      </c>
      <c r="G551" t="str">
        <f t="shared" si="17"/>
        <v>ゼロワットパワー(株)_メニューE</v>
      </c>
      <c r="H551">
        <v>0</v>
      </c>
      <c r="I551" s="140"/>
      <c r="J551" t="s">
        <v>512</v>
      </c>
    </row>
    <row r="552" spans="1:10">
      <c r="A552" s="140"/>
      <c r="B552" s="140"/>
      <c r="C552" s="140" t="s">
        <v>985</v>
      </c>
      <c r="D552" s="140">
        <v>0</v>
      </c>
      <c r="E552" s="140">
        <v>0</v>
      </c>
      <c r="F552" t="str">
        <f t="shared" si="16"/>
        <v>ゼロワットパワー(株)</v>
      </c>
      <c r="G552" t="str">
        <f t="shared" si="17"/>
        <v>ゼロワットパワー(株)_メニューF</v>
      </c>
      <c r="H552">
        <v>0</v>
      </c>
      <c r="I552" s="140"/>
      <c r="J552" t="s">
        <v>512</v>
      </c>
    </row>
    <row r="553" spans="1:10">
      <c r="A553" s="140"/>
      <c r="B553" s="140"/>
      <c r="C553" s="140" t="s">
        <v>1083</v>
      </c>
      <c r="D553" s="140">
        <v>0</v>
      </c>
      <c r="E553" s="140">
        <v>0</v>
      </c>
      <c r="F553" t="str">
        <f t="shared" si="16"/>
        <v>ゼロワットパワー(株)</v>
      </c>
      <c r="G553" t="str">
        <f t="shared" si="17"/>
        <v>ゼロワットパワー(株)_メニューG</v>
      </c>
      <c r="H553">
        <v>0</v>
      </c>
      <c r="I553" s="140"/>
      <c r="J553" t="s">
        <v>512</v>
      </c>
    </row>
    <row r="554" spans="1:10">
      <c r="A554" s="140"/>
      <c r="B554" s="140"/>
      <c r="C554" s="140" t="s">
        <v>1082</v>
      </c>
      <c r="D554" s="140">
        <v>0</v>
      </c>
      <c r="E554" s="140">
        <v>0</v>
      </c>
      <c r="F554" t="str">
        <f t="shared" si="16"/>
        <v>ゼロワットパワー(株)</v>
      </c>
      <c r="G554" t="str">
        <f t="shared" si="17"/>
        <v>ゼロワットパワー(株)_メニューH</v>
      </c>
      <c r="H554">
        <v>0</v>
      </c>
      <c r="I554" s="140"/>
      <c r="J554" t="s">
        <v>512</v>
      </c>
    </row>
    <row r="555" spans="1:10">
      <c r="A555" s="140"/>
      <c r="B555" s="140"/>
      <c r="C555" s="140" t="s">
        <v>1099</v>
      </c>
      <c r="D555" s="140">
        <v>6.3E-5</v>
      </c>
      <c r="E555" s="140">
        <v>6.3E-5</v>
      </c>
      <c r="F555" t="str">
        <f t="shared" si="16"/>
        <v>ゼロワットパワー(株)</v>
      </c>
      <c r="G555" t="str">
        <f t="shared" si="17"/>
        <v>ゼロワットパワー(株)_メニューI(残差)</v>
      </c>
      <c r="H555">
        <v>6.3E-5</v>
      </c>
      <c r="I555" s="140"/>
      <c r="J555" t="s">
        <v>512</v>
      </c>
    </row>
    <row r="556" spans="1:10">
      <c r="A556" s="140"/>
      <c r="B556" s="140"/>
      <c r="C556" s="140" t="s">
        <v>952</v>
      </c>
      <c r="D556" s="140">
        <v>7.9999999999999996E-6</v>
      </c>
      <c r="E556" s="140">
        <v>7.9999999999999996E-6</v>
      </c>
      <c r="F556" t="str">
        <f t="shared" si="16"/>
        <v>ゼロワットパワー(株)</v>
      </c>
      <c r="G556" t="str">
        <f t="shared" si="17"/>
        <v>ゼロワットパワー(株)_(参考値)事業者全体</v>
      </c>
      <c r="H556">
        <v>7.9999999999999996E-6</v>
      </c>
      <c r="I556" s="140"/>
      <c r="J556" t="s">
        <v>512</v>
      </c>
    </row>
    <row r="557" spans="1:10">
      <c r="A557" s="140" t="s">
        <v>793</v>
      </c>
      <c r="B557" s="140" t="s">
        <v>1087</v>
      </c>
      <c r="C557" s="140" t="s">
        <v>429</v>
      </c>
      <c r="D557" s="140">
        <v>0</v>
      </c>
      <c r="E557" s="140">
        <v>0</v>
      </c>
      <c r="F557" t="str">
        <f t="shared" si="16"/>
        <v>アストマックス(株)</v>
      </c>
      <c r="G557" t="str">
        <f t="shared" si="17"/>
        <v>アストマックス(株)_メニューA</v>
      </c>
      <c r="H557">
        <v>0</v>
      </c>
      <c r="I557" s="140"/>
      <c r="J557" t="s">
        <v>512</v>
      </c>
    </row>
    <row r="558" spans="1:10">
      <c r="A558" s="140"/>
      <c r="B558" s="140"/>
      <c r="C558" s="140" t="s">
        <v>953</v>
      </c>
      <c r="D558" s="140">
        <v>0</v>
      </c>
      <c r="E558" s="140">
        <v>0</v>
      </c>
      <c r="F558" t="str">
        <f t="shared" si="16"/>
        <v>アストマックス(株)</v>
      </c>
      <c r="G558" t="str">
        <f t="shared" si="17"/>
        <v>アストマックス(株)_メニューB</v>
      </c>
      <c r="H558">
        <v>0</v>
      </c>
      <c r="I558" s="140"/>
      <c r="J558" t="s">
        <v>512</v>
      </c>
    </row>
    <row r="559" spans="1:10">
      <c r="A559" s="140"/>
      <c r="B559" s="140"/>
      <c r="C559" s="140" t="s">
        <v>988</v>
      </c>
      <c r="D559" s="140">
        <v>4.1399999999999998E-4</v>
      </c>
      <c r="E559" s="140">
        <v>4.1399999999999998E-4</v>
      </c>
      <c r="F559" t="str">
        <f t="shared" si="16"/>
        <v>アストマックス(株)</v>
      </c>
      <c r="G559" t="str">
        <f t="shared" si="17"/>
        <v>アストマックス(株)_メニューC</v>
      </c>
      <c r="H559">
        <v>4.1399999999999998E-4</v>
      </c>
      <c r="I559" s="140"/>
      <c r="J559" t="s">
        <v>512</v>
      </c>
    </row>
    <row r="560" spans="1:10">
      <c r="A560" s="140"/>
      <c r="B560" s="140"/>
      <c r="C560" s="140" t="s">
        <v>1007</v>
      </c>
      <c r="D560" s="140">
        <v>7.7700000000000002E-4</v>
      </c>
      <c r="E560" s="140">
        <v>7.7700000000000002E-4</v>
      </c>
      <c r="F560" t="str">
        <f t="shared" si="16"/>
        <v>アストマックス(株)</v>
      </c>
      <c r="G560" t="str">
        <f t="shared" si="17"/>
        <v>アストマックス(株)_メニューD(残差)</v>
      </c>
      <c r="H560">
        <v>7.7700000000000002E-4</v>
      </c>
      <c r="I560" s="140"/>
      <c r="J560" t="s">
        <v>512</v>
      </c>
    </row>
    <row r="561" spans="1:10">
      <c r="A561" s="140"/>
      <c r="B561" s="140"/>
      <c r="C561" s="140" t="s">
        <v>952</v>
      </c>
      <c r="D561" s="140">
        <v>7.5299999999999998E-4</v>
      </c>
      <c r="E561" s="140">
        <v>7.5299999999999998E-4</v>
      </c>
      <c r="F561" t="str">
        <f t="shared" si="16"/>
        <v>アストマックス(株)</v>
      </c>
      <c r="G561" t="str">
        <f t="shared" si="17"/>
        <v>アストマックス(株)_(参考値)事業者全体</v>
      </c>
      <c r="H561">
        <v>7.5299999999999998E-4</v>
      </c>
      <c r="I561" s="140"/>
      <c r="J561" t="s">
        <v>512</v>
      </c>
    </row>
    <row r="562" spans="1:10">
      <c r="A562" s="140" t="s">
        <v>792</v>
      </c>
      <c r="B562" s="140" t="s">
        <v>247</v>
      </c>
      <c r="C562" s="140" t="s">
        <v>429</v>
      </c>
      <c r="D562" s="140">
        <v>0</v>
      </c>
      <c r="E562" s="140">
        <v>0</v>
      </c>
      <c r="F562" t="str">
        <f t="shared" si="16"/>
        <v>(株)やまがた新電力</v>
      </c>
      <c r="G562" t="str">
        <f t="shared" si="17"/>
        <v>(株)やまがた新電力_メニューA</v>
      </c>
      <c r="H562">
        <v>0</v>
      </c>
      <c r="I562" s="140"/>
      <c r="J562" t="s">
        <v>512</v>
      </c>
    </row>
    <row r="563" spans="1:10">
      <c r="A563" s="140"/>
      <c r="B563" s="140"/>
      <c r="C563" s="140" t="s">
        <v>953</v>
      </c>
      <c r="D563" s="140">
        <v>5.0000000000000004E-6</v>
      </c>
      <c r="E563" s="140">
        <v>5.0000000000000004E-6</v>
      </c>
      <c r="F563" t="str">
        <f t="shared" si="16"/>
        <v>(株)やまがた新電力</v>
      </c>
      <c r="G563" t="str">
        <f t="shared" si="17"/>
        <v>(株)やまがた新電力_メニューB</v>
      </c>
      <c r="H563">
        <v>5.0000000000000004E-6</v>
      </c>
      <c r="I563" s="140"/>
      <c r="J563" t="s">
        <v>512</v>
      </c>
    </row>
    <row r="564" spans="1:10">
      <c r="A564" s="140"/>
      <c r="B564" s="140"/>
      <c r="C564" s="140" t="s">
        <v>988</v>
      </c>
      <c r="D564" s="140">
        <v>1.17E-4</v>
      </c>
      <c r="E564" s="140">
        <v>1.17E-4</v>
      </c>
      <c r="F564" t="str">
        <f t="shared" si="16"/>
        <v>(株)やまがた新電力</v>
      </c>
      <c r="G564" t="str">
        <f t="shared" si="17"/>
        <v>(株)やまがた新電力_メニューC</v>
      </c>
      <c r="H564">
        <v>1.17E-4</v>
      </c>
      <c r="I564" s="140"/>
      <c r="J564" t="s">
        <v>512</v>
      </c>
    </row>
    <row r="565" spans="1:10">
      <c r="A565" s="140"/>
      <c r="B565" s="140"/>
      <c r="C565" s="140" t="s">
        <v>1007</v>
      </c>
      <c r="D565" s="140">
        <v>4.2200000000000001E-4</v>
      </c>
      <c r="E565" s="140">
        <v>4.2200000000000001E-4</v>
      </c>
      <c r="F565" t="str">
        <f t="shared" si="16"/>
        <v>(株)やまがた新電力</v>
      </c>
      <c r="G565" t="str">
        <f t="shared" si="17"/>
        <v>(株)やまがた新電力_メニューD(残差)</v>
      </c>
      <c r="H565">
        <v>4.2200000000000001E-4</v>
      </c>
      <c r="I565" s="140"/>
      <c r="J565" t="s">
        <v>512</v>
      </c>
    </row>
    <row r="566" spans="1:10">
      <c r="A566" s="140"/>
      <c r="B566" s="140"/>
      <c r="C566" s="140" t="s">
        <v>952</v>
      </c>
      <c r="D566" s="140">
        <v>1.2999999999999999E-4</v>
      </c>
      <c r="E566" s="140">
        <v>1.2999999999999999E-4</v>
      </c>
      <c r="F566" t="str">
        <f t="shared" si="16"/>
        <v>(株)やまがた新電力</v>
      </c>
      <c r="G566" t="str">
        <f t="shared" si="17"/>
        <v>(株)やまがた新電力_(参考値)事業者全体</v>
      </c>
      <c r="H566">
        <v>1.2999999999999999E-4</v>
      </c>
      <c r="I566" s="140"/>
      <c r="J566" t="s">
        <v>512</v>
      </c>
    </row>
    <row r="567" spans="1:10">
      <c r="A567" s="140" t="s">
        <v>791</v>
      </c>
      <c r="B567" s="140" t="s">
        <v>1086</v>
      </c>
      <c r="C567" s="140" t="s">
        <v>429</v>
      </c>
      <c r="D567" s="140">
        <v>9.0000000000000002E-6</v>
      </c>
      <c r="E567" s="140">
        <v>9.0000000000000002E-6</v>
      </c>
      <c r="F567" t="str">
        <f t="shared" si="16"/>
        <v>一般社団法人東松島みらいとし機構</v>
      </c>
      <c r="G567" t="str">
        <f t="shared" si="17"/>
        <v>一般社団法人東松島みらいとし機構_メニューA</v>
      </c>
      <c r="H567">
        <v>9.0000000000000002E-6</v>
      </c>
      <c r="I567" s="140"/>
      <c r="J567" t="s">
        <v>512</v>
      </c>
    </row>
    <row r="568" spans="1:10">
      <c r="A568" s="140"/>
      <c r="B568" s="140"/>
      <c r="C568" s="140" t="s">
        <v>393</v>
      </c>
      <c r="D568" s="140">
        <v>4.75E-4</v>
      </c>
      <c r="E568" s="140">
        <v>4.75E-4</v>
      </c>
      <c r="F568" t="str">
        <f t="shared" si="16"/>
        <v>一般社団法人東松島みらいとし機構</v>
      </c>
      <c r="G568" t="str">
        <f t="shared" si="17"/>
        <v>一般社団法人東松島みらいとし機構_メニューB(残差)</v>
      </c>
      <c r="H568">
        <v>4.75E-4</v>
      </c>
      <c r="I568" s="140"/>
      <c r="J568" t="s">
        <v>512</v>
      </c>
    </row>
    <row r="569" spans="1:10">
      <c r="A569" s="140"/>
      <c r="B569" s="140"/>
      <c r="C569" s="140" t="s">
        <v>952</v>
      </c>
      <c r="D569" s="140">
        <v>4.6500000000000003E-4</v>
      </c>
      <c r="E569" s="140">
        <v>4.6500000000000003E-4</v>
      </c>
      <c r="F569" t="str">
        <f t="shared" si="16"/>
        <v>一般社団法人東松島みらいとし機構</v>
      </c>
      <c r="G569" t="str">
        <f t="shared" si="17"/>
        <v>一般社団法人東松島みらいとし機構_(参考値)事業者全体</v>
      </c>
      <c r="H569">
        <v>4.6500000000000003E-4</v>
      </c>
      <c r="I569" s="140"/>
    </row>
    <row r="570" spans="1:10">
      <c r="A570" s="140" t="s">
        <v>790</v>
      </c>
      <c r="B570" s="140" t="s">
        <v>248</v>
      </c>
      <c r="C570" s="140" t="s">
        <v>429</v>
      </c>
      <c r="D570" s="140">
        <v>0</v>
      </c>
      <c r="E570" s="140">
        <v>0</v>
      </c>
      <c r="F570" t="str">
        <f t="shared" si="16"/>
        <v>(株)グリーンパワー大東</v>
      </c>
      <c r="G570" t="str">
        <f t="shared" si="17"/>
        <v>(株)グリーンパワー大東_メニューA</v>
      </c>
      <c r="H570">
        <v>0</v>
      </c>
      <c r="I570" s="140"/>
    </row>
    <row r="571" spans="1:10">
      <c r="A571" s="140"/>
      <c r="B571" s="140"/>
      <c r="C571" s="140" t="s">
        <v>953</v>
      </c>
      <c r="D571" s="140">
        <v>1.2E-4</v>
      </c>
      <c r="E571" s="140">
        <v>1.2E-4</v>
      </c>
      <c r="F571" t="str">
        <f t="shared" si="16"/>
        <v>(株)グリーンパワー大東</v>
      </c>
      <c r="G571" t="str">
        <f t="shared" si="17"/>
        <v>(株)グリーンパワー大東_メニューB</v>
      </c>
      <c r="H571">
        <v>1.2E-4</v>
      </c>
      <c r="I571" s="140"/>
    </row>
    <row r="572" spans="1:10">
      <c r="A572" s="140"/>
      <c r="B572" s="140"/>
      <c r="C572" s="140" t="s">
        <v>965</v>
      </c>
      <c r="D572" s="140">
        <v>2.1800000000000001E-4</v>
      </c>
      <c r="E572" s="140">
        <v>2.1800000000000001E-4</v>
      </c>
      <c r="F572" t="str">
        <f t="shared" si="16"/>
        <v>(株)グリーンパワー大東</v>
      </c>
      <c r="G572" t="str">
        <f t="shared" si="17"/>
        <v>(株)グリーンパワー大東_メニューC(残差)</v>
      </c>
      <c r="H572">
        <v>2.1800000000000001E-4</v>
      </c>
      <c r="I572" s="140"/>
    </row>
    <row r="573" spans="1:10">
      <c r="A573" s="140"/>
      <c r="B573" s="140"/>
      <c r="C573" s="140" t="s">
        <v>952</v>
      </c>
      <c r="D573" s="140">
        <v>1.17E-4</v>
      </c>
      <c r="E573" s="140">
        <v>1.17E-4</v>
      </c>
      <c r="F573" t="str">
        <f t="shared" si="16"/>
        <v>(株)グリーンパワー大東</v>
      </c>
      <c r="G573" t="str">
        <f t="shared" si="17"/>
        <v>(株)グリーンパワー大東_(参考値)事業者全体</v>
      </c>
      <c r="H573">
        <v>1.17E-4</v>
      </c>
      <c r="I573" s="140"/>
    </row>
    <row r="574" spans="1:10">
      <c r="A574" s="140" t="s">
        <v>789</v>
      </c>
      <c r="B574" s="140" t="s">
        <v>2390</v>
      </c>
      <c r="C574" s="140"/>
      <c r="D574" s="140">
        <v>5.6800000000000004E-4</v>
      </c>
      <c r="E574" s="140">
        <v>5.6800000000000004E-4</v>
      </c>
      <c r="F574" t="str">
        <f t="shared" si="16"/>
        <v>(株)シーラソーラー</v>
      </c>
      <c r="G574" t="str">
        <f t="shared" si="17"/>
        <v>(株)シーラソーラー_</v>
      </c>
      <c r="H574">
        <v>5.6800000000000004E-4</v>
      </c>
      <c r="I574" s="140"/>
    </row>
    <row r="575" spans="1:10">
      <c r="A575" s="140" t="s">
        <v>788</v>
      </c>
      <c r="B575" s="140" t="s">
        <v>164</v>
      </c>
      <c r="C575" s="140"/>
      <c r="D575" s="140">
        <v>4.8000000000000001E-4</v>
      </c>
      <c r="E575" s="140">
        <v>4.8000000000000001E-4</v>
      </c>
      <c r="F575" t="str">
        <f t="shared" si="16"/>
        <v>御所野縄文電力(株)</v>
      </c>
      <c r="G575" t="str">
        <f t="shared" si="17"/>
        <v>御所野縄文電力(株)_</v>
      </c>
      <c r="H575">
        <v>4.8000000000000001E-4</v>
      </c>
      <c r="I575" s="140"/>
    </row>
    <row r="576" spans="1:10">
      <c r="A576" s="140" t="s">
        <v>787</v>
      </c>
      <c r="B576" s="140" t="s">
        <v>2392</v>
      </c>
      <c r="C576" s="140" t="s">
        <v>429</v>
      </c>
      <c r="D576" s="140">
        <v>0</v>
      </c>
      <c r="E576" s="140">
        <v>0</v>
      </c>
      <c r="F576" t="str">
        <f t="shared" si="16"/>
        <v>(株)カーボンニュートラル</v>
      </c>
      <c r="G576" t="str">
        <f t="shared" si="17"/>
        <v>(株)カーボンニュートラル_メニューA</v>
      </c>
      <c r="H576">
        <v>0</v>
      </c>
      <c r="I576" s="140"/>
    </row>
    <row r="577" spans="1:9">
      <c r="A577" s="140"/>
      <c r="B577" s="140"/>
      <c r="C577" s="140" t="s">
        <v>393</v>
      </c>
      <c r="D577" s="140">
        <v>3.8299999999999999E-4</v>
      </c>
      <c r="E577" s="140">
        <v>3.8299999999999999E-4</v>
      </c>
      <c r="F577" t="str">
        <f t="shared" si="16"/>
        <v>(株)カーボンニュートラル</v>
      </c>
      <c r="G577" t="str">
        <f t="shared" si="17"/>
        <v>(株)カーボンニュートラル_メニューB(残差)</v>
      </c>
      <c r="H577">
        <v>3.8299999999999999E-4</v>
      </c>
      <c r="I577" s="140"/>
    </row>
    <row r="578" spans="1:9">
      <c r="A578" s="140"/>
      <c r="B578" s="140"/>
      <c r="C578" s="140" t="s">
        <v>952</v>
      </c>
      <c r="D578" s="140">
        <v>2.5799999999999998E-4</v>
      </c>
      <c r="E578" s="140">
        <v>2.5799999999999998E-4</v>
      </c>
      <c r="F578" t="str">
        <f t="shared" si="16"/>
        <v>(株)カーボンニュートラル</v>
      </c>
      <c r="G578" t="str">
        <f t="shared" si="17"/>
        <v>(株)カーボンニュートラル_(参考値)事業者全体</v>
      </c>
      <c r="H578">
        <v>2.5799999999999998E-4</v>
      </c>
      <c r="I578" s="140"/>
    </row>
    <row r="579" spans="1:9">
      <c r="A579" s="140" t="s">
        <v>786</v>
      </c>
      <c r="B579" s="140" t="s">
        <v>249</v>
      </c>
      <c r="C579" s="140" t="s">
        <v>429</v>
      </c>
      <c r="D579" s="140">
        <v>0</v>
      </c>
      <c r="E579" s="140">
        <v>0</v>
      </c>
      <c r="F579" t="str">
        <f t="shared" si="16"/>
        <v>宮古新電力(株)</v>
      </c>
      <c r="G579" t="str">
        <f t="shared" si="17"/>
        <v>宮古新電力(株)_メニューA</v>
      </c>
      <c r="H579">
        <v>0</v>
      </c>
      <c r="I579" s="140"/>
    </row>
    <row r="580" spans="1:9">
      <c r="A580" s="140"/>
      <c r="B580" s="140"/>
      <c r="C580" s="140" t="s">
        <v>393</v>
      </c>
      <c r="D580" s="140">
        <v>4.5899999999999999E-4</v>
      </c>
      <c r="E580" s="140">
        <v>4.5899999999999999E-4</v>
      </c>
      <c r="F580" t="str">
        <f t="shared" ref="F580:F643" si="18">IF(A580="",F579,B580)</f>
        <v>宮古新電力(株)</v>
      </c>
      <c r="G580" t="str">
        <f t="shared" si="17"/>
        <v>宮古新電力(株)_メニューB(残差)</v>
      </c>
      <c r="H580">
        <v>4.5899999999999999E-4</v>
      </c>
      <c r="I580" s="140"/>
    </row>
    <row r="581" spans="1:9">
      <c r="A581" s="140"/>
      <c r="B581" s="140"/>
      <c r="C581" s="140" t="s">
        <v>952</v>
      </c>
      <c r="D581" s="140">
        <v>4.5899999999999999E-4</v>
      </c>
      <c r="E581" s="140">
        <v>4.5899999999999999E-4</v>
      </c>
      <c r="F581" t="str">
        <f t="shared" si="18"/>
        <v>宮古新電力(株)</v>
      </c>
      <c r="G581" t="str">
        <f t="shared" ref="G581:G644" si="19">F581&amp;"_"&amp;C581</f>
        <v>宮古新電力(株)_(参考値)事業者全体</v>
      </c>
      <c r="H581">
        <v>4.5899999999999999E-4</v>
      </c>
      <c r="I581" s="140"/>
    </row>
    <row r="582" spans="1:9">
      <c r="A582" s="140" t="s">
        <v>785</v>
      </c>
      <c r="B582" s="140" t="s">
        <v>181</v>
      </c>
      <c r="C582" s="140"/>
      <c r="D582" s="140">
        <v>5.8699999999999996E-4</v>
      </c>
      <c r="E582" s="140">
        <v>5.8699999999999996E-4</v>
      </c>
      <c r="F582" t="str">
        <f t="shared" si="18"/>
        <v>長崎地域電力(株)</v>
      </c>
      <c r="G582" t="str">
        <f t="shared" si="19"/>
        <v>長崎地域電力(株)_</v>
      </c>
      <c r="H582">
        <v>5.8699999999999996E-4</v>
      </c>
      <c r="I582" s="140"/>
    </row>
    <row r="583" spans="1:9">
      <c r="A583" s="140" t="s">
        <v>784</v>
      </c>
      <c r="B583" s="140" t="s">
        <v>1085</v>
      </c>
      <c r="C583" s="140"/>
      <c r="D583" s="140">
        <v>3.7800000000000003E-4</v>
      </c>
      <c r="E583" s="140">
        <v>3.7800000000000003E-4</v>
      </c>
      <c r="F583" t="str">
        <f t="shared" si="18"/>
        <v>(株)エネアーク関西</v>
      </c>
      <c r="G583" t="str">
        <f t="shared" si="19"/>
        <v>(株)エネアーク関西_</v>
      </c>
      <c r="H583">
        <v>3.7800000000000003E-4</v>
      </c>
      <c r="I583" s="140"/>
    </row>
    <row r="584" spans="1:9">
      <c r="A584" s="140" t="s">
        <v>783</v>
      </c>
      <c r="B584" s="140" t="s">
        <v>161</v>
      </c>
      <c r="C584" s="140"/>
      <c r="D584" s="140">
        <v>3.8299999999999999E-4</v>
      </c>
      <c r="E584" s="140">
        <v>3.8299999999999999E-4</v>
      </c>
      <c r="F584" t="str">
        <f t="shared" si="18"/>
        <v>近畿電力(株)</v>
      </c>
      <c r="G584" t="str">
        <f t="shared" si="19"/>
        <v>近畿電力(株)_</v>
      </c>
      <c r="H584">
        <v>3.8299999999999999E-4</v>
      </c>
      <c r="I584" s="140"/>
    </row>
    <row r="585" spans="1:9">
      <c r="A585" s="140" t="s">
        <v>782</v>
      </c>
      <c r="B585" s="140" t="s">
        <v>170</v>
      </c>
      <c r="C585" s="140" t="s">
        <v>429</v>
      </c>
      <c r="D585" s="140">
        <v>0</v>
      </c>
      <c r="E585" s="140">
        <v>0</v>
      </c>
      <c r="F585" t="str">
        <f t="shared" si="18"/>
        <v>新電力おおいた(株)</v>
      </c>
      <c r="G585" t="str">
        <f t="shared" si="19"/>
        <v>新電力おおいた(株)_メニューA</v>
      </c>
      <c r="H585">
        <v>0</v>
      </c>
      <c r="I585" s="140"/>
    </row>
    <row r="586" spans="1:9">
      <c r="A586" s="140"/>
      <c r="B586" s="140"/>
      <c r="C586" s="140" t="s">
        <v>393</v>
      </c>
      <c r="D586" s="140">
        <v>3.7500000000000001E-4</v>
      </c>
      <c r="E586" s="140">
        <v>3.7500000000000001E-4</v>
      </c>
      <c r="F586" t="str">
        <f t="shared" si="18"/>
        <v>新電力おおいた(株)</v>
      </c>
      <c r="G586" t="str">
        <f t="shared" si="19"/>
        <v>新電力おおいた(株)_メニューB(残差)</v>
      </c>
      <c r="H586">
        <v>3.7500000000000001E-4</v>
      </c>
      <c r="I586" s="140"/>
    </row>
    <row r="587" spans="1:9">
      <c r="A587" s="140"/>
      <c r="B587" s="140"/>
      <c r="C587" s="140" t="s">
        <v>952</v>
      </c>
      <c r="D587" s="140">
        <v>3.5100000000000002E-4</v>
      </c>
      <c r="E587" s="140">
        <v>3.5100000000000002E-4</v>
      </c>
      <c r="F587" t="str">
        <f t="shared" si="18"/>
        <v>新電力おおいた(株)</v>
      </c>
      <c r="G587" t="str">
        <f t="shared" si="19"/>
        <v>新電力おおいた(株)_(参考値)事業者全体</v>
      </c>
      <c r="H587">
        <v>3.5100000000000002E-4</v>
      </c>
      <c r="I587" s="140"/>
    </row>
    <row r="588" spans="1:9">
      <c r="A588" s="140" t="s">
        <v>781</v>
      </c>
      <c r="B588" s="140" t="s">
        <v>157</v>
      </c>
      <c r="C588" s="140"/>
      <c r="D588" s="140">
        <v>5.6700000000000001E-4</v>
      </c>
      <c r="E588" s="140">
        <v>5.6700000000000001E-4</v>
      </c>
      <c r="F588" t="str">
        <f t="shared" si="18"/>
        <v>(株)日本セレモニー</v>
      </c>
      <c r="G588" t="str">
        <f t="shared" si="19"/>
        <v>(株)日本セレモニー_</v>
      </c>
      <c r="H588">
        <v>5.6700000000000001E-4</v>
      </c>
      <c r="I588" s="140"/>
    </row>
    <row r="589" spans="1:9">
      <c r="A589" s="140" t="s">
        <v>780</v>
      </c>
      <c r="B589" s="140" t="s">
        <v>250</v>
      </c>
      <c r="C589" s="140"/>
      <c r="D589" s="140">
        <v>6.4700000000000001E-4</v>
      </c>
      <c r="E589" s="140">
        <v>6.4700000000000001E-4</v>
      </c>
      <c r="F589" t="str">
        <f t="shared" si="18"/>
        <v>(株)池見石油店</v>
      </c>
      <c r="G589" t="str">
        <f t="shared" si="19"/>
        <v>(株)池見石油店_</v>
      </c>
      <c r="H589">
        <v>6.4700000000000001E-4</v>
      </c>
      <c r="I589" s="140"/>
    </row>
    <row r="590" spans="1:9">
      <c r="A590" s="140" t="s">
        <v>779</v>
      </c>
      <c r="B590" s="140" t="s">
        <v>168</v>
      </c>
      <c r="C590" s="140" t="s">
        <v>429</v>
      </c>
      <c r="D590" s="140">
        <v>0</v>
      </c>
      <c r="E590" s="140">
        <v>0</v>
      </c>
      <c r="F590" t="str">
        <f t="shared" si="18"/>
        <v>芝浦電力(株)</v>
      </c>
      <c r="G590" t="str">
        <f t="shared" si="19"/>
        <v>芝浦電力(株)_メニューA</v>
      </c>
      <c r="H590">
        <v>0</v>
      </c>
      <c r="I590" s="140"/>
    </row>
    <row r="591" spans="1:9">
      <c r="A591" s="140"/>
      <c r="B591" s="140"/>
      <c r="C591" s="140" t="s">
        <v>393</v>
      </c>
      <c r="D591" s="140">
        <v>5.4299999999999997E-4</v>
      </c>
      <c r="E591" s="140">
        <v>5.4299999999999997E-4</v>
      </c>
      <c r="F591" t="str">
        <f t="shared" si="18"/>
        <v>芝浦電力(株)</v>
      </c>
      <c r="G591" t="str">
        <f t="shared" si="19"/>
        <v>芝浦電力(株)_メニューB(残差)</v>
      </c>
      <c r="H591">
        <v>5.4299999999999997E-4</v>
      </c>
      <c r="I591" s="140"/>
    </row>
    <row r="592" spans="1:9">
      <c r="A592" s="140"/>
      <c r="B592" s="140"/>
      <c r="C592" s="140" t="s">
        <v>952</v>
      </c>
      <c r="D592" s="140">
        <v>4.9399999999999997E-4</v>
      </c>
      <c r="E592" s="140">
        <v>4.9399999999999997E-4</v>
      </c>
      <c r="F592" t="str">
        <f t="shared" si="18"/>
        <v>芝浦電力(株)</v>
      </c>
      <c r="G592" t="str">
        <f t="shared" si="19"/>
        <v>芝浦電力(株)_(参考値)事業者全体</v>
      </c>
      <c r="H592">
        <v>4.9399999999999997E-4</v>
      </c>
      <c r="I592" s="140"/>
    </row>
    <row r="593" spans="1:9">
      <c r="A593" s="140" t="s">
        <v>778</v>
      </c>
      <c r="B593" s="140" t="s">
        <v>1084</v>
      </c>
      <c r="C593" s="140"/>
      <c r="D593" s="140">
        <v>4.2299999999999998E-4</v>
      </c>
      <c r="E593" s="140">
        <v>4.2299999999999998E-4</v>
      </c>
      <c r="F593" t="str">
        <f t="shared" si="18"/>
        <v>(株)地域創生ホールディングス</v>
      </c>
      <c r="G593" t="str">
        <f t="shared" si="19"/>
        <v>(株)地域創生ホールディングス_</v>
      </c>
      <c r="H593">
        <v>4.2299999999999998E-4</v>
      </c>
      <c r="I593" s="140"/>
    </row>
    <row r="594" spans="1:9">
      <c r="A594" s="140" t="s">
        <v>777</v>
      </c>
      <c r="B594" s="140" t="s">
        <v>251</v>
      </c>
      <c r="C594" s="140"/>
      <c r="D594" s="140">
        <v>4.06E-4</v>
      </c>
      <c r="E594" s="140">
        <v>4.06E-4</v>
      </c>
      <c r="F594" t="str">
        <f t="shared" si="18"/>
        <v>(株)エーコープサービス</v>
      </c>
      <c r="G594" t="str">
        <f t="shared" si="19"/>
        <v>(株)エーコープサービス_</v>
      </c>
      <c r="H594">
        <v>4.06E-4</v>
      </c>
      <c r="I594" s="140"/>
    </row>
    <row r="595" spans="1:9">
      <c r="A595" s="140" t="s">
        <v>776</v>
      </c>
      <c r="B595" s="140" t="s">
        <v>2394</v>
      </c>
      <c r="C595" s="140"/>
      <c r="D595" s="140">
        <v>4.5600000000000003E-4</v>
      </c>
      <c r="E595" s="140">
        <v>4.5600000000000003E-4</v>
      </c>
      <c r="F595" t="str">
        <f t="shared" si="18"/>
        <v>宮崎瓦斯(株)(旧：(株)宮崎ガスリビング)</v>
      </c>
      <c r="G595" t="str">
        <f t="shared" si="19"/>
        <v>宮崎瓦斯(株)(旧：(株)宮崎ガスリビング)_</v>
      </c>
      <c r="H595">
        <v>4.5600000000000003E-4</v>
      </c>
      <c r="I595" s="140"/>
    </row>
    <row r="596" spans="1:9">
      <c r="A596" s="140" t="s">
        <v>775</v>
      </c>
      <c r="B596" s="140" t="s">
        <v>252</v>
      </c>
      <c r="C596" s="140"/>
      <c r="D596" s="140">
        <v>4.3800000000000002E-4</v>
      </c>
      <c r="E596" s="140">
        <v>4.3800000000000002E-4</v>
      </c>
      <c r="F596" t="str">
        <f t="shared" si="18"/>
        <v>山陰エレキ・アライアンス(株)</v>
      </c>
      <c r="G596" t="str">
        <f t="shared" si="19"/>
        <v>山陰エレキ・アライアンス(株)_</v>
      </c>
      <c r="H596">
        <v>4.3800000000000002E-4</v>
      </c>
      <c r="I596" s="140"/>
    </row>
    <row r="597" spans="1:9">
      <c r="A597" s="140" t="s">
        <v>2395</v>
      </c>
      <c r="B597" s="140" t="s">
        <v>2396</v>
      </c>
      <c r="C597" s="140"/>
      <c r="D597" s="140">
        <v>4.5399999999999998E-4</v>
      </c>
      <c r="E597" s="140">
        <v>4.5399999999999998E-4</v>
      </c>
      <c r="F597" t="str">
        <f t="shared" si="18"/>
        <v>(株)ジョヴィ</v>
      </c>
      <c r="G597" t="str">
        <f t="shared" si="19"/>
        <v>(株)ジョヴィ_</v>
      </c>
      <c r="H597">
        <v>4.5399999999999998E-4</v>
      </c>
      <c r="I597" s="140"/>
    </row>
    <row r="598" spans="1:9">
      <c r="A598" s="140" t="s">
        <v>774</v>
      </c>
      <c r="B598" s="140" t="s">
        <v>2397</v>
      </c>
      <c r="C598" s="140" t="s">
        <v>429</v>
      </c>
      <c r="D598" s="140">
        <v>0</v>
      </c>
      <c r="E598" s="140">
        <v>0</v>
      </c>
      <c r="F598" t="str">
        <f t="shared" si="18"/>
        <v xml:space="preserve">ミライフ東日本(株) </v>
      </c>
      <c r="G598" t="str">
        <f t="shared" si="19"/>
        <v>ミライフ東日本(株) _メニューA</v>
      </c>
      <c r="H598">
        <v>0</v>
      </c>
      <c r="I598" s="140"/>
    </row>
    <row r="599" spans="1:9">
      <c r="A599" s="140"/>
      <c r="B599" s="140"/>
      <c r="C599" s="140" t="s">
        <v>393</v>
      </c>
      <c r="D599" s="140">
        <v>4.1899999999999999E-4</v>
      </c>
      <c r="E599" s="140">
        <v>4.1899999999999999E-4</v>
      </c>
      <c r="F599" t="str">
        <f t="shared" si="18"/>
        <v xml:space="preserve">ミライフ東日本(株) </v>
      </c>
      <c r="G599" t="str">
        <f t="shared" si="19"/>
        <v>ミライフ東日本(株) _メニューB(残差)</v>
      </c>
      <c r="H599">
        <v>4.1899999999999999E-4</v>
      </c>
      <c r="I599" s="140"/>
    </row>
    <row r="600" spans="1:9">
      <c r="A600" s="140"/>
      <c r="B600" s="140"/>
      <c r="C600" s="140" t="s">
        <v>952</v>
      </c>
      <c r="D600" s="140">
        <v>4.1899999999999999E-4</v>
      </c>
      <c r="E600" s="140">
        <v>4.1899999999999999E-4</v>
      </c>
      <c r="F600" t="str">
        <f t="shared" si="18"/>
        <v xml:space="preserve">ミライフ東日本(株) </v>
      </c>
      <c r="G600" t="str">
        <f t="shared" si="19"/>
        <v>ミライフ東日本(株) _(参考値)事業者全体</v>
      </c>
      <c r="H600">
        <v>4.1899999999999999E-4</v>
      </c>
      <c r="I600" s="140"/>
    </row>
    <row r="601" spans="1:9">
      <c r="A601" s="140" t="s">
        <v>773</v>
      </c>
      <c r="B601" s="140" t="s">
        <v>253</v>
      </c>
      <c r="C601" s="140"/>
      <c r="D601" s="140">
        <v>4.3800000000000002E-4</v>
      </c>
      <c r="E601" s="140">
        <v>4.3800000000000002E-4</v>
      </c>
      <c r="F601" t="str">
        <f t="shared" si="18"/>
        <v>山陰酸素工業(株)</v>
      </c>
      <c r="G601" t="str">
        <f t="shared" si="19"/>
        <v>山陰酸素工業(株)_</v>
      </c>
      <c r="H601">
        <v>4.3800000000000002E-4</v>
      </c>
      <c r="I601" s="140"/>
    </row>
    <row r="602" spans="1:9">
      <c r="A602" s="140" t="s">
        <v>772</v>
      </c>
      <c r="B602" s="140" t="s">
        <v>254</v>
      </c>
      <c r="C602" s="140" t="s">
        <v>429</v>
      </c>
      <c r="D602" s="140">
        <v>0</v>
      </c>
      <c r="E602" s="140">
        <v>0</v>
      </c>
      <c r="F602" t="str">
        <f t="shared" si="18"/>
        <v>武陽ガス(株)</v>
      </c>
      <c r="G602" t="str">
        <f t="shared" si="19"/>
        <v>武陽ガス(株)_メニューA</v>
      </c>
      <c r="H602">
        <v>0</v>
      </c>
      <c r="I602" s="140"/>
    </row>
    <row r="603" spans="1:9">
      <c r="A603" s="140"/>
      <c r="B603" s="140"/>
      <c r="C603" s="140" t="s">
        <v>953</v>
      </c>
      <c r="D603" s="140">
        <v>2.05E-4</v>
      </c>
      <c r="E603" s="140">
        <v>2.05E-4</v>
      </c>
      <c r="F603" t="str">
        <f t="shared" si="18"/>
        <v>武陽ガス(株)</v>
      </c>
      <c r="G603" t="str">
        <f t="shared" si="19"/>
        <v>武陽ガス(株)_メニューB</v>
      </c>
      <c r="H603">
        <v>2.05E-4</v>
      </c>
      <c r="I603" s="140"/>
    </row>
    <row r="604" spans="1:9">
      <c r="A604" s="140"/>
      <c r="B604" s="140"/>
      <c r="C604" s="140" t="s">
        <v>965</v>
      </c>
      <c r="D604" s="140">
        <v>4.2099999999999999E-4</v>
      </c>
      <c r="E604" s="140">
        <v>4.2099999999999999E-4</v>
      </c>
      <c r="F604" t="str">
        <f t="shared" si="18"/>
        <v>武陽ガス(株)</v>
      </c>
      <c r="G604" t="str">
        <f t="shared" si="19"/>
        <v>武陽ガス(株)_メニューC(残差)</v>
      </c>
      <c r="H604">
        <v>4.2099999999999999E-4</v>
      </c>
      <c r="I604" s="140"/>
    </row>
    <row r="605" spans="1:9">
      <c r="A605" s="140"/>
      <c r="B605" s="140"/>
      <c r="C605" s="140" t="s">
        <v>952</v>
      </c>
      <c r="D605" s="140">
        <v>4.1199999999999999E-4</v>
      </c>
      <c r="E605" s="140">
        <v>4.1199999999999999E-4</v>
      </c>
      <c r="F605" t="str">
        <f t="shared" si="18"/>
        <v>武陽ガス(株)</v>
      </c>
      <c r="G605" t="str">
        <f t="shared" si="19"/>
        <v>武陽ガス(株)_(参考値)事業者全体</v>
      </c>
      <c r="H605">
        <v>4.1199999999999999E-4</v>
      </c>
      <c r="I605" s="140"/>
    </row>
    <row r="606" spans="1:9">
      <c r="A606" s="140" t="s">
        <v>2398</v>
      </c>
      <c r="B606" s="140" t="s">
        <v>2399</v>
      </c>
      <c r="C606" s="140"/>
      <c r="D606" s="140">
        <v>5.5800000000000001E-4</v>
      </c>
      <c r="E606" s="140">
        <v>5.5800000000000001E-4</v>
      </c>
      <c r="F606" t="str">
        <f t="shared" si="18"/>
        <v>常石商事(株)</v>
      </c>
      <c r="G606" t="str">
        <f t="shared" si="19"/>
        <v>常石商事(株)_</v>
      </c>
      <c r="H606">
        <v>5.5800000000000001E-4</v>
      </c>
      <c r="I606" s="140"/>
    </row>
    <row r="607" spans="1:9">
      <c r="A607" s="140" t="s">
        <v>771</v>
      </c>
      <c r="B607" s="140" t="s">
        <v>125</v>
      </c>
      <c r="C607" s="140" t="s">
        <v>429</v>
      </c>
      <c r="D607" s="140">
        <v>0</v>
      </c>
      <c r="E607" s="140">
        <v>0</v>
      </c>
      <c r="F607" t="str">
        <f t="shared" si="18"/>
        <v>北海道電力(株)</v>
      </c>
      <c r="G607" t="str">
        <f t="shared" si="19"/>
        <v>北海道電力(株)_メニューA</v>
      </c>
      <c r="H607">
        <v>0</v>
      </c>
      <c r="I607" s="140"/>
    </row>
    <row r="608" spans="1:9">
      <c r="A608" s="140"/>
      <c r="B608" s="140"/>
      <c r="C608" s="140" t="s">
        <v>953</v>
      </c>
      <c r="D608" s="140">
        <v>0</v>
      </c>
      <c r="E608" s="140">
        <v>0</v>
      </c>
      <c r="F608" t="str">
        <f t="shared" si="18"/>
        <v>北海道電力(株)</v>
      </c>
      <c r="G608" t="str">
        <f t="shared" si="19"/>
        <v>北海道電力(株)_メニューB</v>
      </c>
      <c r="H608">
        <v>0</v>
      </c>
      <c r="I608" s="140"/>
    </row>
    <row r="609" spans="1:9">
      <c r="A609" s="140"/>
      <c r="B609" s="140"/>
      <c r="C609" s="140" t="s">
        <v>988</v>
      </c>
      <c r="D609" s="140">
        <v>0</v>
      </c>
      <c r="E609" s="140">
        <v>0</v>
      </c>
      <c r="F609" t="str">
        <f t="shared" si="18"/>
        <v>北海道電力(株)</v>
      </c>
      <c r="G609" t="str">
        <f t="shared" si="19"/>
        <v>北海道電力(株)_メニューC</v>
      </c>
      <c r="H609">
        <v>0</v>
      </c>
      <c r="I609" s="140"/>
    </row>
    <row r="610" spans="1:9">
      <c r="A610" s="140"/>
      <c r="B610" s="140"/>
      <c r="C610" s="140" t="s">
        <v>987</v>
      </c>
      <c r="D610" s="140">
        <v>0</v>
      </c>
      <c r="E610" s="140">
        <v>0</v>
      </c>
      <c r="F610" t="str">
        <f t="shared" si="18"/>
        <v>北海道電力(株)</v>
      </c>
      <c r="G610" t="str">
        <f t="shared" si="19"/>
        <v>北海道電力(株)_メニューD</v>
      </c>
      <c r="H610">
        <v>0</v>
      </c>
      <c r="I610" s="140"/>
    </row>
    <row r="611" spans="1:9">
      <c r="A611" s="140"/>
      <c r="B611" s="140"/>
      <c r="C611" s="140" t="s">
        <v>986</v>
      </c>
      <c r="D611" s="140">
        <v>0</v>
      </c>
      <c r="E611" s="140">
        <v>0</v>
      </c>
      <c r="F611" t="str">
        <f t="shared" si="18"/>
        <v>北海道電力(株)</v>
      </c>
      <c r="G611" t="str">
        <f t="shared" si="19"/>
        <v>北海道電力(株)_メニューE</v>
      </c>
      <c r="H611">
        <v>0</v>
      </c>
      <c r="I611" s="140"/>
    </row>
    <row r="612" spans="1:9">
      <c r="A612" s="140"/>
      <c r="B612" s="140"/>
      <c r="C612" s="140" t="s">
        <v>1078</v>
      </c>
      <c r="D612" s="140">
        <v>5.2599999999999999E-4</v>
      </c>
      <c r="E612" s="140">
        <v>5.2599999999999999E-4</v>
      </c>
      <c r="F612" t="str">
        <f t="shared" si="18"/>
        <v>北海道電力(株)</v>
      </c>
      <c r="G612" t="str">
        <f t="shared" si="19"/>
        <v>北海道電力(株)_メニューF(残差)</v>
      </c>
      <c r="H612">
        <v>5.2599999999999999E-4</v>
      </c>
      <c r="I612" s="140"/>
    </row>
    <row r="613" spans="1:9">
      <c r="A613" s="140"/>
      <c r="B613" s="140"/>
      <c r="C613" s="140" t="s">
        <v>952</v>
      </c>
      <c r="D613" s="140">
        <v>5.1800000000000001E-4</v>
      </c>
      <c r="E613" s="140">
        <v>5.1800000000000001E-4</v>
      </c>
      <c r="F613" t="str">
        <f t="shared" si="18"/>
        <v>北海道電力(株)</v>
      </c>
      <c r="G613" t="str">
        <f t="shared" si="19"/>
        <v>北海道電力(株)_(参考値)事業者全体</v>
      </c>
      <c r="H613">
        <v>5.1800000000000001E-4</v>
      </c>
      <c r="I613" s="140"/>
    </row>
    <row r="614" spans="1:9">
      <c r="A614" s="140" t="s">
        <v>770</v>
      </c>
      <c r="B614" s="140" t="s">
        <v>126</v>
      </c>
      <c r="C614" s="140" t="s">
        <v>429</v>
      </c>
      <c r="D614" s="140">
        <v>0</v>
      </c>
      <c r="E614" s="140">
        <v>0</v>
      </c>
      <c r="F614" t="str">
        <f t="shared" si="18"/>
        <v>東北電力(株)</v>
      </c>
      <c r="G614" t="str">
        <f t="shared" si="19"/>
        <v>東北電力(株)_メニューA</v>
      </c>
      <c r="H614">
        <v>0</v>
      </c>
      <c r="I614" s="140"/>
    </row>
    <row r="615" spans="1:9">
      <c r="A615" s="140"/>
      <c r="B615" s="140"/>
      <c r="C615" s="140" t="s">
        <v>953</v>
      </c>
      <c r="D615" s="140">
        <v>0</v>
      </c>
      <c r="E615" s="140">
        <v>0</v>
      </c>
      <c r="F615" t="str">
        <f t="shared" si="18"/>
        <v>東北電力(株)</v>
      </c>
      <c r="G615" t="str">
        <f t="shared" si="19"/>
        <v>東北電力(株)_メニューB</v>
      </c>
      <c r="H615">
        <v>0</v>
      </c>
      <c r="I615" s="140"/>
    </row>
    <row r="616" spans="1:9">
      <c r="A616" s="140"/>
      <c r="B616" s="140"/>
      <c r="C616" s="140" t="s">
        <v>988</v>
      </c>
      <c r="D616" s="140">
        <v>0</v>
      </c>
      <c r="E616" s="140">
        <v>0</v>
      </c>
      <c r="F616" t="str">
        <f t="shared" si="18"/>
        <v>東北電力(株)</v>
      </c>
      <c r="G616" t="str">
        <f t="shared" si="19"/>
        <v>東北電力(株)_メニューC</v>
      </c>
      <c r="H616">
        <v>0</v>
      </c>
      <c r="I616" s="140"/>
    </row>
    <row r="617" spans="1:9">
      <c r="A617" s="140"/>
      <c r="B617" s="140"/>
      <c r="C617" s="140" t="s">
        <v>1007</v>
      </c>
      <c r="D617" s="140">
        <v>4.2099999999999999E-4</v>
      </c>
      <c r="E617" s="140">
        <v>4.2099999999999999E-4</v>
      </c>
      <c r="F617" t="str">
        <f t="shared" si="18"/>
        <v>東北電力(株)</v>
      </c>
      <c r="G617" t="str">
        <f t="shared" si="19"/>
        <v>東北電力(株)_メニューD(残差)</v>
      </c>
      <c r="H617">
        <v>4.2099999999999999E-4</v>
      </c>
      <c r="I617" s="140"/>
    </row>
    <row r="618" spans="1:9">
      <c r="A618" s="140"/>
      <c r="B618" s="140"/>
      <c r="C618" s="140" t="s">
        <v>952</v>
      </c>
      <c r="D618" s="140">
        <v>4.0000000000000002E-4</v>
      </c>
      <c r="E618" s="140">
        <v>4.0000000000000002E-4</v>
      </c>
      <c r="F618" t="str">
        <f t="shared" si="18"/>
        <v>東北電力(株)</v>
      </c>
      <c r="G618" t="str">
        <f t="shared" si="19"/>
        <v>東北電力(株)_(参考値)事業者全体</v>
      </c>
      <c r="H618">
        <v>4.0000000000000002E-4</v>
      </c>
      <c r="I618" s="140"/>
    </row>
    <row r="619" spans="1:9">
      <c r="A619" s="140" t="s">
        <v>769</v>
      </c>
      <c r="B619" s="140" t="s">
        <v>255</v>
      </c>
      <c r="C619" s="140" t="s">
        <v>429</v>
      </c>
      <c r="D619" s="140">
        <v>0</v>
      </c>
      <c r="E619" s="140">
        <v>0</v>
      </c>
      <c r="F619" t="str">
        <f t="shared" si="18"/>
        <v>東京電力エナジーパートナー(株)</v>
      </c>
      <c r="G619" t="str">
        <f t="shared" si="19"/>
        <v>東京電力エナジーパートナー(株)_メニューA</v>
      </c>
      <c r="H619">
        <v>0</v>
      </c>
      <c r="I619" s="140"/>
    </row>
    <row r="620" spans="1:9">
      <c r="A620" s="140"/>
      <c r="B620" s="140"/>
      <c r="C620" s="140" t="s">
        <v>953</v>
      </c>
      <c r="D620" s="140">
        <v>0</v>
      </c>
      <c r="E620" s="140">
        <v>0</v>
      </c>
      <c r="F620" t="str">
        <f t="shared" si="18"/>
        <v>東京電力エナジーパートナー(株)</v>
      </c>
      <c r="G620" t="str">
        <f t="shared" si="19"/>
        <v>東京電力エナジーパートナー(株)_メニューB</v>
      </c>
      <c r="H620">
        <v>0</v>
      </c>
      <c r="I620" s="140"/>
    </row>
    <row r="621" spans="1:9">
      <c r="A621" s="140"/>
      <c r="B621" s="140"/>
      <c r="C621" s="140" t="s">
        <v>988</v>
      </c>
      <c r="D621" s="140">
        <v>0</v>
      </c>
      <c r="E621" s="140">
        <v>0</v>
      </c>
      <c r="F621" t="str">
        <f t="shared" si="18"/>
        <v>東京電力エナジーパートナー(株)</v>
      </c>
      <c r="G621" t="str">
        <f t="shared" si="19"/>
        <v>東京電力エナジーパートナー(株)_メニューC</v>
      </c>
      <c r="H621">
        <v>0</v>
      </c>
      <c r="I621" s="140"/>
    </row>
    <row r="622" spans="1:9">
      <c r="A622" s="140"/>
      <c r="B622" s="140"/>
      <c r="C622" s="140" t="s">
        <v>987</v>
      </c>
      <c r="D622" s="140">
        <v>0</v>
      </c>
      <c r="E622" s="140">
        <v>0</v>
      </c>
      <c r="F622" t="str">
        <f t="shared" si="18"/>
        <v>東京電力エナジーパートナー(株)</v>
      </c>
      <c r="G622" t="str">
        <f t="shared" si="19"/>
        <v>東京電力エナジーパートナー(株)_メニューD</v>
      </c>
      <c r="H622">
        <v>0</v>
      </c>
      <c r="I622" s="140"/>
    </row>
    <row r="623" spans="1:9">
      <c r="A623" s="140"/>
      <c r="B623" s="140"/>
      <c r="C623" s="140" t="s">
        <v>986</v>
      </c>
      <c r="D623" s="140">
        <v>0</v>
      </c>
      <c r="E623" s="140">
        <v>0</v>
      </c>
      <c r="F623" t="str">
        <f t="shared" si="18"/>
        <v>東京電力エナジーパートナー(株)</v>
      </c>
      <c r="G623" t="str">
        <f t="shared" si="19"/>
        <v>東京電力エナジーパートナー(株)_メニューE</v>
      </c>
      <c r="H623">
        <v>0</v>
      </c>
      <c r="I623" s="140"/>
    </row>
    <row r="624" spans="1:9">
      <c r="A624" s="140"/>
      <c r="B624" s="140"/>
      <c r="C624" s="140" t="s">
        <v>985</v>
      </c>
      <c r="D624" s="140">
        <v>0</v>
      </c>
      <c r="E624" s="140">
        <v>0</v>
      </c>
      <c r="F624" t="str">
        <f t="shared" si="18"/>
        <v>東京電力エナジーパートナー(株)</v>
      </c>
      <c r="G624" t="str">
        <f t="shared" si="19"/>
        <v>東京電力エナジーパートナー(株)_メニューF</v>
      </c>
      <c r="H624">
        <v>0</v>
      </c>
      <c r="I624" s="140"/>
    </row>
    <row r="625" spans="1:9">
      <c r="A625" s="140"/>
      <c r="B625" s="140"/>
      <c r="C625" s="140" t="s">
        <v>1083</v>
      </c>
      <c r="D625" s="140">
        <v>0</v>
      </c>
      <c r="E625" s="140">
        <v>0</v>
      </c>
      <c r="F625" t="str">
        <f t="shared" si="18"/>
        <v>東京電力エナジーパートナー(株)</v>
      </c>
      <c r="G625" t="str">
        <f t="shared" si="19"/>
        <v>東京電力エナジーパートナー(株)_メニューG</v>
      </c>
      <c r="H625">
        <v>0</v>
      </c>
      <c r="I625" s="140"/>
    </row>
    <row r="626" spans="1:9">
      <c r="A626" s="140"/>
      <c r="B626" s="140"/>
      <c r="C626" s="140" t="s">
        <v>1082</v>
      </c>
      <c r="D626" s="140">
        <v>0</v>
      </c>
      <c r="E626" s="140">
        <v>0</v>
      </c>
      <c r="F626" t="str">
        <f t="shared" si="18"/>
        <v>東京電力エナジーパートナー(株)</v>
      </c>
      <c r="G626" t="str">
        <f t="shared" si="19"/>
        <v>東京電力エナジーパートナー(株)_メニューH</v>
      </c>
      <c r="H626">
        <v>0</v>
      </c>
      <c r="I626" s="140"/>
    </row>
    <row r="627" spans="1:9">
      <c r="A627" s="140"/>
      <c r="B627" s="140"/>
      <c r="C627" s="140" t="s">
        <v>1081</v>
      </c>
      <c r="D627" s="140">
        <v>0</v>
      </c>
      <c r="E627" s="140">
        <v>0</v>
      </c>
      <c r="F627" t="str">
        <f t="shared" si="18"/>
        <v>東京電力エナジーパートナー(株)</v>
      </c>
      <c r="G627" t="str">
        <f t="shared" si="19"/>
        <v>東京電力エナジーパートナー(株)_メニューI</v>
      </c>
      <c r="H627">
        <v>0</v>
      </c>
      <c r="I627" s="140"/>
    </row>
    <row r="628" spans="1:9">
      <c r="A628" s="140"/>
      <c r="B628" s="140"/>
      <c r="C628" s="140" t="s">
        <v>1093</v>
      </c>
      <c r="D628" s="140">
        <v>0</v>
      </c>
      <c r="E628" s="140">
        <v>0</v>
      </c>
      <c r="F628" t="str">
        <f t="shared" si="18"/>
        <v>東京電力エナジーパートナー(株)</v>
      </c>
      <c r="G628" t="str">
        <f t="shared" si="19"/>
        <v>東京電力エナジーパートナー(株)_メニューJ</v>
      </c>
      <c r="H628">
        <v>0</v>
      </c>
      <c r="I628" s="140"/>
    </row>
    <row r="629" spans="1:9">
      <c r="A629" s="140"/>
      <c r="B629" s="140"/>
      <c r="C629" s="140" t="s">
        <v>1096</v>
      </c>
      <c r="D629" s="140">
        <v>0</v>
      </c>
      <c r="E629" s="140">
        <v>0</v>
      </c>
      <c r="F629" t="str">
        <f t="shared" si="18"/>
        <v>東京電力エナジーパートナー(株)</v>
      </c>
      <c r="G629" t="str">
        <f t="shared" si="19"/>
        <v>東京電力エナジーパートナー(株)_メニューK</v>
      </c>
      <c r="H629">
        <v>0</v>
      </c>
      <c r="I629" s="140"/>
    </row>
    <row r="630" spans="1:9">
      <c r="A630" s="140"/>
      <c r="B630" s="140"/>
      <c r="C630" s="140" t="s">
        <v>1110</v>
      </c>
      <c r="D630" s="140">
        <v>0</v>
      </c>
      <c r="E630" s="140">
        <v>0</v>
      </c>
      <c r="F630" t="str">
        <f t="shared" si="18"/>
        <v>東京電力エナジーパートナー(株)</v>
      </c>
      <c r="G630" t="str">
        <f t="shared" si="19"/>
        <v>東京電力エナジーパートナー(株)_メニューL</v>
      </c>
      <c r="H630">
        <v>0</v>
      </c>
      <c r="I630" s="140"/>
    </row>
    <row r="631" spans="1:9">
      <c r="A631" s="140"/>
      <c r="B631" s="140"/>
      <c r="C631" s="140" t="s">
        <v>2900</v>
      </c>
      <c r="D631" s="140">
        <v>4.5199999999999998E-4</v>
      </c>
      <c r="E631" s="140">
        <v>4.5199999999999998E-4</v>
      </c>
      <c r="F631" t="str">
        <f t="shared" si="18"/>
        <v>東京電力エナジーパートナー(株)</v>
      </c>
      <c r="G631" t="str">
        <f t="shared" si="19"/>
        <v>東京電力エナジーパートナー(株)_メニューM(残差)</v>
      </c>
      <c r="H631">
        <v>4.5199999999999998E-4</v>
      </c>
      <c r="I631" s="140"/>
    </row>
    <row r="632" spans="1:9">
      <c r="A632" s="140"/>
      <c r="B632" s="140"/>
      <c r="C632" s="140" t="s">
        <v>952</v>
      </c>
      <c r="D632" s="140">
        <v>4.2099999999999999E-4</v>
      </c>
      <c r="E632" s="140">
        <v>4.2099999999999999E-4</v>
      </c>
      <c r="F632" t="str">
        <f t="shared" si="18"/>
        <v>東京電力エナジーパートナー(株)</v>
      </c>
      <c r="G632" t="str">
        <f t="shared" si="19"/>
        <v>東京電力エナジーパートナー(株)_(参考値)事業者全体</v>
      </c>
      <c r="H632">
        <v>4.2099999999999999E-4</v>
      </c>
      <c r="I632" s="140"/>
    </row>
    <row r="633" spans="1:9">
      <c r="A633" s="140" t="s">
        <v>768</v>
      </c>
      <c r="B633" s="140" t="s">
        <v>1079</v>
      </c>
      <c r="C633" s="140" t="s">
        <v>429</v>
      </c>
      <c r="D633" s="140">
        <v>0</v>
      </c>
      <c r="E633" s="140">
        <v>0</v>
      </c>
      <c r="F633" t="str">
        <f t="shared" si="18"/>
        <v>中部電力ミライズ(株)</v>
      </c>
      <c r="G633" t="str">
        <f t="shared" si="19"/>
        <v>中部電力ミライズ(株)_メニューA</v>
      </c>
      <c r="H633">
        <v>0</v>
      </c>
      <c r="I633" s="140"/>
    </row>
    <row r="634" spans="1:9">
      <c r="A634" s="140"/>
      <c r="B634" s="140"/>
      <c r="C634" s="140" t="s">
        <v>393</v>
      </c>
      <c r="D634" s="140">
        <v>4.1100000000000002E-4</v>
      </c>
      <c r="E634" s="140">
        <v>4.1100000000000002E-4</v>
      </c>
      <c r="F634" t="str">
        <f t="shared" si="18"/>
        <v>中部電力ミライズ(株)</v>
      </c>
      <c r="G634" t="str">
        <f t="shared" si="19"/>
        <v>中部電力ミライズ(株)_メニューB(残差)</v>
      </c>
      <c r="H634">
        <v>4.1100000000000002E-4</v>
      </c>
      <c r="I634" s="140"/>
    </row>
    <row r="635" spans="1:9">
      <c r="A635" s="140"/>
      <c r="B635" s="140"/>
      <c r="C635" s="140" t="s">
        <v>952</v>
      </c>
      <c r="D635" s="140">
        <v>3.7599999999999998E-4</v>
      </c>
      <c r="E635" s="140">
        <v>3.7599999999999998E-4</v>
      </c>
      <c r="F635" t="str">
        <f t="shared" si="18"/>
        <v>中部電力ミライズ(株)</v>
      </c>
      <c r="G635" t="str">
        <f t="shared" si="19"/>
        <v>中部電力ミライズ(株)_(参考値)事業者全体</v>
      </c>
      <c r="H635">
        <v>3.7599999999999998E-4</v>
      </c>
      <c r="I635" s="140"/>
    </row>
    <row r="636" spans="1:9">
      <c r="A636" s="140" t="s">
        <v>767</v>
      </c>
      <c r="B636" s="140" t="s">
        <v>127</v>
      </c>
      <c r="C636" s="140" t="s">
        <v>429</v>
      </c>
      <c r="D636" s="140">
        <v>0</v>
      </c>
      <c r="E636" s="140">
        <v>0</v>
      </c>
      <c r="F636" t="str">
        <f t="shared" si="18"/>
        <v>北陸電力(株)</v>
      </c>
      <c r="G636" t="str">
        <f t="shared" si="19"/>
        <v>北陸電力(株)_メニューA</v>
      </c>
      <c r="H636">
        <v>0</v>
      </c>
      <c r="I636" s="140"/>
    </row>
    <row r="637" spans="1:9">
      <c r="A637" s="140"/>
      <c r="B637" s="140"/>
      <c r="C637" s="140" t="s">
        <v>393</v>
      </c>
      <c r="D637" s="140">
        <v>4.55E-4</v>
      </c>
      <c r="E637" s="140">
        <v>4.55E-4</v>
      </c>
      <c r="F637" t="str">
        <f t="shared" si="18"/>
        <v>北陸電力(株)</v>
      </c>
      <c r="G637" t="str">
        <f t="shared" si="19"/>
        <v>北陸電力(株)_メニューB(残差)</v>
      </c>
      <c r="H637">
        <v>4.55E-4</v>
      </c>
      <c r="I637" s="140"/>
    </row>
    <row r="638" spans="1:9">
      <c r="A638" s="140"/>
      <c r="B638" s="140"/>
      <c r="C638" s="140" t="s">
        <v>952</v>
      </c>
      <c r="D638" s="140">
        <v>4.3100000000000001E-4</v>
      </c>
      <c r="E638" s="140">
        <v>4.3100000000000001E-4</v>
      </c>
      <c r="F638" t="str">
        <f t="shared" si="18"/>
        <v>北陸電力(株)</v>
      </c>
      <c r="G638" t="str">
        <f t="shared" si="19"/>
        <v>北陸電力(株)_(参考値)事業者全体</v>
      </c>
      <c r="H638">
        <v>4.3100000000000001E-4</v>
      </c>
      <c r="I638" s="140"/>
    </row>
    <row r="639" spans="1:9">
      <c r="A639" s="140" t="s">
        <v>766</v>
      </c>
      <c r="B639" s="140" t="s">
        <v>128</v>
      </c>
      <c r="C639" s="140" t="s">
        <v>429</v>
      </c>
      <c r="D639" s="140">
        <v>0</v>
      </c>
      <c r="E639" s="140">
        <v>0</v>
      </c>
      <c r="F639" t="str">
        <f t="shared" si="18"/>
        <v>関西電力(株)</v>
      </c>
      <c r="G639" t="str">
        <f t="shared" si="19"/>
        <v>関西電力(株)_メニューA</v>
      </c>
      <c r="H639">
        <v>0</v>
      </c>
      <c r="I639" s="140"/>
    </row>
    <row r="640" spans="1:9">
      <c r="A640" s="140"/>
      <c r="B640" s="140"/>
      <c r="C640" s="140" t="s">
        <v>953</v>
      </c>
      <c r="D640" s="140">
        <v>0</v>
      </c>
      <c r="E640" s="140">
        <v>0</v>
      </c>
      <c r="F640" t="str">
        <f t="shared" si="18"/>
        <v>関西電力(株)</v>
      </c>
      <c r="G640" t="str">
        <f t="shared" si="19"/>
        <v>関西電力(株)_メニューB</v>
      </c>
      <c r="H640">
        <v>0</v>
      </c>
      <c r="I640" s="140"/>
    </row>
    <row r="641" spans="1:9">
      <c r="A641" s="140"/>
      <c r="B641" s="140"/>
      <c r="C641" s="140" t="s">
        <v>988</v>
      </c>
      <c r="D641" s="140">
        <v>0</v>
      </c>
      <c r="E641" s="140">
        <v>0</v>
      </c>
      <c r="F641" t="str">
        <f t="shared" si="18"/>
        <v>関西電力(株)</v>
      </c>
      <c r="G641" t="str">
        <f t="shared" si="19"/>
        <v>関西電力(株)_メニューC</v>
      </c>
      <c r="H641">
        <v>0</v>
      </c>
      <c r="I641" s="140"/>
    </row>
    <row r="642" spans="1:9">
      <c r="A642" s="140"/>
      <c r="B642" s="140"/>
      <c r="C642" s="140" t="s">
        <v>987</v>
      </c>
      <c r="D642" s="140">
        <v>0</v>
      </c>
      <c r="E642" s="140">
        <v>0</v>
      </c>
      <c r="F642" t="str">
        <f t="shared" si="18"/>
        <v>関西電力(株)</v>
      </c>
      <c r="G642" t="str">
        <f t="shared" si="19"/>
        <v>関西電力(株)_メニューD</v>
      </c>
      <c r="H642">
        <v>0</v>
      </c>
      <c r="I642" s="140"/>
    </row>
    <row r="643" spans="1:9">
      <c r="A643" s="140"/>
      <c r="B643" s="140"/>
      <c r="C643" s="140" t="s">
        <v>986</v>
      </c>
      <c r="D643" s="140">
        <v>0</v>
      </c>
      <c r="E643" s="140">
        <v>0</v>
      </c>
      <c r="F643" t="str">
        <f t="shared" si="18"/>
        <v>関西電力(株)</v>
      </c>
      <c r="G643" t="str">
        <f t="shared" si="19"/>
        <v>関西電力(株)_メニューE</v>
      </c>
      <c r="H643">
        <v>0</v>
      </c>
      <c r="I643" s="140"/>
    </row>
    <row r="644" spans="1:9">
      <c r="A644" s="140"/>
      <c r="B644" s="140"/>
      <c r="C644" s="140" t="s">
        <v>985</v>
      </c>
      <c r="D644" s="140">
        <v>0</v>
      </c>
      <c r="E644" s="140">
        <v>0</v>
      </c>
      <c r="F644" t="str">
        <f t="shared" ref="F644:F707" si="20">IF(A644="",F643,B644)</f>
        <v>関西電力(株)</v>
      </c>
      <c r="G644" t="str">
        <f t="shared" si="19"/>
        <v>関西電力(株)_メニューF</v>
      </c>
      <c r="H644">
        <v>0</v>
      </c>
      <c r="I644" s="140"/>
    </row>
    <row r="645" spans="1:9">
      <c r="A645" s="140"/>
      <c r="B645" s="140"/>
      <c r="C645" s="140" t="s">
        <v>1083</v>
      </c>
      <c r="D645" s="140">
        <v>0</v>
      </c>
      <c r="E645" s="140">
        <v>0</v>
      </c>
      <c r="F645" t="str">
        <f t="shared" si="20"/>
        <v>関西電力(株)</v>
      </c>
      <c r="G645" t="str">
        <f t="shared" ref="G645:G708" si="21">F645&amp;"_"&amp;C645</f>
        <v>関西電力(株)_メニューG</v>
      </c>
      <c r="H645">
        <v>0</v>
      </c>
      <c r="I645" s="140"/>
    </row>
    <row r="646" spans="1:9">
      <c r="A646" s="140"/>
      <c r="B646" s="140"/>
      <c r="C646" s="140" t="s">
        <v>1082</v>
      </c>
      <c r="D646" s="140">
        <v>0</v>
      </c>
      <c r="E646" s="140">
        <v>0</v>
      </c>
      <c r="F646" t="str">
        <f t="shared" si="20"/>
        <v>関西電力(株)</v>
      </c>
      <c r="G646" t="str">
        <f t="shared" si="21"/>
        <v>関西電力(株)_メニューH</v>
      </c>
      <c r="H646">
        <v>0</v>
      </c>
      <c r="I646" s="140"/>
    </row>
    <row r="647" spans="1:9">
      <c r="A647" s="140"/>
      <c r="B647" s="140"/>
      <c r="C647" s="140" t="s">
        <v>1081</v>
      </c>
      <c r="D647" s="140">
        <v>0</v>
      </c>
      <c r="E647" s="140">
        <v>0</v>
      </c>
      <c r="F647" t="str">
        <f t="shared" si="20"/>
        <v>関西電力(株)</v>
      </c>
      <c r="G647" t="str">
        <f t="shared" si="21"/>
        <v>関西電力(株)_メニューI</v>
      </c>
      <c r="H647">
        <v>0</v>
      </c>
      <c r="I647" s="140"/>
    </row>
    <row r="648" spans="1:9">
      <c r="A648" s="140"/>
      <c r="B648" s="140"/>
      <c r="C648" s="140" t="s">
        <v>1080</v>
      </c>
      <c r="D648" s="140">
        <v>4.15E-4</v>
      </c>
      <c r="E648" s="140">
        <v>4.15E-4</v>
      </c>
      <c r="F648" t="str">
        <f t="shared" si="20"/>
        <v>関西電力(株)</v>
      </c>
      <c r="G648" t="str">
        <f t="shared" si="21"/>
        <v>関西電力(株)_メニューJ(残差)</v>
      </c>
      <c r="H648">
        <v>4.15E-4</v>
      </c>
      <c r="I648" s="140"/>
    </row>
    <row r="649" spans="1:9">
      <c r="A649" s="140"/>
      <c r="B649" s="140"/>
      <c r="C649" s="140" t="s">
        <v>952</v>
      </c>
      <c r="D649" s="140">
        <v>3.9599999999999998E-4</v>
      </c>
      <c r="E649" s="140">
        <v>3.9599999999999998E-4</v>
      </c>
      <c r="F649" t="str">
        <f t="shared" si="20"/>
        <v>関西電力(株)</v>
      </c>
      <c r="G649" t="str">
        <f t="shared" si="21"/>
        <v>関西電力(株)_(参考値)事業者全体</v>
      </c>
      <c r="H649">
        <v>3.9599999999999998E-4</v>
      </c>
      <c r="I649" s="140"/>
    </row>
    <row r="650" spans="1:9">
      <c r="A650" s="140" t="s">
        <v>765</v>
      </c>
      <c r="B650" s="140" t="s">
        <v>129</v>
      </c>
      <c r="C650" s="140" t="s">
        <v>429</v>
      </c>
      <c r="D650" s="140">
        <v>0</v>
      </c>
      <c r="E650" s="140">
        <v>0</v>
      </c>
      <c r="F650" t="str">
        <f t="shared" si="20"/>
        <v>中国電力(株)</v>
      </c>
      <c r="G650" t="str">
        <f t="shared" si="21"/>
        <v>中国電力(株)_メニューA</v>
      </c>
      <c r="H650">
        <v>0</v>
      </c>
      <c r="I650" s="140"/>
    </row>
    <row r="651" spans="1:9">
      <c r="A651" s="140"/>
      <c r="B651" s="140"/>
      <c r="C651" s="140" t="s">
        <v>953</v>
      </c>
      <c r="D651" s="140">
        <v>0</v>
      </c>
      <c r="E651" s="140">
        <v>0</v>
      </c>
      <c r="F651" t="str">
        <f t="shared" si="20"/>
        <v>中国電力(株)</v>
      </c>
      <c r="G651" t="str">
        <f t="shared" si="21"/>
        <v>中国電力(株)_メニューB</v>
      </c>
      <c r="H651">
        <v>0</v>
      </c>
      <c r="I651" s="140"/>
    </row>
    <row r="652" spans="1:9">
      <c r="A652" s="140"/>
      <c r="B652" s="140"/>
      <c r="C652" s="140" t="s">
        <v>988</v>
      </c>
      <c r="D652" s="140">
        <v>0</v>
      </c>
      <c r="E652" s="140">
        <v>0</v>
      </c>
      <c r="F652" t="str">
        <f t="shared" si="20"/>
        <v>中国電力(株)</v>
      </c>
      <c r="G652" t="str">
        <f t="shared" si="21"/>
        <v>中国電力(株)_メニューC</v>
      </c>
      <c r="H652">
        <v>0</v>
      </c>
      <c r="I652" s="140"/>
    </row>
    <row r="653" spans="1:9">
      <c r="A653" s="140"/>
      <c r="B653" s="140"/>
      <c r="C653" s="140" t="s">
        <v>987</v>
      </c>
      <c r="D653" s="140">
        <v>0</v>
      </c>
      <c r="E653" s="140">
        <v>0</v>
      </c>
      <c r="F653" t="str">
        <f t="shared" si="20"/>
        <v>中国電力(株)</v>
      </c>
      <c r="G653" t="str">
        <f t="shared" si="21"/>
        <v>中国電力(株)_メニューD</v>
      </c>
      <c r="H653">
        <v>0</v>
      </c>
      <c r="I653" s="140"/>
    </row>
    <row r="654" spans="1:9">
      <c r="A654" s="140"/>
      <c r="B654" s="140"/>
      <c r="C654" s="140" t="s">
        <v>986</v>
      </c>
      <c r="D654" s="140">
        <v>0</v>
      </c>
      <c r="E654" s="140">
        <v>0</v>
      </c>
      <c r="F654" t="str">
        <f t="shared" si="20"/>
        <v>中国電力(株)</v>
      </c>
      <c r="G654" t="str">
        <f t="shared" si="21"/>
        <v>中国電力(株)_メニューE</v>
      </c>
      <c r="H654">
        <v>0</v>
      </c>
      <c r="I654" s="140"/>
    </row>
    <row r="655" spans="1:9">
      <c r="A655" s="140"/>
      <c r="B655" s="140"/>
      <c r="C655" s="140" t="s">
        <v>985</v>
      </c>
      <c r="D655" s="140">
        <v>0</v>
      </c>
      <c r="E655" s="140">
        <v>0</v>
      </c>
      <c r="F655" t="str">
        <f t="shared" si="20"/>
        <v>中国電力(株)</v>
      </c>
      <c r="G655" t="str">
        <f t="shared" si="21"/>
        <v>中国電力(株)_メニューF</v>
      </c>
      <c r="H655">
        <v>0</v>
      </c>
      <c r="I655" s="140"/>
    </row>
    <row r="656" spans="1:9">
      <c r="A656" s="140"/>
      <c r="B656" s="140"/>
      <c r="C656" s="140" t="s">
        <v>1083</v>
      </c>
      <c r="D656" s="140">
        <v>3.8699999999999997E-4</v>
      </c>
      <c r="E656" s="140">
        <v>3.8699999999999997E-4</v>
      </c>
      <c r="F656" t="str">
        <f t="shared" si="20"/>
        <v>中国電力(株)</v>
      </c>
      <c r="G656" t="str">
        <f t="shared" si="21"/>
        <v>中国電力(株)_メニューG</v>
      </c>
      <c r="H656">
        <v>3.8699999999999997E-4</v>
      </c>
      <c r="I656" s="140"/>
    </row>
    <row r="657" spans="1:9">
      <c r="A657" s="140"/>
      <c r="B657" s="140"/>
      <c r="C657" s="140" t="s">
        <v>1105</v>
      </c>
      <c r="D657" s="140">
        <v>4.84E-4</v>
      </c>
      <c r="E657" s="140">
        <v>4.84E-4</v>
      </c>
      <c r="F657" t="str">
        <f t="shared" si="20"/>
        <v>中国電力(株)</v>
      </c>
      <c r="G657" t="str">
        <f t="shared" si="21"/>
        <v>中国電力(株)_メニューH(残差)</v>
      </c>
      <c r="H657">
        <v>4.84E-4</v>
      </c>
      <c r="I657" s="140"/>
    </row>
    <row r="658" spans="1:9">
      <c r="A658" s="140"/>
      <c r="B658" s="140"/>
      <c r="C658" s="140" t="s">
        <v>952</v>
      </c>
      <c r="D658" s="140">
        <v>4.7199999999999998E-4</v>
      </c>
      <c r="E658" s="140">
        <v>4.7199999999999998E-4</v>
      </c>
      <c r="F658" t="str">
        <f t="shared" si="20"/>
        <v>中国電力(株)</v>
      </c>
      <c r="G658" t="str">
        <f t="shared" si="21"/>
        <v>中国電力(株)_(参考値)事業者全体</v>
      </c>
      <c r="H658">
        <v>4.7199999999999998E-4</v>
      </c>
      <c r="I658" s="140"/>
    </row>
    <row r="659" spans="1:9">
      <c r="A659" s="140" t="s">
        <v>764</v>
      </c>
      <c r="B659" s="140" t="s">
        <v>130</v>
      </c>
      <c r="C659" s="140" t="s">
        <v>429</v>
      </c>
      <c r="D659" s="140">
        <v>0</v>
      </c>
      <c r="E659" s="140">
        <v>0</v>
      </c>
      <c r="F659" t="str">
        <f t="shared" si="20"/>
        <v>四国電力(株)</v>
      </c>
      <c r="G659" t="str">
        <f t="shared" si="21"/>
        <v>四国電力(株)_メニューA</v>
      </c>
      <c r="H659">
        <v>0</v>
      </c>
      <c r="I659" s="140"/>
    </row>
    <row r="660" spans="1:9">
      <c r="A660" s="140"/>
      <c r="B660" s="140"/>
      <c r="C660" s="140" t="s">
        <v>953</v>
      </c>
      <c r="D660" s="140">
        <v>0</v>
      </c>
      <c r="E660" s="140">
        <v>0</v>
      </c>
      <c r="F660" t="str">
        <f t="shared" si="20"/>
        <v>四国電力(株)</v>
      </c>
      <c r="G660" t="str">
        <f t="shared" si="21"/>
        <v>四国電力(株)_メニューB</v>
      </c>
      <c r="H660">
        <v>0</v>
      </c>
      <c r="I660" s="140"/>
    </row>
    <row r="661" spans="1:9">
      <c r="A661" s="140"/>
      <c r="B661" s="140"/>
      <c r="C661" s="140" t="s">
        <v>965</v>
      </c>
      <c r="D661" s="140">
        <v>4.57E-4</v>
      </c>
      <c r="E661" s="140">
        <v>4.57E-4</v>
      </c>
      <c r="F661" t="str">
        <f t="shared" si="20"/>
        <v>四国電力(株)</v>
      </c>
      <c r="G661" t="str">
        <f t="shared" si="21"/>
        <v>四国電力(株)_メニューC(残差)</v>
      </c>
      <c r="H661">
        <v>4.57E-4</v>
      </c>
      <c r="I661" s="140"/>
    </row>
    <row r="662" spans="1:9">
      <c r="A662" s="140"/>
      <c r="B662" s="140"/>
      <c r="C662" s="140" t="s">
        <v>952</v>
      </c>
      <c r="D662" s="140">
        <v>4.4799999999999999E-4</v>
      </c>
      <c r="E662" s="140">
        <v>4.4799999999999999E-4</v>
      </c>
      <c r="F662" t="str">
        <f t="shared" si="20"/>
        <v>四国電力(株)</v>
      </c>
      <c r="G662" t="str">
        <f t="shared" si="21"/>
        <v>四国電力(株)_(参考値)事業者全体</v>
      </c>
      <c r="H662">
        <v>4.4799999999999999E-4</v>
      </c>
      <c r="I662" s="140"/>
    </row>
    <row r="663" spans="1:9">
      <c r="A663" s="140" t="s">
        <v>763</v>
      </c>
      <c r="B663" s="140" t="s">
        <v>131</v>
      </c>
      <c r="C663" s="140" t="s">
        <v>429</v>
      </c>
      <c r="D663" s="140">
        <v>0</v>
      </c>
      <c r="E663" s="140">
        <v>0</v>
      </c>
      <c r="F663" t="str">
        <f t="shared" si="20"/>
        <v>九州電力(株)</v>
      </c>
      <c r="G663" t="str">
        <f t="shared" si="21"/>
        <v>九州電力(株)_メニューA</v>
      </c>
      <c r="H663">
        <v>0</v>
      </c>
      <c r="I663" s="140"/>
    </row>
    <row r="664" spans="1:9">
      <c r="A664" s="140"/>
      <c r="B664" s="140"/>
      <c r="C664" s="140" t="s">
        <v>393</v>
      </c>
      <c r="D664" s="140">
        <v>4.7199999999999998E-4</v>
      </c>
      <c r="E664" s="140">
        <v>4.7199999999999998E-4</v>
      </c>
      <c r="F664" t="str">
        <f t="shared" si="20"/>
        <v>九州電力(株)</v>
      </c>
      <c r="G664" t="str">
        <f t="shared" si="21"/>
        <v>九州電力(株)_メニューB(残差)</v>
      </c>
      <c r="H664">
        <v>4.7199999999999998E-4</v>
      </c>
      <c r="I664" s="140"/>
    </row>
    <row r="665" spans="1:9">
      <c r="A665" s="140"/>
      <c r="B665" s="140"/>
      <c r="C665" s="140" t="s">
        <v>952</v>
      </c>
      <c r="D665" s="140">
        <v>4.4900000000000002E-4</v>
      </c>
      <c r="E665" s="140">
        <v>4.4900000000000002E-4</v>
      </c>
      <c r="F665" t="str">
        <f t="shared" si="20"/>
        <v>九州電力(株)</v>
      </c>
      <c r="G665" t="str">
        <f t="shared" si="21"/>
        <v>九州電力(株)_(参考値)事業者全体</v>
      </c>
      <c r="H665">
        <v>4.4900000000000002E-4</v>
      </c>
      <c r="I665" s="140"/>
    </row>
    <row r="666" spans="1:9">
      <c r="A666" s="140" t="s">
        <v>762</v>
      </c>
      <c r="B666" s="140" t="s">
        <v>132</v>
      </c>
      <c r="C666" s="140" t="s">
        <v>429</v>
      </c>
      <c r="D666" s="140">
        <v>0</v>
      </c>
      <c r="E666" s="140">
        <v>0</v>
      </c>
      <c r="F666" t="str">
        <f t="shared" si="20"/>
        <v>沖縄電力(株)</v>
      </c>
      <c r="G666" t="str">
        <f t="shared" si="21"/>
        <v>沖縄電力(株)_メニューA</v>
      </c>
      <c r="H666">
        <v>0</v>
      </c>
      <c r="I666" s="140"/>
    </row>
    <row r="667" spans="1:9">
      <c r="A667" s="140"/>
      <c r="B667" s="140"/>
      <c r="C667" s="140" t="s">
        <v>393</v>
      </c>
      <c r="D667" s="140">
        <v>6.8499999999999995E-4</v>
      </c>
      <c r="E667" s="140">
        <v>6.8499999999999995E-4</v>
      </c>
      <c r="F667" t="str">
        <f t="shared" si="20"/>
        <v>沖縄電力(株)</v>
      </c>
      <c r="G667" t="str">
        <f t="shared" si="21"/>
        <v>沖縄電力(株)_メニューB(残差)</v>
      </c>
      <c r="H667">
        <v>6.8499999999999995E-4</v>
      </c>
      <c r="I667" s="140"/>
    </row>
    <row r="668" spans="1:9">
      <c r="A668" s="140"/>
      <c r="B668" s="140"/>
      <c r="C668" s="140" t="s">
        <v>952</v>
      </c>
      <c r="D668" s="140">
        <v>6.7699999999999998E-4</v>
      </c>
      <c r="E668" s="140">
        <v>6.7699999999999998E-4</v>
      </c>
      <c r="F668" t="str">
        <f t="shared" si="20"/>
        <v>沖縄電力(株)</v>
      </c>
      <c r="G668" t="str">
        <f t="shared" si="21"/>
        <v>沖縄電力(株)_(参考値)事業者全体</v>
      </c>
      <c r="H668">
        <v>6.7699999999999998E-4</v>
      </c>
      <c r="I668" s="140"/>
    </row>
    <row r="669" spans="1:9">
      <c r="A669" s="140" t="s">
        <v>761</v>
      </c>
      <c r="B669" s="140" t="s">
        <v>256</v>
      </c>
      <c r="C669" s="140"/>
      <c r="D669" s="140">
        <v>4.8999999999999998E-4</v>
      </c>
      <c r="E669" s="140">
        <v>4.8999999999999998E-4</v>
      </c>
      <c r="F669" t="str">
        <f t="shared" si="20"/>
        <v>北日本石油(株)</v>
      </c>
      <c r="G669" t="str">
        <f t="shared" si="21"/>
        <v>北日本石油(株)_</v>
      </c>
      <c r="H669">
        <v>4.8999999999999998E-4</v>
      </c>
      <c r="I669" s="140"/>
    </row>
    <row r="670" spans="1:9">
      <c r="A670" s="140" t="s">
        <v>760</v>
      </c>
      <c r="B670" s="140" t="s">
        <v>257</v>
      </c>
      <c r="C670" s="140"/>
      <c r="D670" s="140">
        <v>4.64E-4</v>
      </c>
      <c r="E670" s="140">
        <v>4.64E-4</v>
      </c>
      <c r="F670" t="str">
        <f t="shared" si="20"/>
        <v>千葉電力(株)</v>
      </c>
      <c r="G670" t="str">
        <f t="shared" si="21"/>
        <v>千葉電力(株)_</v>
      </c>
      <c r="H670">
        <v>4.64E-4</v>
      </c>
      <c r="I670" s="140"/>
    </row>
    <row r="671" spans="1:9">
      <c r="A671" s="140" t="s">
        <v>759</v>
      </c>
      <c r="B671" s="140" t="s">
        <v>1077</v>
      </c>
      <c r="C671" s="140"/>
      <c r="D671" s="140">
        <v>4.26E-4</v>
      </c>
      <c r="E671" s="140">
        <v>4.26E-4</v>
      </c>
      <c r="F671" t="str">
        <f t="shared" si="20"/>
        <v>やめエネルギー(株)</v>
      </c>
      <c r="G671" t="str">
        <f t="shared" si="21"/>
        <v>やめエネルギー(株)_</v>
      </c>
      <c r="H671">
        <v>4.26E-4</v>
      </c>
      <c r="I671" s="140"/>
    </row>
    <row r="672" spans="1:9">
      <c r="A672" s="140" t="s">
        <v>758</v>
      </c>
      <c r="B672" s="140" t="s">
        <v>258</v>
      </c>
      <c r="C672" s="140"/>
      <c r="D672" s="140">
        <v>6.78E-4</v>
      </c>
      <c r="E672" s="140">
        <v>6.78E-4</v>
      </c>
      <c r="F672" t="str">
        <f t="shared" si="20"/>
        <v>(株)アースインフィニティ</v>
      </c>
      <c r="G672" t="str">
        <f t="shared" si="21"/>
        <v>(株)アースインフィニティ_</v>
      </c>
      <c r="H672">
        <v>6.78E-4</v>
      </c>
      <c r="I672" s="140"/>
    </row>
    <row r="673" spans="1:9">
      <c r="A673" s="140" t="s">
        <v>757</v>
      </c>
      <c r="B673" s="140" t="s">
        <v>259</v>
      </c>
      <c r="C673" s="140"/>
      <c r="D673" s="140">
        <v>4.1899999999999999E-4</v>
      </c>
      <c r="E673" s="140">
        <v>4.1899999999999999E-4</v>
      </c>
      <c r="F673" t="str">
        <f t="shared" si="20"/>
        <v>足利ガス(株)</v>
      </c>
      <c r="G673" t="str">
        <f t="shared" si="21"/>
        <v>足利ガス(株)_</v>
      </c>
      <c r="H673">
        <v>4.1899999999999999E-4</v>
      </c>
      <c r="I673" s="140"/>
    </row>
    <row r="674" spans="1:9">
      <c r="A674" s="140" t="s">
        <v>756</v>
      </c>
      <c r="B674" s="140" t="s">
        <v>2403</v>
      </c>
      <c r="C674" s="140"/>
      <c r="D674" s="140">
        <v>3.2400000000000001E-4</v>
      </c>
      <c r="E674" s="140">
        <v>3.2400000000000001E-4</v>
      </c>
      <c r="F674" t="str">
        <f t="shared" si="20"/>
        <v>(株)Misumi</v>
      </c>
      <c r="G674" t="str">
        <f t="shared" si="21"/>
        <v>(株)Misumi_</v>
      </c>
      <c r="H674">
        <v>3.2400000000000001E-4</v>
      </c>
      <c r="I674" s="140"/>
    </row>
    <row r="675" spans="1:9">
      <c r="A675" s="140" t="s">
        <v>755</v>
      </c>
      <c r="B675" s="140" t="s">
        <v>260</v>
      </c>
      <c r="C675" s="140"/>
      <c r="D675" s="140">
        <v>4.3899999999999999E-4</v>
      </c>
      <c r="E675" s="140">
        <v>4.3899999999999999E-4</v>
      </c>
      <c r="F675" t="str">
        <f t="shared" si="20"/>
        <v>米子瓦斯(株)</v>
      </c>
      <c r="G675" t="str">
        <f t="shared" si="21"/>
        <v>米子瓦斯(株)_</v>
      </c>
      <c r="H675">
        <v>4.3899999999999999E-4</v>
      </c>
      <c r="I675" s="140"/>
    </row>
    <row r="676" spans="1:9">
      <c r="A676" s="140" t="s">
        <v>754</v>
      </c>
      <c r="B676" s="140" t="s">
        <v>261</v>
      </c>
      <c r="C676" s="140" t="s">
        <v>429</v>
      </c>
      <c r="D676" s="140">
        <v>0</v>
      </c>
      <c r="E676" s="140">
        <v>0</v>
      </c>
      <c r="F676" t="str">
        <f t="shared" si="20"/>
        <v>(株)エルピオ</v>
      </c>
      <c r="G676" t="str">
        <f t="shared" si="21"/>
        <v>(株)エルピオ_メニューA</v>
      </c>
      <c r="H676">
        <v>0</v>
      </c>
      <c r="I676" s="140"/>
    </row>
    <row r="677" spans="1:9">
      <c r="A677" s="140"/>
      <c r="B677" s="140"/>
      <c r="C677" s="140" t="s">
        <v>393</v>
      </c>
      <c r="D677" s="140">
        <v>0</v>
      </c>
      <c r="E677" s="140">
        <v>0</v>
      </c>
      <c r="F677" t="str">
        <f t="shared" si="20"/>
        <v>(株)エルピオ</v>
      </c>
      <c r="G677" t="str">
        <f t="shared" si="21"/>
        <v>(株)エルピオ_メニューB(残差)</v>
      </c>
      <c r="H677">
        <v>0</v>
      </c>
      <c r="I677" s="140"/>
    </row>
    <row r="678" spans="1:9">
      <c r="A678" s="140"/>
      <c r="B678" s="140"/>
      <c r="C678" s="140" t="s">
        <v>952</v>
      </c>
      <c r="D678" s="140">
        <v>0</v>
      </c>
      <c r="E678" s="140">
        <v>0</v>
      </c>
      <c r="F678" t="str">
        <f t="shared" si="20"/>
        <v>(株)エルピオ</v>
      </c>
      <c r="G678" t="str">
        <f t="shared" si="21"/>
        <v>(株)エルピオ_(参考値)事業者全体</v>
      </c>
      <c r="H678">
        <v>0</v>
      </c>
      <c r="I678" s="140"/>
    </row>
    <row r="679" spans="1:9">
      <c r="A679" s="140" t="s">
        <v>753</v>
      </c>
      <c r="B679" s="140" t="s">
        <v>262</v>
      </c>
      <c r="C679" s="140"/>
      <c r="D679" s="140">
        <v>4.3800000000000002E-4</v>
      </c>
      <c r="E679" s="140">
        <v>4.3800000000000002E-4</v>
      </c>
      <c r="F679" t="str">
        <f t="shared" si="20"/>
        <v>浜田ガス(株)</v>
      </c>
      <c r="G679" t="str">
        <f t="shared" si="21"/>
        <v>浜田ガス(株)_</v>
      </c>
      <c r="H679">
        <v>4.3800000000000002E-4</v>
      </c>
      <c r="I679" s="140"/>
    </row>
    <row r="680" spans="1:9">
      <c r="A680" s="140" t="s">
        <v>752</v>
      </c>
      <c r="B680" s="140" t="s">
        <v>263</v>
      </c>
      <c r="C680" s="140"/>
      <c r="D680" s="140">
        <v>6.1300000000000005E-4</v>
      </c>
      <c r="E680" s="140">
        <v>6.1300000000000005E-4</v>
      </c>
      <c r="F680" t="str">
        <f t="shared" si="20"/>
        <v>(株)アメニティ電力</v>
      </c>
      <c r="G680" t="str">
        <f t="shared" si="21"/>
        <v>(株)アメニティ電力_</v>
      </c>
      <c r="H680">
        <v>6.1300000000000005E-4</v>
      </c>
      <c r="I680" s="140"/>
    </row>
    <row r="681" spans="1:9">
      <c r="A681" s="140" t="s">
        <v>751</v>
      </c>
      <c r="B681" s="140" t="s">
        <v>264</v>
      </c>
      <c r="C681" s="140"/>
      <c r="D681" s="140">
        <v>6.1200000000000002E-4</v>
      </c>
      <c r="E681" s="140">
        <v>6.1200000000000002E-4</v>
      </c>
      <c r="F681" t="str">
        <f t="shared" si="20"/>
        <v>岡田建設(株)</v>
      </c>
      <c r="G681" t="str">
        <f t="shared" si="21"/>
        <v>岡田建設(株)_</v>
      </c>
      <c r="H681">
        <v>6.1200000000000002E-4</v>
      </c>
      <c r="I681" s="140"/>
    </row>
    <row r="682" spans="1:9">
      <c r="A682" s="140" t="s">
        <v>750</v>
      </c>
      <c r="B682" s="140" t="s">
        <v>265</v>
      </c>
      <c r="C682" s="140"/>
      <c r="D682" s="140">
        <v>4.08E-4</v>
      </c>
      <c r="E682" s="140">
        <v>4.08E-4</v>
      </c>
      <c r="F682" t="str">
        <f t="shared" si="20"/>
        <v>出雲ガス(株)</v>
      </c>
      <c r="G682" t="str">
        <f t="shared" si="21"/>
        <v>出雲ガス(株)_</v>
      </c>
      <c r="H682">
        <v>4.08E-4</v>
      </c>
      <c r="I682" s="140"/>
    </row>
    <row r="683" spans="1:9">
      <c r="A683" s="140" t="s">
        <v>749</v>
      </c>
      <c r="B683" s="140" t="s">
        <v>1076</v>
      </c>
      <c r="C683" s="140" t="s">
        <v>429</v>
      </c>
      <c r="D683" s="140">
        <v>0</v>
      </c>
      <c r="E683" s="140">
        <v>0</v>
      </c>
      <c r="F683" t="str">
        <f t="shared" si="20"/>
        <v>一般社団法人グリーンコープでんき</v>
      </c>
      <c r="G683" t="str">
        <f t="shared" si="21"/>
        <v>一般社団法人グリーンコープでんき_メニューA</v>
      </c>
      <c r="H683">
        <v>0</v>
      </c>
      <c r="I683" s="140"/>
    </row>
    <row r="684" spans="1:9">
      <c r="A684" s="140"/>
      <c r="B684" s="140"/>
      <c r="C684" s="140" t="s">
        <v>953</v>
      </c>
      <c r="D684" s="140">
        <v>0</v>
      </c>
      <c r="E684" s="140">
        <v>0</v>
      </c>
      <c r="F684" t="str">
        <f t="shared" si="20"/>
        <v>一般社団法人グリーンコープでんき</v>
      </c>
      <c r="G684" t="str">
        <f t="shared" si="21"/>
        <v>一般社団法人グリーンコープでんき_メニューB</v>
      </c>
      <c r="H684">
        <v>0</v>
      </c>
      <c r="I684" s="140"/>
    </row>
    <row r="685" spans="1:9">
      <c r="A685" s="140"/>
      <c r="B685" s="140"/>
      <c r="C685" s="140" t="s">
        <v>965</v>
      </c>
      <c r="D685" s="140">
        <v>5.9400000000000002E-4</v>
      </c>
      <c r="E685" s="140">
        <v>5.9400000000000002E-4</v>
      </c>
      <c r="F685" t="str">
        <f t="shared" si="20"/>
        <v>一般社団法人グリーンコープでんき</v>
      </c>
      <c r="G685" t="str">
        <f t="shared" si="21"/>
        <v>一般社団法人グリーンコープでんき_メニューC(残差)</v>
      </c>
      <c r="H685">
        <v>5.9400000000000002E-4</v>
      </c>
      <c r="I685" s="140"/>
    </row>
    <row r="686" spans="1:9">
      <c r="A686" s="140"/>
      <c r="B686" s="140"/>
      <c r="C686" s="140" t="s">
        <v>952</v>
      </c>
      <c r="D686" s="140">
        <v>2.02E-4</v>
      </c>
      <c r="E686" s="140">
        <v>2.02E-4</v>
      </c>
      <c r="F686" t="str">
        <f t="shared" si="20"/>
        <v>一般社団法人グリーンコープでんき</v>
      </c>
      <c r="G686" t="str">
        <f t="shared" si="21"/>
        <v>一般社団法人グリーンコープでんき_(参考値)事業者全体</v>
      </c>
      <c r="H686">
        <v>2.02E-4</v>
      </c>
      <c r="I686" s="140"/>
    </row>
    <row r="687" spans="1:9">
      <c r="A687" s="140" t="s">
        <v>748</v>
      </c>
      <c r="B687" s="140" t="s">
        <v>1075</v>
      </c>
      <c r="C687" s="140" t="s">
        <v>429</v>
      </c>
      <c r="D687" s="140">
        <v>4.4799999999999999E-4</v>
      </c>
      <c r="E687" s="140">
        <v>4.4799999999999999E-4</v>
      </c>
      <c r="F687" t="str">
        <f t="shared" si="20"/>
        <v>公益財団法人東京都環境公社</v>
      </c>
      <c r="G687" t="str">
        <f t="shared" si="21"/>
        <v>公益財団法人東京都環境公社_メニューA</v>
      </c>
      <c r="H687">
        <v>4.4799999999999999E-4</v>
      </c>
      <c r="I687" s="140"/>
    </row>
    <row r="688" spans="1:9">
      <c r="A688" s="140"/>
      <c r="B688" s="140"/>
      <c r="C688" s="140" t="s">
        <v>953</v>
      </c>
      <c r="D688" s="140">
        <v>4.4799999999999999E-4</v>
      </c>
      <c r="E688" s="140">
        <v>4.4799999999999999E-4</v>
      </c>
      <c r="F688" t="str">
        <f t="shared" si="20"/>
        <v>公益財団法人東京都環境公社</v>
      </c>
      <c r="G688" t="str">
        <f t="shared" si="21"/>
        <v>公益財団法人東京都環境公社_メニューB</v>
      </c>
      <c r="H688">
        <v>4.4799999999999999E-4</v>
      </c>
      <c r="I688" s="140"/>
    </row>
    <row r="689" spans="1:9">
      <c r="A689" s="140"/>
      <c r="B689" s="140"/>
      <c r="C689" s="140" t="s">
        <v>988</v>
      </c>
      <c r="D689" s="140">
        <v>4.0700000000000003E-4</v>
      </c>
      <c r="E689" s="140">
        <v>4.0700000000000003E-4</v>
      </c>
      <c r="F689" t="str">
        <f t="shared" si="20"/>
        <v>公益財団法人東京都環境公社</v>
      </c>
      <c r="G689" t="str">
        <f t="shared" si="21"/>
        <v>公益財団法人東京都環境公社_メニューC</v>
      </c>
      <c r="H689">
        <v>4.0700000000000003E-4</v>
      </c>
      <c r="I689" s="140"/>
    </row>
    <row r="690" spans="1:9">
      <c r="A690" s="140"/>
      <c r="B690" s="140"/>
      <c r="C690" s="140" t="s">
        <v>952</v>
      </c>
      <c r="D690" s="140">
        <v>4.2400000000000001E-4</v>
      </c>
      <c r="E690" s="140">
        <v>4.2400000000000001E-4</v>
      </c>
      <c r="F690" t="str">
        <f t="shared" si="20"/>
        <v>公益財団法人東京都環境公社</v>
      </c>
      <c r="G690" t="str">
        <f t="shared" si="21"/>
        <v>公益財団法人東京都環境公社_(参考値)事業者全体</v>
      </c>
      <c r="H690">
        <v>4.2400000000000001E-4</v>
      </c>
      <c r="I690" s="140"/>
    </row>
    <row r="691" spans="1:9">
      <c r="A691" s="140" t="s">
        <v>747</v>
      </c>
      <c r="B691" s="140" t="s">
        <v>266</v>
      </c>
      <c r="C691" s="140" t="s">
        <v>429</v>
      </c>
      <c r="D691" s="140">
        <v>0</v>
      </c>
      <c r="E691" s="140">
        <v>0</v>
      </c>
      <c r="F691" t="str">
        <f t="shared" si="20"/>
        <v>(株)ファミリーネット・ジャパン</v>
      </c>
      <c r="G691" t="str">
        <f t="shared" si="21"/>
        <v>(株)ファミリーネット・ジャパン_メニューA</v>
      </c>
      <c r="H691">
        <v>0</v>
      </c>
      <c r="I691" s="140"/>
    </row>
    <row r="692" spans="1:9">
      <c r="A692" s="140"/>
      <c r="B692" s="140"/>
      <c r="C692" s="140" t="s">
        <v>953</v>
      </c>
      <c r="D692" s="140">
        <v>0</v>
      </c>
      <c r="E692" s="140">
        <v>0</v>
      </c>
      <c r="F692" t="str">
        <f t="shared" si="20"/>
        <v>(株)ファミリーネット・ジャパン</v>
      </c>
      <c r="G692" t="str">
        <f t="shared" si="21"/>
        <v>(株)ファミリーネット・ジャパン_メニューB</v>
      </c>
      <c r="H692">
        <v>0</v>
      </c>
      <c r="I692" s="140"/>
    </row>
    <row r="693" spans="1:9">
      <c r="A693" s="140"/>
      <c r="B693" s="140"/>
      <c r="C693" s="140" t="s">
        <v>988</v>
      </c>
      <c r="D693" s="140">
        <v>0</v>
      </c>
      <c r="E693" s="140">
        <v>0</v>
      </c>
      <c r="F693" t="str">
        <f t="shared" si="20"/>
        <v>(株)ファミリーネット・ジャパン</v>
      </c>
      <c r="G693" t="str">
        <f t="shared" si="21"/>
        <v>(株)ファミリーネット・ジャパン_メニューC</v>
      </c>
      <c r="H693">
        <v>0</v>
      </c>
      <c r="I693" s="140"/>
    </row>
    <row r="694" spans="1:9">
      <c r="A694" s="140"/>
      <c r="B694" s="140"/>
      <c r="C694" s="140" t="s">
        <v>987</v>
      </c>
      <c r="D694" s="140">
        <v>0</v>
      </c>
      <c r="E694" s="140">
        <v>0</v>
      </c>
      <c r="F694" t="str">
        <f t="shared" si="20"/>
        <v>(株)ファミリーネット・ジャパン</v>
      </c>
      <c r="G694" t="str">
        <f t="shared" si="21"/>
        <v>(株)ファミリーネット・ジャパン_メニューD</v>
      </c>
      <c r="H694">
        <v>0</v>
      </c>
      <c r="I694" s="140"/>
    </row>
    <row r="695" spans="1:9">
      <c r="A695" s="140"/>
      <c r="B695" s="140"/>
      <c r="C695" s="140" t="s">
        <v>1062</v>
      </c>
      <c r="D695" s="140">
        <v>3.3799999999999998E-4</v>
      </c>
      <c r="E695" s="140">
        <v>3.3799999999999998E-4</v>
      </c>
      <c r="F695" t="str">
        <f t="shared" si="20"/>
        <v>(株)ファミリーネット・ジャパン</v>
      </c>
      <c r="G695" t="str">
        <f t="shared" si="21"/>
        <v>(株)ファミリーネット・ジャパン_メニューE(残差)</v>
      </c>
      <c r="H695">
        <v>3.3799999999999998E-4</v>
      </c>
      <c r="I695" s="140"/>
    </row>
    <row r="696" spans="1:9">
      <c r="A696" s="140"/>
      <c r="B696" s="140"/>
      <c r="C696" s="140" t="s">
        <v>952</v>
      </c>
      <c r="D696" s="140">
        <v>2.9999999999999997E-4</v>
      </c>
      <c r="E696" s="140">
        <v>2.9999999999999997E-4</v>
      </c>
      <c r="F696" t="str">
        <f t="shared" si="20"/>
        <v>(株)ファミリーネット・ジャパン</v>
      </c>
      <c r="G696" t="str">
        <f t="shared" si="21"/>
        <v>(株)ファミリーネット・ジャパン_(参考値)事業者全体</v>
      </c>
      <c r="H696">
        <v>2.9999999999999997E-4</v>
      </c>
      <c r="I696" s="140"/>
    </row>
    <row r="697" spans="1:9">
      <c r="A697" s="140" t="s">
        <v>746</v>
      </c>
      <c r="B697" s="140" t="s">
        <v>2404</v>
      </c>
      <c r="C697" s="140"/>
      <c r="D697" s="140">
        <v>6.1799999999999995E-4</v>
      </c>
      <c r="E697" s="140">
        <v>6.1799999999999995E-4</v>
      </c>
      <c r="F697" t="str">
        <f t="shared" si="20"/>
        <v>MKステーションズ(株)</v>
      </c>
      <c r="G697" t="str">
        <f t="shared" si="21"/>
        <v>MKステーションズ(株)_</v>
      </c>
      <c r="H697">
        <v>6.1799999999999995E-4</v>
      </c>
      <c r="I697" s="140"/>
    </row>
    <row r="698" spans="1:9">
      <c r="A698" s="140" t="s">
        <v>745</v>
      </c>
      <c r="B698" s="140" t="s">
        <v>1074</v>
      </c>
      <c r="C698" s="140"/>
      <c r="D698" s="140">
        <v>6.5099999999999999E-4</v>
      </c>
      <c r="E698" s="140">
        <v>6.5099999999999999E-4</v>
      </c>
      <c r="F698" t="str">
        <f t="shared" si="20"/>
        <v>フラワーペイメント(株)</v>
      </c>
      <c r="G698" t="str">
        <f t="shared" si="21"/>
        <v>フラワーペイメント(株)_</v>
      </c>
      <c r="H698">
        <v>6.5099999999999999E-4</v>
      </c>
      <c r="I698" s="140"/>
    </row>
    <row r="699" spans="1:9">
      <c r="A699" s="140" t="s">
        <v>744</v>
      </c>
      <c r="B699" s="140" t="s">
        <v>2405</v>
      </c>
      <c r="C699" s="140"/>
      <c r="D699" s="140">
        <v>4.9799999999999996E-4</v>
      </c>
      <c r="E699" s="140">
        <v>4.9799999999999996E-4</v>
      </c>
      <c r="F699" t="str">
        <f t="shared" si="20"/>
        <v>(株)JTBコミュニケーションデザイン</v>
      </c>
      <c r="G699" t="str">
        <f t="shared" si="21"/>
        <v>(株)JTBコミュニケーションデザイン_</v>
      </c>
      <c r="H699">
        <v>4.9799999999999996E-4</v>
      </c>
      <c r="I699" s="140"/>
    </row>
    <row r="700" spans="1:9">
      <c r="A700" s="140" t="s">
        <v>743</v>
      </c>
      <c r="B700" s="140" t="s">
        <v>267</v>
      </c>
      <c r="C700" s="140" t="s">
        <v>429</v>
      </c>
      <c r="D700" s="140">
        <v>0</v>
      </c>
      <c r="E700" s="140">
        <v>0</v>
      </c>
      <c r="F700" t="str">
        <f t="shared" si="20"/>
        <v>全農エネルギー(株)</v>
      </c>
      <c r="G700" t="str">
        <f t="shared" si="21"/>
        <v>全農エネルギー(株)_メニューA</v>
      </c>
      <c r="H700">
        <v>0</v>
      </c>
      <c r="I700" s="140"/>
    </row>
    <row r="701" spans="1:9">
      <c r="A701" s="140"/>
      <c r="B701" s="140"/>
      <c r="C701" s="140" t="s">
        <v>393</v>
      </c>
      <c r="D701" s="140">
        <v>6.0300000000000002E-4</v>
      </c>
      <c r="E701" s="140">
        <v>6.0300000000000002E-4</v>
      </c>
      <c r="F701" t="str">
        <f t="shared" si="20"/>
        <v>全農エネルギー(株)</v>
      </c>
      <c r="G701" t="str">
        <f t="shared" si="21"/>
        <v>全農エネルギー(株)_メニューB(残差)</v>
      </c>
      <c r="H701">
        <v>6.0300000000000002E-4</v>
      </c>
      <c r="I701" s="140"/>
    </row>
    <row r="702" spans="1:9">
      <c r="A702" s="140"/>
      <c r="B702" s="140"/>
      <c r="C702" s="140" t="s">
        <v>952</v>
      </c>
      <c r="D702" s="140">
        <v>5.9999999999999995E-4</v>
      </c>
      <c r="E702" s="140">
        <v>5.9999999999999995E-4</v>
      </c>
      <c r="F702" t="str">
        <f t="shared" si="20"/>
        <v>全農エネルギー(株)</v>
      </c>
      <c r="G702" t="str">
        <f t="shared" si="21"/>
        <v>全農エネルギー(株)_(参考値)事業者全体</v>
      </c>
      <c r="H702">
        <v>5.9999999999999995E-4</v>
      </c>
      <c r="I702" s="140"/>
    </row>
    <row r="703" spans="1:9">
      <c r="A703" s="140" t="s">
        <v>742</v>
      </c>
      <c r="B703" s="140" t="s">
        <v>268</v>
      </c>
      <c r="C703" s="140" t="s">
        <v>429</v>
      </c>
      <c r="D703" s="140">
        <v>0</v>
      </c>
      <c r="E703" s="140">
        <v>0</v>
      </c>
      <c r="F703" t="str">
        <f t="shared" si="20"/>
        <v>(株)ハルエネ</v>
      </c>
      <c r="G703" t="str">
        <f t="shared" si="21"/>
        <v>(株)ハルエネ_メニューA</v>
      </c>
      <c r="H703">
        <v>0</v>
      </c>
      <c r="I703" s="140"/>
    </row>
    <row r="704" spans="1:9">
      <c r="A704" s="140"/>
      <c r="B704" s="140"/>
      <c r="C704" s="140" t="s">
        <v>953</v>
      </c>
      <c r="D704" s="140">
        <v>0</v>
      </c>
      <c r="E704" s="140">
        <v>0</v>
      </c>
      <c r="F704" t="str">
        <f t="shared" si="20"/>
        <v>(株)ハルエネ</v>
      </c>
      <c r="G704" t="str">
        <f t="shared" si="21"/>
        <v>(株)ハルエネ_メニューB</v>
      </c>
      <c r="H704">
        <v>0</v>
      </c>
      <c r="I704" s="140"/>
    </row>
    <row r="705" spans="1:9">
      <c r="A705" s="140"/>
      <c r="B705" s="140"/>
      <c r="C705" s="140" t="s">
        <v>965</v>
      </c>
      <c r="D705" s="140">
        <v>3.5300000000000002E-4</v>
      </c>
      <c r="E705" s="140">
        <v>3.5300000000000002E-4</v>
      </c>
      <c r="F705" t="str">
        <f t="shared" si="20"/>
        <v>(株)ハルエネ</v>
      </c>
      <c r="G705" t="str">
        <f t="shared" si="21"/>
        <v>(株)ハルエネ_メニューC(残差)</v>
      </c>
      <c r="H705">
        <v>3.5300000000000002E-4</v>
      </c>
      <c r="I705" s="140"/>
    </row>
    <row r="706" spans="1:9">
      <c r="A706" s="140"/>
      <c r="B706" s="140"/>
      <c r="C706" s="140" t="s">
        <v>952</v>
      </c>
      <c r="D706" s="140">
        <v>3.5300000000000002E-4</v>
      </c>
      <c r="E706" s="140">
        <v>3.5300000000000002E-4</v>
      </c>
      <c r="F706" t="str">
        <f t="shared" si="20"/>
        <v>(株)ハルエネ</v>
      </c>
      <c r="G706" t="str">
        <f t="shared" si="21"/>
        <v>(株)ハルエネ_(参考値)事業者全体</v>
      </c>
      <c r="H706">
        <v>3.5300000000000002E-4</v>
      </c>
      <c r="I706" s="140"/>
    </row>
    <row r="707" spans="1:9">
      <c r="A707" s="140" t="s">
        <v>741</v>
      </c>
      <c r="B707" s="140" t="s">
        <v>269</v>
      </c>
      <c r="C707" s="140"/>
      <c r="D707" s="140">
        <v>4.3300000000000001E-4</v>
      </c>
      <c r="E707" s="140">
        <v>4.3300000000000001E-4</v>
      </c>
      <c r="F707" t="str">
        <f t="shared" si="20"/>
        <v>(株)ビビット</v>
      </c>
      <c r="G707" t="str">
        <f t="shared" si="21"/>
        <v>(株)ビビット_</v>
      </c>
      <c r="H707">
        <v>4.3300000000000001E-4</v>
      </c>
      <c r="I707" s="140"/>
    </row>
    <row r="708" spans="1:9">
      <c r="A708" s="140" t="s">
        <v>740</v>
      </c>
      <c r="B708" s="140" t="s">
        <v>270</v>
      </c>
      <c r="C708" s="140"/>
      <c r="D708" s="140">
        <v>4.1899999999999999E-4</v>
      </c>
      <c r="E708" s="140">
        <v>4.1899999999999999E-4</v>
      </c>
      <c r="F708" t="str">
        <f t="shared" ref="F708:F771" si="22">IF(A708="",F707,B708)</f>
        <v>(株)おおた電力</v>
      </c>
      <c r="G708" t="str">
        <f t="shared" si="21"/>
        <v>(株)おおた電力_</v>
      </c>
      <c r="H708">
        <v>4.1899999999999999E-4</v>
      </c>
      <c r="I708" s="140"/>
    </row>
    <row r="709" spans="1:9">
      <c r="A709" s="140" t="s">
        <v>739</v>
      </c>
      <c r="B709" s="140" t="s">
        <v>271</v>
      </c>
      <c r="C709" s="140"/>
      <c r="D709" s="140">
        <v>6.2299999999999996E-4</v>
      </c>
      <c r="E709" s="140">
        <v>6.2299999999999996E-4</v>
      </c>
      <c r="F709" t="str">
        <f t="shared" si="22"/>
        <v>伊藤忠プランテック(株)</v>
      </c>
      <c r="G709" t="str">
        <f t="shared" ref="G709:G772" si="23">F709&amp;"_"&amp;C709</f>
        <v>伊藤忠プランテック(株)_</v>
      </c>
      <c r="H709">
        <v>6.2299999999999996E-4</v>
      </c>
      <c r="I709" s="140"/>
    </row>
    <row r="710" spans="1:9">
      <c r="A710" s="140" t="s">
        <v>738</v>
      </c>
      <c r="B710" s="140" t="s">
        <v>272</v>
      </c>
      <c r="C710" s="140"/>
      <c r="D710" s="140">
        <v>6.4599999999999998E-4</v>
      </c>
      <c r="E710" s="140">
        <v>6.4599999999999998E-4</v>
      </c>
      <c r="F710" t="str">
        <f t="shared" si="22"/>
        <v>(株)オカモト</v>
      </c>
      <c r="G710" t="str">
        <f t="shared" si="23"/>
        <v>(株)オカモト_</v>
      </c>
      <c r="H710">
        <v>6.4599999999999998E-4</v>
      </c>
      <c r="I710" s="140"/>
    </row>
    <row r="711" spans="1:9">
      <c r="A711" s="140" t="s">
        <v>737</v>
      </c>
      <c r="B711" s="140" t="s">
        <v>273</v>
      </c>
      <c r="C711" s="140"/>
      <c r="D711" s="140">
        <v>4.0200000000000001E-4</v>
      </c>
      <c r="E711" s="140">
        <v>4.0200000000000001E-4</v>
      </c>
      <c r="F711" t="str">
        <f t="shared" si="22"/>
        <v>キタコー(株)</v>
      </c>
      <c r="G711" t="str">
        <f t="shared" si="23"/>
        <v>キタコー(株)_</v>
      </c>
      <c r="H711">
        <v>4.0200000000000001E-4</v>
      </c>
      <c r="I711" s="140"/>
    </row>
    <row r="712" spans="1:9">
      <c r="A712" s="140" t="s">
        <v>736</v>
      </c>
      <c r="B712" s="140" t="s">
        <v>1073</v>
      </c>
      <c r="C712" s="140" t="s">
        <v>429</v>
      </c>
      <c r="D712" s="140">
        <v>0</v>
      </c>
      <c r="E712" s="140">
        <v>0</v>
      </c>
      <c r="F712" t="str">
        <f t="shared" si="22"/>
        <v>香川電力(株)　</v>
      </c>
      <c r="G712" t="str">
        <f t="shared" si="23"/>
        <v>香川電力(株)　_メニューA</v>
      </c>
      <c r="H712">
        <v>0</v>
      </c>
      <c r="I712" s="140"/>
    </row>
    <row r="713" spans="1:9">
      <c r="A713" s="140"/>
      <c r="B713" s="140"/>
      <c r="C713" s="140" t="s">
        <v>953</v>
      </c>
      <c r="D713" s="140">
        <v>1.84E-4</v>
      </c>
      <c r="E713" s="140">
        <v>1.84E-4</v>
      </c>
      <c r="F713" t="str">
        <f t="shared" si="22"/>
        <v>香川電力(株)　</v>
      </c>
      <c r="G713" t="str">
        <f t="shared" si="23"/>
        <v>香川電力(株)　_メニューB</v>
      </c>
      <c r="H713">
        <v>1.84E-4</v>
      </c>
      <c r="I713" s="140"/>
    </row>
    <row r="714" spans="1:9">
      <c r="A714" s="140"/>
      <c r="B714" s="140"/>
      <c r="C714" s="140" t="s">
        <v>988</v>
      </c>
      <c r="D714" s="140">
        <v>3.1199999999999999E-4</v>
      </c>
      <c r="E714" s="140">
        <v>3.1199999999999999E-4</v>
      </c>
      <c r="F714" t="str">
        <f t="shared" si="22"/>
        <v>香川電力(株)　</v>
      </c>
      <c r="G714" t="str">
        <f t="shared" si="23"/>
        <v>香川電力(株)　_メニューC</v>
      </c>
      <c r="H714">
        <v>3.1199999999999999E-4</v>
      </c>
      <c r="I714" s="140"/>
    </row>
    <row r="715" spans="1:9">
      <c r="A715" s="140"/>
      <c r="B715" s="140"/>
      <c r="C715" s="140" t="s">
        <v>1007</v>
      </c>
      <c r="D715" s="140">
        <v>6.0599999999999998E-4</v>
      </c>
      <c r="E715" s="140">
        <v>6.0599999999999998E-4</v>
      </c>
      <c r="F715" t="str">
        <f t="shared" si="22"/>
        <v>香川電力(株)　</v>
      </c>
      <c r="G715" t="str">
        <f t="shared" si="23"/>
        <v>香川電力(株)　_メニューD(残差)</v>
      </c>
      <c r="H715">
        <v>6.0599999999999998E-4</v>
      </c>
      <c r="I715" s="140"/>
    </row>
    <row r="716" spans="1:9">
      <c r="A716" s="140"/>
      <c r="B716" s="140"/>
      <c r="C716" s="140" t="s">
        <v>952</v>
      </c>
      <c r="D716" s="140">
        <v>5.9400000000000002E-4</v>
      </c>
      <c r="E716" s="140">
        <v>5.9400000000000002E-4</v>
      </c>
      <c r="F716" t="str">
        <f t="shared" si="22"/>
        <v>香川電力(株)　</v>
      </c>
      <c r="G716" t="str">
        <f t="shared" si="23"/>
        <v>香川電力(株)　_(参考値)事業者全体</v>
      </c>
      <c r="H716">
        <v>5.9400000000000002E-4</v>
      </c>
      <c r="I716" s="140"/>
    </row>
    <row r="717" spans="1:9">
      <c r="A717" s="140" t="s">
        <v>735</v>
      </c>
      <c r="B717" s="140" t="s">
        <v>2406</v>
      </c>
      <c r="C717" s="140" t="s">
        <v>429</v>
      </c>
      <c r="D717" s="140">
        <v>0</v>
      </c>
      <c r="E717" s="140">
        <v>0</v>
      </c>
      <c r="F717" t="str">
        <f t="shared" si="22"/>
        <v>(株)PinT</v>
      </c>
      <c r="G717" t="str">
        <f t="shared" si="23"/>
        <v>(株)PinT_メニューA</v>
      </c>
      <c r="H717">
        <v>0</v>
      </c>
      <c r="I717" s="140"/>
    </row>
    <row r="718" spans="1:9">
      <c r="A718" s="140"/>
      <c r="B718" s="140"/>
      <c r="C718" s="140" t="s">
        <v>953</v>
      </c>
      <c r="D718" s="140">
        <v>0</v>
      </c>
      <c r="E718" s="140">
        <v>0</v>
      </c>
      <c r="F718" t="str">
        <f t="shared" si="22"/>
        <v>(株)PinT</v>
      </c>
      <c r="G718" t="str">
        <f t="shared" si="23"/>
        <v>(株)PinT_メニューB</v>
      </c>
      <c r="H718">
        <v>0</v>
      </c>
      <c r="I718" s="140"/>
    </row>
    <row r="719" spans="1:9">
      <c r="A719" s="140"/>
      <c r="B719" s="140"/>
      <c r="C719" s="140" t="s">
        <v>965</v>
      </c>
      <c r="D719" s="140">
        <v>4.0499999999999998E-4</v>
      </c>
      <c r="E719" s="140">
        <v>4.0499999999999998E-4</v>
      </c>
      <c r="F719" t="str">
        <f t="shared" si="22"/>
        <v>(株)PinT</v>
      </c>
      <c r="G719" t="str">
        <f t="shared" si="23"/>
        <v>(株)PinT_メニューC(残差)</v>
      </c>
      <c r="H719">
        <v>4.0499999999999998E-4</v>
      </c>
      <c r="I719" s="140"/>
    </row>
    <row r="720" spans="1:9">
      <c r="A720" s="140"/>
      <c r="B720" s="140"/>
      <c r="C720" s="140" t="s">
        <v>952</v>
      </c>
      <c r="D720" s="140">
        <v>4.0000000000000002E-4</v>
      </c>
      <c r="E720" s="140">
        <v>4.0000000000000002E-4</v>
      </c>
      <c r="F720" t="str">
        <f t="shared" si="22"/>
        <v>(株)PinT</v>
      </c>
      <c r="G720" t="str">
        <f t="shared" si="23"/>
        <v>(株)PinT_(参考値)事業者全体</v>
      </c>
      <c r="H720">
        <v>4.0000000000000002E-4</v>
      </c>
      <c r="I720" s="140"/>
    </row>
    <row r="721" spans="1:9">
      <c r="A721" s="140" t="s">
        <v>734</v>
      </c>
      <c r="B721" s="140" t="s">
        <v>274</v>
      </c>
      <c r="C721" s="140" t="s">
        <v>429</v>
      </c>
      <c r="D721" s="140">
        <v>0</v>
      </c>
      <c r="E721" s="140">
        <v>0</v>
      </c>
      <c r="F721" t="str">
        <f t="shared" si="22"/>
        <v>(株)沖縄ガスニューパワー</v>
      </c>
      <c r="G721" t="str">
        <f t="shared" si="23"/>
        <v>(株)沖縄ガスニューパワー_メニューA</v>
      </c>
      <c r="H721">
        <v>0</v>
      </c>
      <c r="I721" s="140"/>
    </row>
    <row r="722" spans="1:9">
      <c r="A722" s="140"/>
      <c r="B722" s="140"/>
      <c r="C722" s="140" t="s">
        <v>393</v>
      </c>
      <c r="D722" s="140">
        <v>5.4799999999999998E-4</v>
      </c>
      <c r="E722" s="140">
        <v>5.4799999999999998E-4</v>
      </c>
      <c r="F722" t="str">
        <f t="shared" si="22"/>
        <v>(株)沖縄ガスニューパワー</v>
      </c>
      <c r="G722" t="str">
        <f t="shared" si="23"/>
        <v>(株)沖縄ガスニューパワー_メニューB(残差)</v>
      </c>
      <c r="H722">
        <v>5.4799999999999998E-4</v>
      </c>
      <c r="I722" s="140"/>
    </row>
    <row r="723" spans="1:9">
      <c r="A723" s="140"/>
      <c r="B723" s="140"/>
      <c r="C723" s="140" t="s">
        <v>952</v>
      </c>
      <c r="D723" s="140">
        <v>4.7800000000000002E-4</v>
      </c>
      <c r="E723" s="140">
        <v>4.7800000000000002E-4</v>
      </c>
      <c r="F723" t="str">
        <f t="shared" si="22"/>
        <v>(株)沖縄ガスニューパワー</v>
      </c>
      <c r="G723" t="str">
        <f t="shared" si="23"/>
        <v>(株)沖縄ガスニューパワー_(参考値)事業者全体</v>
      </c>
      <c r="H723">
        <v>4.7800000000000002E-4</v>
      </c>
      <c r="I723" s="140"/>
    </row>
    <row r="724" spans="1:9">
      <c r="A724" s="140" t="s">
        <v>733</v>
      </c>
      <c r="B724" s="140" t="s">
        <v>275</v>
      </c>
      <c r="C724" s="140"/>
      <c r="D724" s="140">
        <v>4.1899999999999999E-4</v>
      </c>
      <c r="E724" s="140">
        <v>4.1899999999999999E-4</v>
      </c>
      <c r="F724" t="str">
        <f t="shared" si="22"/>
        <v>諏訪瓦斯(株)</v>
      </c>
      <c r="G724" t="str">
        <f t="shared" si="23"/>
        <v>諏訪瓦斯(株)_</v>
      </c>
      <c r="H724">
        <v>4.1899999999999999E-4</v>
      </c>
      <c r="I724" s="140"/>
    </row>
    <row r="725" spans="1:9">
      <c r="A725" s="140" t="s">
        <v>732</v>
      </c>
      <c r="B725" s="140" t="s">
        <v>1072</v>
      </c>
      <c r="C725" s="140"/>
      <c r="D725" s="140">
        <v>5.9400000000000002E-4</v>
      </c>
      <c r="E725" s="140">
        <v>5.9400000000000002E-4</v>
      </c>
      <c r="F725" t="str">
        <f t="shared" si="22"/>
        <v>エッセンシャルエナジー(株)</v>
      </c>
      <c r="G725" t="str">
        <f t="shared" si="23"/>
        <v>エッセンシャルエナジー(株)_</v>
      </c>
      <c r="H725">
        <v>5.9400000000000002E-4</v>
      </c>
      <c r="I725" s="140"/>
    </row>
    <row r="726" spans="1:9">
      <c r="A726" s="140" t="s">
        <v>731</v>
      </c>
      <c r="B726" s="140" t="s">
        <v>276</v>
      </c>
      <c r="C726" s="140"/>
      <c r="D726" s="140">
        <v>2.99E-4</v>
      </c>
      <c r="E726" s="140">
        <v>2.99E-4</v>
      </c>
      <c r="F726" t="str">
        <f t="shared" si="22"/>
        <v>(株)いちき串木野電力</v>
      </c>
      <c r="G726" t="str">
        <f t="shared" si="23"/>
        <v>(株)いちき串木野電力_</v>
      </c>
      <c r="H726">
        <v>2.99E-4</v>
      </c>
      <c r="I726" s="140"/>
    </row>
    <row r="727" spans="1:9">
      <c r="A727" s="140" t="s">
        <v>730</v>
      </c>
      <c r="B727" s="140" t="s">
        <v>2407</v>
      </c>
      <c r="C727" s="140"/>
      <c r="D727" s="140">
        <v>5.7399999999999997E-4</v>
      </c>
      <c r="E727" s="140">
        <v>5.7399999999999997E-4</v>
      </c>
      <c r="F727" t="str">
        <f t="shared" si="22"/>
        <v>(株)クローバー・テクノロジーズ</v>
      </c>
      <c r="G727" t="str">
        <f t="shared" si="23"/>
        <v>(株)クローバー・テクノロジーズ_</v>
      </c>
      <c r="H727">
        <v>5.7399999999999997E-4</v>
      </c>
      <c r="I727" s="140"/>
    </row>
    <row r="728" spans="1:9">
      <c r="A728" s="140" t="s">
        <v>729</v>
      </c>
      <c r="B728" s="140" t="s">
        <v>277</v>
      </c>
      <c r="C728" s="140"/>
      <c r="D728" s="140">
        <v>4.1899999999999999E-4</v>
      </c>
      <c r="E728" s="140">
        <v>4.1899999999999999E-4</v>
      </c>
      <c r="F728" t="str">
        <f t="shared" si="22"/>
        <v>西武ガス(株)</v>
      </c>
      <c r="G728" t="str">
        <f t="shared" si="23"/>
        <v>西武ガス(株)_</v>
      </c>
      <c r="H728">
        <v>4.1899999999999999E-4</v>
      </c>
      <c r="I728" s="140"/>
    </row>
    <row r="729" spans="1:9">
      <c r="A729" s="140" t="s">
        <v>728</v>
      </c>
      <c r="B729" s="140" t="s">
        <v>278</v>
      </c>
      <c r="C729" s="140" t="s">
        <v>429</v>
      </c>
      <c r="D729" s="140">
        <v>0</v>
      </c>
      <c r="E729" s="140">
        <v>0</v>
      </c>
      <c r="F729" t="str">
        <f t="shared" si="22"/>
        <v>松本ガス(株)</v>
      </c>
      <c r="G729" t="str">
        <f t="shared" si="23"/>
        <v>松本ガス(株)_メニューA</v>
      </c>
      <c r="H729">
        <v>0</v>
      </c>
      <c r="I729" s="140"/>
    </row>
    <row r="730" spans="1:9">
      <c r="A730" s="140"/>
      <c r="B730" s="140"/>
      <c r="C730" s="140" t="s">
        <v>393</v>
      </c>
      <c r="D730" s="140">
        <v>4.3399999999999998E-4</v>
      </c>
      <c r="E730" s="140">
        <v>4.3399999999999998E-4</v>
      </c>
      <c r="F730" t="str">
        <f t="shared" si="22"/>
        <v>松本ガス(株)</v>
      </c>
      <c r="G730" t="str">
        <f t="shared" si="23"/>
        <v>松本ガス(株)_メニューB(残差)</v>
      </c>
      <c r="H730">
        <v>4.3399999999999998E-4</v>
      </c>
      <c r="I730" s="140"/>
    </row>
    <row r="731" spans="1:9">
      <c r="A731" s="140"/>
      <c r="B731" s="140"/>
      <c r="C731" s="140" t="s">
        <v>952</v>
      </c>
      <c r="D731" s="140">
        <v>3.4000000000000002E-4</v>
      </c>
      <c r="E731" s="140">
        <v>3.4000000000000002E-4</v>
      </c>
      <c r="F731" t="str">
        <f t="shared" si="22"/>
        <v>松本ガス(株)</v>
      </c>
      <c r="G731" t="str">
        <f t="shared" si="23"/>
        <v>松本ガス(株)_(参考値)事業者全体</v>
      </c>
      <c r="H731">
        <v>3.4000000000000002E-4</v>
      </c>
      <c r="I731" s="140"/>
    </row>
    <row r="732" spans="1:9">
      <c r="A732" s="140" t="s">
        <v>727</v>
      </c>
      <c r="B732" s="140" t="s">
        <v>279</v>
      </c>
      <c r="C732" s="140"/>
      <c r="D732" s="140">
        <v>4.7800000000000002E-4</v>
      </c>
      <c r="E732" s="140">
        <v>4.7800000000000002E-4</v>
      </c>
      <c r="F732" t="str">
        <f t="shared" si="22"/>
        <v>南部だんだんエナジー(株)</v>
      </c>
      <c r="G732" t="str">
        <f t="shared" si="23"/>
        <v>南部だんだんエナジー(株)_</v>
      </c>
      <c r="H732">
        <v>4.7800000000000002E-4</v>
      </c>
      <c r="I732" s="140"/>
    </row>
    <row r="733" spans="1:9">
      <c r="A733" s="140" t="s">
        <v>726</v>
      </c>
      <c r="B733" s="140" t="s">
        <v>280</v>
      </c>
      <c r="C733" s="140"/>
      <c r="D733" s="140">
        <v>5.6499999999999996E-4</v>
      </c>
      <c r="E733" s="140">
        <v>5.6499999999999996E-4</v>
      </c>
      <c r="F733" t="str">
        <f t="shared" si="22"/>
        <v>(株)エフエネ</v>
      </c>
      <c r="G733" t="str">
        <f t="shared" si="23"/>
        <v>(株)エフエネ_</v>
      </c>
      <c r="H733">
        <v>5.6499999999999996E-4</v>
      </c>
      <c r="I733" s="140"/>
    </row>
    <row r="734" spans="1:9">
      <c r="A734" s="140" t="s">
        <v>725</v>
      </c>
      <c r="B734" s="140" t="s">
        <v>281</v>
      </c>
      <c r="C734" s="140"/>
      <c r="D734" s="140">
        <v>5.1800000000000001E-4</v>
      </c>
      <c r="E734" s="140">
        <v>5.1800000000000001E-4</v>
      </c>
      <c r="F734" t="str">
        <f t="shared" si="22"/>
        <v>こなんウルトラパワー(株)</v>
      </c>
      <c r="G734" t="str">
        <f t="shared" si="23"/>
        <v>こなんウルトラパワー(株)_</v>
      </c>
      <c r="H734">
        <v>5.1800000000000001E-4</v>
      </c>
      <c r="I734" s="140"/>
    </row>
    <row r="735" spans="1:9">
      <c r="A735" s="140" t="s">
        <v>724</v>
      </c>
      <c r="B735" s="140" t="s">
        <v>2409</v>
      </c>
      <c r="C735" s="140"/>
      <c r="D735" s="140">
        <v>3.9199999999999999E-4</v>
      </c>
      <c r="E735" s="140">
        <v>3.9199999999999999E-4</v>
      </c>
      <c r="F735" t="str">
        <f t="shared" si="22"/>
        <v>(株)CHIBAむつざわエナジー</v>
      </c>
      <c r="G735" t="str">
        <f t="shared" si="23"/>
        <v>(株)CHIBAむつざわエナジー_</v>
      </c>
      <c r="H735">
        <v>3.9199999999999999E-4</v>
      </c>
      <c r="I735" s="140"/>
    </row>
    <row r="736" spans="1:9">
      <c r="A736" s="140" t="s">
        <v>723</v>
      </c>
      <c r="B736" s="140" t="s">
        <v>2410</v>
      </c>
      <c r="C736" s="140"/>
      <c r="D736" s="140">
        <v>5.6400000000000005E-4</v>
      </c>
      <c r="E736" s="140">
        <v>5.6400000000000005E-4</v>
      </c>
      <c r="F736" t="str">
        <f t="shared" si="22"/>
        <v>(株)関西空調</v>
      </c>
      <c r="G736" t="str">
        <f t="shared" si="23"/>
        <v>(株)関西空調_</v>
      </c>
      <c r="H736">
        <v>5.6400000000000005E-4</v>
      </c>
      <c r="I736" s="140"/>
    </row>
    <row r="737" spans="1:9">
      <c r="A737" s="140" t="s">
        <v>722</v>
      </c>
      <c r="B737" s="140" t="s">
        <v>282</v>
      </c>
      <c r="C737" s="140"/>
      <c r="D737" s="140">
        <v>4.7800000000000002E-4</v>
      </c>
      <c r="E737" s="140">
        <v>4.7800000000000002E-4</v>
      </c>
      <c r="F737" t="str">
        <f t="shared" si="22"/>
        <v>奥出雲電力(株)</v>
      </c>
      <c r="G737" t="str">
        <f t="shared" si="23"/>
        <v>奥出雲電力(株)_</v>
      </c>
      <c r="H737">
        <v>4.7800000000000002E-4</v>
      </c>
      <c r="I737" s="140"/>
    </row>
    <row r="738" spans="1:9">
      <c r="A738" s="140" t="s">
        <v>721</v>
      </c>
      <c r="B738" s="140" t="s">
        <v>2411</v>
      </c>
      <c r="C738" s="140" t="s">
        <v>429</v>
      </c>
      <c r="D738" s="140">
        <v>0</v>
      </c>
      <c r="E738" s="140">
        <v>0</v>
      </c>
      <c r="F738" t="str">
        <f t="shared" si="22"/>
        <v>レジル(株)</v>
      </c>
      <c r="G738" t="str">
        <f t="shared" si="23"/>
        <v>レジル(株)_メニューA</v>
      </c>
      <c r="H738">
        <v>0</v>
      </c>
      <c r="I738" s="140"/>
    </row>
    <row r="739" spans="1:9">
      <c r="A739" s="140"/>
      <c r="B739" s="140"/>
      <c r="C739" s="140" t="s">
        <v>953</v>
      </c>
      <c r="D739" s="140">
        <v>0</v>
      </c>
      <c r="E739" s="140">
        <v>0</v>
      </c>
      <c r="F739" t="str">
        <f t="shared" si="22"/>
        <v>レジル(株)</v>
      </c>
      <c r="G739" t="str">
        <f t="shared" si="23"/>
        <v>レジル(株)_メニューB</v>
      </c>
      <c r="H739">
        <v>0</v>
      </c>
      <c r="I739" s="140"/>
    </row>
    <row r="740" spans="1:9">
      <c r="A740" s="140"/>
      <c r="B740" s="140"/>
      <c r="C740" s="140" t="s">
        <v>988</v>
      </c>
      <c r="D740" s="140">
        <v>0</v>
      </c>
      <c r="E740" s="140">
        <v>0</v>
      </c>
      <c r="F740" t="str">
        <f t="shared" si="22"/>
        <v>レジル(株)</v>
      </c>
      <c r="G740" t="str">
        <f t="shared" si="23"/>
        <v>レジル(株)_メニューC</v>
      </c>
      <c r="H740">
        <v>0</v>
      </c>
      <c r="I740" s="140"/>
    </row>
    <row r="741" spans="1:9">
      <c r="A741" s="140"/>
      <c r="B741" s="140"/>
      <c r="C741" s="140" t="s">
        <v>1007</v>
      </c>
      <c r="D741" s="140">
        <v>4.2200000000000001E-4</v>
      </c>
      <c r="E741" s="140">
        <v>4.2200000000000001E-4</v>
      </c>
      <c r="F741" t="str">
        <f t="shared" si="22"/>
        <v>レジル(株)</v>
      </c>
      <c r="G741" t="str">
        <f t="shared" si="23"/>
        <v>レジル(株)_メニューD(残差)</v>
      </c>
      <c r="H741">
        <v>4.2200000000000001E-4</v>
      </c>
      <c r="I741" s="140"/>
    </row>
    <row r="742" spans="1:9">
      <c r="A742" s="140"/>
      <c r="B742" s="140"/>
      <c r="C742" s="140" t="s">
        <v>952</v>
      </c>
      <c r="D742" s="140">
        <v>1.6200000000000001E-4</v>
      </c>
      <c r="E742" s="140">
        <v>1.6200000000000001E-4</v>
      </c>
      <c r="F742" t="str">
        <f t="shared" si="22"/>
        <v>レジル(株)</v>
      </c>
      <c r="G742" t="str">
        <f t="shared" si="23"/>
        <v>レジル(株)_(参考値)事業者全体</v>
      </c>
      <c r="H742">
        <v>1.6200000000000001E-4</v>
      </c>
      <c r="I742" s="140"/>
    </row>
    <row r="743" spans="1:9">
      <c r="A743" s="140" t="s">
        <v>720</v>
      </c>
      <c r="B743" s="140" t="s">
        <v>283</v>
      </c>
      <c r="C743" s="140"/>
      <c r="D743" s="140">
        <v>4.15E-4</v>
      </c>
      <c r="E743" s="140">
        <v>4.15E-4</v>
      </c>
      <c r="F743" t="str">
        <f t="shared" si="22"/>
        <v>(株)成田香取エネルギー</v>
      </c>
      <c r="G743" t="str">
        <f t="shared" si="23"/>
        <v>(株)成田香取エネルギー_</v>
      </c>
      <c r="H743">
        <v>4.15E-4</v>
      </c>
      <c r="I743" s="140"/>
    </row>
    <row r="744" spans="1:9">
      <c r="A744" s="140" t="s">
        <v>719</v>
      </c>
      <c r="B744" s="140" t="s">
        <v>2412</v>
      </c>
      <c r="C744" s="140"/>
      <c r="D744" s="140">
        <v>3.4099999999999999E-4</v>
      </c>
      <c r="E744" s="140">
        <v>3.4099999999999999E-4</v>
      </c>
      <c r="F744" t="str">
        <f t="shared" si="22"/>
        <v>(株)CWS</v>
      </c>
      <c r="G744" t="str">
        <f t="shared" si="23"/>
        <v>(株)CWS_</v>
      </c>
      <c r="H744">
        <v>3.4099999999999999E-4</v>
      </c>
      <c r="I744" s="140"/>
    </row>
    <row r="745" spans="1:9">
      <c r="A745" s="140" t="s">
        <v>718</v>
      </c>
      <c r="B745" s="140" t="s">
        <v>284</v>
      </c>
      <c r="C745" s="140"/>
      <c r="D745" s="140">
        <v>3.9800000000000002E-4</v>
      </c>
      <c r="E745" s="140">
        <v>3.9800000000000002E-4</v>
      </c>
      <c r="F745" t="str">
        <f t="shared" si="22"/>
        <v>ふくしま新電力(株)</v>
      </c>
      <c r="G745" t="str">
        <f t="shared" si="23"/>
        <v>ふくしま新電力(株)_</v>
      </c>
      <c r="H745">
        <v>3.9800000000000002E-4</v>
      </c>
      <c r="I745" s="140"/>
    </row>
    <row r="746" spans="1:9">
      <c r="A746" s="140" t="s">
        <v>717</v>
      </c>
      <c r="B746" s="140" t="s">
        <v>1071</v>
      </c>
      <c r="C746" s="140" t="s">
        <v>429</v>
      </c>
      <c r="D746" s="140">
        <v>0</v>
      </c>
      <c r="E746" s="140">
        <v>0</v>
      </c>
      <c r="F746" t="str">
        <f t="shared" si="22"/>
        <v>ティーダッシュ合同会社</v>
      </c>
      <c r="G746" t="str">
        <f t="shared" si="23"/>
        <v>ティーダッシュ合同会社_メニューA</v>
      </c>
      <c r="H746">
        <v>0</v>
      </c>
      <c r="I746" s="140"/>
    </row>
    <row r="747" spans="1:9">
      <c r="A747" s="140"/>
      <c r="B747" s="140"/>
      <c r="C747" s="140" t="s">
        <v>393</v>
      </c>
      <c r="D747" s="140">
        <v>4.0099999999999999E-4</v>
      </c>
      <c r="E747" s="140">
        <v>4.0099999999999999E-4</v>
      </c>
      <c r="F747" t="str">
        <f t="shared" si="22"/>
        <v>ティーダッシュ合同会社</v>
      </c>
      <c r="G747" t="str">
        <f t="shared" si="23"/>
        <v>ティーダッシュ合同会社_メニューB(残差)</v>
      </c>
      <c r="H747">
        <v>4.0099999999999999E-4</v>
      </c>
      <c r="I747" s="140"/>
    </row>
    <row r="748" spans="1:9">
      <c r="A748" s="140"/>
      <c r="B748" s="140"/>
      <c r="C748" s="140" t="s">
        <v>952</v>
      </c>
      <c r="D748" s="140">
        <v>3.9399999999999998E-4</v>
      </c>
      <c r="E748" s="140">
        <v>3.9399999999999998E-4</v>
      </c>
      <c r="F748" t="str">
        <f t="shared" si="22"/>
        <v>ティーダッシュ合同会社</v>
      </c>
      <c r="G748" t="str">
        <f t="shared" si="23"/>
        <v>ティーダッシュ合同会社_(参考値)事業者全体</v>
      </c>
      <c r="H748">
        <v>3.9399999999999998E-4</v>
      </c>
      <c r="I748" s="140"/>
    </row>
    <row r="749" spans="1:9">
      <c r="A749" s="140" t="s">
        <v>716</v>
      </c>
      <c r="B749" s="140" t="s">
        <v>285</v>
      </c>
      <c r="C749" s="140"/>
      <c r="D749" s="140">
        <v>3.3300000000000002E-4</v>
      </c>
      <c r="E749" s="140">
        <v>3.3300000000000002E-4</v>
      </c>
      <c r="F749" t="str">
        <f t="shared" si="22"/>
        <v>(株)エネクスライフサービス</v>
      </c>
      <c r="G749" t="str">
        <f t="shared" si="23"/>
        <v>(株)エネクスライフサービス_</v>
      </c>
      <c r="H749">
        <v>3.3300000000000002E-4</v>
      </c>
      <c r="I749" s="140"/>
    </row>
    <row r="750" spans="1:9">
      <c r="A750" s="140" t="s">
        <v>715</v>
      </c>
      <c r="B750" s="140" t="s">
        <v>286</v>
      </c>
      <c r="C750" s="140"/>
      <c r="D750" s="140">
        <v>4.8200000000000001E-4</v>
      </c>
      <c r="E750" s="140">
        <v>4.8200000000000001E-4</v>
      </c>
      <c r="F750" t="str">
        <f t="shared" si="22"/>
        <v>ネイチャーエナジー小国(株)</v>
      </c>
      <c r="G750" t="str">
        <f t="shared" si="23"/>
        <v>ネイチャーエナジー小国(株)_</v>
      </c>
      <c r="H750">
        <v>4.8200000000000001E-4</v>
      </c>
      <c r="I750" s="140"/>
    </row>
    <row r="751" spans="1:9">
      <c r="A751" s="140" t="s">
        <v>714</v>
      </c>
      <c r="B751" s="140" t="s">
        <v>287</v>
      </c>
      <c r="C751" s="140"/>
      <c r="D751" s="140">
        <v>3.8200000000000002E-4</v>
      </c>
      <c r="E751" s="140">
        <v>3.7399999999999998E-4</v>
      </c>
      <c r="F751" t="str">
        <f t="shared" si="22"/>
        <v>リエスパワーネクスト(株)</v>
      </c>
      <c r="G751" t="str">
        <f t="shared" si="23"/>
        <v>リエスパワーネクスト(株)_</v>
      </c>
      <c r="H751">
        <v>3.8200000000000002E-4</v>
      </c>
      <c r="I751" s="140"/>
    </row>
    <row r="752" spans="1:9">
      <c r="A752" s="140" t="s">
        <v>713</v>
      </c>
      <c r="B752" s="140" t="s">
        <v>1070</v>
      </c>
      <c r="C752" s="140"/>
      <c r="D752" s="140">
        <v>5.6999999999999998E-4</v>
      </c>
      <c r="E752" s="140">
        <v>5.6999999999999998E-4</v>
      </c>
      <c r="F752" t="str">
        <f t="shared" si="22"/>
        <v>エネルギーパワー(株)</v>
      </c>
      <c r="G752" t="str">
        <f t="shared" si="23"/>
        <v>エネルギーパワー(株)_</v>
      </c>
      <c r="H752">
        <v>5.6999999999999998E-4</v>
      </c>
      <c r="I752" s="140"/>
    </row>
    <row r="753" spans="1:9">
      <c r="A753" s="140" t="s">
        <v>712</v>
      </c>
      <c r="B753" s="140" t="s">
        <v>288</v>
      </c>
      <c r="C753" s="140" t="s">
        <v>429</v>
      </c>
      <c r="D753" s="140">
        <v>0</v>
      </c>
      <c r="E753" s="140">
        <v>0</v>
      </c>
      <c r="F753" t="str">
        <f t="shared" si="22"/>
        <v>(株)グリムスパワー</v>
      </c>
      <c r="G753" t="str">
        <f t="shared" si="23"/>
        <v>(株)グリムスパワー_メニューA</v>
      </c>
      <c r="H753">
        <v>0</v>
      </c>
      <c r="I753" s="140"/>
    </row>
    <row r="754" spans="1:9">
      <c r="A754" s="140"/>
      <c r="B754" s="140"/>
      <c r="C754" s="140" t="s">
        <v>393</v>
      </c>
      <c r="D754" s="140">
        <v>5.5199999999999997E-4</v>
      </c>
      <c r="E754" s="140">
        <v>5.5199999999999997E-4</v>
      </c>
      <c r="F754" t="str">
        <f t="shared" si="22"/>
        <v>(株)グリムスパワー</v>
      </c>
      <c r="G754" t="str">
        <f t="shared" si="23"/>
        <v>(株)グリムスパワー_メニューB(残差)</v>
      </c>
      <c r="H754">
        <v>5.5199999999999997E-4</v>
      </c>
      <c r="I754" s="140"/>
    </row>
    <row r="755" spans="1:9">
      <c r="A755" s="140"/>
      <c r="B755" s="140"/>
      <c r="C755" s="140" t="s">
        <v>952</v>
      </c>
      <c r="D755" s="140">
        <v>5.4699999999999996E-4</v>
      </c>
      <c r="E755" s="140">
        <v>5.4699999999999996E-4</v>
      </c>
      <c r="F755" t="str">
        <f t="shared" si="22"/>
        <v>(株)グリムスパワー</v>
      </c>
      <c r="G755" t="str">
        <f t="shared" si="23"/>
        <v>(株)グリムスパワー_(参考値)事業者全体</v>
      </c>
      <c r="H755">
        <v>5.4699999999999996E-4</v>
      </c>
      <c r="I755" s="140"/>
    </row>
    <row r="756" spans="1:9">
      <c r="A756" s="140" t="s">
        <v>711</v>
      </c>
      <c r="B756" s="140" t="s">
        <v>289</v>
      </c>
      <c r="C756" s="140"/>
      <c r="D756" s="140">
        <v>5.71E-4</v>
      </c>
      <c r="E756" s="140">
        <v>5.71E-4</v>
      </c>
      <c r="F756" t="str">
        <f t="shared" si="22"/>
        <v>自然電力(株)</v>
      </c>
      <c r="G756" t="str">
        <f t="shared" si="23"/>
        <v>自然電力(株)_</v>
      </c>
      <c r="H756">
        <v>5.71E-4</v>
      </c>
      <c r="I756" s="140"/>
    </row>
    <row r="757" spans="1:9">
      <c r="A757" s="140" t="s">
        <v>710</v>
      </c>
      <c r="B757" s="140" t="s">
        <v>290</v>
      </c>
      <c r="C757" s="140"/>
      <c r="D757" s="140">
        <v>4.1899999999999999E-4</v>
      </c>
      <c r="E757" s="140">
        <v>4.1899999999999999E-4</v>
      </c>
      <c r="F757" t="str">
        <f t="shared" si="22"/>
        <v>本庄ガス(株)</v>
      </c>
      <c r="G757" t="str">
        <f t="shared" si="23"/>
        <v>本庄ガス(株)_</v>
      </c>
      <c r="H757">
        <v>4.1899999999999999E-4</v>
      </c>
      <c r="I757" s="140"/>
    </row>
    <row r="758" spans="1:9">
      <c r="A758" s="140" t="s">
        <v>709</v>
      </c>
      <c r="B758" s="140" t="s">
        <v>291</v>
      </c>
      <c r="C758" s="140"/>
      <c r="D758" s="140">
        <v>4.84E-4</v>
      </c>
      <c r="E758" s="140">
        <v>4.84E-4</v>
      </c>
      <c r="F758" t="str">
        <f t="shared" si="22"/>
        <v>青森県民エナジー(株)</v>
      </c>
      <c r="G758" t="str">
        <f t="shared" si="23"/>
        <v>青森県民エナジー(株)_</v>
      </c>
      <c r="H758">
        <v>4.84E-4</v>
      </c>
      <c r="I758" s="140"/>
    </row>
    <row r="759" spans="1:9">
      <c r="A759" s="140" t="s">
        <v>708</v>
      </c>
      <c r="B759" s="140" t="s">
        <v>292</v>
      </c>
      <c r="C759" s="140" t="s">
        <v>429</v>
      </c>
      <c r="D759" s="140">
        <v>0</v>
      </c>
      <c r="E759" s="140">
        <v>0</v>
      </c>
      <c r="F759" t="str">
        <f t="shared" si="22"/>
        <v>国際航業(株)</v>
      </c>
      <c r="G759" t="str">
        <f t="shared" si="23"/>
        <v>国際航業(株)_メニューA</v>
      </c>
      <c r="H759">
        <v>0</v>
      </c>
      <c r="I759" s="140"/>
    </row>
    <row r="760" spans="1:9">
      <c r="A760" s="140"/>
      <c r="B760" s="140"/>
      <c r="C760" s="140" t="s">
        <v>393</v>
      </c>
      <c r="D760" s="140">
        <v>6.4400000000000004E-4</v>
      </c>
      <c r="E760" s="140">
        <v>6.4400000000000004E-4</v>
      </c>
      <c r="F760" t="str">
        <f t="shared" si="22"/>
        <v>国際航業(株)</v>
      </c>
      <c r="G760" t="str">
        <f t="shared" si="23"/>
        <v>国際航業(株)_メニューB(残差)</v>
      </c>
      <c r="H760">
        <v>6.4400000000000004E-4</v>
      </c>
      <c r="I760" s="140"/>
    </row>
    <row r="761" spans="1:9">
      <c r="A761" s="140"/>
      <c r="B761" s="140"/>
      <c r="C761" s="140" t="s">
        <v>952</v>
      </c>
      <c r="D761" s="140">
        <v>2.6800000000000001E-4</v>
      </c>
      <c r="E761" s="140">
        <v>2.6800000000000001E-4</v>
      </c>
      <c r="F761" t="str">
        <f t="shared" si="22"/>
        <v>国際航業(株)</v>
      </c>
      <c r="G761" t="str">
        <f t="shared" si="23"/>
        <v>国際航業(株)_(参考値)事業者全体</v>
      </c>
      <c r="H761">
        <v>2.6800000000000001E-4</v>
      </c>
      <c r="I761" s="140"/>
    </row>
    <row r="762" spans="1:9">
      <c r="A762" s="140" t="s">
        <v>707</v>
      </c>
      <c r="B762" s="140" t="s">
        <v>293</v>
      </c>
      <c r="C762" s="140" t="s">
        <v>429</v>
      </c>
      <c r="D762" s="140">
        <v>0</v>
      </c>
      <c r="E762" s="140">
        <v>0</v>
      </c>
      <c r="F762" t="str">
        <f t="shared" si="22"/>
        <v>ローカルでんき(株)</v>
      </c>
      <c r="G762" t="str">
        <f t="shared" si="23"/>
        <v>ローカルでんき(株)_メニューA</v>
      </c>
      <c r="H762">
        <v>0</v>
      </c>
      <c r="I762" s="140"/>
    </row>
    <row r="763" spans="1:9">
      <c r="A763" s="140"/>
      <c r="B763" s="140"/>
      <c r="C763" s="140" t="s">
        <v>393</v>
      </c>
      <c r="D763" s="140">
        <v>5.4100000000000003E-4</v>
      </c>
      <c r="E763" s="140">
        <v>5.4100000000000003E-4</v>
      </c>
      <c r="F763" t="str">
        <f t="shared" si="22"/>
        <v>ローカルでんき(株)</v>
      </c>
      <c r="G763" t="str">
        <f t="shared" si="23"/>
        <v>ローカルでんき(株)_メニューB(残差)</v>
      </c>
      <c r="H763">
        <v>5.4100000000000003E-4</v>
      </c>
      <c r="I763" s="140"/>
    </row>
    <row r="764" spans="1:9">
      <c r="A764" s="140"/>
      <c r="B764" s="140"/>
      <c r="C764" s="140" t="s">
        <v>952</v>
      </c>
      <c r="D764" s="140">
        <v>4.7699999999999999E-4</v>
      </c>
      <c r="E764" s="140">
        <v>4.7699999999999999E-4</v>
      </c>
      <c r="F764" t="str">
        <f t="shared" si="22"/>
        <v>ローカルでんき(株)</v>
      </c>
      <c r="G764" t="str">
        <f t="shared" si="23"/>
        <v>ローカルでんき(株)_(参考値)事業者全体</v>
      </c>
      <c r="H764">
        <v>4.7699999999999999E-4</v>
      </c>
      <c r="I764" s="140"/>
    </row>
    <row r="765" spans="1:9">
      <c r="A765" s="140" t="s">
        <v>706</v>
      </c>
      <c r="B765" s="140" t="s">
        <v>294</v>
      </c>
      <c r="C765" s="140"/>
      <c r="D765" s="140">
        <v>4.4099999999999999E-4</v>
      </c>
      <c r="E765" s="140">
        <v>4.4099999999999999E-4</v>
      </c>
      <c r="F765" t="str">
        <f t="shared" si="22"/>
        <v>(株)明治産業</v>
      </c>
      <c r="G765" t="str">
        <f t="shared" si="23"/>
        <v>(株)明治産業_</v>
      </c>
      <c r="H765">
        <v>4.4099999999999999E-4</v>
      </c>
      <c r="I765" s="140"/>
    </row>
    <row r="766" spans="1:9">
      <c r="A766" s="140" t="s">
        <v>705</v>
      </c>
      <c r="B766" s="140" t="s">
        <v>295</v>
      </c>
      <c r="C766" s="140" t="s">
        <v>429</v>
      </c>
      <c r="D766" s="140">
        <v>0</v>
      </c>
      <c r="E766" s="140">
        <v>0</v>
      </c>
      <c r="F766" t="str">
        <f t="shared" si="22"/>
        <v>岡山電力(株)</v>
      </c>
      <c r="G766" t="str">
        <f t="shared" si="23"/>
        <v>岡山電力(株)_メニューA</v>
      </c>
      <c r="H766">
        <v>0</v>
      </c>
      <c r="I766" s="140"/>
    </row>
    <row r="767" spans="1:9">
      <c r="A767" s="140"/>
      <c r="B767" s="140"/>
      <c r="C767" s="140" t="s">
        <v>393</v>
      </c>
      <c r="D767" s="140">
        <v>4.55E-4</v>
      </c>
      <c r="E767" s="140">
        <v>4.55E-4</v>
      </c>
      <c r="F767" t="str">
        <f t="shared" si="22"/>
        <v>岡山電力(株)</v>
      </c>
      <c r="G767" t="str">
        <f t="shared" si="23"/>
        <v>岡山電力(株)_メニューB(残差)</v>
      </c>
      <c r="H767">
        <v>4.55E-4</v>
      </c>
      <c r="I767" s="140"/>
    </row>
    <row r="768" spans="1:9">
      <c r="A768" s="140"/>
      <c r="B768" s="140"/>
      <c r="C768" s="140" t="s">
        <v>952</v>
      </c>
      <c r="D768" s="140">
        <v>4.35E-4</v>
      </c>
      <c r="E768" s="140">
        <v>4.35E-4</v>
      </c>
      <c r="F768" t="str">
        <f t="shared" si="22"/>
        <v>岡山電力(株)</v>
      </c>
      <c r="G768" t="str">
        <f t="shared" si="23"/>
        <v>岡山電力(株)_(参考値)事業者全体</v>
      </c>
      <c r="H768">
        <v>4.35E-4</v>
      </c>
      <c r="I768" s="140"/>
    </row>
    <row r="769" spans="1:9">
      <c r="A769" s="140" t="s">
        <v>704</v>
      </c>
      <c r="B769" s="140" t="s">
        <v>296</v>
      </c>
      <c r="C769" s="140" t="s">
        <v>429</v>
      </c>
      <c r="D769" s="140">
        <v>0</v>
      </c>
      <c r="E769" s="140">
        <v>0</v>
      </c>
      <c r="F769" t="str">
        <f t="shared" si="22"/>
        <v>ミライフ(株)</v>
      </c>
      <c r="G769" t="str">
        <f t="shared" si="23"/>
        <v>ミライフ(株)_メニューA</v>
      </c>
      <c r="H769">
        <v>0</v>
      </c>
      <c r="I769" s="140"/>
    </row>
    <row r="770" spans="1:9">
      <c r="A770" s="140"/>
      <c r="B770" s="140"/>
      <c r="C770" s="140" t="s">
        <v>393</v>
      </c>
      <c r="D770" s="140">
        <v>4.2000000000000002E-4</v>
      </c>
      <c r="E770" s="140">
        <v>4.2000000000000002E-4</v>
      </c>
      <c r="F770" t="str">
        <f t="shared" si="22"/>
        <v>ミライフ(株)</v>
      </c>
      <c r="G770" t="str">
        <f t="shared" si="23"/>
        <v>ミライフ(株)_メニューB(残差)</v>
      </c>
      <c r="H770">
        <v>4.2000000000000002E-4</v>
      </c>
      <c r="I770" s="140"/>
    </row>
    <row r="771" spans="1:9">
      <c r="A771" s="140"/>
      <c r="B771" s="140"/>
      <c r="C771" s="140" t="s">
        <v>952</v>
      </c>
      <c r="D771" s="140">
        <v>4.1599999999999997E-4</v>
      </c>
      <c r="E771" s="140">
        <v>4.1599999999999997E-4</v>
      </c>
      <c r="F771" t="str">
        <f t="shared" si="22"/>
        <v>ミライフ(株)</v>
      </c>
      <c r="G771" t="str">
        <f t="shared" si="23"/>
        <v>ミライフ(株)_(参考値)事業者全体</v>
      </c>
      <c r="H771">
        <v>4.1599999999999997E-4</v>
      </c>
      <c r="I771" s="140"/>
    </row>
    <row r="772" spans="1:9">
      <c r="A772" s="140" t="s">
        <v>703</v>
      </c>
      <c r="B772" s="140" t="s">
        <v>2414</v>
      </c>
      <c r="C772" s="140" t="s">
        <v>429</v>
      </c>
      <c r="D772" s="140">
        <v>0</v>
      </c>
      <c r="E772" s="140">
        <v>0</v>
      </c>
      <c r="F772" t="str">
        <f t="shared" ref="F772:F835" si="24">IF(A772="",F771,B772)</f>
        <v>楽天モバイル(株)(旧：楽天エナジー(株))</v>
      </c>
      <c r="G772" t="str">
        <f t="shared" si="23"/>
        <v>楽天モバイル(株)(旧：楽天エナジー(株))_メニューA</v>
      </c>
      <c r="H772">
        <v>0</v>
      </c>
      <c r="I772" s="140"/>
    </row>
    <row r="773" spans="1:9">
      <c r="A773" s="140"/>
      <c r="B773" s="140"/>
      <c r="C773" s="140" t="s">
        <v>953</v>
      </c>
      <c r="D773" s="140">
        <v>0</v>
      </c>
      <c r="E773" s="140">
        <v>0</v>
      </c>
      <c r="F773" t="str">
        <f t="shared" si="24"/>
        <v>楽天モバイル(株)(旧：楽天エナジー(株))</v>
      </c>
      <c r="G773" t="str">
        <f t="shared" ref="G773:G836" si="25">F773&amp;"_"&amp;C773</f>
        <v>楽天モバイル(株)(旧：楽天エナジー(株))_メニューB</v>
      </c>
      <c r="H773">
        <v>0</v>
      </c>
      <c r="I773" s="140"/>
    </row>
    <row r="774" spans="1:9">
      <c r="A774" s="140"/>
      <c r="B774" s="140"/>
      <c r="C774" s="140" t="s">
        <v>965</v>
      </c>
      <c r="D774" s="140">
        <v>5.7799999999999995E-4</v>
      </c>
      <c r="E774" s="140">
        <v>5.7799999999999995E-4</v>
      </c>
      <c r="F774" t="str">
        <f t="shared" si="24"/>
        <v>楽天モバイル(株)(旧：楽天エナジー(株))</v>
      </c>
      <c r="G774" t="str">
        <f t="shared" si="25"/>
        <v>楽天モバイル(株)(旧：楽天エナジー(株))_メニューC(残差)</v>
      </c>
      <c r="H774">
        <v>5.7799999999999995E-4</v>
      </c>
      <c r="I774" s="140"/>
    </row>
    <row r="775" spans="1:9">
      <c r="A775" s="140"/>
      <c r="B775" s="140"/>
      <c r="C775" s="140" t="s">
        <v>952</v>
      </c>
      <c r="D775" s="140">
        <v>5.71E-4</v>
      </c>
      <c r="E775" s="140">
        <v>5.71E-4</v>
      </c>
      <c r="F775" t="str">
        <f t="shared" si="24"/>
        <v>楽天モバイル(株)(旧：楽天エナジー(株))</v>
      </c>
      <c r="G775" t="str">
        <f t="shared" si="25"/>
        <v>楽天モバイル(株)(旧：楽天エナジー(株))_(参考値)事業者全体</v>
      </c>
      <c r="H775">
        <v>5.71E-4</v>
      </c>
      <c r="I775" s="140"/>
    </row>
    <row r="776" spans="1:9">
      <c r="A776" s="140" t="s">
        <v>702</v>
      </c>
      <c r="B776" s="140" t="s">
        <v>297</v>
      </c>
      <c r="C776" s="140"/>
      <c r="D776" s="140">
        <v>5.5500000000000005E-4</v>
      </c>
      <c r="E776" s="140">
        <v>5.5500000000000005E-4</v>
      </c>
      <c r="F776" t="str">
        <f t="shared" si="24"/>
        <v>うすきエネルギー(株)</v>
      </c>
      <c r="G776" t="str">
        <f t="shared" si="25"/>
        <v>うすきエネルギー(株)_</v>
      </c>
      <c r="H776">
        <v>5.5500000000000005E-4</v>
      </c>
      <c r="I776" s="140"/>
    </row>
    <row r="777" spans="1:9">
      <c r="A777" s="140" t="s">
        <v>701</v>
      </c>
      <c r="B777" s="140" t="s">
        <v>1069</v>
      </c>
      <c r="C777" s="140"/>
      <c r="D777" s="140">
        <v>5.6300000000000002E-4</v>
      </c>
      <c r="E777" s="140">
        <v>5.6300000000000002E-4</v>
      </c>
      <c r="F777" t="str">
        <f t="shared" si="24"/>
        <v>森のエネルギー(株)</v>
      </c>
      <c r="G777" t="str">
        <f t="shared" si="25"/>
        <v>森のエネルギー(株)_</v>
      </c>
      <c r="H777">
        <v>5.6300000000000002E-4</v>
      </c>
      <c r="I777" s="140"/>
    </row>
    <row r="778" spans="1:9">
      <c r="A778" s="140" t="s">
        <v>700</v>
      </c>
      <c r="B778" s="140" t="s">
        <v>298</v>
      </c>
      <c r="C778" s="140" t="s">
        <v>429</v>
      </c>
      <c r="D778" s="140">
        <v>1.5999999999999999E-5</v>
      </c>
      <c r="E778" s="140">
        <v>0</v>
      </c>
      <c r="F778" t="str">
        <f t="shared" si="24"/>
        <v>岐阜電力(株)</v>
      </c>
      <c r="G778" t="str">
        <f t="shared" si="25"/>
        <v>岐阜電力(株)_メニューA</v>
      </c>
      <c r="H778">
        <v>1.5999999999999999E-5</v>
      </c>
      <c r="I778" s="140"/>
    </row>
    <row r="779" spans="1:9">
      <c r="A779" s="140"/>
      <c r="B779" s="140"/>
      <c r="C779" s="140" t="s">
        <v>952</v>
      </c>
      <c r="D779" s="140">
        <v>1.5999999999999999E-5</v>
      </c>
      <c r="E779" s="140">
        <v>0</v>
      </c>
      <c r="F779" t="str">
        <f t="shared" si="24"/>
        <v>岐阜電力(株)</v>
      </c>
      <c r="G779" t="str">
        <f t="shared" si="25"/>
        <v>岐阜電力(株)_(参考値)事業者全体</v>
      </c>
      <c r="H779">
        <v>1.5999999999999999E-5</v>
      </c>
      <c r="I779" s="140"/>
    </row>
    <row r="780" spans="1:9">
      <c r="A780" s="140" t="s">
        <v>699</v>
      </c>
      <c r="B780" s="140" t="s">
        <v>299</v>
      </c>
      <c r="C780" s="140"/>
      <c r="D780" s="140">
        <v>4.1899999999999999E-4</v>
      </c>
      <c r="E780" s="140">
        <v>4.1899999999999999E-4</v>
      </c>
      <c r="F780" t="str">
        <f t="shared" si="24"/>
        <v>名南共同エネルギー(株)</v>
      </c>
      <c r="G780" t="str">
        <f t="shared" si="25"/>
        <v>名南共同エネルギー(株)_</v>
      </c>
      <c r="H780">
        <v>4.1899999999999999E-4</v>
      </c>
      <c r="I780" s="140"/>
    </row>
    <row r="781" spans="1:9">
      <c r="A781" s="140" t="s">
        <v>698</v>
      </c>
      <c r="B781" s="140" t="s">
        <v>2416</v>
      </c>
      <c r="C781" s="140"/>
      <c r="D781" s="140">
        <v>6.3699999999999998E-4</v>
      </c>
      <c r="E781" s="140">
        <v>6.3699999999999998E-4</v>
      </c>
      <c r="F781" t="str">
        <f t="shared" si="24"/>
        <v>Apaman Energy(株)</v>
      </c>
      <c r="G781" t="str">
        <f t="shared" si="25"/>
        <v>Apaman Energy(株)_</v>
      </c>
      <c r="H781">
        <v>6.3699999999999998E-4</v>
      </c>
      <c r="I781" s="140"/>
    </row>
    <row r="782" spans="1:9">
      <c r="A782" s="140" t="s">
        <v>697</v>
      </c>
      <c r="B782" s="140" t="s">
        <v>2417</v>
      </c>
      <c r="C782" s="140" t="s">
        <v>429</v>
      </c>
      <c r="D782" s="140">
        <v>0</v>
      </c>
      <c r="E782" s="140">
        <v>0</v>
      </c>
      <c r="F782" t="str">
        <f t="shared" si="24"/>
        <v>アストマックス・エネルギー(株)</v>
      </c>
      <c r="G782" t="str">
        <f t="shared" si="25"/>
        <v>アストマックス・エネルギー(株)_メニューA</v>
      </c>
      <c r="H782">
        <v>0</v>
      </c>
      <c r="I782" s="140"/>
    </row>
    <row r="783" spans="1:9">
      <c r="A783" s="140"/>
      <c r="B783" s="140"/>
      <c r="C783" s="140" t="s">
        <v>953</v>
      </c>
      <c r="D783" s="140">
        <v>0</v>
      </c>
      <c r="E783" s="140">
        <v>0</v>
      </c>
      <c r="F783" t="str">
        <f t="shared" si="24"/>
        <v>アストマックス・エネルギー(株)</v>
      </c>
      <c r="G783" t="str">
        <f t="shared" si="25"/>
        <v>アストマックス・エネルギー(株)_メニューB</v>
      </c>
      <c r="H783">
        <v>0</v>
      </c>
      <c r="I783" s="140"/>
    </row>
    <row r="784" spans="1:9">
      <c r="A784" s="140"/>
      <c r="B784" s="140"/>
      <c r="C784" s="140" t="s">
        <v>988</v>
      </c>
      <c r="D784" s="140">
        <v>0</v>
      </c>
      <c r="E784" s="140">
        <v>0</v>
      </c>
      <c r="F784" t="str">
        <f t="shared" si="24"/>
        <v>アストマックス・エネルギー(株)</v>
      </c>
      <c r="G784" t="str">
        <f t="shared" si="25"/>
        <v>アストマックス・エネルギー(株)_メニューC</v>
      </c>
      <c r="H784">
        <v>0</v>
      </c>
      <c r="I784" s="140"/>
    </row>
    <row r="785" spans="1:9">
      <c r="A785" s="140"/>
      <c r="B785" s="140"/>
      <c r="C785" s="140" t="s">
        <v>1007</v>
      </c>
      <c r="D785" s="140">
        <v>6.4199999999999999E-4</v>
      </c>
      <c r="E785" s="140">
        <v>6.4199999999999999E-4</v>
      </c>
      <c r="F785" t="str">
        <f t="shared" si="24"/>
        <v>アストマックス・エネルギー(株)</v>
      </c>
      <c r="G785" t="str">
        <f t="shared" si="25"/>
        <v>アストマックス・エネルギー(株)_メニューD(残差)</v>
      </c>
      <c r="H785">
        <v>6.4199999999999999E-4</v>
      </c>
      <c r="I785" s="140"/>
    </row>
    <row r="786" spans="1:9">
      <c r="A786" s="140"/>
      <c r="B786" s="140"/>
      <c r="C786" s="140" t="s">
        <v>952</v>
      </c>
      <c r="D786" s="140">
        <v>6.2299999999999996E-4</v>
      </c>
      <c r="E786" s="140">
        <v>6.2299999999999996E-4</v>
      </c>
      <c r="F786" t="str">
        <f t="shared" si="24"/>
        <v>アストマックス・エネルギー(株)</v>
      </c>
      <c r="G786" t="str">
        <f t="shared" si="25"/>
        <v>アストマックス・エネルギー(株)_(参考値)事業者全体</v>
      </c>
      <c r="H786">
        <v>6.2299999999999996E-4</v>
      </c>
      <c r="I786" s="140"/>
    </row>
    <row r="787" spans="1:9">
      <c r="A787" s="140" t="s">
        <v>696</v>
      </c>
      <c r="B787" s="140" t="s">
        <v>2418</v>
      </c>
      <c r="C787" s="140"/>
      <c r="D787" s="140">
        <v>4.2200000000000001E-4</v>
      </c>
      <c r="E787" s="140">
        <v>4.2200000000000001E-4</v>
      </c>
      <c r="F787" t="str">
        <f t="shared" si="24"/>
        <v>ALL GREEN POWER(株)</v>
      </c>
      <c r="G787" t="str">
        <f t="shared" si="25"/>
        <v>ALL GREEN POWER(株)_</v>
      </c>
      <c r="H787">
        <v>4.2200000000000001E-4</v>
      </c>
      <c r="I787" s="140"/>
    </row>
    <row r="788" spans="1:9">
      <c r="A788" s="140" t="s">
        <v>695</v>
      </c>
      <c r="B788" s="140" t="s">
        <v>300</v>
      </c>
      <c r="C788" s="140"/>
      <c r="D788" s="140">
        <v>6.11E-4</v>
      </c>
      <c r="E788" s="140">
        <v>6.11E-4</v>
      </c>
      <c r="F788" t="str">
        <f t="shared" si="24"/>
        <v>福井電力(株)</v>
      </c>
      <c r="G788" t="str">
        <f t="shared" si="25"/>
        <v>福井電力(株)_</v>
      </c>
      <c r="H788">
        <v>6.11E-4</v>
      </c>
      <c r="I788" s="140"/>
    </row>
    <row r="789" spans="1:9">
      <c r="A789" s="140" t="s">
        <v>694</v>
      </c>
      <c r="B789" s="140" t="s">
        <v>1068</v>
      </c>
      <c r="C789" s="140"/>
      <c r="D789" s="140">
        <v>6.2600000000000004E-4</v>
      </c>
      <c r="E789" s="140">
        <v>6.2600000000000004E-4</v>
      </c>
      <c r="F789" t="str">
        <f t="shared" si="24"/>
        <v>(株)MKエネルギー</v>
      </c>
      <c r="G789" t="str">
        <f t="shared" si="25"/>
        <v>(株)MKエネルギー_</v>
      </c>
      <c r="H789">
        <v>6.2600000000000004E-4</v>
      </c>
      <c r="I789" s="140"/>
    </row>
    <row r="790" spans="1:9">
      <c r="A790" s="140" t="s">
        <v>693</v>
      </c>
      <c r="B790" s="140" t="s">
        <v>1067</v>
      </c>
      <c r="C790" s="140" t="s">
        <v>429</v>
      </c>
      <c r="D790" s="140">
        <v>4.3199999999999998E-4</v>
      </c>
      <c r="E790" s="140">
        <v>0</v>
      </c>
      <c r="F790" t="str">
        <f t="shared" si="24"/>
        <v>エネラボ(株)</v>
      </c>
      <c r="G790" t="str">
        <f t="shared" si="25"/>
        <v>エネラボ(株)_メニューA</v>
      </c>
      <c r="H790">
        <v>4.3199999999999998E-4</v>
      </c>
      <c r="I790" s="140"/>
    </row>
    <row r="791" spans="1:9">
      <c r="A791" s="140"/>
      <c r="B791" s="140"/>
      <c r="C791" s="140" t="s">
        <v>393</v>
      </c>
      <c r="D791" s="140">
        <v>4.5800000000000002E-4</v>
      </c>
      <c r="E791" s="140">
        <v>4.5800000000000002E-4</v>
      </c>
      <c r="F791" t="str">
        <f t="shared" si="24"/>
        <v>エネラボ(株)</v>
      </c>
      <c r="G791" t="str">
        <f t="shared" si="25"/>
        <v>エネラボ(株)_メニューB(残差)</v>
      </c>
      <c r="H791">
        <v>4.5800000000000002E-4</v>
      </c>
      <c r="I791" s="140"/>
    </row>
    <row r="792" spans="1:9">
      <c r="A792" s="140"/>
      <c r="B792" s="140"/>
      <c r="C792" s="140" t="s">
        <v>952</v>
      </c>
      <c r="D792" s="140">
        <v>4.5800000000000002E-4</v>
      </c>
      <c r="E792" s="140">
        <v>4.5800000000000002E-4</v>
      </c>
      <c r="F792" t="str">
        <f t="shared" si="24"/>
        <v>エネラボ(株)</v>
      </c>
      <c r="G792" t="str">
        <f t="shared" si="25"/>
        <v>エネラボ(株)_(参考値)事業者全体</v>
      </c>
      <c r="H792">
        <v>4.5800000000000002E-4</v>
      </c>
      <c r="I792" s="140"/>
    </row>
    <row r="793" spans="1:9">
      <c r="A793" s="140" t="s">
        <v>692</v>
      </c>
      <c r="B793" s="140" t="s">
        <v>301</v>
      </c>
      <c r="C793" s="140" t="s">
        <v>429</v>
      </c>
      <c r="D793" s="140">
        <v>0</v>
      </c>
      <c r="E793" s="140">
        <v>0</v>
      </c>
      <c r="F793" t="str">
        <f t="shared" si="24"/>
        <v>スマートエナジー磐田(株)</v>
      </c>
      <c r="G793" t="str">
        <f t="shared" si="25"/>
        <v>スマートエナジー磐田(株)_メニューA</v>
      </c>
      <c r="H793">
        <v>0</v>
      </c>
      <c r="I793" s="140"/>
    </row>
    <row r="794" spans="1:9">
      <c r="A794" s="140"/>
      <c r="B794" s="140"/>
      <c r="C794" s="140" t="s">
        <v>953</v>
      </c>
      <c r="D794" s="140">
        <v>3.0600000000000001E-4</v>
      </c>
      <c r="E794" s="140">
        <v>3.0600000000000001E-4</v>
      </c>
      <c r="F794" t="str">
        <f t="shared" si="24"/>
        <v>スマートエナジー磐田(株)</v>
      </c>
      <c r="G794" t="str">
        <f t="shared" si="25"/>
        <v>スマートエナジー磐田(株)_メニューB</v>
      </c>
      <c r="H794">
        <v>3.0600000000000001E-4</v>
      </c>
      <c r="I794" s="140"/>
    </row>
    <row r="795" spans="1:9">
      <c r="A795" s="140"/>
      <c r="B795" s="140"/>
      <c r="C795" s="140" t="s">
        <v>965</v>
      </c>
      <c r="D795" s="140">
        <v>3.6900000000000002E-4</v>
      </c>
      <c r="E795" s="140">
        <v>3.6900000000000002E-4</v>
      </c>
      <c r="F795" t="str">
        <f t="shared" si="24"/>
        <v>スマートエナジー磐田(株)</v>
      </c>
      <c r="G795" t="str">
        <f t="shared" si="25"/>
        <v>スマートエナジー磐田(株)_メニューC(残差)</v>
      </c>
      <c r="H795">
        <v>3.6900000000000002E-4</v>
      </c>
      <c r="I795" s="140"/>
    </row>
    <row r="796" spans="1:9">
      <c r="A796" s="140"/>
      <c r="B796" s="140"/>
      <c r="C796" s="140" t="s">
        <v>952</v>
      </c>
      <c r="D796" s="140">
        <v>3.59E-4</v>
      </c>
      <c r="E796" s="140">
        <v>3.59E-4</v>
      </c>
      <c r="F796" t="str">
        <f t="shared" si="24"/>
        <v>スマートエナジー磐田(株)</v>
      </c>
      <c r="G796" t="str">
        <f t="shared" si="25"/>
        <v>スマートエナジー磐田(株)_(参考値)事業者全体</v>
      </c>
      <c r="H796">
        <v>3.59E-4</v>
      </c>
      <c r="I796" s="140"/>
    </row>
    <row r="797" spans="1:9">
      <c r="A797" s="140" t="s">
        <v>691</v>
      </c>
      <c r="B797" s="140" t="s">
        <v>2419</v>
      </c>
      <c r="C797" s="140"/>
      <c r="D797" s="140">
        <v>4.8799999999999999E-4</v>
      </c>
      <c r="E797" s="140">
        <v>4.8799999999999999E-4</v>
      </c>
      <c r="F797" t="str">
        <f t="shared" si="24"/>
        <v>そうまIグリッド合同会社</v>
      </c>
      <c r="G797" t="str">
        <f t="shared" si="25"/>
        <v>そうまIグリッド合同会社_</v>
      </c>
      <c r="H797">
        <v>4.8799999999999999E-4</v>
      </c>
      <c r="I797" s="140"/>
    </row>
    <row r="798" spans="1:9">
      <c r="A798" s="140" t="s">
        <v>690</v>
      </c>
      <c r="B798" s="140" t="s">
        <v>302</v>
      </c>
      <c r="C798" s="140"/>
      <c r="D798" s="140">
        <v>4.2200000000000001E-4</v>
      </c>
      <c r="E798" s="140">
        <v>4.2200000000000001E-4</v>
      </c>
      <c r="F798" t="str">
        <f t="shared" si="24"/>
        <v>エネトレード(株)</v>
      </c>
      <c r="G798" t="str">
        <f t="shared" si="25"/>
        <v>エネトレード(株)_</v>
      </c>
      <c r="H798">
        <v>4.2200000000000001E-4</v>
      </c>
      <c r="I798" s="140"/>
    </row>
    <row r="799" spans="1:9">
      <c r="A799" s="140" t="s">
        <v>689</v>
      </c>
      <c r="B799" s="140" t="s">
        <v>1066</v>
      </c>
      <c r="C799" s="140"/>
      <c r="D799" s="140">
        <v>6.1899999999999998E-4</v>
      </c>
      <c r="E799" s="140">
        <v>6.1899999999999998E-4</v>
      </c>
      <c r="F799" t="str">
        <f t="shared" si="24"/>
        <v>ニシムラ(株)</v>
      </c>
      <c r="G799" t="str">
        <f t="shared" si="25"/>
        <v>ニシムラ(株)_</v>
      </c>
      <c r="H799">
        <v>6.1899999999999998E-4</v>
      </c>
      <c r="I799" s="140"/>
    </row>
    <row r="800" spans="1:9">
      <c r="A800" s="140" t="s">
        <v>688</v>
      </c>
      <c r="B800" s="140" t="s">
        <v>303</v>
      </c>
      <c r="C800" s="140" t="s">
        <v>429</v>
      </c>
      <c r="D800" s="140">
        <v>0</v>
      </c>
      <c r="E800" s="140">
        <v>0</v>
      </c>
      <c r="F800" t="str">
        <f t="shared" si="24"/>
        <v>(株)さくら新電力</v>
      </c>
      <c r="G800" t="str">
        <f t="shared" si="25"/>
        <v>(株)さくら新電力_メニューA</v>
      </c>
      <c r="H800">
        <v>0</v>
      </c>
      <c r="I800" s="140"/>
    </row>
    <row r="801" spans="1:9">
      <c r="A801" s="140"/>
      <c r="B801" s="140"/>
      <c r="C801" s="140" t="s">
        <v>393</v>
      </c>
      <c r="D801" s="140">
        <v>4.8299999999999998E-4</v>
      </c>
      <c r="E801" s="140">
        <v>4.8299999999999998E-4</v>
      </c>
      <c r="F801" t="str">
        <f t="shared" si="24"/>
        <v>(株)さくら新電力</v>
      </c>
      <c r="G801" t="str">
        <f t="shared" si="25"/>
        <v>(株)さくら新電力_メニューB(残差)</v>
      </c>
      <c r="H801">
        <v>4.8299999999999998E-4</v>
      </c>
      <c r="I801" s="140"/>
    </row>
    <row r="802" spans="1:9">
      <c r="A802" s="140"/>
      <c r="B802" s="140"/>
      <c r="C802" s="140" t="s">
        <v>952</v>
      </c>
      <c r="D802" s="140">
        <v>4.44E-4</v>
      </c>
      <c r="E802" s="140">
        <v>4.44E-4</v>
      </c>
      <c r="F802" t="str">
        <f t="shared" si="24"/>
        <v>(株)さくら新電力</v>
      </c>
      <c r="G802" t="str">
        <f t="shared" si="25"/>
        <v>(株)さくら新電力_(参考値)事業者全体</v>
      </c>
      <c r="H802">
        <v>4.44E-4</v>
      </c>
      <c r="I802" s="140"/>
    </row>
    <row r="803" spans="1:9">
      <c r="A803" s="140" t="s">
        <v>687</v>
      </c>
      <c r="B803" s="140" t="s">
        <v>304</v>
      </c>
      <c r="C803" s="140"/>
      <c r="D803" s="140">
        <v>3.1399999999999999E-4</v>
      </c>
      <c r="E803" s="140">
        <v>3.1399999999999999E-4</v>
      </c>
      <c r="F803" t="str">
        <f t="shared" si="24"/>
        <v>(株)グローアップ</v>
      </c>
      <c r="G803" t="str">
        <f t="shared" si="25"/>
        <v>(株)グローアップ_</v>
      </c>
      <c r="H803">
        <v>3.1399999999999999E-4</v>
      </c>
      <c r="I803" s="140"/>
    </row>
    <row r="804" spans="1:9">
      <c r="A804" s="140" t="s">
        <v>686</v>
      </c>
      <c r="B804" s="140" t="s">
        <v>305</v>
      </c>
      <c r="C804" s="140"/>
      <c r="D804" s="140">
        <v>4.0499999999999998E-4</v>
      </c>
      <c r="E804" s="140">
        <v>4.0499999999999998E-4</v>
      </c>
      <c r="F804" t="str">
        <f t="shared" si="24"/>
        <v>いこま市民パワー(株)</v>
      </c>
      <c r="G804" t="str">
        <f t="shared" si="25"/>
        <v>いこま市民パワー(株)_</v>
      </c>
      <c r="H804">
        <v>4.0499999999999998E-4</v>
      </c>
      <c r="I804" s="140"/>
    </row>
    <row r="805" spans="1:9">
      <c r="A805" s="140" t="s">
        <v>685</v>
      </c>
      <c r="B805" s="140" t="s">
        <v>306</v>
      </c>
      <c r="C805" s="140" t="s">
        <v>429</v>
      </c>
      <c r="D805" s="140">
        <v>0</v>
      </c>
      <c r="E805" s="140">
        <v>0</v>
      </c>
      <c r="F805" t="str">
        <f t="shared" si="24"/>
        <v>おもてなし山形(株)</v>
      </c>
      <c r="G805" t="str">
        <f t="shared" si="25"/>
        <v>おもてなし山形(株)_メニューA</v>
      </c>
      <c r="H805">
        <v>0</v>
      </c>
      <c r="I805" s="140"/>
    </row>
    <row r="806" spans="1:9">
      <c r="A806" s="140"/>
      <c r="B806" s="140"/>
      <c r="C806" s="140" t="s">
        <v>393</v>
      </c>
      <c r="D806" s="140">
        <v>4.3100000000000001E-4</v>
      </c>
      <c r="E806" s="140">
        <v>4.3100000000000001E-4</v>
      </c>
      <c r="F806" t="str">
        <f t="shared" si="24"/>
        <v>おもてなし山形(株)</v>
      </c>
      <c r="G806" t="str">
        <f t="shared" si="25"/>
        <v>おもてなし山形(株)_メニューB(残差)</v>
      </c>
      <c r="H806">
        <v>4.3100000000000001E-4</v>
      </c>
      <c r="I806" s="140"/>
    </row>
    <row r="807" spans="1:9">
      <c r="A807" s="140"/>
      <c r="B807" s="140"/>
      <c r="C807" s="140" t="s">
        <v>952</v>
      </c>
      <c r="D807" s="140">
        <v>6.7000000000000002E-5</v>
      </c>
      <c r="E807" s="140">
        <v>6.7000000000000002E-5</v>
      </c>
      <c r="F807" t="str">
        <f t="shared" si="24"/>
        <v>おもてなし山形(株)</v>
      </c>
      <c r="G807" t="str">
        <f t="shared" si="25"/>
        <v>おもてなし山形(株)_(参考値)事業者全体</v>
      </c>
      <c r="H807">
        <v>6.7000000000000002E-5</v>
      </c>
      <c r="I807" s="140"/>
    </row>
    <row r="808" spans="1:9">
      <c r="A808" s="140" t="s">
        <v>684</v>
      </c>
      <c r="B808" s="140" t="s">
        <v>307</v>
      </c>
      <c r="C808" s="140"/>
      <c r="D808" s="140">
        <v>4.06E-4</v>
      </c>
      <c r="E808" s="140">
        <v>4.06E-4</v>
      </c>
      <c r="F808" t="str">
        <f t="shared" si="24"/>
        <v>長野都市ガス(株)</v>
      </c>
      <c r="G808" t="str">
        <f t="shared" si="25"/>
        <v>長野都市ガス(株)_</v>
      </c>
      <c r="H808">
        <v>4.06E-4</v>
      </c>
      <c r="I808" s="140"/>
    </row>
    <row r="809" spans="1:9">
      <c r="A809" s="140" t="s">
        <v>683</v>
      </c>
      <c r="B809" s="140" t="s">
        <v>308</v>
      </c>
      <c r="C809" s="140"/>
      <c r="D809" s="140">
        <v>4.1899999999999999E-4</v>
      </c>
      <c r="E809" s="140">
        <v>4.1899999999999999E-4</v>
      </c>
      <c r="F809" t="str">
        <f t="shared" si="24"/>
        <v>上田ガス(株)</v>
      </c>
      <c r="G809" t="str">
        <f t="shared" si="25"/>
        <v>上田ガス(株)_</v>
      </c>
      <c r="H809">
        <v>4.1899999999999999E-4</v>
      </c>
      <c r="I809" s="140"/>
    </row>
    <row r="810" spans="1:9">
      <c r="A810" s="140" t="s">
        <v>682</v>
      </c>
      <c r="B810" s="140" t="s">
        <v>1065</v>
      </c>
      <c r="C810" s="140" t="s">
        <v>429</v>
      </c>
      <c r="D810" s="140">
        <v>0</v>
      </c>
      <c r="E810" s="140">
        <v>0</v>
      </c>
      <c r="F810" t="str">
        <f t="shared" si="24"/>
        <v>日本瓦斯(株)</v>
      </c>
      <c r="G810" t="str">
        <f t="shared" si="25"/>
        <v>日本瓦斯(株)_メニューA</v>
      </c>
      <c r="H810">
        <v>0</v>
      </c>
      <c r="I810" s="140"/>
    </row>
    <row r="811" spans="1:9">
      <c r="A811" s="140"/>
      <c r="B811" s="140"/>
      <c r="C811" s="140" t="s">
        <v>393</v>
      </c>
      <c r="D811" s="140">
        <v>3.9100000000000002E-4</v>
      </c>
      <c r="E811" s="140">
        <v>3.9100000000000002E-4</v>
      </c>
      <c r="F811" t="str">
        <f t="shared" si="24"/>
        <v>日本瓦斯(株)</v>
      </c>
      <c r="G811" t="str">
        <f t="shared" si="25"/>
        <v>日本瓦斯(株)_メニューB(残差)</v>
      </c>
      <c r="H811">
        <v>3.9100000000000002E-4</v>
      </c>
      <c r="I811" s="140"/>
    </row>
    <row r="812" spans="1:9">
      <c r="A812" s="140"/>
      <c r="B812" s="140"/>
      <c r="C812" s="140" t="s">
        <v>952</v>
      </c>
      <c r="D812" s="140">
        <v>3.8400000000000001E-4</v>
      </c>
      <c r="E812" s="140">
        <v>3.8400000000000001E-4</v>
      </c>
      <c r="F812" t="str">
        <f t="shared" si="24"/>
        <v>日本瓦斯(株)</v>
      </c>
      <c r="G812" t="str">
        <f t="shared" si="25"/>
        <v>日本瓦斯(株)_(参考値)事業者全体</v>
      </c>
      <c r="H812">
        <v>3.8400000000000001E-4</v>
      </c>
      <c r="I812" s="140"/>
    </row>
    <row r="813" spans="1:9">
      <c r="A813" s="140" t="s">
        <v>681</v>
      </c>
      <c r="B813" s="140" t="s">
        <v>309</v>
      </c>
      <c r="C813" s="140"/>
      <c r="D813" s="140">
        <v>4.6299999999999998E-4</v>
      </c>
      <c r="E813" s="140">
        <v>4.6299999999999998E-4</v>
      </c>
      <c r="F813" t="str">
        <f t="shared" si="24"/>
        <v>(株)シグナストラスト</v>
      </c>
      <c r="G813" t="str">
        <f t="shared" si="25"/>
        <v>(株)シグナストラスト_</v>
      </c>
      <c r="H813">
        <v>4.6299999999999998E-4</v>
      </c>
      <c r="I813" s="140"/>
    </row>
    <row r="814" spans="1:9">
      <c r="A814" s="140" t="s">
        <v>680</v>
      </c>
      <c r="B814" s="140" t="s">
        <v>310</v>
      </c>
      <c r="C814" s="140"/>
      <c r="D814" s="140">
        <v>5.0600000000000005E-4</v>
      </c>
      <c r="E814" s="140">
        <v>5.0600000000000005E-4</v>
      </c>
      <c r="F814" t="str">
        <f t="shared" si="24"/>
        <v>ゲーテハウス(株)</v>
      </c>
      <c r="G814" t="str">
        <f t="shared" si="25"/>
        <v>ゲーテハウス(株)_</v>
      </c>
      <c r="H814">
        <v>5.0600000000000005E-4</v>
      </c>
      <c r="I814" s="140"/>
    </row>
    <row r="815" spans="1:9">
      <c r="A815" s="140" t="s">
        <v>679</v>
      </c>
      <c r="B815" s="140" t="s">
        <v>2420</v>
      </c>
      <c r="C815" s="140"/>
      <c r="D815" s="140">
        <v>6.1700000000000004E-4</v>
      </c>
      <c r="E815" s="140">
        <v>6.1700000000000004E-4</v>
      </c>
      <c r="F815" t="str">
        <f t="shared" si="24"/>
        <v>JPエネルギー(株)</v>
      </c>
      <c r="G815" t="str">
        <f t="shared" si="25"/>
        <v>JPエネルギー(株)_</v>
      </c>
      <c r="H815">
        <v>6.1700000000000004E-4</v>
      </c>
      <c r="I815" s="140"/>
    </row>
    <row r="816" spans="1:9">
      <c r="A816" s="140" t="s">
        <v>678</v>
      </c>
      <c r="B816" s="140" t="s">
        <v>311</v>
      </c>
      <c r="C816" s="140"/>
      <c r="D816" s="140">
        <v>6.2299999999999996E-4</v>
      </c>
      <c r="E816" s="140">
        <v>6.2299999999999996E-4</v>
      </c>
      <c r="F816" t="str">
        <f t="shared" si="24"/>
        <v>兵庫電力(株)</v>
      </c>
      <c r="G816" t="str">
        <f t="shared" si="25"/>
        <v>兵庫電力(株)_</v>
      </c>
      <c r="H816">
        <v>6.2299999999999996E-4</v>
      </c>
      <c r="I816" s="140"/>
    </row>
    <row r="817" spans="1:9">
      <c r="A817" s="140" t="s">
        <v>677</v>
      </c>
      <c r="B817" s="140" t="s">
        <v>2422</v>
      </c>
      <c r="C817" s="140"/>
      <c r="D817" s="140">
        <v>5.1900000000000004E-4</v>
      </c>
      <c r="E817" s="140">
        <v>5.1900000000000004E-4</v>
      </c>
      <c r="F817" t="str">
        <f t="shared" si="24"/>
        <v>Cocoテラスたがわ(株)</v>
      </c>
      <c r="G817" t="str">
        <f t="shared" si="25"/>
        <v>Cocoテラスたがわ(株)_</v>
      </c>
      <c r="H817">
        <v>5.1900000000000004E-4</v>
      </c>
      <c r="I817" s="140"/>
    </row>
    <row r="818" spans="1:9">
      <c r="A818" s="140" t="s">
        <v>676</v>
      </c>
      <c r="B818" s="140" t="s">
        <v>312</v>
      </c>
      <c r="C818" s="140"/>
      <c r="D818" s="140">
        <v>4.2200000000000001E-4</v>
      </c>
      <c r="E818" s="140">
        <v>4.2200000000000001E-4</v>
      </c>
      <c r="F818" t="str">
        <f t="shared" si="24"/>
        <v>東北電力エナジートレーディング(株)</v>
      </c>
      <c r="G818" t="str">
        <f t="shared" si="25"/>
        <v>東北電力エナジートレーディング(株)_</v>
      </c>
      <c r="H818">
        <v>4.2200000000000001E-4</v>
      </c>
      <c r="I818" s="140"/>
    </row>
    <row r="819" spans="1:9">
      <c r="A819" s="140" t="s">
        <v>675</v>
      </c>
      <c r="B819" s="140" t="s">
        <v>313</v>
      </c>
      <c r="C819" s="140" t="s">
        <v>429</v>
      </c>
      <c r="D819" s="140">
        <v>0</v>
      </c>
      <c r="E819" s="140">
        <v>0</v>
      </c>
      <c r="F819" t="str">
        <f t="shared" si="24"/>
        <v>(株)まち未来製作所</v>
      </c>
      <c r="G819" t="str">
        <f t="shared" si="25"/>
        <v>(株)まち未来製作所_メニューA</v>
      </c>
      <c r="H819">
        <v>0</v>
      </c>
      <c r="I819" s="140"/>
    </row>
    <row r="820" spans="1:9">
      <c r="A820" s="140"/>
      <c r="B820" s="140"/>
      <c r="C820" s="140" t="s">
        <v>393</v>
      </c>
      <c r="D820" s="140">
        <v>5.4699999999999996E-4</v>
      </c>
      <c r="E820" s="140">
        <v>5.4699999999999996E-4</v>
      </c>
      <c r="F820" t="str">
        <f t="shared" si="24"/>
        <v>(株)まち未来製作所</v>
      </c>
      <c r="G820" t="str">
        <f t="shared" si="25"/>
        <v>(株)まち未来製作所_メニューB(残差)</v>
      </c>
      <c r="H820">
        <v>5.4699999999999996E-4</v>
      </c>
      <c r="I820" s="140"/>
    </row>
    <row r="821" spans="1:9">
      <c r="A821" s="140"/>
      <c r="B821" s="140"/>
      <c r="C821" s="140" t="s">
        <v>952</v>
      </c>
      <c r="D821" s="140">
        <v>4.2499999999999998E-4</v>
      </c>
      <c r="E821" s="140">
        <v>4.2499999999999998E-4</v>
      </c>
      <c r="F821" t="str">
        <f t="shared" si="24"/>
        <v>(株)まち未来製作所</v>
      </c>
      <c r="G821" t="str">
        <f t="shared" si="25"/>
        <v>(株)まち未来製作所_(参考値)事業者全体</v>
      </c>
      <c r="H821">
        <v>4.2499999999999998E-4</v>
      </c>
      <c r="I821" s="140"/>
    </row>
    <row r="822" spans="1:9">
      <c r="A822" s="140" t="s">
        <v>674</v>
      </c>
      <c r="B822" s="140" t="s">
        <v>314</v>
      </c>
      <c r="C822" s="140"/>
      <c r="D822" s="140">
        <v>6.3599999999999996E-4</v>
      </c>
      <c r="E822" s="140">
        <v>6.3599999999999996E-4</v>
      </c>
      <c r="F822" t="str">
        <f t="shared" si="24"/>
        <v>(株)どさんこパワー</v>
      </c>
      <c r="G822" t="str">
        <f t="shared" si="25"/>
        <v>(株)どさんこパワー_</v>
      </c>
      <c r="H822">
        <v>6.3599999999999996E-4</v>
      </c>
      <c r="I822" s="140"/>
    </row>
    <row r="823" spans="1:9">
      <c r="A823" s="140" t="s">
        <v>673</v>
      </c>
      <c r="B823" s="140" t="s">
        <v>1064</v>
      </c>
      <c r="C823" s="140"/>
      <c r="D823" s="140">
        <v>5.8100000000000003E-4</v>
      </c>
      <c r="E823" s="140">
        <v>5.8100000000000003E-4</v>
      </c>
      <c r="F823" t="str">
        <f t="shared" si="24"/>
        <v>トリニティエナジー(株)</v>
      </c>
      <c r="G823" t="str">
        <f t="shared" si="25"/>
        <v>トリニティエナジー(株)_</v>
      </c>
      <c r="H823">
        <v>5.8100000000000003E-4</v>
      </c>
      <c r="I823" s="140"/>
    </row>
    <row r="824" spans="1:9">
      <c r="A824" s="140" t="s">
        <v>672</v>
      </c>
      <c r="B824" s="140" t="s">
        <v>2424</v>
      </c>
      <c r="C824" s="140"/>
      <c r="D824" s="140">
        <v>4.2200000000000001E-4</v>
      </c>
      <c r="E824" s="140">
        <v>4.2200000000000001E-4</v>
      </c>
      <c r="F824" t="str">
        <f t="shared" si="24"/>
        <v>(株)LIXIL TEPCO スマートパートナーズ</v>
      </c>
      <c r="G824" t="str">
        <f t="shared" si="25"/>
        <v>(株)LIXIL TEPCO スマートパートナーズ_</v>
      </c>
      <c r="H824">
        <v>4.2200000000000001E-4</v>
      </c>
      <c r="I824" s="140"/>
    </row>
    <row r="825" spans="1:9">
      <c r="A825" s="140" t="s">
        <v>671</v>
      </c>
      <c r="B825" s="140" t="s">
        <v>2425</v>
      </c>
      <c r="C825" s="140"/>
      <c r="D825" s="140">
        <v>4.6900000000000002E-4</v>
      </c>
      <c r="E825" s="140">
        <v>4.6900000000000002E-4</v>
      </c>
      <c r="F825" t="str">
        <f t="shared" si="24"/>
        <v>(株)NEXT ONE</v>
      </c>
      <c r="G825" t="str">
        <f t="shared" si="25"/>
        <v>(株)NEXT ONE_</v>
      </c>
      <c r="H825">
        <v>4.6900000000000002E-4</v>
      </c>
      <c r="I825" s="140"/>
    </row>
    <row r="826" spans="1:9">
      <c r="A826" s="140" t="s">
        <v>670</v>
      </c>
      <c r="B826" s="140" t="s">
        <v>2783</v>
      </c>
      <c r="C826" s="140"/>
      <c r="D826" s="140">
        <v>5.0500000000000002E-4</v>
      </c>
      <c r="E826" s="140">
        <v>5.0500000000000002E-4</v>
      </c>
      <c r="F826" t="str">
        <f t="shared" si="24"/>
        <v>(株)テラス(旧：(株)ネオ・コーポレーション)</v>
      </c>
      <c r="G826" t="str">
        <f t="shared" si="25"/>
        <v>(株)テラス(旧：(株)ネオ・コーポレーション)_</v>
      </c>
      <c r="H826">
        <v>5.0500000000000002E-4</v>
      </c>
      <c r="I826" s="140"/>
    </row>
    <row r="827" spans="1:9">
      <c r="A827" s="140" t="s">
        <v>669</v>
      </c>
      <c r="B827" s="140" t="s">
        <v>2427</v>
      </c>
      <c r="C827" s="140"/>
      <c r="D827" s="140">
        <v>7.0899999999999999E-4</v>
      </c>
      <c r="E827" s="140">
        <v>7.0899999999999999E-4</v>
      </c>
      <c r="F827" t="str">
        <f t="shared" si="24"/>
        <v>つばさでんき(株)(旧：(株)アルファライズ)</v>
      </c>
      <c r="G827" t="str">
        <f t="shared" si="25"/>
        <v>つばさでんき(株)(旧：(株)アルファライズ)_</v>
      </c>
      <c r="H827">
        <v>7.0899999999999999E-4</v>
      </c>
      <c r="I827" s="140"/>
    </row>
    <row r="828" spans="1:9">
      <c r="A828" s="140" t="s">
        <v>668</v>
      </c>
      <c r="B828" s="140" t="s">
        <v>315</v>
      </c>
      <c r="C828" s="140"/>
      <c r="D828" s="140">
        <v>5.8699999999999996E-4</v>
      </c>
      <c r="E828" s="140">
        <v>5.8699999999999996E-4</v>
      </c>
      <c r="F828" t="str">
        <f t="shared" si="24"/>
        <v>おおすみ半島スマートエネルギー(株)</v>
      </c>
      <c r="G828" t="str">
        <f t="shared" si="25"/>
        <v>おおすみ半島スマートエネルギー(株)_</v>
      </c>
      <c r="H828">
        <v>5.8699999999999996E-4</v>
      </c>
      <c r="I828" s="140"/>
    </row>
    <row r="829" spans="1:9">
      <c r="A829" s="140" t="s">
        <v>667</v>
      </c>
      <c r="B829" s="140" t="s">
        <v>316</v>
      </c>
      <c r="C829" s="140"/>
      <c r="D829" s="140">
        <v>6.5600000000000001E-4</v>
      </c>
      <c r="E829" s="140">
        <v>6.5600000000000001E-4</v>
      </c>
      <c r="F829" t="str">
        <f t="shared" si="24"/>
        <v>おきなわコープエナジー(株)</v>
      </c>
      <c r="G829" t="str">
        <f t="shared" si="25"/>
        <v>おきなわコープエナジー(株)_</v>
      </c>
      <c r="H829">
        <v>6.5600000000000001E-4</v>
      </c>
      <c r="I829" s="140"/>
    </row>
    <row r="830" spans="1:9">
      <c r="A830" s="140" t="s">
        <v>666</v>
      </c>
      <c r="B830" s="140" t="s">
        <v>317</v>
      </c>
      <c r="C830" s="140" t="s">
        <v>429</v>
      </c>
      <c r="D830" s="140">
        <v>0</v>
      </c>
      <c r="E830" s="140">
        <v>0</v>
      </c>
      <c r="F830" t="str">
        <f t="shared" si="24"/>
        <v>久慈地域エネルギー(株)</v>
      </c>
      <c r="G830" t="str">
        <f t="shared" si="25"/>
        <v>久慈地域エネルギー(株)_メニューA</v>
      </c>
      <c r="H830">
        <v>0</v>
      </c>
      <c r="I830" s="140"/>
    </row>
    <row r="831" spans="1:9">
      <c r="A831" s="140"/>
      <c r="B831" s="140"/>
      <c r="C831" s="140" t="s">
        <v>393</v>
      </c>
      <c r="D831" s="140">
        <v>4.08E-4</v>
      </c>
      <c r="E831" s="140">
        <v>4.0700000000000003E-4</v>
      </c>
      <c r="F831" t="str">
        <f t="shared" si="24"/>
        <v>久慈地域エネルギー(株)</v>
      </c>
      <c r="G831" t="str">
        <f t="shared" si="25"/>
        <v>久慈地域エネルギー(株)_メニューB(残差)</v>
      </c>
      <c r="H831">
        <v>4.08E-4</v>
      </c>
      <c r="I831" s="140"/>
    </row>
    <row r="832" spans="1:9">
      <c r="A832" s="140"/>
      <c r="B832" s="140"/>
      <c r="C832" s="140" t="s">
        <v>952</v>
      </c>
      <c r="D832" s="140">
        <v>3.1500000000000001E-4</v>
      </c>
      <c r="E832" s="140">
        <v>3.1399999999999999E-4</v>
      </c>
      <c r="F832" t="str">
        <f t="shared" si="24"/>
        <v>久慈地域エネルギー(株)</v>
      </c>
      <c r="G832" t="str">
        <f t="shared" si="25"/>
        <v>久慈地域エネルギー(株)_(参考値)事業者全体</v>
      </c>
      <c r="H832">
        <v>3.1500000000000001E-4</v>
      </c>
      <c r="I832" s="140"/>
    </row>
    <row r="833" spans="1:9">
      <c r="A833" s="140" t="s">
        <v>665</v>
      </c>
      <c r="B833" s="140" t="s">
        <v>318</v>
      </c>
      <c r="C833" s="140"/>
      <c r="D833" s="140">
        <v>5.9000000000000003E-4</v>
      </c>
      <c r="E833" s="140">
        <v>5.9000000000000003E-4</v>
      </c>
      <c r="F833" t="str">
        <f t="shared" si="24"/>
        <v>弘前ガス(株)</v>
      </c>
      <c r="G833" t="str">
        <f t="shared" si="25"/>
        <v>弘前ガス(株)_</v>
      </c>
      <c r="H833">
        <v>5.9000000000000003E-4</v>
      </c>
      <c r="I833" s="140"/>
    </row>
    <row r="834" spans="1:9">
      <c r="A834" s="140" t="s">
        <v>664</v>
      </c>
      <c r="B834" s="140" t="s">
        <v>2428</v>
      </c>
      <c r="C834" s="140" t="s">
        <v>429</v>
      </c>
      <c r="D834" s="140">
        <v>0</v>
      </c>
      <c r="E834" s="140">
        <v>0</v>
      </c>
      <c r="F834" t="str">
        <f t="shared" si="24"/>
        <v>(株)フォーバルテレコム</v>
      </c>
      <c r="G834" t="str">
        <f t="shared" si="25"/>
        <v>(株)フォーバルテレコム_メニューA</v>
      </c>
      <c r="H834">
        <v>0</v>
      </c>
      <c r="I834" s="140"/>
    </row>
    <row r="835" spans="1:9">
      <c r="A835" s="140"/>
      <c r="B835" s="140"/>
      <c r="C835" s="140" t="s">
        <v>393</v>
      </c>
      <c r="D835" s="140">
        <v>4.7199999999999998E-4</v>
      </c>
      <c r="E835" s="140">
        <v>4.7199999999999998E-4</v>
      </c>
      <c r="F835" t="str">
        <f t="shared" si="24"/>
        <v>(株)フォーバルテレコム</v>
      </c>
      <c r="G835" t="str">
        <f t="shared" si="25"/>
        <v>(株)フォーバルテレコム_メニューB(残差)</v>
      </c>
      <c r="H835">
        <v>4.7199999999999998E-4</v>
      </c>
      <c r="I835" s="140"/>
    </row>
    <row r="836" spans="1:9">
      <c r="A836" s="140"/>
      <c r="B836" s="140"/>
      <c r="C836" s="140" t="s">
        <v>952</v>
      </c>
      <c r="D836" s="140">
        <v>4.66E-4</v>
      </c>
      <c r="E836" s="140">
        <v>4.66E-4</v>
      </c>
      <c r="F836" t="str">
        <f t="shared" ref="F836:F899" si="26">IF(A836="",F835,B836)</f>
        <v>(株)フォーバルテレコム</v>
      </c>
      <c r="G836" t="str">
        <f t="shared" si="25"/>
        <v>(株)フォーバルテレコム_(参考値)事業者全体</v>
      </c>
      <c r="H836">
        <v>4.66E-4</v>
      </c>
      <c r="I836" s="140"/>
    </row>
    <row r="837" spans="1:9">
      <c r="A837" s="140" t="s">
        <v>663</v>
      </c>
      <c r="B837" s="140" t="s">
        <v>2429</v>
      </c>
      <c r="C837" s="140"/>
      <c r="D837" s="140">
        <v>3.3399999999999999E-4</v>
      </c>
      <c r="E837" s="140">
        <v>3.3399999999999999E-4</v>
      </c>
      <c r="F837" t="str">
        <f t="shared" si="26"/>
        <v>(株)ストエネ</v>
      </c>
      <c r="G837" t="str">
        <f t="shared" ref="G837:G900" si="27">F837&amp;"_"&amp;C837</f>
        <v>(株)ストエネ_</v>
      </c>
      <c r="H837">
        <v>3.3399999999999999E-4</v>
      </c>
      <c r="I837" s="140"/>
    </row>
    <row r="838" spans="1:9">
      <c r="A838" s="140" t="s">
        <v>662</v>
      </c>
      <c r="B838" s="140" t="s">
        <v>319</v>
      </c>
      <c r="C838" s="140"/>
      <c r="D838" s="140">
        <v>5.8600000000000004E-4</v>
      </c>
      <c r="E838" s="140">
        <v>5.8600000000000004E-4</v>
      </c>
      <c r="F838" t="str">
        <f t="shared" si="26"/>
        <v>くるめエネルギー(株)</v>
      </c>
      <c r="G838" t="str">
        <f t="shared" si="27"/>
        <v>くるめエネルギー(株)_</v>
      </c>
      <c r="H838">
        <v>5.8600000000000004E-4</v>
      </c>
      <c r="I838" s="140"/>
    </row>
    <row r="839" spans="1:9">
      <c r="A839" s="140" t="s">
        <v>661</v>
      </c>
      <c r="B839" s="140" t="s">
        <v>320</v>
      </c>
      <c r="C839" s="140"/>
      <c r="D839" s="140">
        <v>4.1100000000000002E-4</v>
      </c>
      <c r="E839" s="140">
        <v>2.9300000000000002E-4</v>
      </c>
      <c r="F839" t="str">
        <f t="shared" si="26"/>
        <v>松阪新電力(株)</v>
      </c>
      <c r="G839" t="str">
        <f t="shared" si="27"/>
        <v>松阪新電力(株)_</v>
      </c>
      <c r="H839">
        <v>4.1100000000000002E-4</v>
      </c>
      <c r="I839" s="140"/>
    </row>
    <row r="840" spans="1:9">
      <c r="A840" s="140" t="s">
        <v>660</v>
      </c>
      <c r="B840" s="140" t="s">
        <v>321</v>
      </c>
      <c r="C840" s="140" t="s">
        <v>429</v>
      </c>
      <c r="D840" s="140">
        <v>0</v>
      </c>
      <c r="E840" s="140">
        <v>0</v>
      </c>
      <c r="F840" t="str">
        <f t="shared" si="26"/>
        <v>ヒューリックプロパティソリューション(株)</v>
      </c>
      <c r="G840" t="str">
        <f t="shared" si="27"/>
        <v>ヒューリックプロパティソリューション(株)_メニューA</v>
      </c>
      <c r="H840">
        <v>0</v>
      </c>
      <c r="I840" s="140"/>
    </row>
    <row r="841" spans="1:9">
      <c r="A841" s="140"/>
      <c r="B841" s="140"/>
      <c r="C841" s="140" t="s">
        <v>393</v>
      </c>
      <c r="D841" s="140">
        <v>4.6000000000000001E-4</v>
      </c>
      <c r="E841" s="140">
        <v>4.6000000000000001E-4</v>
      </c>
      <c r="F841" t="str">
        <f t="shared" si="26"/>
        <v>ヒューリックプロパティソリューション(株)</v>
      </c>
      <c r="G841" t="str">
        <f t="shared" si="27"/>
        <v>ヒューリックプロパティソリューション(株)_メニューB(残差)</v>
      </c>
      <c r="H841">
        <v>4.6000000000000001E-4</v>
      </c>
      <c r="I841" s="140"/>
    </row>
    <row r="842" spans="1:9">
      <c r="A842" s="140"/>
      <c r="B842" s="140"/>
      <c r="C842" s="140" t="s">
        <v>952</v>
      </c>
      <c r="D842" s="140">
        <v>3.1599999999999998E-4</v>
      </c>
      <c r="E842" s="140">
        <v>3.1599999999999998E-4</v>
      </c>
      <c r="F842" t="str">
        <f t="shared" si="26"/>
        <v>ヒューリックプロパティソリューション(株)</v>
      </c>
      <c r="G842" t="str">
        <f t="shared" si="27"/>
        <v>ヒューリックプロパティソリューション(株)_(参考値)事業者全体</v>
      </c>
      <c r="H842">
        <v>3.1599999999999998E-4</v>
      </c>
      <c r="I842" s="140"/>
    </row>
    <row r="843" spans="1:9">
      <c r="A843" s="140" t="s">
        <v>659</v>
      </c>
      <c r="B843" s="140" t="s">
        <v>1063</v>
      </c>
      <c r="C843" s="140"/>
      <c r="D843" s="140">
        <v>4.9200000000000003E-4</v>
      </c>
      <c r="E843" s="140">
        <v>4.9200000000000003E-4</v>
      </c>
      <c r="F843" t="str">
        <f t="shared" si="26"/>
        <v>宮崎電力(株)</v>
      </c>
      <c r="G843" t="str">
        <f t="shared" si="27"/>
        <v>宮崎電力(株)_</v>
      </c>
      <c r="H843">
        <v>4.9200000000000003E-4</v>
      </c>
      <c r="I843" s="140"/>
    </row>
    <row r="844" spans="1:9">
      <c r="A844" s="140" t="s">
        <v>658</v>
      </c>
      <c r="B844" s="140" t="s">
        <v>2430</v>
      </c>
      <c r="C844" s="140" t="s">
        <v>429</v>
      </c>
      <c r="D844" s="140">
        <v>0</v>
      </c>
      <c r="E844" s="140">
        <v>0</v>
      </c>
      <c r="F844" t="str">
        <f t="shared" si="26"/>
        <v>(株)CDエナジーダイレクト</v>
      </c>
      <c r="G844" t="str">
        <f t="shared" si="27"/>
        <v>(株)CDエナジーダイレクト_メニューA</v>
      </c>
      <c r="H844">
        <v>0</v>
      </c>
      <c r="I844" s="140"/>
    </row>
    <row r="845" spans="1:9">
      <c r="A845" s="140"/>
      <c r="B845" s="140"/>
      <c r="C845" s="140" t="s">
        <v>393</v>
      </c>
      <c r="D845" s="140">
        <v>4.6500000000000003E-4</v>
      </c>
      <c r="E845" s="140">
        <v>4.6500000000000003E-4</v>
      </c>
      <c r="F845" t="str">
        <f t="shared" si="26"/>
        <v>(株)CDエナジーダイレクト</v>
      </c>
      <c r="G845" t="str">
        <f t="shared" si="27"/>
        <v>(株)CDエナジーダイレクト_メニューB(残差)</v>
      </c>
      <c r="H845">
        <v>4.6500000000000003E-4</v>
      </c>
      <c r="I845" s="140"/>
    </row>
    <row r="846" spans="1:9">
      <c r="A846" s="140"/>
      <c r="B846" s="140"/>
      <c r="C846" s="140" t="s">
        <v>952</v>
      </c>
      <c r="D846" s="140">
        <v>4.28E-4</v>
      </c>
      <c r="E846" s="140">
        <v>4.28E-4</v>
      </c>
      <c r="F846" t="str">
        <f t="shared" si="26"/>
        <v>(株)CDエナジーダイレクト</v>
      </c>
      <c r="G846" t="str">
        <f t="shared" si="27"/>
        <v>(株)CDエナジーダイレクト_(参考値)事業者全体</v>
      </c>
      <c r="H846">
        <v>4.28E-4</v>
      </c>
      <c r="I846" s="140"/>
    </row>
    <row r="847" spans="1:9">
      <c r="A847" s="140" t="s">
        <v>657</v>
      </c>
      <c r="B847" s="140" t="s">
        <v>2431</v>
      </c>
      <c r="C847" s="140" t="s">
        <v>429</v>
      </c>
      <c r="D847" s="140">
        <v>0</v>
      </c>
      <c r="E847" s="140">
        <v>0</v>
      </c>
      <c r="F847" t="str">
        <f t="shared" si="26"/>
        <v>Q.ENESTでんき(株)</v>
      </c>
      <c r="G847" t="str">
        <f t="shared" si="27"/>
        <v>Q.ENESTでんき(株)_メニューA</v>
      </c>
      <c r="H847">
        <v>0</v>
      </c>
      <c r="I847" s="140"/>
    </row>
    <row r="848" spans="1:9">
      <c r="A848" s="140"/>
      <c r="B848" s="140"/>
      <c r="C848" s="140" t="s">
        <v>953</v>
      </c>
      <c r="D848" s="140">
        <v>3.19E-4</v>
      </c>
      <c r="E848" s="140">
        <v>3.19E-4</v>
      </c>
      <c r="F848" t="str">
        <f t="shared" si="26"/>
        <v>Q.ENESTでんき(株)</v>
      </c>
      <c r="G848" t="str">
        <f t="shared" si="27"/>
        <v>Q.ENESTでんき(株)_メニューB</v>
      </c>
      <c r="H848">
        <v>3.19E-4</v>
      </c>
      <c r="I848" s="140"/>
    </row>
    <row r="849" spans="1:9">
      <c r="A849" s="140"/>
      <c r="B849" s="140"/>
      <c r="C849" s="140" t="s">
        <v>988</v>
      </c>
      <c r="D849" s="140">
        <v>4.95E-4</v>
      </c>
      <c r="E849" s="140">
        <v>4.95E-4</v>
      </c>
      <c r="F849" t="str">
        <f t="shared" si="26"/>
        <v>Q.ENESTでんき(株)</v>
      </c>
      <c r="G849" t="str">
        <f t="shared" si="27"/>
        <v>Q.ENESTでんき(株)_メニューC</v>
      </c>
      <c r="H849">
        <v>4.95E-4</v>
      </c>
      <c r="I849" s="140"/>
    </row>
    <row r="850" spans="1:9">
      <c r="A850" s="140"/>
      <c r="B850" s="140"/>
      <c r="C850" s="140" t="s">
        <v>952</v>
      </c>
      <c r="D850" s="140">
        <v>3.2600000000000001E-4</v>
      </c>
      <c r="E850" s="140">
        <v>3.2600000000000001E-4</v>
      </c>
      <c r="F850" t="str">
        <f t="shared" si="26"/>
        <v>Q.ENESTでんき(株)</v>
      </c>
      <c r="G850" t="str">
        <f t="shared" si="27"/>
        <v>Q.ENESTでんき(株)_(参考値)事業者全体</v>
      </c>
      <c r="H850">
        <v>3.2600000000000001E-4</v>
      </c>
      <c r="I850" s="140"/>
    </row>
    <row r="851" spans="1:9">
      <c r="A851" s="140" t="s">
        <v>656</v>
      </c>
      <c r="B851" s="140" t="s">
        <v>322</v>
      </c>
      <c r="C851" s="140" t="s">
        <v>429</v>
      </c>
      <c r="D851" s="140">
        <v>0</v>
      </c>
      <c r="E851" s="140">
        <v>0</v>
      </c>
      <c r="F851" t="str">
        <f t="shared" si="26"/>
        <v>(株)ぶんごおおのエナジー</v>
      </c>
      <c r="G851" t="str">
        <f t="shared" si="27"/>
        <v>(株)ぶんごおおのエナジー_メニューA</v>
      </c>
      <c r="H851">
        <v>0</v>
      </c>
      <c r="I851" s="140"/>
    </row>
    <row r="852" spans="1:9">
      <c r="A852" s="140"/>
      <c r="B852" s="140"/>
      <c r="C852" s="140" t="s">
        <v>953</v>
      </c>
      <c r="D852" s="140">
        <v>3.8499999999999998E-4</v>
      </c>
      <c r="E852" s="140">
        <v>3.8499999999999998E-4</v>
      </c>
      <c r="F852" t="str">
        <f t="shared" si="26"/>
        <v>(株)ぶんごおおのエナジー</v>
      </c>
      <c r="G852" t="str">
        <f t="shared" si="27"/>
        <v>(株)ぶんごおおのエナジー_メニューB</v>
      </c>
      <c r="H852">
        <v>3.8499999999999998E-4</v>
      </c>
      <c r="I852" s="140"/>
    </row>
    <row r="853" spans="1:9">
      <c r="A853" s="140"/>
      <c r="B853" s="140"/>
      <c r="C853" s="140" t="s">
        <v>952</v>
      </c>
      <c r="D853" s="140">
        <v>3.8200000000000002E-4</v>
      </c>
      <c r="E853" s="140">
        <v>3.8200000000000002E-4</v>
      </c>
      <c r="F853" t="str">
        <f t="shared" si="26"/>
        <v>(株)ぶんごおおのエナジー</v>
      </c>
      <c r="G853" t="str">
        <f t="shared" si="27"/>
        <v>(株)ぶんごおおのエナジー_(参考値)事業者全体</v>
      </c>
      <c r="H853">
        <v>3.8200000000000002E-4</v>
      </c>
      <c r="I853" s="140"/>
    </row>
    <row r="854" spans="1:9">
      <c r="A854" s="140" t="s">
        <v>655</v>
      </c>
      <c r="B854" s="140" t="s">
        <v>323</v>
      </c>
      <c r="C854" s="140"/>
      <c r="D854" s="140">
        <v>2.5300000000000002E-4</v>
      </c>
      <c r="E854" s="140">
        <v>2.5300000000000002E-4</v>
      </c>
      <c r="F854" t="str">
        <f t="shared" si="26"/>
        <v>ヴィジョナリーパワー(株)</v>
      </c>
      <c r="G854" t="str">
        <f t="shared" si="27"/>
        <v>ヴィジョナリーパワー(株)_</v>
      </c>
      <c r="H854">
        <v>2.5300000000000002E-4</v>
      </c>
      <c r="I854" s="140"/>
    </row>
    <row r="855" spans="1:9">
      <c r="A855" s="140" t="s">
        <v>654</v>
      </c>
      <c r="B855" s="140" t="s">
        <v>324</v>
      </c>
      <c r="C855" s="140"/>
      <c r="D855" s="140">
        <v>6.2299999999999996E-4</v>
      </c>
      <c r="E855" s="140">
        <v>6.2299999999999996E-4</v>
      </c>
      <c r="F855" t="str">
        <f t="shared" si="26"/>
        <v>有明エナジー(株)</v>
      </c>
      <c r="G855" t="str">
        <f t="shared" si="27"/>
        <v>有明エナジー(株)_</v>
      </c>
      <c r="H855">
        <v>6.2299999999999996E-4</v>
      </c>
      <c r="I855" s="140"/>
    </row>
    <row r="856" spans="1:9">
      <c r="A856" s="140" t="s">
        <v>653</v>
      </c>
      <c r="B856" s="140" t="s">
        <v>325</v>
      </c>
      <c r="C856" s="140" t="s">
        <v>429</v>
      </c>
      <c r="D856" s="140">
        <v>0</v>
      </c>
      <c r="E856" s="140">
        <v>0</v>
      </c>
      <c r="F856" t="str">
        <f t="shared" si="26"/>
        <v>厚木瓦斯(株)</v>
      </c>
      <c r="G856" t="str">
        <f t="shared" si="27"/>
        <v>厚木瓦斯(株)_メニューA</v>
      </c>
      <c r="H856">
        <v>0</v>
      </c>
      <c r="I856" s="140"/>
    </row>
    <row r="857" spans="1:9">
      <c r="A857" s="140"/>
      <c r="B857" s="140"/>
      <c r="C857" s="140" t="s">
        <v>393</v>
      </c>
      <c r="D857" s="140">
        <v>4.2000000000000002E-4</v>
      </c>
      <c r="E857" s="140">
        <v>4.2000000000000002E-4</v>
      </c>
      <c r="F857" t="str">
        <f t="shared" si="26"/>
        <v>厚木瓦斯(株)</v>
      </c>
      <c r="G857" t="str">
        <f t="shared" si="27"/>
        <v>厚木瓦斯(株)_メニューB(残差)</v>
      </c>
      <c r="H857">
        <v>4.2000000000000002E-4</v>
      </c>
      <c r="I857" s="140"/>
    </row>
    <row r="858" spans="1:9">
      <c r="A858" s="140"/>
      <c r="B858" s="140"/>
      <c r="C858" s="140" t="s">
        <v>952</v>
      </c>
      <c r="D858" s="140">
        <v>4.1399999999999998E-4</v>
      </c>
      <c r="E858" s="140">
        <v>4.1399999999999998E-4</v>
      </c>
      <c r="F858" t="str">
        <f t="shared" si="26"/>
        <v>厚木瓦斯(株)</v>
      </c>
      <c r="G858" t="str">
        <f t="shared" si="27"/>
        <v>厚木瓦斯(株)_(参考値)事業者全体</v>
      </c>
      <c r="H858">
        <v>4.1399999999999998E-4</v>
      </c>
      <c r="I858" s="140"/>
    </row>
    <row r="859" spans="1:9">
      <c r="A859" s="140" t="s">
        <v>652</v>
      </c>
      <c r="B859" s="140" t="s">
        <v>326</v>
      </c>
      <c r="C859" s="140"/>
      <c r="D859" s="140">
        <v>6.4000000000000005E-4</v>
      </c>
      <c r="E859" s="140">
        <v>6.4000000000000005E-4</v>
      </c>
      <c r="F859" t="str">
        <f t="shared" si="26"/>
        <v>(株)エネ・ビジョン</v>
      </c>
      <c r="G859" t="str">
        <f t="shared" si="27"/>
        <v>(株)エネ・ビジョン_</v>
      </c>
      <c r="H859">
        <v>6.4000000000000005E-4</v>
      </c>
      <c r="I859" s="140"/>
    </row>
    <row r="860" spans="1:9">
      <c r="A860" s="140" t="s">
        <v>651</v>
      </c>
      <c r="B860" s="140" t="s">
        <v>327</v>
      </c>
      <c r="C860" s="140"/>
      <c r="D860" s="140">
        <v>4.1899999999999999E-4</v>
      </c>
      <c r="E860" s="140">
        <v>4.1899999999999999E-4</v>
      </c>
      <c r="F860" t="str">
        <f t="shared" si="26"/>
        <v>イワタニ三重(株)</v>
      </c>
      <c r="G860" t="str">
        <f t="shared" si="27"/>
        <v>イワタニ三重(株)_</v>
      </c>
      <c r="H860">
        <v>4.1899999999999999E-4</v>
      </c>
      <c r="I860" s="140"/>
    </row>
    <row r="861" spans="1:9">
      <c r="A861" s="140" t="s">
        <v>650</v>
      </c>
      <c r="B861" s="140" t="s">
        <v>328</v>
      </c>
      <c r="C861" s="140"/>
      <c r="D861" s="140">
        <v>5.4900000000000001E-4</v>
      </c>
      <c r="E861" s="140">
        <v>5.4900000000000001E-4</v>
      </c>
      <c r="F861" t="str">
        <f t="shared" si="26"/>
        <v>(株)マルヰ</v>
      </c>
      <c r="G861" t="str">
        <f t="shared" si="27"/>
        <v>(株)マルヰ_</v>
      </c>
      <c r="H861">
        <v>5.4900000000000001E-4</v>
      </c>
      <c r="I861" s="140"/>
    </row>
    <row r="862" spans="1:9">
      <c r="A862" s="140" t="s">
        <v>649</v>
      </c>
      <c r="B862" s="140" t="s">
        <v>329</v>
      </c>
      <c r="C862" s="140" t="s">
        <v>429</v>
      </c>
      <c r="D862" s="140">
        <v>0</v>
      </c>
      <c r="E862" s="140">
        <v>0</v>
      </c>
      <c r="F862" t="str">
        <f t="shared" si="26"/>
        <v>大多喜ガス(株)</v>
      </c>
      <c r="G862" t="str">
        <f t="shared" si="27"/>
        <v>大多喜ガス(株)_メニューA</v>
      </c>
      <c r="H862">
        <v>0</v>
      </c>
      <c r="I862" s="140"/>
    </row>
    <row r="863" spans="1:9">
      <c r="A863" s="140"/>
      <c r="B863" s="140"/>
      <c r="C863" s="140" t="s">
        <v>393</v>
      </c>
      <c r="D863" s="140">
        <v>4.3199999999999998E-4</v>
      </c>
      <c r="E863" s="140">
        <v>4.3199999999999998E-4</v>
      </c>
      <c r="F863" t="str">
        <f t="shared" si="26"/>
        <v>大多喜ガス(株)</v>
      </c>
      <c r="G863" t="str">
        <f t="shared" si="27"/>
        <v>大多喜ガス(株)_メニューB(残差)</v>
      </c>
      <c r="H863">
        <v>4.3199999999999998E-4</v>
      </c>
      <c r="I863" s="140"/>
    </row>
    <row r="864" spans="1:9">
      <c r="A864" s="140"/>
      <c r="B864" s="140"/>
      <c r="C864" s="140" t="s">
        <v>952</v>
      </c>
      <c r="D864" s="140">
        <v>4.28E-4</v>
      </c>
      <c r="E864" s="140">
        <v>4.28E-4</v>
      </c>
      <c r="F864" t="str">
        <f t="shared" si="26"/>
        <v>大多喜ガス(株)</v>
      </c>
      <c r="G864" t="str">
        <f t="shared" si="27"/>
        <v>大多喜ガス(株)_(参考値)事業者全体</v>
      </c>
      <c r="H864">
        <v>4.28E-4</v>
      </c>
      <c r="I864" s="140"/>
    </row>
    <row r="865" spans="1:9">
      <c r="A865" s="140" t="s">
        <v>648</v>
      </c>
      <c r="B865" s="140" t="s">
        <v>330</v>
      </c>
      <c r="C865" s="140" t="s">
        <v>429</v>
      </c>
      <c r="D865" s="140">
        <v>0</v>
      </c>
      <c r="E865" s="140">
        <v>0</v>
      </c>
      <c r="F865" t="str">
        <f t="shared" si="26"/>
        <v>鈴与電力(株)</v>
      </c>
      <c r="G865" t="str">
        <f t="shared" si="27"/>
        <v>鈴与電力(株)_メニューA</v>
      </c>
      <c r="H865">
        <v>0</v>
      </c>
      <c r="I865" s="140"/>
    </row>
    <row r="866" spans="1:9">
      <c r="A866" s="140"/>
      <c r="B866" s="140"/>
      <c r="C866" s="140" t="s">
        <v>953</v>
      </c>
      <c r="D866" s="140">
        <v>0</v>
      </c>
      <c r="E866" s="140">
        <v>0</v>
      </c>
      <c r="F866" t="str">
        <f t="shared" si="26"/>
        <v>鈴与電力(株)</v>
      </c>
      <c r="G866" t="str">
        <f t="shared" si="27"/>
        <v>鈴与電力(株)_メニューB</v>
      </c>
      <c r="H866">
        <v>0</v>
      </c>
      <c r="I866" s="140"/>
    </row>
    <row r="867" spans="1:9">
      <c r="A867" s="140"/>
      <c r="B867" s="140"/>
      <c r="C867" s="140" t="s">
        <v>988</v>
      </c>
      <c r="D867" s="140">
        <v>0</v>
      </c>
      <c r="E867" s="140">
        <v>0</v>
      </c>
      <c r="F867" t="str">
        <f t="shared" si="26"/>
        <v>鈴与電力(株)</v>
      </c>
      <c r="G867" t="str">
        <f t="shared" si="27"/>
        <v>鈴与電力(株)_メニューC</v>
      </c>
      <c r="H867">
        <v>0</v>
      </c>
      <c r="I867" s="140"/>
    </row>
    <row r="868" spans="1:9">
      <c r="A868" s="140"/>
      <c r="B868" s="140"/>
      <c r="C868" s="140" t="s">
        <v>987</v>
      </c>
      <c r="D868" s="140">
        <v>0</v>
      </c>
      <c r="E868" s="140">
        <v>0</v>
      </c>
      <c r="F868" t="str">
        <f t="shared" si="26"/>
        <v>鈴与電力(株)</v>
      </c>
      <c r="G868" t="str">
        <f t="shared" si="27"/>
        <v>鈴与電力(株)_メニューD</v>
      </c>
      <c r="H868">
        <v>0</v>
      </c>
      <c r="I868" s="140"/>
    </row>
    <row r="869" spans="1:9">
      <c r="A869" s="140"/>
      <c r="B869" s="140"/>
      <c r="C869" s="140" t="s">
        <v>986</v>
      </c>
      <c r="D869" s="140">
        <v>0</v>
      </c>
      <c r="E869" s="140">
        <v>0</v>
      </c>
      <c r="F869" t="str">
        <f t="shared" si="26"/>
        <v>鈴与電力(株)</v>
      </c>
      <c r="G869" t="str">
        <f t="shared" si="27"/>
        <v>鈴与電力(株)_メニューE</v>
      </c>
      <c r="H869">
        <v>0</v>
      </c>
      <c r="I869" s="140"/>
    </row>
    <row r="870" spans="1:9">
      <c r="A870" s="140"/>
      <c r="B870" s="140"/>
      <c r="C870" s="140" t="s">
        <v>985</v>
      </c>
      <c r="D870" s="140">
        <v>0</v>
      </c>
      <c r="E870" s="140">
        <v>0</v>
      </c>
      <c r="F870" t="str">
        <f t="shared" si="26"/>
        <v>鈴与電力(株)</v>
      </c>
      <c r="G870" t="str">
        <f t="shared" si="27"/>
        <v>鈴与電力(株)_メニューF</v>
      </c>
      <c r="H870">
        <v>0</v>
      </c>
      <c r="I870" s="140"/>
    </row>
    <row r="871" spans="1:9">
      <c r="A871" s="140"/>
      <c r="B871" s="140"/>
      <c r="C871" s="140" t="s">
        <v>1083</v>
      </c>
      <c r="D871" s="140">
        <v>5.8799999999999998E-4</v>
      </c>
      <c r="E871" s="140">
        <v>5.8799999999999998E-4</v>
      </c>
      <c r="F871" t="str">
        <f t="shared" si="26"/>
        <v>鈴与電力(株)</v>
      </c>
      <c r="G871" t="str">
        <f t="shared" si="27"/>
        <v>鈴与電力(株)_メニューG</v>
      </c>
      <c r="H871">
        <v>5.8799999999999998E-4</v>
      </c>
      <c r="I871" s="140"/>
    </row>
    <row r="872" spans="1:9">
      <c r="A872" s="140"/>
      <c r="B872" s="140"/>
      <c r="C872" s="140" t="s">
        <v>1082</v>
      </c>
      <c r="D872" s="140">
        <v>5.8500000000000002E-4</v>
      </c>
      <c r="E872" s="140">
        <v>5.8500000000000002E-4</v>
      </c>
      <c r="F872" t="str">
        <f t="shared" si="26"/>
        <v>鈴与電力(株)</v>
      </c>
      <c r="G872" t="str">
        <f t="shared" si="27"/>
        <v>鈴与電力(株)_メニューH</v>
      </c>
      <c r="H872">
        <v>5.8500000000000002E-4</v>
      </c>
      <c r="I872" s="140"/>
    </row>
    <row r="873" spans="1:9">
      <c r="A873" s="140"/>
      <c r="B873" s="140"/>
      <c r="C873" s="140" t="s">
        <v>1081</v>
      </c>
      <c r="D873" s="140">
        <v>5.8399999999999999E-4</v>
      </c>
      <c r="E873" s="140">
        <v>5.8399999999999999E-4</v>
      </c>
      <c r="F873" t="str">
        <f t="shared" si="26"/>
        <v>鈴与電力(株)</v>
      </c>
      <c r="G873" t="str">
        <f t="shared" si="27"/>
        <v>鈴与電力(株)_メニューI</v>
      </c>
      <c r="H873">
        <v>5.8399999999999999E-4</v>
      </c>
      <c r="I873" s="140"/>
    </row>
    <row r="874" spans="1:9">
      <c r="A874" s="140"/>
      <c r="B874" s="140"/>
      <c r="C874" s="140" t="s">
        <v>1093</v>
      </c>
      <c r="D874" s="140">
        <v>5.8E-4</v>
      </c>
      <c r="E874" s="140">
        <v>5.8E-4</v>
      </c>
      <c r="F874" t="str">
        <f t="shared" si="26"/>
        <v>鈴与電力(株)</v>
      </c>
      <c r="G874" t="str">
        <f t="shared" si="27"/>
        <v>鈴与電力(株)_メニューJ</v>
      </c>
      <c r="H874">
        <v>5.8E-4</v>
      </c>
      <c r="I874" s="140"/>
    </row>
    <row r="875" spans="1:9">
      <c r="A875" s="140"/>
      <c r="B875" s="140"/>
      <c r="C875" s="140" t="s">
        <v>1096</v>
      </c>
      <c r="D875" s="140">
        <v>0</v>
      </c>
      <c r="E875" s="140">
        <v>0</v>
      </c>
      <c r="F875" t="str">
        <f t="shared" si="26"/>
        <v>鈴与電力(株)</v>
      </c>
      <c r="G875" t="str">
        <f t="shared" si="27"/>
        <v>鈴与電力(株)_メニューK</v>
      </c>
      <c r="H875">
        <v>0</v>
      </c>
      <c r="I875" s="140"/>
    </row>
    <row r="876" spans="1:9">
      <c r="A876" s="140"/>
      <c r="B876" s="140"/>
      <c r="C876" s="140" t="s">
        <v>2444</v>
      </c>
      <c r="D876" s="140">
        <v>6.2200000000000005E-4</v>
      </c>
      <c r="E876" s="140">
        <v>6.2200000000000005E-4</v>
      </c>
      <c r="F876" t="str">
        <f t="shared" si="26"/>
        <v>鈴与電力(株)</v>
      </c>
      <c r="G876" t="str">
        <f t="shared" si="27"/>
        <v>鈴与電力(株)_メニューL(残差)</v>
      </c>
      <c r="H876">
        <v>6.2200000000000005E-4</v>
      </c>
      <c r="I876" s="140"/>
    </row>
    <row r="877" spans="1:9">
      <c r="A877" s="140"/>
      <c r="B877" s="140"/>
      <c r="C877" s="140" t="s">
        <v>952</v>
      </c>
      <c r="D877" s="140">
        <v>5.2499999999999997E-4</v>
      </c>
      <c r="E877" s="140">
        <v>5.2499999999999997E-4</v>
      </c>
      <c r="F877" t="str">
        <f t="shared" si="26"/>
        <v>鈴与電力(株)</v>
      </c>
      <c r="G877" t="str">
        <f t="shared" si="27"/>
        <v>鈴与電力(株)_(参考値)事業者全体</v>
      </c>
      <c r="H877">
        <v>5.2499999999999997E-4</v>
      </c>
      <c r="I877" s="140"/>
    </row>
    <row r="878" spans="1:9">
      <c r="A878" s="140" t="s">
        <v>647</v>
      </c>
      <c r="B878" s="140" t="s">
        <v>331</v>
      </c>
      <c r="C878" s="140" t="s">
        <v>429</v>
      </c>
      <c r="D878" s="140">
        <v>0</v>
      </c>
      <c r="E878" s="140">
        <v>0</v>
      </c>
      <c r="F878" t="str">
        <f t="shared" si="26"/>
        <v>コープ電力(株)</v>
      </c>
      <c r="G878" t="str">
        <f t="shared" si="27"/>
        <v>コープ電力(株)_メニューA</v>
      </c>
      <c r="H878">
        <v>0</v>
      </c>
      <c r="I878" s="140"/>
    </row>
    <row r="879" spans="1:9">
      <c r="A879" s="140"/>
      <c r="B879" s="140"/>
      <c r="C879" s="140" t="s">
        <v>393</v>
      </c>
      <c r="D879" s="140">
        <v>4.2999999999999999E-4</v>
      </c>
      <c r="E879" s="140">
        <v>4.2999999999999999E-4</v>
      </c>
      <c r="F879" t="str">
        <f t="shared" si="26"/>
        <v>コープ電力(株)</v>
      </c>
      <c r="G879" t="str">
        <f t="shared" si="27"/>
        <v>コープ電力(株)_メニューB(残差)</v>
      </c>
      <c r="H879">
        <v>4.2999999999999999E-4</v>
      </c>
      <c r="I879" s="140"/>
    </row>
    <row r="880" spans="1:9">
      <c r="A880" s="140"/>
      <c r="B880" s="140"/>
      <c r="C880" s="140" t="s">
        <v>952</v>
      </c>
      <c r="D880" s="140">
        <v>4.2000000000000002E-4</v>
      </c>
      <c r="E880" s="140">
        <v>4.2000000000000002E-4</v>
      </c>
      <c r="F880" t="str">
        <f t="shared" si="26"/>
        <v>コープ電力(株)</v>
      </c>
      <c r="G880" t="str">
        <f t="shared" si="27"/>
        <v>コープ電力(株)_(参考値)事業者全体</v>
      </c>
      <c r="H880">
        <v>4.2000000000000002E-4</v>
      </c>
      <c r="I880" s="140"/>
    </row>
    <row r="881" spans="1:9">
      <c r="A881" s="140" t="s">
        <v>646</v>
      </c>
      <c r="B881" s="140" t="s">
        <v>332</v>
      </c>
      <c r="C881" s="140"/>
      <c r="D881" s="140">
        <v>6.3500000000000004E-4</v>
      </c>
      <c r="E881" s="140">
        <v>6.3500000000000004E-4</v>
      </c>
      <c r="F881" t="str">
        <f t="shared" si="26"/>
        <v>亀岡ふるさとエナジー(株)</v>
      </c>
      <c r="G881" t="str">
        <f t="shared" si="27"/>
        <v>亀岡ふるさとエナジー(株)_</v>
      </c>
      <c r="H881">
        <v>6.3500000000000004E-4</v>
      </c>
      <c r="I881" s="140"/>
    </row>
    <row r="882" spans="1:9">
      <c r="A882" s="140" t="s">
        <v>645</v>
      </c>
      <c r="B882" s="140" t="s">
        <v>333</v>
      </c>
      <c r="C882" s="140" t="s">
        <v>429</v>
      </c>
      <c r="D882" s="140">
        <v>4.2400000000000001E-4</v>
      </c>
      <c r="E882" s="140">
        <v>4.2400000000000001E-4</v>
      </c>
      <c r="F882" t="str">
        <f t="shared" si="26"/>
        <v>(株)織戸組</v>
      </c>
      <c r="G882" t="str">
        <f t="shared" si="27"/>
        <v>(株)織戸組_メニューA</v>
      </c>
      <c r="H882">
        <v>4.2400000000000001E-4</v>
      </c>
      <c r="I882" s="140"/>
    </row>
    <row r="883" spans="1:9">
      <c r="A883" s="140"/>
      <c r="B883" s="140"/>
      <c r="C883" s="140" t="s">
        <v>952</v>
      </c>
      <c r="D883" s="140">
        <v>4.2400000000000001E-4</v>
      </c>
      <c r="E883" s="140">
        <v>4.2400000000000001E-4</v>
      </c>
      <c r="F883" t="str">
        <f t="shared" si="26"/>
        <v>(株)織戸組</v>
      </c>
      <c r="G883" t="str">
        <f t="shared" si="27"/>
        <v>(株)織戸組_(参考値)事業者全体</v>
      </c>
      <c r="H883">
        <v>4.2400000000000001E-4</v>
      </c>
      <c r="I883" s="140"/>
    </row>
    <row r="884" spans="1:9">
      <c r="A884" s="140" t="s">
        <v>644</v>
      </c>
      <c r="B884" s="140" t="s">
        <v>2445</v>
      </c>
      <c r="C884" s="140" t="s">
        <v>429</v>
      </c>
      <c r="D884" s="140">
        <v>0</v>
      </c>
      <c r="E884" s="140">
        <v>0</v>
      </c>
      <c r="F884" t="str">
        <f t="shared" si="26"/>
        <v>ふかやeパワー(株)</v>
      </c>
      <c r="G884" t="str">
        <f t="shared" si="27"/>
        <v>ふかやeパワー(株)_メニューA</v>
      </c>
      <c r="H884">
        <v>0</v>
      </c>
      <c r="I884" s="140"/>
    </row>
    <row r="885" spans="1:9">
      <c r="A885" s="140"/>
      <c r="B885" s="140"/>
      <c r="C885" s="140" t="s">
        <v>393</v>
      </c>
      <c r="D885" s="140">
        <v>3.9199999999999999E-4</v>
      </c>
      <c r="E885" s="140">
        <v>3.9199999999999999E-4</v>
      </c>
      <c r="F885" t="str">
        <f t="shared" si="26"/>
        <v>ふかやeパワー(株)</v>
      </c>
      <c r="G885" t="str">
        <f t="shared" si="27"/>
        <v>ふかやeパワー(株)_メニューB(残差)</v>
      </c>
      <c r="H885">
        <v>3.9199999999999999E-4</v>
      </c>
      <c r="I885" s="140"/>
    </row>
    <row r="886" spans="1:9">
      <c r="A886" s="140"/>
      <c r="B886" s="140"/>
      <c r="C886" s="140" t="s">
        <v>952</v>
      </c>
      <c r="D886" s="140">
        <v>3.6299999999999999E-4</v>
      </c>
      <c r="E886" s="140">
        <v>3.6299999999999999E-4</v>
      </c>
      <c r="F886" t="str">
        <f t="shared" si="26"/>
        <v>ふかやeパワー(株)</v>
      </c>
      <c r="G886" t="str">
        <f t="shared" si="27"/>
        <v>ふかやeパワー(株)_(参考値)事業者全体</v>
      </c>
      <c r="H886">
        <v>3.6299999999999999E-4</v>
      </c>
      <c r="I886" s="140"/>
    </row>
    <row r="887" spans="1:9">
      <c r="A887" s="140" t="s">
        <v>643</v>
      </c>
      <c r="B887" s="140" t="s">
        <v>2446</v>
      </c>
      <c r="C887" s="140"/>
      <c r="D887" s="140">
        <v>4.6299999999999998E-4</v>
      </c>
      <c r="E887" s="140">
        <v>4.6299999999999998E-4</v>
      </c>
      <c r="F887" t="str">
        <f t="shared" si="26"/>
        <v>(株)Link Life</v>
      </c>
      <c r="G887" t="str">
        <f t="shared" si="27"/>
        <v>(株)Link Life_</v>
      </c>
      <c r="H887">
        <v>4.6299999999999998E-4</v>
      </c>
      <c r="I887" s="140"/>
    </row>
    <row r="888" spans="1:9">
      <c r="A888" s="140" t="s">
        <v>642</v>
      </c>
      <c r="B888" s="140" t="s">
        <v>1061</v>
      </c>
      <c r="C888" s="140"/>
      <c r="D888" s="140">
        <v>4.1899999999999999E-4</v>
      </c>
      <c r="E888" s="140">
        <v>4.1899999999999999E-4</v>
      </c>
      <c r="F888" t="str">
        <f t="shared" si="26"/>
        <v>(株)グローバルキャスト</v>
      </c>
      <c r="G888" t="str">
        <f t="shared" si="27"/>
        <v>(株)グローバルキャスト_</v>
      </c>
      <c r="H888">
        <v>4.1899999999999999E-4</v>
      </c>
      <c r="I888" s="140"/>
    </row>
    <row r="889" spans="1:9">
      <c r="A889" s="140" t="s">
        <v>641</v>
      </c>
      <c r="B889" s="140" t="s">
        <v>334</v>
      </c>
      <c r="C889" s="140" t="s">
        <v>429</v>
      </c>
      <c r="D889" s="140">
        <v>0</v>
      </c>
      <c r="E889" s="140">
        <v>0</v>
      </c>
      <c r="F889" t="str">
        <f t="shared" si="26"/>
        <v>日本エネルギー総合システム(株)</v>
      </c>
      <c r="G889" t="str">
        <f t="shared" si="27"/>
        <v>日本エネルギー総合システム(株)_メニューA</v>
      </c>
      <c r="H889">
        <v>0</v>
      </c>
      <c r="I889" s="140"/>
    </row>
    <row r="890" spans="1:9">
      <c r="A890" s="140"/>
      <c r="B890" s="140"/>
      <c r="C890" s="140" t="s">
        <v>953</v>
      </c>
      <c r="D890" s="140">
        <v>1.6699999999999999E-4</v>
      </c>
      <c r="E890" s="140">
        <v>1.6699999999999999E-4</v>
      </c>
      <c r="F890" t="str">
        <f t="shared" si="26"/>
        <v>日本エネルギー総合システム(株)</v>
      </c>
      <c r="G890" t="str">
        <f t="shared" si="27"/>
        <v>日本エネルギー総合システム(株)_メニューB</v>
      </c>
      <c r="H890">
        <v>1.6699999999999999E-4</v>
      </c>
      <c r="I890" s="140"/>
    </row>
    <row r="891" spans="1:9">
      <c r="A891" s="140"/>
      <c r="B891" s="140"/>
      <c r="C891" s="140" t="s">
        <v>988</v>
      </c>
      <c r="D891" s="140">
        <v>2.1000000000000001E-4</v>
      </c>
      <c r="E891" s="140">
        <v>2.1000000000000001E-4</v>
      </c>
      <c r="F891" t="str">
        <f t="shared" si="26"/>
        <v>日本エネルギー総合システム(株)</v>
      </c>
      <c r="G891" t="str">
        <f t="shared" si="27"/>
        <v>日本エネルギー総合システム(株)_メニューC</v>
      </c>
      <c r="H891">
        <v>2.1000000000000001E-4</v>
      </c>
      <c r="I891" s="140"/>
    </row>
    <row r="892" spans="1:9">
      <c r="A892" s="140"/>
      <c r="B892" s="140"/>
      <c r="C892" s="140" t="s">
        <v>987</v>
      </c>
      <c r="D892" s="140">
        <v>2.7399999999999999E-4</v>
      </c>
      <c r="E892" s="140">
        <v>2.7399999999999999E-4</v>
      </c>
      <c r="F892" t="str">
        <f t="shared" si="26"/>
        <v>日本エネルギー総合システム(株)</v>
      </c>
      <c r="G892" t="str">
        <f t="shared" si="27"/>
        <v>日本エネルギー総合システム(株)_メニューD</v>
      </c>
      <c r="H892">
        <v>2.7399999999999999E-4</v>
      </c>
      <c r="I892" s="140"/>
    </row>
    <row r="893" spans="1:9">
      <c r="A893" s="140"/>
      <c r="B893" s="140"/>
      <c r="C893" s="140" t="s">
        <v>986</v>
      </c>
      <c r="D893" s="140">
        <v>2.9500000000000001E-4</v>
      </c>
      <c r="E893" s="140">
        <v>2.9500000000000001E-4</v>
      </c>
      <c r="F893" t="str">
        <f t="shared" si="26"/>
        <v>日本エネルギー総合システム(株)</v>
      </c>
      <c r="G893" t="str">
        <f t="shared" si="27"/>
        <v>日本エネルギー総合システム(株)_メニューE</v>
      </c>
      <c r="H893">
        <v>2.9500000000000001E-4</v>
      </c>
      <c r="I893" s="140"/>
    </row>
    <row r="894" spans="1:9">
      <c r="A894" s="140"/>
      <c r="B894" s="140"/>
      <c r="C894" s="140" t="s">
        <v>985</v>
      </c>
      <c r="D894" s="140">
        <v>3.8000000000000002E-4</v>
      </c>
      <c r="E894" s="140">
        <v>3.8000000000000002E-4</v>
      </c>
      <c r="F894" t="str">
        <f t="shared" si="26"/>
        <v>日本エネルギー総合システム(株)</v>
      </c>
      <c r="G894" t="str">
        <f t="shared" si="27"/>
        <v>日本エネルギー総合システム(株)_メニューF</v>
      </c>
      <c r="H894">
        <v>3.8000000000000002E-4</v>
      </c>
      <c r="I894" s="140"/>
    </row>
    <row r="895" spans="1:9">
      <c r="A895" s="140"/>
      <c r="B895" s="140"/>
      <c r="C895" s="140" t="s">
        <v>1102</v>
      </c>
      <c r="D895" s="140">
        <v>4.64E-4</v>
      </c>
      <c r="E895" s="140">
        <v>4.64E-4</v>
      </c>
      <c r="F895" t="str">
        <f t="shared" si="26"/>
        <v>日本エネルギー総合システム(株)</v>
      </c>
      <c r="G895" t="str">
        <f t="shared" si="27"/>
        <v>日本エネルギー総合システム(株)_メニューG(残差)</v>
      </c>
      <c r="H895">
        <v>4.64E-4</v>
      </c>
      <c r="I895" s="140"/>
    </row>
    <row r="896" spans="1:9">
      <c r="A896" s="140"/>
      <c r="B896" s="140"/>
      <c r="C896" s="140" t="s">
        <v>952</v>
      </c>
      <c r="D896" s="140">
        <v>3.9899999999999999E-4</v>
      </c>
      <c r="E896" s="140">
        <v>3.9899999999999999E-4</v>
      </c>
      <c r="F896" t="str">
        <f t="shared" si="26"/>
        <v>日本エネルギー総合システム(株)</v>
      </c>
      <c r="G896" t="str">
        <f t="shared" si="27"/>
        <v>日本エネルギー総合システム(株)_(参考値)事業者全体</v>
      </c>
      <c r="H896">
        <v>3.9899999999999999E-4</v>
      </c>
      <c r="I896" s="140"/>
    </row>
    <row r="897" spans="1:9">
      <c r="A897" s="140" t="s">
        <v>640</v>
      </c>
      <c r="B897" s="140" t="s">
        <v>335</v>
      </c>
      <c r="C897" s="140"/>
      <c r="D897" s="140">
        <v>4.1899999999999999E-4</v>
      </c>
      <c r="E897" s="140">
        <v>4.1899999999999999E-4</v>
      </c>
      <c r="F897" t="str">
        <f t="shared" si="26"/>
        <v>イワタニ東海(株)</v>
      </c>
      <c r="G897" t="str">
        <f t="shared" si="27"/>
        <v>イワタニ東海(株)_</v>
      </c>
      <c r="H897">
        <v>4.1899999999999999E-4</v>
      </c>
      <c r="I897" s="140"/>
    </row>
    <row r="898" spans="1:9">
      <c r="A898" s="140" t="s">
        <v>639</v>
      </c>
      <c r="B898" s="140" t="s">
        <v>336</v>
      </c>
      <c r="C898" s="140" t="s">
        <v>429</v>
      </c>
      <c r="D898" s="140">
        <v>1E-4</v>
      </c>
      <c r="E898" s="140">
        <v>1E-4</v>
      </c>
      <c r="F898" t="str">
        <f t="shared" si="26"/>
        <v>(株)ところざわ未来電力</v>
      </c>
      <c r="G898" t="str">
        <f t="shared" si="27"/>
        <v>(株)ところざわ未来電力_メニューA</v>
      </c>
      <c r="H898">
        <v>1E-4</v>
      </c>
      <c r="I898" s="140"/>
    </row>
    <row r="899" spans="1:9">
      <c r="A899" s="140"/>
      <c r="B899" s="140"/>
      <c r="C899" s="140" t="s">
        <v>953</v>
      </c>
      <c r="D899" s="140">
        <v>0</v>
      </c>
      <c r="E899" s="140">
        <v>0</v>
      </c>
      <c r="F899" t="str">
        <f t="shared" si="26"/>
        <v>(株)ところざわ未来電力</v>
      </c>
      <c r="G899" t="str">
        <f t="shared" si="27"/>
        <v>(株)ところざわ未来電力_メニューB</v>
      </c>
      <c r="H899">
        <v>0</v>
      </c>
      <c r="I899" s="140"/>
    </row>
    <row r="900" spans="1:9">
      <c r="A900" s="140"/>
      <c r="B900" s="140"/>
      <c r="C900" s="140" t="s">
        <v>965</v>
      </c>
      <c r="D900" s="140">
        <v>1.02E-4</v>
      </c>
      <c r="E900" s="140">
        <v>1.02E-4</v>
      </c>
      <c r="F900" t="str">
        <f t="shared" ref="F900:F963" si="28">IF(A900="",F899,B900)</f>
        <v>(株)ところざわ未来電力</v>
      </c>
      <c r="G900" t="str">
        <f t="shared" si="27"/>
        <v>(株)ところざわ未来電力_メニューC(残差)</v>
      </c>
      <c r="H900">
        <v>1.02E-4</v>
      </c>
      <c r="I900" s="140"/>
    </row>
    <row r="901" spans="1:9">
      <c r="A901" s="140"/>
      <c r="B901" s="140"/>
      <c r="C901" s="140" t="s">
        <v>952</v>
      </c>
      <c r="D901" s="140">
        <v>1E-4</v>
      </c>
      <c r="E901" s="140">
        <v>1E-4</v>
      </c>
      <c r="F901" t="str">
        <f t="shared" si="28"/>
        <v>(株)ところざわ未来電力</v>
      </c>
      <c r="G901" t="str">
        <f t="shared" ref="G901:G964" si="29">F901&amp;"_"&amp;C901</f>
        <v>(株)ところざわ未来電力_(参考値)事業者全体</v>
      </c>
      <c r="H901">
        <v>1E-4</v>
      </c>
      <c r="I901" s="140"/>
    </row>
    <row r="902" spans="1:9">
      <c r="A902" s="140" t="s">
        <v>638</v>
      </c>
      <c r="B902" s="140" t="s">
        <v>337</v>
      </c>
      <c r="C902" s="140"/>
      <c r="D902" s="140">
        <v>4.1899999999999999E-4</v>
      </c>
      <c r="E902" s="140">
        <v>4.1899999999999999E-4</v>
      </c>
      <c r="F902" t="str">
        <f t="shared" si="28"/>
        <v>朝日ガスエナジー(株)</v>
      </c>
      <c r="G902" t="str">
        <f t="shared" si="29"/>
        <v>朝日ガスエナジー(株)_</v>
      </c>
      <c r="H902">
        <v>4.1899999999999999E-4</v>
      </c>
      <c r="I902" s="140"/>
    </row>
    <row r="903" spans="1:9">
      <c r="A903" s="140" t="s">
        <v>637</v>
      </c>
      <c r="B903" s="140" t="s">
        <v>338</v>
      </c>
      <c r="C903" s="140" t="s">
        <v>429</v>
      </c>
      <c r="D903" s="140">
        <v>0</v>
      </c>
      <c r="E903" s="140">
        <v>0</v>
      </c>
      <c r="F903" t="str">
        <f t="shared" si="28"/>
        <v>(株)エネファント</v>
      </c>
      <c r="G903" t="str">
        <f t="shared" si="29"/>
        <v>(株)エネファント_メニューA</v>
      </c>
      <c r="H903">
        <v>0</v>
      </c>
      <c r="I903" s="140"/>
    </row>
    <row r="904" spans="1:9">
      <c r="A904" s="140"/>
      <c r="B904" s="140"/>
      <c r="C904" s="140" t="s">
        <v>953</v>
      </c>
      <c r="D904" s="140">
        <v>8.7000000000000001E-5</v>
      </c>
      <c r="E904" s="140">
        <v>8.7000000000000001E-5</v>
      </c>
      <c r="F904" t="str">
        <f t="shared" si="28"/>
        <v>(株)エネファント</v>
      </c>
      <c r="G904" t="str">
        <f t="shared" si="29"/>
        <v>(株)エネファント_メニューB</v>
      </c>
      <c r="H904">
        <v>8.7000000000000001E-5</v>
      </c>
      <c r="I904" s="140"/>
    </row>
    <row r="905" spans="1:9">
      <c r="A905" s="140"/>
      <c r="B905" s="140"/>
      <c r="C905" s="140" t="s">
        <v>965</v>
      </c>
      <c r="D905" s="140">
        <v>3.7300000000000001E-4</v>
      </c>
      <c r="E905" s="140">
        <v>3.7300000000000001E-4</v>
      </c>
      <c r="F905" t="str">
        <f t="shared" si="28"/>
        <v>(株)エネファント</v>
      </c>
      <c r="G905" t="str">
        <f t="shared" si="29"/>
        <v>(株)エネファント_メニューC(残差)</v>
      </c>
      <c r="H905">
        <v>3.7300000000000001E-4</v>
      </c>
      <c r="I905" s="140"/>
    </row>
    <row r="906" spans="1:9">
      <c r="A906" s="140"/>
      <c r="B906" s="140"/>
      <c r="C906" s="140" t="s">
        <v>952</v>
      </c>
      <c r="D906" s="140">
        <v>3.7199999999999999E-4</v>
      </c>
      <c r="E906" s="140">
        <v>3.7199999999999999E-4</v>
      </c>
      <c r="F906" t="str">
        <f t="shared" si="28"/>
        <v>(株)エネファント</v>
      </c>
      <c r="G906" t="str">
        <f t="shared" si="29"/>
        <v>(株)エネファント_(参考値)事業者全体</v>
      </c>
      <c r="H906">
        <v>3.7199999999999999E-4</v>
      </c>
      <c r="I906" s="140"/>
    </row>
    <row r="907" spans="1:9">
      <c r="A907" s="140" t="s">
        <v>636</v>
      </c>
      <c r="B907" s="140" t="s">
        <v>1060</v>
      </c>
      <c r="C907" s="140"/>
      <c r="D907" s="140">
        <v>5.9000000000000003E-4</v>
      </c>
      <c r="E907" s="140">
        <v>5.9000000000000003E-4</v>
      </c>
      <c r="F907" t="str">
        <f t="shared" si="28"/>
        <v>(株)エスエナジー</v>
      </c>
      <c r="G907" t="str">
        <f t="shared" si="29"/>
        <v>(株)エスエナジー_</v>
      </c>
      <c r="H907">
        <v>5.9000000000000003E-4</v>
      </c>
      <c r="I907" s="140"/>
    </row>
    <row r="908" spans="1:9">
      <c r="A908" s="140" t="s">
        <v>635</v>
      </c>
      <c r="B908" s="140" t="s">
        <v>2450</v>
      </c>
      <c r="C908" s="140"/>
      <c r="D908" s="140">
        <v>4.2400000000000001E-4</v>
      </c>
      <c r="E908" s="140">
        <v>4.2400000000000001E-4</v>
      </c>
      <c r="F908" t="str">
        <f t="shared" si="28"/>
        <v>(株)フリクト電力(旧：(株)Mpower)</v>
      </c>
      <c r="G908" t="str">
        <f t="shared" si="29"/>
        <v>(株)フリクト電力(旧：(株)Mpower)_</v>
      </c>
      <c r="H908">
        <v>4.2400000000000001E-4</v>
      </c>
      <c r="I908" s="140"/>
    </row>
    <row r="909" spans="1:9">
      <c r="A909" s="140" t="s">
        <v>634</v>
      </c>
      <c r="B909" s="140" t="s">
        <v>1059</v>
      </c>
      <c r="C909" s="140" t="s">
        <v>429</v>
      </c>
      <c r="D909" s="140">
        <v>0</v>
      </c>
      <c r="E909" s="140">
        <v>0</v>
      </c>
      <c r="F909" t="str">
        <f t="shared" si="28"/>
        <v>秩父新電力(株)</v>
      </c>
      <c r="G909" t="str">
        <f t="shared" si="29"/>
        <v>秩父新電力(株)_メニューA</v>
      </c>
      <c r="H909">
        <v>0</v>
      </c>
      <c r="I909" s="140"/>
    </row>
    <row r="910" spans="1:9">
      <c r="A910" s="140"/>
      <c r="B910" s="140"/>
      <c r="C910" s="140" t="s">
        <v>953</v>
      </c>
      <c r="D910" s="140">
        <v>2.99E-4</v>
      </c>
      <c r="E910" s="140">
        <v>2.99E-4</v>
      </c>
      <c r="F910" t="str">
        <f t="shared" si="28"/>
        <v>秩父新電力(株)</v>
      </c>
      <c r="G910" t="str">
        <f t="shared" si="29"/>
        <v>秩父新電力(株)_メニューB</v>
      </c>
      <c r="H910">
        <v>2.99E-4</v>
      </c>
      <c r="I910" s="140"/>
    </row>
    <row r="911" spans="1:9">
      <c r="A911" s="140"/>
      <c r="B911" s="140"/>
      <c r="C911" s="140" t="s">
        <v>965</v>
      </c>
      <c r="D911" s="140">
        <v>7.0100000000000002E-4</v>
      </c>
      <c r="E911" s="140">
        <v>7.0100000000000002E-4</v>
      </c>
      <c r="F911" t="str">
        <f t="shared" si="28"/>
        <v>秩父新電力(株)</v>
      </c>
      <c r="G911" t="str">
        <f t="shared" si="29"/>
        <v>秩父新電力(株)_メニューC(残差)</v>
      </c>
      <c r="H911">
        <v>7.0100000000000002E-4</v>
      </c>
      <c r="I911" s="140"/>
    </row>
    <row r="912" spans="1:9">
      <c r="A912" s="140"/>
      <c r="B912" s="140"/>
      <c r="C912" s="140" t="s">
        <v>952</v>
      </c>
      <c r="D912" s="140">
        <v>4.5199999999999998E-4</v>
      </c>
      <c r="E912" s="140">
        <v>4.5199999999999998E-4</v>
      </c>
      <c r="F912" t="str">
        <f t="shared" si="28"/>
        <v>秩父新電力(株)</v>
      </c>
      <c r="G912" t="str">
        <f t="shared" si="29"/>
        <v>秩父新電力(株)_(参考値)事業者全体</v>
      </c>
      <c r="H912">
        <v>4.5199999999999998E-4</v>
      </c>
      <c r="I912" s="140"/>
    </row>
    <row r="913" spans="1:9">
      <c r="A913" s="140" t="s">
        <v>633</v>
      </c>
      <c r="B913" s="140" t="s">
        <v>339</v>
      </c>
      <c r="C913" s="140" t="s">
        <v>429</v>
      </c>
      <c r="D913" s="140">
        <v>4.35E-4</v>
      </c>
      <c r="E913" s="140">
        <v>4.35E-4</v>
      </c>
      <c r="F913" t="str">
        <f t="shared" si="28"/>
        <v>みよしエナジー(株)</v>
      </c>
      <c r="G913" t="str">
        <f t="shared" si="29"/>
        <v>みよしエナジー(株)_メニューA</v>
      </c>
      <c r="H913">
        <v>4.35E-4</v>
      </c>
      <c r="I913" s="140"/>
    </row>
    <row r="914" spans="1:9">
      <c r="A914" s="140"/>
      <c r="B914" s="140"/>
      <c r="C914" s="140" t="s">
        <v>393</v>
      </c>
      <c r="D914" s="140">
        <v>5.5800000000000001E-4</v>
      </c>
      <c r="E914" s="140">
        <v>5.5800000000000001E-4</v>
      </c>
      <c r="F914" t="str">
        <f t="shared" si="28"/>
        <v>みよしエナジー(株)</v>
      </c>
      <c r="G914" t="str">
        <f t="shared" si="29"/>
        <v>みよしエナジー(株)_メニューB(残差)</v>
      </c>
      <c r="H914">
        <v>5.5800000000000001E-4</v>
      </c>
      <c r="I914" s="140"/>
    </row>
    <row r="915" spans="1:9">
      <c r="A915" s="140"/>
      <c r="B915" s="140"/>
      <c r="C915" s="140" t="s">
        <v>952</v>
      </c>
      <c r="D915" s="140">
        <v>5.1000000000000004E-4</v>
      </c>
      <c r="E915" s="140">
        <v>5.1000000000000004E-4</v>
      </c>
      <c r="F915" t="str">
        <f t="shared" si="28"/>
        <v>みよしエナジー(株)</v>
      </c>
      <c r="G915" t="str">
        <f t="shared" si="29"/>
        <v>みよしエナジー(株)_(参考値)事業者全体</v>
      </c>
      <c r="H915">
        <v>5.1000000000000004E-4</v>
      </c>
      <c r="I915" s="140"/>
    </row>
    <row r="916" spans="1:9">
      <c r="A916" s="140" t="s">
        <v>632</v>
      </c>
      <c r="B916" s="140" t="s">
        <v>1058</v>
      </c>
      <c r="C916" s="140"/>
      <c r="D916" s="140">
        <v>6.3400000000000001E-4</v>
      </c>
      <c r="E916" s="140">
        <v>6.3400000000000001E-4</v>
      </c>
      <c r="F916" t="str">
        <f t="shared" si="28"/>
        <v>綿半パートナーズ(株)</v>
      </c>
      <c r="G916" t="str">
        <f t="shared" si="29"/>
        <v>綿半パートナーズ(株)_</v>
      </c>
      <c r="H916">
        <v>6.3400000000000001E-4</v>
      </c>
      <c r="I916" s="140"/>
    </row>
    <row r="917" spans="1:9">
      <c r="A917" s="140" t="s">
        <v>631</v>
      </c>
      <c r="B917" s="140" t="s">
        <v>2451</v>
      </c>
      <c r="C917" s="140"/>
      <c r="D917" s="140">
        <v>4.1100000000000002E-4</v>
      </c>
      <c r="E917" s="140">
        <v>4.1100000000000002E-4</v>
      </c>
      <c r="F917" t="str">
        <f t="shared" si="28"/>
        <v>(株)karch</v>
      </c>
      <c r="G917" t="str">
        <f t="shared" si="29"/>
        <v>(株)karch_</v>
      </c>
      <c r="H917">
        <v>4.1100000000000002E-4</v>
      </c>
      <c r="I917" s="140"/>
    </row>
    <row r="918" spans="1:9">
      <c r="A918" s="140" t="s">
        <v>630</v>
      </c>
      <c r="B918" s="140" t="s">
        <v>340</v>
      </c>
      <c r="C918" s="140"/>
      <c r="D918" s="140">
        <v>5.4799999999999998E-4</v>
      </c>
      <c r="E918" s="140">
        <v>5.4799999999999998E-4</v>
      </c>
      <c r="F918" t="str">
        <f t="shared" si="28"/>
        <v>(株)かみでん里山公社</v>
      </c>
      <c r="G918" t="str">
        <f t="shared" si="29"/>
        <v>(株)かみでん里山公社_</v>
      </c>
      <c r="H918">
        <v>5.4799999999999998E-4</v>
      </c>
      <c r="I918" s="140"/>
    </row>
    <row r="919" spans="1:9">
      <c r="A919" s="140" t="s">
        <v>629</v>
      </c>
      <c r="B919" s="140" t="s">
        <v>1057</v>
      </c>
      <c r="C919" s="140" t="s">
        <v>429</v>
      </c>
      <c r="D919" s="140">
        <v>5.9000000000000003E-4</v>
      </c>
      <c r="E919" s="140">
        <v>5.9000000000000003E-4</v>
      </c>
      <c r="F919" t="str">
        <f t="shared" si="28"/>
        <v>(株)三郷ひまわりエナジー</v>
      </c>
      <c r="G919" t="str">
        <f t="shared" si="29"/>
        <v>(株)三郷ひまわりエナジー_メニューA</v>
      </c>
      <c r="H919">
        <v>5.9000000000000003E-4</v>
      </c>
      <c r="I919" s="140"/>
    </row>
    <row r="920" spans="1:9">
      <c r="A920" s="140"/>
      <c r="B920" s="140"/>
      <c r="C920" s="140" t="s">
        <v>952</v>
      </c>
      <c r="D920" s="140">
        <v>5.9000000000000003E-4</v>
      </c>
      <c r="E920" s="140">
        <v>5.9000000000000003E-4</v>
      </c>
      <c r="F920" t="str">
        <f t="shared" si="28"/>
        <v>(株)三郷ひまわりエナジー</v>
      </c>
      <c r="G920" t="str">
        <f t="shared" si="29"/>
        <v>(株)三郷ひまわりエナジー_(参考値)事業者全体</v>
      </c>
      <c r="H920">
        <v>5.9000000000000003E-4</v>
      </c>
      <c r="I920" s="140"/>
    </row>
    <row r="921" spans="1:9">
      <c r="A921" s="140" t="s">
        <v>628</v>
      </c>
      <c r="B921" s="140" t="s">
        <v>1056</v>
      </c>
      <c r="C921" s="140"/>
      <c r="D921" s="140">
        <v>5.8399999999999999E-4</v>
      </c>
      <c r="E921" s="140">
        <v>5.8399999999999999E-4</v>
      </c>
      <c r="F921" t="str">
        <f t="shared" si="28"/>
        <v>(株)球磨村森電力</v>
      </c>
      <c r="G921" t="str">
        <f t="shared" si="29"/>
        <v>(株)球磨村森電力_</v>
      </c>
      <c r="H921">
        <v>5.8399999999999999E-4</v>
      </c>
      <c r="I921" s="140"/>
    </row>
    <row r="922" spans="1:9">
      <c r="A922" s="140" t="s">
        <v>627</v>
      </c>
      <c r="B922" s="140" t="s">
        <v>2452</v>
      </c>
      <c r="C922" s="140"/>
      <c r="D922" s="140">
        <v>5.9199999999999997E-4</v>
      </c>
      <c r="E922" s="140">
        <v>5.9199999999999997E-4</v>
      </c>
      <c r="F922" t="str">
        <f t="shared" si="28"/>
        <v>くこくエネルギー(株)</v>
      </c>
      <c r="G922" t="str">
        <f t="shared" si="29"/>
        <v>くこくエネルギー(株)_</v>
      </c>
      <c r="H922">
        <v>5.9199999999999997E-4</v>
      </c>
      <c r="I922" s="140"/>
    </row>
    <row r="923" spans="1:9">
      <c r="A923" s="140" t="s">
        <v>626</v>
      </c>
      <c r="B923" s="140" t="s">
        <v>1055</v>
      </c>
      <c r="C923" s="140"/>
      <c r="D923" s="140">
        <v>4.2400000000000001E-4</v>
      </c>
      <c r="E923" s="140">
        <v>4.2400000000000001E-4</v>
      </c>
      <c r="F923" t="str">
        <f t="shared" si="28"/>
        <v>(株)エコログ</v>
      </c>
      <c r="G923" t="str">
        <f t="shared" si="29"/>
        <v>(株)エコログ_</v>
      </c>
      <c r="H923">
        <v>4.2400000000000001E-4</v>
      </c>
      <c r="I923" s="140"/>
    </row>
    <row r="924" spans="1:9">
      <c r="A924" s="140" t="s">
        <v>625</v>
      </c>
      <c r="B924" s="140" t="s">
        <v>1054</v>
      </c>
      <c r="C924" s="140" t="s">
        <v>429</v>
      </c>
      <c r="D924" s="140">
        <v>0</v>
      </c>
      <c r="E924" s="140">
        <v>0</v>
      </c>
      <c r="F924" t="str">
        <f t="shared" si="28"/>
        <v>飯田まちづくり電力(株)</v>
      </c>
      <c r="G924" t="str">
        <f t="shared" si="29"/>
        <v>飯田まちづくり電力(株)_メニューA</v>
      </c>
      <c r="H924">
        <v>0</v>
      </c>
      <c r="I924" s="140"/>
    </row>
    <row r="925" spans="1:9">
      <c r="A925" s="140"/>
      <c r="B925" s="140"/>
      <c r="C925" s="140" t="s">
        <v>953</v>
      </c>
      <c r="D925" s="140">
        <v>4.2700000000000002E-4</v>
      </c>
      <c r="E925" s="140">
        <v>4.2700000000000002E-4</v>
      </c>
      <c r="F925" t="str">
        <f t="shared" si="28"/>
        <v>飯田まちづくり電力(株)</v>
      </c>
      <c r="G925" t="str">
        <f t="shared" si="29"/>
        <v>飯田まちづくり電力(株)_メニューB</v>
      </c>
      <c r="H925">
        <v>4.2700000000000002E-4</v>
      </c>
      <c r="I925" s="140"/>
    </row>
    <row r="926" spans="1:9">
      <c r="A926" s="140"/>
      <c r="B926" s="140"/>
      <c r="C926" s="140" t="s">
        <v>988</v>
      </c>
      <c r="D926" s="140">
        <v>3.7599999999999998E-4</v>
      </c>
      <c r="E926" s="140">
        <v>3.7599999999999998E-4</v>
      </c>
      <c r="F926" t="str">
        <f t="shared" si="28"/>
        <v>飯田まちづくり電力(株)</v>
      </c>
      <c r="G926" t="str">
        <f t="shared" si="29"/>
        <v>飯田まちづくり電力(株)_メニューC</v>
      </c>
      <c r="H926">
        <v>3.7599999999999998E-4</v>
      </c>
      <c r="I926" s="140"/>
    </row>
    <row r="927" spans="1:9">
      <c r="A927" s="140"/>
      <c r="B927" s="140"/>
      <c r="C927" s="140" t="s">
        <v>987</v>
      </c>
      <c r="D927" s="140">
        <v>2.9999999999999997E-4</v>
      </c>
      <c r="E927" s="140">
        <v>2.9999999999999997E-4</v>
      </c>
      <c r="F927" t="str">
        <f t="shared" si="28"/>
        <v>飯田まちづくり電力(株)</v>
      </c>
      <c r="G927" t="str">
        <f t="shared" si="29"/>
        <v>飯田まちづくり電力(株)_メニューD</v>
      </c>
      <c r="H927">
        <v>2.9999999999999997E-4</v>
      </c>
      <c r="I927" s="140"/>
    </row>
    <row r="928" spans="1:9">
      <c r="A928" s="140"/>
      <c r="B928" s="140"/>
      <c r="C928" s="140" t="s">
        <v>952</v>
      </c>
      <c r="D928" s="140">
        <v>3.0200000000000002E-4</v>
      </c>
      <c r="E928" s="140">
        <v>3.0200000000000002E-4</v>
      </c>
      <c r="F928" t="str">
        <f t="shared" si="28"/>
        <v>飯田まちづくり電力(株)</v>
      </c>
      <c r="G928" t="str">
        <f t="shared" si="29"/>
        <v>飯田まちづくり電力(株)_(参考値)事業者全体</v>
      </c>
      <c r="H928">
        <v>3.0200000000000002E-4</v>
      </c>
      <c r="I928" s="140"/>
    </row>
    <row r="929" spans="1:9">
      <c r="A929" s="140" t="s">
        <v>624</v>
      </c>
      <c r="B929" s="140" t="s">
        <v>341</v>
      </c>
      <c r="C929" s="140"/>
      <c r="D929" s="140">
        <v>4.1899999999999999E-4</v>
      </c>
      <c r="E929" s="140">
        <v>4.1899999999999999E-4</v>
      </c>
      <c r="F929" t="str">
        <f t="shared" si="28"/>
        <v>イワタニ長野(株)</v>
      </c>
      <c r="G929" t="str">
        <f t="shared" si="29"/>
        <v>イワタニ長野(株)_</v>
      </c>
      <c r="H929">
        <v>4.1899999999999999E-4</v>
      </c>
      <c r="I929" s="140"/>
    </row>
    <row r="930" spans="1:9">
      <c r="A930" s="140" t="s">
        <v>623</v>
      </c>
      <c r="B930" s="140" t="s">
        <v>1053</v>
      </c>
      <c r="C930" s="140" t="s">
        <v>429</v>
      </c>
      <c r="D930" s="140">
        <v>0</v>
      </c>
      <c r="E930" s="140">
        <v>0</v>
      </c>
      <c r="F930" t="str">
        <f t="shared" si="28"/>
        <v>シェルジャパン(株)</v>
      </c>
      <c r="G930" t="str">
        <f t="shared" si="29"/>
        <v>シェルジャパン(株)_メニューA</v>
      </c>
      <c r="H930">
        <v>0</v>
      </c>
      <c r="I930" s="140"/>
    </row>
    <row r="931" spans="1:9">
      <c r="A931" s="140"/>
      <c r="B931" s="140"/>
      <c r="C931" s="140" t="s">
        <v>953</v>
      </c>
      <c r="D931" s="140">
        <v>2.9999999999999997E-4</v>
      </c>
      <c r="E931" s="140">
        <v>2.9999999999999997E-4</v>
      </c>
      <c r="F931" t="str">
        <f t="shared" si="28"/>
        <v>シェルジャパン(株)</v>
      </c>
      <c r="G931" t="str">
        <f t="shared" si="29"/>
        <v>シェルジャパン(株)_メニューB</v>
      </c>
      <c r="H931">
        <v>2.9999999999999997E-4</v>
      </c>
      <c r="I931" s="140"/>
    </row>
    <row r="932" spans="1:9">
      <c r="A932" s="140"/>
      <c r="B932" s="140"/>
      <c r="C932" s="140" t="s">
        <v>965</v>
      </c>
      <c r="D932" s="140">
        <v>4.2200000000000001E-4</v>
      </c>
      <c r="E932" s="140">
        <v>4.2200000000000001E-4</v>
      </c>
      <c r="F932" t="str">
        <f t="shared" si="28"/>
        <v>シェルジャパン(株)</v>
      </c>
      <c r="G932" t="str">
        <f t="shared" si="29"/>
        <v>シェルジャパン(株)_メニューC(残差)</v>
      </c>
      <c r="H932">
        <v>4.2200000000000001E-4</v>
      </c>
      <c r="I932" s="140"/>
    </row>
    <row r="933" spans="1:9">
      <c r="A933" s="140"/>
      <c r="B933" s="140"/>
      <c r="C933" s="140" t="s">
        <v>952</v>
      </c>
      <c r="D933" s="140">
        <v>4.2200000000000001E-4</v>
      </c>
      <c r="E933" s="140">
        <v>4.2200000000000001E-4</v>
      </c>
      <c r="F933" t="str">
        <f t="shared" si="28"/>
        <v>シェルジャパン(株)</v>
      </c>
      <c r="G933" t="str">
        <f t="shared" si="29"/>
        <v>シェルジャパン(株)_(参考値)事業者全体</v>
      </c>
      <c r="H933">
        <v>4.2200000000000001E-4</v>
      </c>
      <c r="I933" s="140"/>
    </row>
    <row r="934" spans="1:9">
      <c r="A934" s="140" t="s">
        <v>622</v>
      </c>
      <c r="B934" s="140" t="s">
        <v>1052</v>
      </c>
      <c r="C934" s="140"/>
      <c r="D934" s="140">
        <v>4.2200000000000001E-4</v>
      </c>
      <c r="E934" s="140">
        <v>4.2200000000000001E-4</v>
      </c>
      <c r="F934" t="str">
        <f t="shared" si="28"/>
        <v>石油資源開発(株)</v>
      </c>
      <c r="G934" t="str">
        <f t="shared" si="29"/>
        <v>石油資源開発(株)_</v>
      </c>
      <c r="H934">
        <v>4.2200000000000001E-4</v>
      </c>
      <c r="I934" s="140"/>
    </row>
    <row r="935" spans="1:9">
      <c r="A935" s="140" t="s">
        <v>621</v>
      </c>
      <c r="B935" s="140" t="s">
        <v>1051</v>
      </c>
      <c r="C935" s="140" t="s">
        <v>429</v>
      </c>
      <c r="D935" s="140">
        <v>0</v>
      </c>
      <c r="E935" s="140">
        <v>0</v>
      </c>
      <c r="F935" t="str">
        <f t="shared" si="28"/>
        <v>越後天然ガス(株)</v>
      </c>
      <c r="G935" t="str">
        <f t="shared" si="29"/>
        <v>越後天然ガス(株)_メニューA</v>
      </c>
      <c r="H935">
        <v>0</v>
      </c>
      <c r="I935" s="140"/>
    </row>
    <row r="936" spans="1:9">
      <c r="A936" s="140"/>
      <c r="B936" s="140"/>
      <c r="C936" s="140" t="s">
        <v>393</v>
      </c>
      <c r="D936" s="140">
        <v>6.9800000000000005E-4</v>
      </c>
      <c r="E936" s="140">
        <v>6.9800000000000005E-4</v>
      </c>
      <c r="F936" t="str">
        <f t="shared" si="28"/>
        <v>越後天然ガス(株)</v>
      </c>
      <c r="G936" t="str">
        <f t="shared" si="29"/>
        <v>越後天然ガス(株)_メニューB(残差)</v>
      </c>
      <c r="H936">
        <v>6.9800000000000005E-4</v>
      </c>
      <c r="I936" s="140"/>
    </row>
    <row r="937" spans="1:9">
      <c r="A937" s="140"/>
      <c r="B937" s="140"/>
      <c r="C937" s="140" t="s">
        <v>952</v>
      </c>
      <c r="D937" s="140">
        <v>3.4400000000000001E-4</v>
      </c>
      <c r="E937" s="140">
        <v>3.4400000000000001E-4</v>
      </c>
      <c r="F937" t="str">
        <f t="shared" si="28"/>
        <v>越後天然ガス(株)</v>
      </c>
      <c r="G937" t="str">
        <f t="shared" si="29"/>
        <v>越後天然ガス(株)_(参考値)事業者全体</v>
      </c>
      <c r="H937">
        <v>3.4400000000000001E-4</v>
      </c>
      <c r="I937" s="140"/>
    </row>
    <row r="938" spans="1:9">
      <c r="A938" s="140" t="s">
        <v>620</v>
      </c>
      <c r="B938" s="140" t="s">
        <v>1050</v>
      </c>
      <c r="C938" s="140"/>
      <c r="D938" s="140">
        <v>3.88E-4</v>
      </c>
      <c r="E938" s="140">
        <v>3.88E-4</v>
      </c>
      <c r="F938" t="str">
        <f t="shared" si="28"/>
        <v>坂戸ガス(株)</v>
      </c>
      <c r="G938" t="str">
        <f t="shared" si="29"/>
        <v>坂戸ガス(株)_</v>
      </c>
      <c r="H938">
        <v>3.88E-4</v>
      </c>
      <c r="I938" s="140"/>
    </row>
    <row r="939" spans="1:9">
      <c r="A939" s="140" t="s">
        <v>619</v>
      </c>
      <c r="B939" s="140" t="s">
        <v>1049</v>
      </c>
      <c r="C939" s="140"/>
      <c r="D939" s="140">
        <v>5.3999999999999998E-5</v>
      </c>
      <c r="E939" s="140">
        <v>5.3999999999999998E-5</v>
      </c>
      <c r="F939" t="str">
        <f t="shared" si="28"/>
        <v>(株)デベロップ</v>
      </c>
      <c r="G939" t="str">
        <f t="shared" si="29"/>
        <v>(株)デベロップ_</v>
      </c>
      <c r="H939">
        <v>5.3999999999999998E-5</v>
      </c>
      <c r="I939" s="140"/>
    </row>
    <row r="940" spans="1:9">
      <c r="A940" s="140" t="s">
        <v>618</v>
      </c>
      <c r="B940" s="140" t="s">
        <v>1048</v>
      </c>
      <c r="C940" s="140"/>
      <c r="D940" s="140">
        <v>8.1800000000000004E-4</v>
      </c>
      <c r="E940" s="140">
        <v>8.1800000000000004E-4</v>
      </c>
      <c r="F940" t="str">
        <f t="shared" si="28"/>
        <v>(株)テレ・マーカー</v>
      </c>
      <c r="G940" t="str">
        <f t="shared" si="29"/>
        <v>(株)テレ・マーカー_</v>
      </c>
      <c r="H940">
        <v>8.1800000000000004E-4</v>
      </c>
      <c r="I940" s="140"/>
    </row>
    <row r="941" spans="1:9">
      <c r="A941" s="140" t="s">
        <v>617</v>
      </c>
      <c r="B941" s="140" t="s">
        <v>2453</v>
      </c>
      <c r="C941" s="140"/>
      <c r="D941" s="140">
        <v>2.7099999999999997E-4</v>
      </c>
      <c r="E941" s="140">
        <v>2.7099999999999997E-4</v>
      </c>
      <c r="F941" t="str">
        <f t="shared" si="28"/>
        <v>MGCエネルギー(株)</v>
      </c>
      <c r="G941" t="str">
        <f t="shared" si="29"/>
        <v>MGCエネルギー(株)_</v>
      </c>
      <c r="H941">
        <v>2.7099999999999997E-4</v>
      </c>
      <c r="I941" s="140"/>
    </row>
    <row r="942" spans="1:9">
      <c r="A942" s="140" t="s">
        <v>616</v>
      </c>
      <c r="B942" s="140" t="s">
        <v>1047</v>
      </c>
      <c r="C942" s="140"/>
      <c r="D942" s="140">
        <v>4.1399999999999998E-4</v>
      </c>
      <c r="E942" s="140">
        <v>4.1399999999999998E-4</v>
      </c>
      <c r="F942" t="str">
        <f t="shared" si="28"/>
        <v>福島フェニックス電力(株)</v>
      </c>
      <c r="G942" t="str">
        <f t="shared" si="29"/>
        <v>福島フェニックス電力(株)_</v>
      </c>
      <c r="H942">
        <v>4.1399999999999998E-4</v>
      </c>
      <c r="I942" s="140"/>
    </row>
    <row r="943" spans="1:9">
      <c r="A943" s="140" t="s">
        <v>615</v>
      </c>
      <c r="B943" s="140" t="s">
        <v>1046</v>
      </c>
      <c r="C943" s="140"/>
      <c r="D943" s="140">
        <v>4.4700000000000002E-4</v>
      </c>
      <c r="E943" s="140">
        <v>4.4700000000000002E-4</v>
      </c>
      <c r="F943" t="str">
        <f t="shared" si="28"/>
        <v>(株)美作国電力</v>
      </c>
      <c r="G943" t="str">
        <f t="shared" si="29"/>
        <v>(株)美作国電力_</v>
      </c>
      <c r="H943">
        <v>4.4700000000000002E-4</v>
      </c>
      <c r="I943" s="140"/>
    </row>
    <row r="944" spans="1:9">
      <c r="A944" s="140" t="s">
        <v>1045</v>
      </c>
      <c r="B944" s="140" t="s">
        <v>1044</v>
      </c>
      <c r="C944" s="140"/>
      <c r="D944" s="140">
        <v>4.1899999999999999E-4</v>
      </c>
      <c r="E944" s="140">
        <v>4.1899999999999999E-4</v>
      </c>
      <c r="F944" t="str">
        <f t="shared" si="28"/>
        <v>八幡商事(株)</v>
      </c>
      <c r="G944" t="str">
        <f t="shared" si="29"/>
        <v>八幡商事(株)_</v>
      </c>
      <c r="H944">
        <v>4.1899999999999999E-4</v>
      </c>
      <c r="I944" s="140"/>
    </row>
    <row r="945" spans="1:9">
      <c r="A945" s="140" t="s">
        <v>614</v>
      </c>
      <c r="B945" s="140" t="s">
        <v>1043</v>
      </c>
      <c r="C945" s="140" t="s">
        <v>429</v>
      </c>
      <c r="D945" s="140">
        <v>0</v>
      </c>
      <c r="E945" s="140">
        <v>0</v>
      </c>
      <c r="F945" t="str">
        <f t="shared" si="28"/>
        <v>おいでんエネルギー(株)</v>
      </c>
      <c r="G945" t="str">
        <f t="shared" si="29"/>
        <v>おいでんエネルギー(株)_メニューA</v>
      </c>
      <c r="H945">
        <v>0</v>
      </c>
      <c r="I945" s="140"/>
    </row>
    <row r="946" spans="1:9">
      <c r="A946" s="140"/>
      <c r="B946" s="140"/>
      <c r="C946" s="140" t="s">
        <v>953</v>
      </c>
      <c r="D946" s="140">
        <v>0</v>
      </c>
      <c r="E946" s="140">
        <v>0</v>
      </c>
      <c r="F946" t="str">
        <f t="shared" si="28"/>
        <v>おいでんエネルギー(株)</v>
      </c>
      <c r="G946" t="str">
        <f t="shared" si="29"/>
        <v>おいでんエネルギー(株)_メニューB</v>
      </c>
      <c r="H946">
        <v>0</v>
      </c>
      <c r="I946" s="140"/>
    </row>
    <row r="947" spans="1:9">
      <c r="A947" s="140"/>
      <c r="B947" s="140"/>
      <c r="C947" s="140" t="s">
        <v>965</v>
      </c>
      <c r="D947" s="140">
        <v>4.2200000000000001E-4</v>
      </c>
      <c r="E947" s="140">
        <v>4.2200000000000001E-4</v>
      </c>
      <c r="F947" t="str">
        <f t="shared" si="28"/>
        <v>おいでんエネルギー(株)</v>
      </c>
      <c r="G947" t="str">
        <f t="shared" si="29"/>
        <v>おいでんエネルギー(株)_メニューC(残差)</v>
      </c>
      <c r="H947">
        <v>4.2200000000000001E-4</v>
      </c>
      <c r="I947" s="140"/>
    </row>
    <row r="948" spans="1:9">
      <c r="A948" s="140"/>
      <c r="B948" s="140"/>
      <c r="C948" s="140" t="s">
        <v>952</v>
      </c>
      <c r="D948" s="140">
        <v>2.8E-5</v>
      </c>
      <c r="E948" s="140">
        <v>2.8E-5</v>
      </c>
      <c r="F948" t="str">
        <f t="shared" si="28"/>
        <v>おいでんエネルギー(株)</v>
      </c>
      <c r="G948" t="str">
        <f t="shared" si="29"/>
        <v>おいでんエネルギー(株)_(参考値)事業者全体</v>
      </c>
      <c r="H948">
        <v>2.8E-5</v>
      </c>
      <c r="I948" s="140"/>
    </row>
    <row r="949" spans="1:9">
      <c r="A949" s="140" t="s">
        <v>613</v>
      </c>
      <c r="B949" s="140" t="s">
        <v>1042</v>
      </c>
      <c r="C949" s="140"/>
      <c r="D949" s="140">
        <v>6.4300000000000002E-4</v>
      </c>
      <c r="E949" s="140">
        <v>6.4300000000000002E-4</v>
      </c>
      <c r="F949" t="str">
        <f t="shared" si="28"/>
        <v>(株)イシオ</v>
      </c>
      <c r="G949" t="str">
        <f t="shared" si="29"/>
        <v>(株)イシオ_</v>
      </c>
      <c r="H949">
        <v>6.4300000000000002E-4</v>
      </c>
      <c r="I949" s="140"/>
    </row>
    <row r="950" spans="1:9">
      <c r="A950" s="140" t="s">
        <v>612</v>
      </c>
      <c r="B950" s="140" t="s">
        <v>1041</v>
      </c>
      <c r="C950" s="140" t="s">
        <v>429</v>
      </c>
      <c r="D950" s="140">
        <v>0</v>
      </c>
      <c r="E950" s="140">
        <v>0</v>
      </c>
      <c r="F950" t="str">
        <f t="shared" si="28"/>
        <v>北陸電力ビズ・エナジーソリューション(株)</v>
      </c>
      <c r="G950" t="str">
        <f t="shared" si="29"/>
        <v>北陸電力ビズ・エナジーソリューション(株)_メニューA</v>
      </c>
      <c r="H950">
        <v>0</v>
      </c>
      <c r="I950" s="140"/>
    </row>
    <row r="951" spans="1:9">
      <c r="A951" s="140"/>
      <c r="B951" s="140"/>
      <c r="C951" s="140" t="s">
        <v>393</v>
      </c>
      <c r="D951" s="140">
        <v>4.7399999999999997E-4</v>
      </c>
      <c r="E951" s="140">
        <v>4.7399999999999997E-4</v>
      </c>
      <c r="F951" t="str">
        <f t="shared" si="28"/>
        <v>北陸電力ビズ・エナジーソリューション(株)</v>
      </c>
      <c r="G951" t="str">
        <f t="shared" si="29"/>
        <v>北陸電力ビズ・エナジーソリューション(株)_メニューB(残差)</v>
      </c>
      <c r="H951">
        <v>4.7399999999999997E-4</v>
      </c>
      <c r="I951" s="140"/>
    </row>
    <row r="952" spans="1:9">
      <c r="A952" s="140"/>
      <c r="B952" s="140"/>
      <c r="C952" s="140" t="s">
        <v>952</v>
      </c>
      <c r="D952" s="140">
        <v>4.6999999999999999E-4</v>
      </c>
      <c r="E952" s="140">
        <v>4.6999999999999999E-4</v>
      </c>
      <c r="F952" t="str">
        <f t="shared" si="28"/>
        <v>北陸電力ビズ・エナジーソリューション(株)</v>
      </c>
      <c r="G952" t="str">
        <f t="shared" si="29"/>
        <v>北陸電力ビズ・エナジーソリューション(株)_(参考値)事業者全体</v>
      </c>
      <c r="H952">
        <v>4.6999999999999999E-4</v>
      </c>
      <c r="I952" s="140"/>
    </row>
    <row r="953" spans="1:9">
      <c r="A953" s="140" t="s">
        <v>2455</v>
      </c>
      <c r="B953" s="140" t="s">
        <v>2456</v>
      </c>
      <c r="C953" s="140"/>
      <c r="D953" s="140">
        <v>6.1700000000000004E-4</v>
      </c>
      <c r="E953" s="140">
        <v>6.1700000000000004E-4</v>
      </c>
      <c r="F953" t="str">
        <f t="shared" si="28"/>
        <v>リニューアブルトレード(株)</v>
      </c>
      <c r="G953" t="str">
        <f t="shared" si="29"/>
        <v>リニューアブルトレード(株)_</v>
      </c>
      <c r="H953">
        <v>6.1700000000000004E-4</v>
      </c>
      <c r="I953" s="140"/>
    </row>
    <row r="954" spans="1:9">
      <c r="A954" s="140" t="s">
        <v>611</v>
      </c>
      <c r="B954" s="140" t="s">
        <v>2457</v>
      </c>
      <c r="C954" s="140" t="s">
        <v>429</v>
      </c>
      <c r="D954" s="140">
        <v>0</v>
      </c>
      <c r="E954" s="140">
        <v>0</v>
      </c>
      <c r="F954" t="str">
        <f t="shared" si="28"/>
        <v>ICT伊那みらいでんき(株)(旧:丸紅伊那みらいでんき(株))</v>
      </c>
      <c r="G954" t="str">
        <f t="shared" si="29"/>
        <v>ICT伊那みらいでんき(株)(旧:丸紅伊那みらいでんき(株))_メニューA</v>
      </c>
      <c r="H954">
        <v>0</v>
      </c>
      <c r="I954" s="140"/>
    </row>
    <row r="955" spans="1:9">
      <c r="A955" s="140"/>
      <c r="B955" s="140"/>
      <c r="C955" s="140" t="s">
        <v>393</v>
      </c>
      <c r="D955" s="140">
        <v>3.6699999999999998E-4</v>
      </c>
      <c r="E955" s="140">
        <v>3.6699999999999998E-4</v>
      </c>
      <c r="F955" t="str">
        <f t="shared" si="28"/>
        <v>ICT伊那みらいでんき(株)(旧:丸紅伊那みらいでんき(株))</v>
      </c>
      <c r="G955" t="str">
        <f t="shared" si="29"/>
        <v>ICT伊那みらいでんき(株)(旧:丸紅伊那みらいでんき(株))_メニューB(残差)</v>
      </c>
      <c r="H955">
        <v>3.6699999999999998E-4</v>
      </c>
      <c r="I955" s="140"/>
    </row>
    <row r="956" spans="1:9">
      <c r="A956" s="140"/>
      <c r="B956" s="140"/>
      <c r="C956" s="140" t="s">
        <v>952</v>
      </c>
      <c r="D956" s="140">
        <v>3.4299999999999999E-4</v>
      </c>
      <c r="E956" s="140">
        <v>3.4299999999999999E-4</v>
      </c>
      <c r="F956" t="str">
        <f t="shared" si="28"/>
        <v>ICT伊那みらいでんき(株)(旧:丸紅伊那みらいでんき(株))</v>
      </c>
      <c r="G956" t="str">
        <f t="shared" si="29"/>
        <v>ICT伊那みらいでんき(株)(旧:丸紅伊那みらいでんき(株))_(参考値)事業者全体</v>
      </c>
      <c r="H956">
        <v>3.4299999999999999E-4</v>
      </c>
      <c r="I956" s="140"/>
    </row>
    <row r="957" spans="1:9">
      <c r="A957" s="140" t="s">
        <v>610</v>
      </c>
      <c r="B957" s="140" t="s">
        <v>1040</v>
      </c>
      <c r="C957" s="140"/>
      <c r="D957" s="140">
        <v>5.1800000000000001E-4</v>
      </c>
      <c r="E957" s="140">
        <v>5.1800000000000001E-4</v>
      </c>
      <c r="F957" t="str">
        <f t="shared" si="28"/>
        <v>富士山エナジー(株)</v>
      </c>
      <c r="G957" t="str">
        <f t="shared" si="29"/>
        <v>富士山エナジー(株)_</v>
      </c>
      <c r="H957">
        <v>5.1800000000000001E-4</v>
      </c>
      <c r="I957" s="140"/>
    </row>
    <row r="958" spans="1:9">
      <c r="A958" s="140" t="s">
        <v>609</v>
      </c>
      <c r="B958" s="140" t="s">
        <v>2458</v>
      </c>
      <c r="C958" s="140"/>
      <c r="D958" s="140">
        <v>4.1899999999999999E-4</v>
      </c>
      <c r="E958" s="140">
        <v>4.1899999999999999E-4</v>
      </c>
      <c r="F958" t="str">
        <f t="shared" si="28"/>
        <v>WSエナジー(株)</v>
      </c>
      <c r="G958" t="str">
        <f t="shared" si="29"/>
        <v>WSエナジー(株)_</v>
      </c>
      <c r="H958">
        <v>4.1899999999999999E-4</v>
      </c>
      <c r="I958" s="140"/>
    </row>
    <row r="959" spans="1:9">
      <c r="A959" s="140" t="s">
        <v>608</v>
      </c>
      <c r="B959" s="140" t="s">
        <v>1039</v>
      </c>
      <c r="C959" s="140" t="s">
        <v>429</v>
      </c>
      <c r="D959" s="140">
        <v>0</v>
      </c>
      <c r="E959" s="140">
        <v>0</v>
      </c>
      <c r="F959" t="str">
        <f t="shared" si="28"/>
        <v>TERA Energy(株)</v>
      </c>
      <c r="G959" t="str">
        <f t="shared" si="29"/>
        <v>TERA Energy(株)_メニューA</v>
      </c>
      <c r="H959">
        <v>0</v>
      </c>
      <c r="I959" s="140"/>
    </row>
    <row r="960" spans="1:9">
      <c r="A960" s="140"/>
      <c r="B960" s="140"/>
      <c r="C960" s="140" t="s">
        <v>953</v>
      </c>
      <c r="D960" s="140">
        <v>4.0099999999999999E-4</v>
      </c>
      <c r="E960" s="140">
        <v>4.0099999999999999E-4</v>
      </c>
      <c r="F960" t="str">
        <f t="shared" si="28"/>
        <v>TERA Energy(株)</v>
      </c>
      <c r="G960" t="str">
        <f t="shared" si="29"/>
        <v>TERA Energy(株)_メニューB</v>
      </c>
      <c r="H960">
        <v>4.0099999999999999E-4</v>
      </c>
      <c r="I960" s="140"/>
    </row>
    <row r="961" spans="1:9">
      <c r="A961" s="140"/>
      <c r="B961" s="140"/>
      <c r="C961" s="140" t="s">
        <v>952</v>
      </c>
      <c r="D961" s="140">
        <v>3.97E-4</v>
      </c>
      <c r="E961" s="140">
        <v>3.97E-4</v>
      </c>
      <c r="F961" t="str">
        <f t="shared" si="28"/>
        <v>TERA Energy(株)</v>
      </c>
      <c r="G961" t="str">
        <f t="shared" si="29"/>
        <v>TERA Energy(株)_(参考値)事業者全体</v>
      </c>
      <c r="H961">
        <v>3.97E-4</v>
      </c>
      <c r="I961" s="140"/>
    </row>
    <row r="962" spans="1:9">
      <c r="A962" s="140" t="s">
        <v>607</v>
      </c>
      <c r="B962" s="140" t="s">
        <v>2459</v>
      </c>
      <c r="C962" s="140" t="s">
        <v>429</v>
      </c>
      <c r="D962" s="140">
        <v>0</v>
      </c>
      <c r="E962" s="140">
        <v>0</v>
      </c>
      <c r="F962" t="str">
        <f t="shared" si="28"/>
        <v>MCPD(株)</v>
      </c>
      <c r="G962" t="str">
        <f t="shared" si="29"/>
        <v>MCPD(株)_メニューA</v>
      </c>
      <c r="H962">
        <v>0</v>
      </c>
      <c r="I962" s="140"/>
    </row>
    <row r="963" spans="1:9">
      <c r="A963" s="140"/>
      <c r="B963" s="140"/>
      <c r="C963" s="140" t="s">
        <v>393</v>
      </c>
      <c r="D963" s="140">
        <v>3.3399999999999999E-4</v>
      </c>
      <c r="E963" s="140">
        <v>3.3399999999999999E-4</v>
      </c>
      <c r="F963" t="str">
        <f t="shared" si="28"/>
        <v>MCPD(株)</v>
      </c>
      <c r="G963" t="str">
        <f t="shared" si="29"/>
        <v>MCPD(株)_メニューB(残差)</v>
      </c>
      <c r="H963">
        <v>3.3399999999999999E-4</v>
      </c>
      <c r="I963" s="140"/>
    </row>
    <row r="964" spans="1:9">
      <c r="A964" s="140"/>
      <c r="B964" s="140"/>
      <c r="C964" s="140" t="s">
        <v>952</v>
      </c>
      <c r="D964" s="140">
        <v>3.0000000000000001E-5</v>
      </c>
      <c r="E964" s="140">
        <v>3.0000000000000001E-5</v>
      </c>
      <c r="F964" t="str">
        <f t="shared" ref="F964:F1027" si="30">IF(A964="",F963,B964)</f>
        <v>MCPD(株)</v>
      </c>
      <c r="G964" t="str">
        <f t="shared" si="29"/>
        <v>MCPD(株)_(参考値)事業者全体</v>
      </c>
      <c r="H964">
        <v>3.0000000000000001E-5</v>
      </c>
      <c r="I964" s="140"/>
    </row>
    <row r="965" spans="1:9">
      <c r="A965" s="140" t="s">
        <v>606</v>
      </c>
      <c r="B965" s="140" t="s">
        <v>1038</v>
      </c>
      <c r="C965" s="140"/>
      <c r="D965" s="140">
        <v>5.3700000000000004E-4</v>
      </c>
      <c r="E965" s="140">
        <v>5.3700000000000004E-4</v>
      </c>
      <c r="F965" t="str">
        <f t="shared" si="30"/>
        <v>グリーンシティこばやし(株)</v>
      </c>
      <c r="G965" t="str">
        <f t="shared" ref="G965:G1028" si="31">F965&amp;"_"&amp;C965</f>
        <v>グリーンシティこばやし(株)_</v>
      </c>
      <c r="H965">
        <v>5.3700000000000004E-4</v>
      </c>
      <c r="I965" s="140"/>
    </row>
    <row r="966" spans="1:9">
      <c r="A966" s="140" t="s">
        <v>605</v>
      </c>
      <c r="B966" s="140" t="s">
        <v>1037</v>
      </c>
      <c r="C966" s="140"/>
      <c r="D966" s="140">
        <v>4.17E-4</v>
      </c>
      <c r="E966" s="140">
        <v>4.17E-4</v>
      </c>
      <c r="F966" t="str">
        <f t="shared" si="30"/>
        <v>(株)吉田石油店</v>
      </c>
      <c r="G966" t="str">
        <f t="shared" si="31"/>
        <v>(株)吉田石油店_</v>
      </c>
      <c r="H966">
        <v>4.17E-4</v>
      </c>
      <c r="I966" s="140"/>
    </row>
    <row r="967" spans="1:9">
      <c r="A967" s="140" t="s">
        <v>604</v>
      </c>
      <c r="B967" s="140" t="s">
        <v>1036</v>
      </c>
      <c r="C967" s="140"/>
      <c r="D967" s="140">
        <v>0</v>
      </c>
      <c r="E967" s="140">
        <v>0</v>
      </c>
      <c r="F967" t="str">
        <f t="shared" si="30"/>
        <v>スマートエナジー熊本(株)</v>
      </c>
      <c r="G967" t="str">
        <f t="shared" si="31"/>
        <v>スマートエナジー熊本(株)_</v>
      </c>
      <c r="H967">
        <v>0</v>
      </c>
      <c r="I967" s="140"/>
    </row>
    <row r="968" spans="1:9">
      <c r="A968" s="140" t="s">
        <v>603</v>
      </c>
      <c r="B968" s="140" t="s">
        <v>1035</v>
      </c>
      <c r="C968" s="140" t="s">
        <v>429</v>
      </c>
      <c r="D968" s="140">
        <v>0</v>
      </c>
      <c r="E968" s="140">
        <v>0</v>
      </c>
      <c r="F968" t="str">
        <f t="shared" si="30"/>
        <v>福山未来エナジー(株)</v>
      </c>
      <c r="G968" t="str">
        <f t="shared" si="31"/>
        <v>福山未来エナジー(株)_メニューA</v>
      </c>
      <c r="H968">
        <v>0</v>
      </c>
      <c r="I968" s="140"/>
    </row>
    <row r="969" spans="1:9">
      <c r="A969" s="140"/>
      <c r="B969" s="140"/>
      <c r="C969" s="140" t="s">
        <v>393</v>
      </c>
      <c r="D969" s="140">
        <v>1.7200000000000001E-4</v>
      </c>
      <c r="E969" s="140">
        <v>1.7200000000000001E-4</v>
      </c>
      <c r="F969" t="str">
        <f t="shared" si="30"/>
        <v>福山未来エナジー(株)</v>
      </c>
      <c r="G969" t="str">
        <f t="shared" si="31"/>
        <v>福山未来エナジー(株)_メニューB(残差)</v>
      </c>
      <c r="H969">
        <v>1.7200000000000001E-4</v>
      </c>
      <c r="I969" s="140"/>
    </row>
    <row r="970" spans="1:9">
      <c r="A970" s="140"/>
      <c r="B970" s="140"/>
      <c r="C970" s="140" t="s">
        <v>952</v>
      </c>
      <c r="D970" s="140">
        <v>1.2999999999999999E-4</v>
      </c>
      <c r="E970" s="140">
        <v>1.2999999999999999E-4</v>
      </c>
      <c r="F970" t="str">
        <f t="shared" si="30"/>
        <v>福山未来エナジー(株)</v>
      </c>
      <c r="G970" t="str">
        <f t="shared" si="31"/>
        <v>福山未来エナジー(株)_(参考値)事業者全体</v>
      </c>
      <c r="H970">
        <v>1.2999999999999999E-4</v>
      </c>
      <c r="I970" s="140"/>
    </row>
    <row r="971" spans="1:9">
      <c r="A971" s="140" t="s">
        <v>602</v>
      </c>
      <c r="B971" s="140" t="s">
        <v>1034</v>
      </c>
      <c r="C971" s="140" t="s">
        <v>429</v>
      </c>
      <c r="D971" s="140">
        <v>0</v>
      </c>
      <c r="E971" s="140">
        <v>0</v>
      </c>
      <c r="F971" t="str">
        <f t="shared" si="30"/>
        <v>五島市民電力(株)</v>
      </c>
      <c r="G971" t="str">
        <f t="shared" si="31"/>
        <v>五島市民電力(株)_メニューA</v>
      </c>
      <c r="H971">
        <v>0</v>
      </c>
      <c r="I971" s="140"/>
    </row>
    <row r="972" spans="1:9">
      <c r="A972" s="140"/>
      <c r="B972" s="140"/>
      <c r="C972" s="140" t="s">
        <v>953</v>
      </c>
      <c r="D972" s="140">
        <v>0</v>
      </c>
      <c r="E972" s="140">
        <v>0</v>
      </c>
      <c r="F972" t="str">
        <f t="shared" si="30"/>
        <v>五島市民電力(株)</v>
      </c>
      <c r="G972" t="str">
        <f t="shared" si="31"/>
        <v>五島市民電力(株)_メニューB</v>
      </c>
      <c r="H972">
        <v>0</v>
      </c>
      <c r="I972" s="140"/>
    </row>
    <row r="973" spans="1:9">
      <c r="A973" s="140"/>
      <c r="B973" s="140"/>
      <c r="C973" s="140" t="s">
        <v>965</v>
      </c>
      <c r="D973" s="140">
        <v>6.4999999999999997E-4</v>
      </c>
      <c r="E973" s="140">
        <v>6.4999999999999997E-4</v>
      </c>
      <c r="F973" t="str">
        <f t="shared" si="30"/>
        <v>五島市民電力(株)</v>
      </c>
      <c r="G973" t="str">
        <f t="shared" si="31"/>
        <v>五島市民電力(株)_メニューC(残差)</v>
      </c>
      <c r="H973">
        <v>6.4999999999999997E-4</v>
      </c>
      <c r="I973" s="140"/>
    </row>
    <row r="974" spans="1:9">
      <c r="A974" s="140"/>
      <c r="B974" s="140"/>
      <c r="C974" s="140" t="s">
        <v>952</v>
      </c>
      <c r="D974" s="140">
        <v>2.6200000000000003E-4</v>
      </c>
      <c r="E974" s="140">
        <v>2.6200000000000003E-4</v>
      </c>
      <c r="F974" t="str">
        <f t="shared" si="30"/>
        <v>五島市民電力(株)</v>
      </c>
      <c r="G974" t="str">
        <f t="shared" si="31"/>
        <v>五島市民電力(株)_(参考値)事業者全体</v>
      </c>
      <c r="H974">
        <v>2.6200000000000003E-4</v>
      </c>
      <c r="I974" s="140"/>
    </row>
    <row r="975" spans="1:9">
      <c r="A975" s="140" t="s">
        <v>601</v>
      </c>
      <c r="B975" s="140" t="s">
        <v>1033</v>
      </c>
      <c r="C975" s="140"/>
      <c r="D975" s="140">
        <v>6.1799999999999995E-4</v>
      </c>
      <c r="E975" s="140">
        <v>6.1799999999999995E-4</v>
      </c>
      <c r="F975" t="str">
        <f t="shared" si="30"/>
        <v>リストプロパティーズ(株)</v>
      </c>
      <c r="G975" t="str">
        <f t="shared" si="31"/>
        <v>リストプロパティーズ(株)_</v>
      </c>
      <c r="H975">
        <v>6.1799999999999995E-4</v>
      </c>
      <c r="I975" s="140"/>
    </row>
    <row r="976" spans="1:9">
      <c r="A976" s="140" t="s">
        <v>600</v>
      </c>
      <c r="B976" s="140" t="s">
        <v>1032</v>
      </c>
      <c r="C976" s="140"/>
      <c r="D976" s="140">
        <v>4.5399999999999998E-4</v>
      </c>
      <c r="E976" s="140">
        <v>4.5399999999999998E-4</v>
      </c>
      <c r="F976" t="str">
        <f t="shared" si="30"/>
        <v>(株)情熱電力</v>
      </c>
      <c r="G976" t="str">
        <f t="shared" si="31"/>
        <v>(株)情熱電力_</v>
      </c>
      <c r="H976">
        <v>4.5399999999999998E-4</v>
      </c>
      <c r="I976" s="140"/>
    </row>
    <row r="977" spans="1:9">
      <c r="A977" s="140" t="s">
        <v>599</v>
      </c>
      <c r="B977" s="140" t="s">
        <v>1031</v>
      </c>
      <c r="C977" s="140" t="s">
        <v>429</v>
      </c>
      <c r="D977" s="140">
        <v>0</v>
      </c>
      <c r="E977" s="140">
        <v>0</v>
      </c>
      <c r="F977" t="str">
        <f t="shared" si="30"/>
        <v>バンプーパワートレーディング合同会社</v>
      </c>
      <c r="G977" t="str">
        <f t="shared" si="31"/>
        <v>バンプーパワートレーディング合同会社_メニューA</v>
      </c>
      <c r="H977">
        <v>0</v>
      </c>
      <c r="I977" s="140"/>
    </row>
    <row r="978" spans="1:9">
      <c r="A978" s="140"/>
      <c r="B978" s="140"/>
      <c r="C978" s="140" t="s">
        <v>393</v>
      </c>
      <c r="D978" s="140">
        <v>1.94E-4</v>
      </c>
      <c r="E978" s="140">
        <v>1.94E-4</v>
      </c>
      <c r="F978" t="str">
        <f t="shared" si="30"/>
        <v>バンプーパワートレーディング合同会社</v>
      </c>
      <c r="G978" t="str">
        <f t="shared" si="31"/>
        <v>バンプーパワートレーディング合同会社_メニューB(残差)</v>
      </c>
      <c r="H978">
        <v>1.94E-4</v>
      </c>
      <c r="I978" s="140"/>
    </row>
    <row r="979" spans="1:9">
      <c r="A979" s="140"/>
      <c r="B979" s="140"/>
      <c r="C979" s="140" t="s">
        <v>952</v>
      </c>
      <c r="D979" s="140">
        <v>1.94E-4</v>
      </c>
      <c r="E979" s="140">
        <v>1.94E-4</v>
      </c>
      <c r="F979" t="str">
        <f t="shared" si="30"/>
        <v>バンプーパワートレーディング合同会社</v>
      </c>
      <c r="G979" t="str">
        <f t="shared" si="31"/>
        <v>バンプーパワートレーディング合同会社_(参考値)事業者全体</v>
      </c>
      <c r="H979">
        <v>1.94E-4</v>
      </c>
      <c r="I979" s="140"/>
    </row>
    <row r="980" spans="1:9">
      <c r="A980" s="140" t="s">
        <v>598</v>
      </c>
      <c r="B980" s="140" t="s">
        <v>1030</v>
      </c>
      <c r="C980" s="140"/>
      <c r="D980" s="140">
        <v>6.3699999999999998E-4</v>
      </c>
      <c r="E980" s="140">
        <v>6.3699999999999998E-4</v>
      </c>
      <c r="F980" t="str">
        <f t="shared" si="30"/>
        <v>(株)センカク</v>
      </c>
      <c r="G980" t="str">
        <f t="shared" si="31"/>
        <v>(株)センカク_</v>
      </c>
      <c r="H980">
        <v>6.3699999999999998E-4</v>
      </c>
      <c r="I980" s="140"/>
    </row>
    <row r="981" spans="1:9">
      <c r="A981" s="140" t="s">
        <v>597</v>
      </c>
      <c r="B981" s="140" t="s">
        <v>1029</v>
      </c>
      <c r="C981" s="140"/>
      <c r="D981" s="140">
        <v>5.0100000000000003E-4</v>
      </c>
      <c r="E981" s="140">
        <v>5.0100000000000003E-4</v>
      </c>
      <c r="F981" t="str">
        <f t="shared" si="30"/>
        <v>(株)ミナサポ</v>
      </c>
      <c r="G981" t="str">
        <f t="shared" si="31"/>
        <v>(株)ミナサポ_</v>
      </c>
      <c r="H981">
        <v>5.0100000000000003E-4</v>
      </c>
      <c r="I981" s="140"/>
    </row>
    <row r="982" spans="1:9">
      <c r="A982" s="140" t="s">
        <v>596</v>
      </c>
      <c r="B982" s="140" t="s">
        <v>1028</v>
      </c>
      <c r="C982" s="140"/>
      <c r="D982" s="140">
        <v>4.26E-4</v>
      </c>
      <c r="E982" s="140">
        <v>4.26E-4</v>
      </c>
      <c r="F982" t="str">
        <f t="shared" si="30"/>
        <v>唐津電力(株)</v>
      </c>
      <c r="G982" t="str">
        <f t="shared" si="31"/>
        <v>唐津電力(株)_</v>
      </c>
      <c r="H982">
        <v>4.26E-4</v>
      </c>
      <c r="I982" s="140"/>
    </row>
    <row r="983" spans="1:9">
      <c r="A983" s="140" t="s">
        <v>595</v>
      </c>
      <c r="B983" s="140" t="s">
        <v>2460</v>
      </c>
      <c r="C983" s="140" t="s">
        <v>429</v>
      </c>
      <c r="D983" s="140">
        <v>0</v>
      </c>
      <c r="E983" s="140">
        <v>0</v>
      </c>
      <c r="F983" t="str">
        <f t="shared" si="30"/>
        <v>RE100電力(株)</v>
      </c>
      <c r="G983" t="str">
        <f t="shared" si="31"/>
        <v>RE100電力(株)_メニューA</v>
      </c>
      <c r="H983">
        <v>0</v>
      </c>
      <c r="I983" s="140"/>
    </row>
    <row r="984" spans="1:9">
      <c r="A984" s="140"/>
      <c r="B984" s="140"/>
      <c r="C984" s="140" t="s">
        <v>953</v>
      </c>
      <c r="D984" s="140">
        <v>1.64E-4</v>
      </c>
      <c r="E984" s="140">
        <v>1.64E-4</v>
      </c>
      <c r="F984" t="str">
        <f t="shared" si="30"/>
        <v>RE100電力(株)</v>
      </c>
      <c r="G984" t="str">
        <f t="shared" si="31"/>
        <v>RE100電力(株)_メニューB</v>
      </c>
      <c r="H984">
        <v>1.64E-4</v>
      </c>
      <c r="I984" s="140"/>
    </row>
    <row r="985" spans="1:9">
      <c r="A985" s="140"/>
      <c r="B985" s="140"/>
      <c r="C985" s="140" t="s">
        <v>988</v>
      </c>
      <c r="D985" s="140">
        <v>2.7399999999999999E-4</v>
      </c>
      <c r="E985" s="140">
        <v>2.7399999999999999E-4</v>
      </c>
      <c r="F985" t="str">
        <f t="shared" si="30"/>
        <v>RE100電力(株)</v>
      </c>
      <c r="G985" t="str">
        <f t="shared" si="31"/>
        <v>RE100電力(株)_メニューC</v>
      </c>
      <c r="H985">
        <v>2.7399999999999999E-4</v>
      </c>
      <c r="I985" s="140"/>
    </row>
    <row r="986" spans="1:9">
      <c r="A986" s="140"/>
      <c r="B986" s="140"/>
      <c r="C986" s="140" t="s">
        <v>987</v>
      </c>
      <c r="D986" s="140">
        <v>2.9500000000000001E-4</v>
      </c>
      <c r="E986" s="140">
        <v>2.9500000000000001E-4</v>
      </c>
      <c r="F986" t="str">
        <f t="shared" si="30"/>
        <v>RE100電力(株)</v>
      </c>
      <c r="G986" t="str">
        <f t="shared" si="31"/>
        <v>RE100電力(株)_メニューD</v>
      </c>
      <c r="H986">
        <v>2.9500000000000001E-4</v>
      </c>
      <c r="I986" s="140"/>
    </row>
    <row r="987" spans="1:9">
      <c r="A987" s="140"/>
      <c r="B987" s="140"/>
      <c r="C987" s="140" t="s">
        <v>1062</v>
      </c>
      <c r="D987" s="140">
        <v>4.8799999999999999E-4</v>
      </c>
      <c r="E987" s="140">
        <v>4.8799999999999999E-4</v>
      </c>
      <c r="F987" t="str">
        <f t="shared" si="30"/>
        <v>RE100電力(株)</v>
      </c>
      <c r="G987" t="str">
        <f t="shared" si="31"/>
        <v>RE100電力(株)_メニューE(残差)</v>
      </c>
      <c r="H987">
        <v>4.8799999999999999E-4</v>
      </c>
      <c r="I987" s="140"/>
    </row>
    <row r="988" spans="1:9">
      <c r="A988" s="140"/>
      <c r="B988" s="140"/>
      <c r="C988" s="140" t="s">
        <v>952</v>
      </c>
      <c r="D988" s="140">
        <v>3.48E-4</v>
      </c>
      <c r="E988" s="140">
        <v>3.48E-4</v>
      </c>
      <c r="F988" t="str">
        <f t="shared" si="30"/>
        <v>RE100電力(株)</v>
      </c>
      <c r="G988" t="str">
        <f t="shared" si="31"/>
        <v>RE100電力(株)_(参考値)事業者全体</v>
      </c>
      <c r="H988">
        <v>3.48E-4</v>
      </c>
      <c r="I988" s="140"/>
    </row>
    <row r="989" spans="1:9">
      <c r="A989" s="140" t="s">
        <v>2461</v>
      </c>
      <c r="B989" s="140" t="s">
        <v>2462</v>
      </c>
      <c r="C989" s="140"/>
      <c r="D989" s="140">
        <v>5.9000000000000003E-4</v>
      </c>
      <c r="E989" s="140">
        <v>5.9000000000000003E-4</v>
      </c>
      <c r="F989" t="str">
        <f t="shared" si="30"/>
        <v>日本エネルギーファーム(株)</v>
      </c>
      <c r="G989" t="str">
        <f t="shared" si="31"/>
        <v>日本エネルギーファーム(株)_</v>
      </c>
      <c r="H989">
        <v>5.9000000000000003E-4</v>
      </c>
      <c r="I989" s="140"/>
    </row>
    <row r="990" spans="1:9">
      <c r="A990" s="140" t="s">
        <v>594</v>
      </c>
      <c r="B990" s="140" t="s">
        <v>1027</v>
      </c>
      <c r="C990" s="140"/>
      <c r="D990" s="140">
        <v>3.86E-4</v>
      </c>
      <c r="E990" s="140">
        <v>3.86E-4</v>
      </c>
      <c r="F990" t="str">
        <f t="shared" si="30"/>
        <v>(株)イーネットワーク</v>
      </c>
      <c r="G990" t="str">
        <f t="shared" si="31"/>
        <v>(株)イーネットワーク_</v>
      </c>
      <c r="H990">
        <v>3.86E-4</v>
      </c>
      <c r="I990" s="140"/>
    </row>
    <row r="991" spans="1:9">
      <c r="A991" s="140" t="s">
        <v>593</v>
      </c>
      <c r="B991" s="140" t="s">
        <v>1026</v>
      </c>
      <c r="C991" s="140" t="s">
        <v>429</v>
      </c>
      <c r="D991" s="140">
        <v>0</v>
      </c>
      <c r="E991" s="140">
        <v>0</v>
      </c>
      <c r="F991" t="str">
        <f t="shared" si="30"/>
        <v>スマートエコエナジー(株)</v>
      </c>
      <c r="G991" t="str">
        <f t="shared" si="31"/>
        <v>スマートエコエナジー(株)_メニューA</v>
      </c>
      <c r="H991">
        <v>0</v>
      </c>
      <c r="I991" s="140"/>
    </row>
    <row r="992" spans="1:9">
      <c r="A992" s="140"/>
      <c r="B992" s="140"/>
      <c r="C992" s="140" t="s">
        <v>953</v>
      </c>
      <c r="D992" s="140">
        <v>0</v>
      </c>
      <c r="E992" s="140">
        <v>0</v>
      </c>
      <c r="F992" t="str">
        <f t="shared" si="30"/>
        <v>スマートエコエナジー(株)</v>
      </c>
      <c r="G992" t="str">
        <f t="shared" si="31"/>
        <v>スマートエコエナジー(株)_メニューB</v>
      </c>
      <c r="H992">
        <v>0</v>
      </c>
      <c r="I992" s="140"/>
    </row>
    <row r="993" spans="1:9">
      <c r="A993" s="140"/>
      <c r="B993" s="140"/>
      <c r="C993" s="140" t="s">
        <v>988</v>
      </c>
      <c r="D993" s="140">
        <v>3.7800000000000003E-4</v>
      </c>
      <c r="E993" s="140">
        <v>3.7800000000000003E-4</v>
      </c>
      <c r="F993" t="str">
        <f t="shared" si="30"/>
        <v>スマートエコエナジー(株)</v>
      </c>
      <c r="G993" t="str">
        <f t="shared" si="31"/>
        <v>スマートエコエナジー(株)_メニューC</v>
      </c>
      <c r="H993">
        <v>3.7800000000000003E-4</v>
      </c>
      <c r="I993" s="140"/>
    </row>
    <row r="994" spans="1:9">
      <c r="A994" s="140"/>
      <c r="B994" s="140"/>
      <c r="C994" s="140" t="s">
        <v>987</v>
      </c>
      <c r="D994" s="140">
        <v>3.8699999999999997E-4</v>
      </c>
      <c r="E994" s="140">
        <v>3.8699999999999997E-4</v>
      </c>
      <c r="F994" t="str">
        <f t="shared" si="30"/>
        <v>スマートエコエナジー(株)</v>
      </c>
      <c r="G994" t="str">
        <f t="shared" si="31"/>
        <v>スマートエコエナジー(株)_メニューD</v>
      </c>
      <c r="H994">
        <v>3.8699999999999997E-4</v>
      </c>
      <c r="I994" s="140"/>
    </row>
    <row r="995" spans="1:9">
      <c r="A995" s="140"/>
      <c r="B995" s="140"/>
      <c r="C995" s="140" t="s">
        <v>986</v>
      </c>
      <c r="D995" s="140">
        <v>3.8699999999999997E-4</v>
      </c>
      <c r="E995" s="140">
        <v>3.8699999999999997E-4</v>
      </c>
      <c r="F995" t="str">
        <f t="shared" si="30"/>
        <v>スマートエコエナジー(株)</v>
      </c>
      <c r="G995" t="str">
        <f t="shared" si="31"/>
        <v>スマートエコエナジー(株)_メニューE</v>
      </c>
      <c r="H995">
        <v>3.8699999999999997E-4</v>
      </c>
      <c r="I995" s="140"/>
    </row>
    <row r="996" spans="1:9">
      <c r="A996" s="140"/>
      <c r="B996" s="140"/>
      <c r="C996" s="140" t="s">
        <v>985</v>
      </c>
      <c r="D996" s="140">
        <v>4.0299999999999998E-4</v>
      </c>
      <c r="E996" s="140">
        <v>4.0299999999999998E-4</v>
      </c>
      <c r="F996" t="str">
        <f t="shared" si="30"/>
        <v>スマートエコエナジー(株)</v>
      </c>
      <c r="G996" t="str">
        <f t="shared" si="31"/>
        <v>スマートエコエナジー(株)_メニューF</v>
      </c>
      <c r="H996">
        <v>4.0299999999999998E-4</v>
      </c>
      <c r="I996" s="140"/>
    </row>
    <row r="997" spans="1:9">
      <c r="A997" s="140"/>
      <c r="B997" s="140"/>
      <c r="C997" s="140" t="s">
        <v>952</v>
      </c>
      <c r="D997" s="140">
        <v>3.5100000000000002E-4</v>
      </c>
      <c r="E997" s="140">
        <v>3.5100000000000002E-4</v>
      </c>
      <c r="F997" t="str">
        <f t="shared" si="30"/>
        <v>スマートエコエナジー(株)</v>
      </c>
      <c r="G997" t="str">
        <f t="shared" si="31"/>
        <v>スマートエコエナジー(株)_(参考値)事業者全体</v>
      </c>
      <c r="H997">
        <v>3.5100000000000002E-4</v>
      </c>
      <c r="I997" s="140"/>
    </row>
    <row r="998" spans="1:9">
      <c r="A998" s="140" t="s">
        <v>592</v>
      </c>
      <c r="B998" s="140" t="s">
        <v>2463</v>
      </c>
      <c r="C998" s="140"/>
      <c r="D998" s="140">
        <v>6.29E-4</v>
      </c>
      <c r="E998" s="140">
        <v>6.29E-4</v>
      </c>
      <c r="F998" t="str">
        <f t="shared" si="30"/>
        <v>(株)LENETS</v>
      </c>
      <c r="G998" t="str">
        <f t="shared" si="31"/>
        <v>(株)LENETS_</v>
      </c>
      <c r="H998">
        <v>6.29E-4</v>
      </c>
      <c r="I998" s="140"/>
    </row>
    <row r="999" spans="1:9">
      <c r="A999" s="140" t="s">
        <v>591</v>
      </c>
      <c r="B999" s="140" t="s">
        <v>1025</v>
      </c>
      <c r="C999" s="140"/>
      <c r="D999" s="140">
        <v>1.6100000000000001E-4</v>
      </c>
      <c r="E999" s="140">
        <v>1.6100000000000001E-4</v>
      </c>
      <c r="F999" t="str">
        <f t="shared" si="30"/>
        <v>アイエスジー(株)</v>
      </c>
      <c r="G999" t="str">
        <f t="shared" si="31"/>
        <v>アイエスジー(株)_</v>
      </c>
      <c r="H999">
        <v>1.6100000000000001E-4</v>
      </c>
      <c r="I999" s="140"/>
    </row>
    <row r="1000" spans="1:9">
      <c r="A1000" s="140" t="s">
        <v>590</v>
      </c>
      <c r="B1000" s="140" t="s">
        <v>2464</v>
      </c>
      <c r="C1000" s="140" t="s">
        <v>429</v>
      </c>
      <c r="D1000" s="140">
        <v>0</v>
      </c>
      <c r="E1000" s="140">
        <v>0</v>
      </c>
      <c r="F1000" t="str">
        <f t="shared" si="30"/>
        <v>(株)エネクル</v>
      </c>
      <c r="G1000" t="str">
        <f t="shared" si="31"/>
        <v>(株)エネクル_メニューA</v>
      </c>
      <c r="H1000">
        <v>0</v>
      </c>
      <c r="I1000" s="140"/>
    </row>
    <row r="1001" spans="1:9">
      <c r="A1001" s="140"/>
      <c r="B1001" s="140"/>
      <c r="C1001" s="140" t="s">
        <v>393</v>
      </c>
      <c r="D1001" s="140">
        <v>4.2000000000000002E-4</v>
      </c>
      <c r="E1001" s="140">
        <v>4.2000000000000002E-4</v>
      </c>
      <c r="F1001" t="str">
        <f t="shared" si="30"/>
        <v>(株)エネクル</v>
      </c>
      <c r="G1001" t="str">
        <f t="shared" si="31"/>
        <v>(株)エネクル_メニューB(残差)</v>
      </c>
      <c r="H1001">
        <v>4.2000000000000002E-4</v>
      </c>
      <c r="I1001" s="140"/>
    </row>
    <row r="1002" spans="1:9">
      <c r="A1002" s="140"/>
      <c r="B1002" s="140"/>
      <c r="C1002" s="140" t="s">
        <v>952</v>
      </c>
      <c r="D1002" s="140">
        <v>4.17E-4</v>
      </c>
      <c r="E1002" s="140">
        <v>4.17E-4</v>
      </c>
      <c r="F1002" t="str">
        <f t="shared" si="30"/>
        <v>(株)エネクル</v>
      </c>
      <c r="G1002" t="str">
        <f t="shared" si="31"/>
        <v>(株)エネクル_(参考値)事業者全体</v>
      </c>
      <c r="H1002">
        <v>4.17E-4</v>
      </c>
      <c r="I1002" s="140"/>
    </row>
    <row r="1003" spans="1:9">
      <c r="A1003" s="140" t="s">
        <v>589</v>
      </c>
      <c r="B1003" s="140" t="s">
        <v>1024</v>
      </c>
      <c r="C1003" s="140"/>
      <c r="D1003" s="140">
        <v>8.0800000000000002E-4</v>
      </c>
      <c r="E1003" s="140">
        <v>8.0800000000000002E-4</v>
      </c>
      <c r="F1003" t="str">
        <f t="shared" si="30"/>
        <v>フィンテックラボ協同組合</v>
      </c>
      <c r="G1003" t="str">
        <f t="shared" si="31"/>
        <v>フィンテックラボ協同組合_</v>
      </c>
      <c r="H1003">
        <v>8.0800000000000002E-4</v>
      </c>
      <c r="I1003" s="140"/>
    </row>
    <row r="1004" spans="1:9">
      <c r="A1004" s="140" t="s">
        <v>588</v>
      </c>
      <c r="B1004" s="140" t="s">
        <v>1023</v>
      </c>
      <c r="C1004" s="140"/>
      <c r="D1004" s="140">
        <v>5.9000000000000003E-4</v>
      </c>
      <c r="E1004" s="140">
        <v>5.9000000000000003E-4</v>
      </c>
      <c r="F1004" t="str">
        <f t="shared" si="30"/>
        <v>新電力新潟(株)</v>
      </c>
      <c r="G1004" t="str">
        <f t="shared" si="31"/>
        <v>新電力新潟(株)_</v>
      </c>
      <c r="H1004">
        <v>5.9000000000000003E-4</v>
      </c>
      <c r="I1004" s="140"/>
    </row>
    <row r="1005" spans="1:9">
      <c r="A1005" s="140" t="s">
        <v>1022</v>
      </c>
      <c r="B1005" s="140" t="s">
        <v>2465</v>
      </c>
      <c r="C1005" s="140" t="s">
        <v>429</v>
      </c>
      <c r="D1005" s="140">
        <v>0</v>
      </c>
      <c r="E1005" s="140">
        <v>0</v>
      </c>
      <c r="F1005" t="str">
        <f t="shared" si="30"/>
        <v>(株)タケエイでんき</v>
      </c>
      <c r="G1005" t="str">
        <f t="shared" si="31"/>
        <v>(株)タケエイでんき_メニューA</v>
      </c>
      <c r="H1005">
        <v>0</v>
      </c>
      <c r="I1005" s="140"/>
    </row>
    <row r="1006" spans="1:9">
      <c r="A1006" s="140"/>
      <c r="B1006" s="140"/>
      <c r="C1006" s="140" t="s">
        <v>953</v>
      </c>
      <c r="D1006" s="140">
        <v>0</v>
      </c>
      <c r="E1006" s="140">
        <v>0</v>
      </c>
      <c r="F1006" t="str">
        <f t="shared" si="30"/>
        <v>(株)タケエイでんき</v>
      </c>
      <c r="G1006" t="str">
        <f t="shared" si="31"/>
        <v>(株)タケエイでんき_メニューB</v>
      </c>
      <c r="H1006">
        <v>0</v>
      </c>
      <c r="I1006" s="140"/>
    </row>
    <row r="1007" spans="1:9">
      <c r="A1007" s="140"/>
      <c r="B1007" s="140"/>
      <c r="C1007" s="140" t="s">
        <v>965</v>
      </c>
      <c r="D1007" s="140">
        <v>3.2000000000000003E-4</v>
      </c>
      <c r="E1007" s="140">
        <v>3.2000000000000003E-4</v>
      </c>
      <c r="F1007" t="str">
        <f t="shared" si="30"/>
        <v>(株)タケエイでんき</v>
      </c>
      <c r="G1007" t="str">
        <f t="shared" si="31"/>
        <v>(株)タケエイでんき_メニューC(残差)</v>
      </c>
      <c r="H1007">
        <v>3.2000000000000003E-4</v>
      </c>
      <c r="I1007" s="140"/>
    </row>
    <row r="1008" spans="1:9">
      <c r="A1008" s="140"/>
      <c r="B1008" s="140"/>
      <c r="C1008" s="140" t="s">
        <v>952</v>
      </c>
      <c r="D1008" s="140">
        <v>6.6000000000000005E-5</v>
      </c>
      <c r="E1008" s="140">
        <v>6.6000000000000005E-5</v>
      </c>
      <c r="F1008" t="str">
        <f t="shared" si="30"/>
        <v>(株)タケエイでんき</v>
      </c>
      <c r="G1008" t="str">
        <f t="shared" si="31"/>
        <v>(株)タケエイでんき_(参考値)事業者全体</v>
      </c>
      <c r="H1008">
        <v>6.6000000000000005E-5</v>
      </c>
      <c r="I1008" s="140"/>
    </row>
    <row r="1009" spans="1:9">
      <c r="A1009" s="140" t="s">
        <v>587</v>
      </c>
      <c r="B1009" s="140" t="s">
        <v>1021</v>
      </c>
      <c r="C1009" s="140" t="s">
        <v>429</v>
      </c>
      <c r="D1009" s="140">
        <v>3.8699999999999997E-4</v>
      </c>
      <c r="E1009" s="140">
        <v>3.8699999999999997E-4</v>
      </c>
      <c r="F1009" t="str">
        <f t="shared" si="30"/>
        <v>気仙沼グリーンエナジー(株)</v>
      </c>
      <c r="G1009" t="str">
        <f t="shared" si="31"/>
        <v>気仙沼グリーンエナジー(株)_メニューA</v>
      </c>
      <c r="H1009">
        <v>3.8699999999999997E-4</v>
      </c>
      <c r="I1009" s="140"/>
    </row>
    <row r="1010" spans="1:9">
      <c r="A1010" s="140"/>
      <c r="B1010" s="140"/>
      <c r="C1010" s="140" t="s">
        <v>393</v>
      </c>
      <c r="D1010" s="140">
        <v>4.0900000000000002E-4</v>
      </c>
      <c r="E1010" s="140">
        <v>4.0900000000000002E-4</v>
      </c>
      <c r="F1010" t="str">
        <f t="shared" si="30"/>
        <v>気仙沼グリーンエナジー(株)</v>
      </c>
      <c r="G1010" t="str">
        <f t="shared" si="31"/>
        <v>気仙沼グリーンエナジー(株)_メニューB(残差)</v>
      </c>
      <c r="H1010">
        <v>4.0900000000000002E-4</v>
      </c>
      <c r="I1010" s="140"/>
    </row>
    <row r="1011" spans="1:9">
      <c r="A1011" s="140"/>
      <c r="B1011" s="140"/>
      <c r="C1011" s="140" t="s">
        <v>952</v>
      </c>
      <c r="D1011" s="140">
        <v>4.0299999999999998E-4</v>
      </c>
      <c r="E1011" s="140">
        <v>4.0299999999999998E-4</v>
      </c>
      <c r="F1011" t="str">
        <f t="shared" si="30"/>
        <v>気仙沼グリーンエナジー(株)</v>
      </c>
      <c r="G1011" t="str">
        <f t="shared" si="31"/>
        <v>気仙沼グリーンエナジー(株)_(参考値)事業者全体</v>
      </c>
      <c r="H1011">
        <v>4.0299999999999998E-4</v>
      </c>
      <c r="I1011" s="140"/>
    </row>
    <row r="1012" spans="1:9">
      <c r="A1012" s="140" t="s">
        <v>586</v>
      </c>
      <c r="B1012" s="140" t="s">
        <v>1020</v>
      </c>
      <c r="C1012" s="140" t="s">
        <v>429</v>
      </c>
      <c r="D1012" s="140">
        <v>0</v>
      </c>
      <c r="E1012" s="140">
        <v>0</v>
      </c>
      <c r="F1012" t="str">
        <f t="shared" si="30"/>
        <v>(株)ユーラスグリーンエナジー</v>
      </c>
      <c r="G1012" t="str">
        <f t="shared" si="31"/>
        <v>(株)ユーラスグリーンエナジー_メニューA</v>
      </c>
      <c r="H1012">
        <v>0</v>
      </c>
      <c r="I1012" s="140"/>
    </row>
    <row r="1013" spans="1:9">
      <c r="A1013" s="140"/>
      <c r="B1013" s="140"/>
      <c r="C1013" s="140" t="s">
        <v>393</v>
      </c>
      <c r="D1013" s="140">
        <v>6.7500000000000004E-4</v>
      </c>
      <c r="E1013" s="140">
        <v>6.7500000000000004E-4</v>
      </c>
      <c r="F1013" t="str">
        <f t="shared" si="30"/>
        <v>(株)ユーラスグリーンエナジー</v>
      </c>
      <c r="G1013" t="str">
        <f t="shared" si="31"/>
        <v>(株)ユーラスグリーンエナジー_メニューB(残差)</v>
      </c>
      <c r="H1013">
        <v>6.7500000000000004E-4</v>
      </c>
      <c r="I1013" s="140"/>
    </row>
    <row r="1014" spans="1:9">
      <c r="A1014" s="140"/>
      <c r="B1014" s="140"/>
      <c r="C1014" s="140" t="s">
        <v>952</v>
      </c>
      <c r="D1014" s="140">
        <v>3.1999999999999999E-5</v>
      </c>
      <c r="E1014" s="140">
        <v>3.1999999999999999E-5</v>
      </c>
      <c r="F1014" t="str">
        <f t="shared" si="30"/>
        <v>(株)ユーラスグリーンエナジー</v>
      </c>
      <c r="G1014" t="str">
        <f t="shared" si="31"/>
        <v>(株)ユーラスグリーンエナジー_(参考値)事業者全体</v>
      </c>
      <c r="H1014">
        <v>3.1999999999999999E-5</v>
      </c>
      <c r="I1014" s="140"/>
    </row>
    <row r="1015" spans="1:9">
      <c r="A1015" s="140" t="s">
        <v>585</v>
      </c>
      <c r="B1015" s="140" t="s">
        <v>1019</v>
      </c>
      <c r="C1015" s="140"/>
      <c r="D1015" s="140">
        <v>4.1899999999999999E-4</v>
      </c>
      <c r="E1015" s="140">
        <v>4.1899999999999999E-4</v>
      </c>
      <c r="F1015" t="str">
        <f t="shared" si="30"/>
        <v>酒田天然瓦斯(株)</v>
      </c>
      <c r="G1015" t="str">
        <f t="shared" si="31"/>
        <v>酒田天然瓦斯(株)_</v>
      </c>
      <c r="H1015">
        <v>4.1899999999999999E-4</v>
      </c>
      <c r="I1015" s="140"/>
    </row>
    <row r="1016" spans="1:9">
      <c r="A1016" s="140" t="s">
        <v>584</v>
      </c>
      <c r="B1016" s="140" t="s">
        <v>1018</v>
      </c>
      <c r="C1016" s="140"/>
      <c r="D1016" s="140">
        <v>6.4400000000000004E-4</v>
      </c>
      <c r="E1016" s="140">
        <v>6.4400000000000004E-4</v>
      </c>
      <c r="F1016" t="str">
        <f t="shared" si="30"/>
        <v>東亜ガス(株)</v>
      </c>
      <c r="G1016" t="str">
        <f t="shared" si="31"/>
        <v>東亜ガス(株)_</v>
      </c>
      <c r="H1016">
        <v>6.4400000000000004E-4</v>
      </c>
      <c r="I1016" s="140"/>
    </row>
    <row r="1017" spans="1:9">
      <c r="A1017" s="140" t="s">
        <v>583</v>
      </c>
      <c r="B1017" s="140" t="s">
        <v>1017</v>
      </c>
      <c r="C1017" s="140" t="s">
        <v>429</v>
      </c>
      <c r="D1017" s="140">
        <v>0</v>
      </c>
      <c r="E1017" s="140">
        <v>0</v>
      </c>
      <c r="F1017" t="str">
        <f t="shared" si="30"/>
        <v>(株)三河の山里コミュニティパワー</v>
      </c>
      <c r="G1017" t="str">
        <f t="shared" si="31"/>
        <v>(株)三河の山里コミュニティパワー_メニューA</v>
      </c>
      <c r="H1017">
        <v>0</v>
      </c>
      <c r="I1017" s="140"/>
    </row>
    <row r="1018" spans="1:9">
      <c r="A1018" s="140"/>
      <c r="B1018" s="140"/>
      <c r="C1018" s="140" t="s">
        <v>393</v>
      </c>
      <c r="D1018" s="140">
        <v>4.2200000000000001E-4</v>
      </c>
      <c r="E1018" s="140">
        <v>4.2200000000000001E-4</v>
      </c>
      <c r="F1018" t="str">
        <f t="shared" si="30"/>
        <v>(株)三河の山里コミュニティパワー</v>
      </c>
      <c r="G1018" t="str">
        <f t="shared" si="31"/>
        <v>(株)三河の山里コミュニティパワー_メニューB(残差)</v>
      </c>
      <c r="H1018">
        <v>4.2200000000000001E-4</v>
      </c>
      <c r="I1018" s="140"/>
    </row>
    <row r="1019" spans="1:9">
      <c r="A1019" s="140"/>
      <c r="B1019" s="140"/>
      <c r="C1019" s="140" t="s">
        <v>952</v>
      </c>
      <c r="D1019" s="140">
        <v>7.7999999999999999E-5</v>
      </c>
      <c r="E1019" s="140">
        <v>7.7999999999999999E-5</v>
      </c>
      <c r="F1019" t="str">
        <f t="shared" si="30"/>
        <v>(株)三河の山里コミュニティパワー</v>
      </c>
      <c r="G1019" t="str">
        <f t="shared" si="31"/>
        <v>(株)三河の山里コミュニティパワー_(参考値)事業者全体</v>
      </c>
      <c r="H1019">
        <v>7.7999999999999999E-5</v>
      </c>
      <c r="I1019" s="140"/>
    </row>
    <row r="1020" spans="1:9">
      <c r="A1020" s="140" t="s">
        <v>582</v>
      </c>
      <c r="B1020" s="140" t="s">
        <v>1016</v>
      </c>
      <c r="C1020" s="140" t="s">
        <v>429</v>
      </c>
      <c r="D1020" s="140">
        <v>0</v>
      </c>
      <c r="E1020" s="140">
        <v>0</v>
      </c>
      <c r="F1020" t="str">
        <f t="shared" si="30"/>
        <v>新潟スワンエナジー(株)</v>
      </c>
      <c r="G1020" t="str">
        <f t="shared" si="31"/>
        <v>新潟スワンエナジー(株)_メニューA</v>
      </c>
      <c r="H1020">
        <v>0</v>
      </c>
      <c r="I1020" s="140"/>
    </row>
    <row r="1021" spans="1:9">
      <c r="A1021" s="140"/>
      <c r="B1021" s="140"/>
      <c r="C1021" s="140" t="s">
        <v>953</v>
      </c>
      <c r="D1021" s="140">
        <v>2.6600000000000001E-4</v>
      </c>
      <c r="E1021" s="140">
        <v>2.6600000000000001E-4</v>
      </c>
      <c r="F1021" t="str">
        <f t="shared" si="30"/>
        <v>新潟スワンエナジー(株)</v>
      </c>
      <c r="G1021" t="str">
        <f t="shared" si="31"/>
        <v>新潟スワンエナジー(株)_メニューB</v>
      </c>
      <c r="H1021">
        <v>2.6600000000000001E-4</v>
      </c>
      <c r="I1021" s="140"/>
    </row>
    <row r="1022" spans="1:9">
      <c r="A1022" s="140"/>
      <c r="B1022" s="140"/>
      <c r="C1022" s="140" t="s">
        <v>988</v>
      </c>
      <c r="D1022" s="140">
        <v>1.3799999999999999E-4</v>
      </c>
      <c r="E1022" s="140">
        <v>1.3799999999999999E-4</v>
      </c>
      <c r="F1022" t="str">
        <f t="shared" si="30"/>
        <v>新潟スワンエナジー(株)</v>
      </c>
      <c r="G1022" t="str">
        <f t="shared" si="31"/>
        <v>新潟スワンエナジー(株)_メニューC</v>
      </c>
      <c r="H1022">
        <v>1.3799999999999999E-4</v>
      </c>
      <c r="I1022" s="140"/>
    </row>
    <row r="1023" spans="1:9">
      <c r="A1023" s="140"/>
      <c r="B1023" s="140"/>
      <c r="C1023" s="140" t="s">
        <v>1007</v>
      </c>
      <c r="D1023" s="140">
        <v>2.8800000000000001E-4</v>
      </c>
      <c r="E1023" s="140">
        <v>2.8800000000000001E-4</v>
      </c>
      <c r="F1023" t="str">
        <f t="shared" si="30"/>
        <v>新潟スワンエナジー(株)</v>
      </c>
      <c r="G1023" t="str">
        <f t="shared" si="31"/>
        <v>新潟スワンエナジー(株)_メニューD(残差)</v>
      </c>
      <c r="H1023">
        <v>2.8800000000000001E-4</v>
      </c>
      <c r="I1023" s="140"/>
    </row>
    <row r="1024" spans="1:9">
      <c r="A1024" s="140"/>
      <c r="B1024" s="140"/>
      <c r="C1024" s="140" t="s">
        <v>952</v>
      </c>
      <c r="D1024" s="140">
        <v>2.0000000000000001E-4</v>
      </c>
      <c r="E1024" s="140">
        <v>2.0000000000000001E-4</v>
      </c>
      <c r="F1024" t="str">
        <f t="shared" si="30"/>
        <v>新潟スワンエナジー(株)</v>
      </c>
      <c r="G1024" t="str">
        <f t="shared" si="31"/>
        <v>新潟スワンエナジー(株)_(参考値)事業者全体</v>
      </c>
      <c r="H1024">
        <v>2.0000000000000001E-4</v>
      </c>
      <c r="I1024" s="140"/>
    </row>
    <row r="1025" spans="1:9">
      <c r="A1025" s="140" t="s">
        <v>581</v>
      </c>
      <c r="B1025" s="140" t="s">
        <v>1015</v>
      </c>
      <c r="C1025" s="140"/>
      <c r="D1025" s="140">
        <v>2.4600000000000002E-4</v>
      </c>
      <c r="E1025" s="140">
        <v>2.4600000000000002E-4</v>
      </c>
      <c r="F1025" t="str">
        <f t="shared" si="30"/>
        <v>グリーンピープルズパワー(株)</v>
      </c>
      <c r="G1025" t="str">
        <f t="shared" si="31"/>
        <v>グリーンピープルズパワー(株)_</v>
      </c>
      <c r="H1025">
        <v>2.4600000000000002E-4</v>
      </c>
      <c r="I1025" s="140"/>
    </row>
    <row r="1026" spans="1:9">
      <c r="A1026" s="140" t="s">
        <v>580</v>
      </c>
      <c r="B1026" s="140" t="s">
        <v>1014</v>
      </c>
      <c r="C1026" s="140"/>
      <c r="D1026" s="140">
        <v>2.05E-4</v>
      </c>
      <c r="E1026" s="140">
        <v>2.05E-4</v>
      </c>
      <c r="F1026" t="str">
        <f t="shared" si="30"/>
        <v>(株)マルイファシリティーズ</v>
      </c>
      <c r="G1026" t="str">
        <f t="shared" si="31"/>
        <v>(株)マルイファシリティーズ_</v>
      </c>
      <c r="H1026">
        <v>2.05E-4</v>
      </c>
      <c r="I1026" s="140"/>
    </row>
    <row r="1027" spans="1:9">
      <c r="A1027" s="140" t="s">
        <v>579</v>
      </c>
      <c r="B1027" s="140" t="s">
        <v>1013</v>
      </c>
      <c r="C1027" s="140"/>
      <c r="D1027" s="140">
        <v>4.6099999999999998E-4</v>
      </c>
      <c r="E1027" s="140">
        <v>4.6099999999999998E-4</v>
      </c>
      <c r="F1027" t="str">
        <f t="shared" si="30"/>
        <v>(株)デンケン</v>
      </c>
      <c r="G1027" t="str">
        <f t="shared" si="31"/>
        <v>(株)デンケン_</v>
      </c>
      <c r="H1027">
        <v>4.6099999999999998E-4</v>
      </c>
      <c r="I1027" s="140"/>
    </row>
    <row r="1028" spans="1:9">
      <c r="A1028" s="140" t="s">
        <v>578</v>
      </c>
      <c r="B1028" s="140" t="s">
        <v>1012</v>
      </c>
      <c r="C1028" s="140" t="s">
        <v>429</v>
      </c>
      <c r="D1028" s="140">
        <v>0</v>
      </c>
      <c r="E1028" s="140">
        <v>0</v>
      </c>
      <c r="F1028" t="str">
        <f t="shared" ref="F1028:F1091" si="32">IF(A1028="",F1027,B1028)</f>
        <v>(株)東名</v>
      </c>
      <c r="G1028" t="str">
        <f t="shared" si="31"/>
        <v>(株)東名_メニューA</v>
      </c>
      <c r="H1028">
        <v>0</v>
      </c>
      <c r="I1028" s="140"/>
    </row>
    <row r="1029" spans="1:9">
      <c r="A1029" s="140"/>
      <c r="B1029" s="140"/>
      <c r="C1029" s="140" t="s">
        <v>393</v>
      </c>
      <c r="D1029" s="140">
        <v>9.1E-4</v>
      </c>
      <c r="E1029" s="140">
        <v>9.1E-4</v>
      </c>
      <c r="F1029" t="str">
        <f t="shared" si="32"/>
        <v>(株)東名</v>
      </c>
      <c r="G1029" t="str">
        <f t="shared" ref="G1029:G1092" si="33">F1029&amp;"_"&amp;C1029</f>
        <v>(株)東名_メニューB(残差)</v>
      </c>
      <c r="H1029">
        <v>9.1E-4</v>
      </c>
      <c r="I1029" s="140"/>
    </row>
    <row r="1030" spans="1:9">
      <c r="A1030" s="140"/>
      <c r="B1030" s="140"/>
      <c r="C1030" s="140" t="s">
        <v>952</v>
      </c>
      <c r="D1030" s="140">
        <v>3.7100000000000002E-4</v>
      </c>
      <c r="E1030" s="140">
        <v>3.7100000000000002E-4</v>
      </c>
      <c r="F1030" t="str">
        <f t="shared" si="32"/>
        <v>(株)東名</v>
      </c>
      <c r="G1030" t="str">
        <f t="shared" si="33"/>
        <v>(株)東名_(参考値)事業者全体</v>
      </c>
      <c r="H1030">
        <v>3.7100000000000002E-4</v>
      </c>
      <c r="I1030" s="140"/>
    </row>
    <row r="1031" spans="1:9">
      <c r="A1031" s="140" t="s">
        <v>577</v>
      </c>
      <c r="B1031" s="140" t="s">
        <v>2466</v>
      </c>
      <c r="C1031" s="140" t="s">
        <v>429</v>
      </c>
      <c r="D1031" s="140">
        <v>0</v>
      </c>
      <c r="E1031" s="140">
        <v>0</v>
      </c>
      <c r="F1031" t="str">
        <f t="shared" si="32"/>
        <v>NTTアノードエナジー(株)</v>
      </c>
      <c r="G1031" t="str">
        <f t="shared" si="33"/>
        <v>NTTアノードエナジー(株)_メニューA</v>
      </c>
      <c r="H1031">
        <v>0</v>
      </c>
      <c r="I1031" s="140"/>
    </row>
    <row r="1032" spans="1:9">
      <c r="A1032" s="140"/>
      <c r="B1032" s="140"/>
      <c r="C1032" s="140" t="s">
        <v>393</v>
      </c>
      <c r="D1032" s="140">
        <v>9.19E-4</v>
      </c>
      <c r="E1032" s="140">
        <v>9.19E-4</v>
      </c>
      <c r="F1032" t="str">
        <f t="shared" si="32"/>
        <v>NTTアノードエナジー(株)</v>
      </c>
      <c r="G1032" t="str">
        <f t="shared" si="33"/>
        <v>NTTアノードエナジー(株)_メニューB(残差)</v>
      </c>
      <c r="H1032">
        <v>9.19E-4</v>
      </c>
      <c r="I1032" s="140"/>
    </row>
    <row r="1033" spans="1:9">
      <c r="A1033" s="140"/>
      <c r="B1033" s="140"/>
      <c r="C1033" s="140" t="s">
        <v>952</v>
      </c>
      <c r="D1033" s="140">
        <v>2.2800000000000001E-4</v>
      </c>
      <c r="E1033" s="140">
        <v>2.2800000000000001E-4</v>
      </c>
      <c r="F1033" t="str">
        <f t="shared" si="32"/>
        <v>NTTアノードエナジー(株)</v>
      </c>
      <c r="G1033" t="str">
        <f t="shared" si="33"/>
        <v>NTTアノードエナジー(株)_(参考値)事業者全体</v>
      </c>
      <c r="H1033">
        <v>2.2800000000000001E-4</v>
      </c>
      <c r="I1033" s="140"/>
    </row>
    <row r="1034" spans="1:9">
      <c r="A1034" s="140" t="s">
        <v>576</v>
      </c>
      <c r="B1034" s="140" t="s">
        <v>1011</v>
      </c>
      <c r="C1034" s="140"/>
      <c r="D1034" s="140">
        <v>8.4599999999999996E-4</v>
      </c>
      <c r="E1034" s="140">
        <v>8.4599999999999996E-4</v>
      </c>
      <c r="F1034" t="str">
        <f t="shared" si="32"/>
        <v>スマート電気(株)</v>
      </c>
      <c r="G1034" t="str">
        <f t="shared" si="33"/>
        <v>スマート電気(株)_</v>
      </c>
      <c r="H1034">
        <v>8.4599999999999996E-4</v>
      </c>
      <c r="I1034" s="140"/>
    </row>
    <row r="1035" spans="1:9">
      <c r="A1035" s="140" t="s">
        <v>575</v>
      </c>
      <c r="B1035" s="140" t="s">
        <v>1010</v>
      </c>
      <c r="C1035" s="140"/>
      <c r="D1035" s="140">
        <v>5.2800000000000004E-4</v>
      </c>
      <c r="E1035" s="140">
        <v>5.2800000000000004E-4</v>
      </c>
      <c r="F1035" t="str">
        <f t="shared" si="32"/>
        <v>(株)唐津パワーホールディングス</v>
      </c>
      <c r="G1035" t="str">
        <f t="shared" si="33"/>
        <v>(株)唐津パワーホールディングス_</v>
      </c>
      <c r="H1035">
        <v>5.2800000000000004E-4</v>
      </c>
      <c r="I1035" s="140"/>
    </row>
    <row r="1036" spans="1:9">
      <c r="A1036" s="140" t="s">
        <v>574</v>
      </c>
      <c r="B1036" s="140" t="s">
        <v>1009</v>
      </c>
      <c r="C1036" s="140" t="s">
        <v>429</v>
      </c>
      <c r="D1036" s="140">
        <v>0</v>
      </c>
      <c r="E1036" s="140">
        <v>0</v>
      </c>
      <c r="F1036" t="str">
        <f t="shared" si="32"/>
        <v>(株)クリーンエネルギー総合研究所</v>
      </c>
      <c r="G1036" t="str">
        <f t="shared" si="33"/>
        <v>(株)クリーンエネルギー総合研究所_メニューA</v>
      </c>
      <c r="H1036">
        <v>0</v>
      </c>
      <c r="I1036" s="140"/>
    </row>
    <row r="1037" spans="1:9">
      <c r="A1037" s="140"/>
      <c r="B1037" s="140"/>
      <c r="C1037" s="140" t="s">
        <v>953</v>
      </c>
      <c r="D1037" s="140">
        <v>3.4000000000000002E-4</v>
      </c>
      <c r="E1037" s="140">
        <v>3.4000000000000002E-4</v>
      </c>
      <c r="F1037" t="str">
        <f t="shared" si="32"/>
        <v>(株)クリーンエネルギー総合研究所</v>
      </c>
      <c r="G1037" t="str">
        <f t="shared" si="33"/>
        <v>(株)クリーンエネルギー総合研究所_メニューB</v>
      </c>
      <c r="H1037">
        <v>3.4000000000000002E-4</v>
      </c>
      <c r="I1037" s="140"/>
    </row>
    <row r="1038" spans="1:9">
      <c r="A1038" s="140"/>
      <c r="B1038" s="140"/>
      <c r="C1038" s="140" t="s">
        <v>988</v>
      </c>
      <c r="D1038" s="140">
        <v>2.9599999999999998E-4</v>
      </c>
      <c r="E1038" s="140">
        <v>2.9599999999999998E-4</v>
      </c>
      <c r="F1038" t="str">
        <f t="shared" si="32"/>
        <v>(株)クリーンエネルギー総合研究所</v>
      </c>
      <c r="G1038" t="str">
        <f t="shared" si="33"/>
        <v>(株)クリーンエネルギー総合研究所_メニューC</v>
      </c>
      <c r="H1038">
        <v>2.9599999999999998E-4</v>
      </c>
      <c r="I1038" s="140"/>
    </row>
    <row r="1039" spans="1:9">
      <c r="A1039" s="140"/>
      <c r="B1039" s="140"/>
      <c r="C1039" s="140" t="s">
        <v>1007</v>
      </c>
      <c r="D1039" s="140">
        <v>4.2400000000000001E-4</v>
      </c>
      <c r="E1039" s="140">
        <v>4.2400000000000001E-4</v>
      </c>
      <c r="F1039" t="str">
        <f t="shared" si="32"/>
        <v>(株)クリーンエネルギー総合研究所</v>
      </c>
      <c r="G1039" t="str">
        <f t="shared" si="33"/>
        <v>(株)クリーンエネルギー総合研究所_メニューD(残差)</v>
      </c>
      <c r="H1039">
        <v>4.2400000000000001E-4</v>
      </c>
      <c r="I1039" s="140"/>
    </row>
    <row r="1040" spans="1:9">
      <c r="A1040" s="140"/>
      <c r="B1040" s="140"/>
      <c r="C1040" s="140" t="s">
        <v>952</v>
      </c>
      <c r="D1040" s="140">
        <v>3.1E-4</v>
      </c>
      <c r="E1040" s="140">
        <v>3.1E-4</v>
      </c>
      <c r="F1040" t="str">
        <f t="shared" si="32"/>
        <v>(株)クリーンエネルギー総合研究所</v>
      </c>
      <c r="G1040" t="str">
        <f t="shared" si="33"/>
        <v>(株)クリーンエネルギー総合研究所_(参考値)事業者全体</v>
      </c>
      <c r="H1040">
        <v>3.1E-4</v>
      </c>
      <c r="I1040" s="140"/>
    </row>
    <row r="1041" spans="1:9">
      <c r="A1041" s="140" t="s">
        <v>2468</v>
      </c>
      <c r="B1041" s="140" t="s">
        <v>2469</v>
      </c>
      <c r="C1041" s="140"/>
      <c r="D1041" s="140">
        <v>1.9900000000000001E-4</v>
      </c>
      <c r="E1041" s="140">
        <v>1.9900000000000001E-4</v>
      </c>
      <c r="F1041" t="str">
        <f t="shared" si="32"/>
        <v>(株)かづのパワー</v>
      </c>
      <c r="G1041" t="str">
        <f t="shared" si="33"/>
        <v>(株)かづのパワー_</v>
      </c>
      <c r="H1041">
        <v>1.9900000000000001E-4</v>
      </c>
      <c r="I1041" s="140"/>
    </row>
    <row r="1042" spans="1:9">
      <c r="A1042" s="140" t="s">
        <v>573</v>
      </c>
      <c r="B1042" s="140" t="s">
        <v>2470</v>
      </c>
      <c r="C1042" s="140" t="s">
        <v>429</v>
      </c>
      <c r="D1042" s="140">
        <v>0</v>
      </c>
      <c r="E1042" s="140">
        <v>0</v>
      </c>
      <c r="F1042" t="str">
        <f t="shared" si="32"/>
        <v>UNIVERGY(株)</v>
      </c>
      <c r="G1042" t="str">
        <f t="shared" si="33"/>
        <v>UNIVERGY(株)_メニューA</v>
      </c>
      <c r="H1042">
        <v>0</v>
      </c>
      <c r="I1042" s="140"/>
    </row>
    <row r="1043" spans="1:9">
      <c r="A1043" s="140"/>
      <c r="B1043" s="140"/>
      <c r="C1043" s="140" t="s">
        <v>393</v>
      </c>
      <c r="D1043" s="140">
        <v>5.8399999999999999E-4</v>
      </c>
      <c r="E1043" s="140">
        <v>5.8399999999999999E-4</v>
      </c>
      <c r="F1043" t="str">
        <f t="shared" si="32"/>
        <v>UNIVERGY(株)</v>
      </c>
      <c r="G1043" t="str">
        <f t="shared" si="33"/>
        <v>UNIVERGY(株)_メニューB(残差)</v>
      </c>
      <c r="H1043">
        <v>5.8399999999999999E-4</v>
      </c>
      <c r="I1043" s="140"/>
    </row>
    <row r="1044" spans="1:9">
      <c r="A1044" s="140"/>
      <c r="B1044" s="140"/>
      <c r="C1044" s="140" t="s">
        <v>952</v>
      </c>
      <c r="D1044" s="140">
        <v>5.8299999999999997E-4</v>
      </c>
      <c r="E1044" s="140">
        <v>5.8299999999999997E-4</v>
      </c>
      <c r="F1044" t="str">
        <f t="shared" si="32"/>
        <v>UNIVERGY(株)</v>
      </c>
      <c r="G1044" t="str">
        <f t="shared" si="33"/>
        <v>UNIVERGY(株)_(参考値)事業者全体</v>
      </c>
      <c r="H1044">
        <v>5.8299999999999997E-4</v>
      </c>
      <c r="I1044" s="140"/>
    </row>
    <row r="1045" spans="1:9">
      <c r="A1045" s="140" t="s">
        <v>572</v>
      </c>
      <c r="B1045" s="140" t="s">
        <v>1008</v>
      </c>
      <c r="C1045" s="140" t="s">
        <v>429</v>
      </c>
      <c r="D1045" s="140">
        <v>0</v>
      </c>
      <c r="E1045" s="140">
        <v>0</v>
      </c>
      <c r="F1045" t="str">
        <f t="shared" si="32"/>
        <v>デジタルグリッド(株)</v>
      </c>
      <c r="G1045" t="str">
        <f t="shared" si="33"/>
        <v>デジタルグリッド(株)_メニューA</v>
      </c>
      <c r="H1045">
        <v>0</v>
      </c>
      <c r="I1045" s="140"/>
    </row>
    <row r="1046" spans="1:9">
      <c r="A1046" s="140"/>
      <c r="B1046" s="140"/>
      <c r="C1046" s="140" t="s">
        <v>953</v>
      </c>
      <c r="D1046" s="140">
        <v>2.12E-4</v>
      </c>
      <c r="E1046" s="140">
        <v>2.12E-4</v>
      </c>
      <c r="F1046" t="str">
        <f t="shared" si="32"/>
        <v>デジタルグリッド(株)</v>
      </c>
      <c r="G1046" t="str">
        <f t="shared" si="33"/>
        <v>デジタルグリッド(株)_メニューB</v>
      </c>
      <c r="H1046">
        <v>2.12E-4</v>
      </c>
      <c r="I1046" s="140"/>
    </row>
    <row r="1047" spans="1:9">
      <c r="A1047" s="140"/>
      <c r="B1047" s="140"/>
      <c r="C1047" s="140" t="s">
        <v>988</v>
      </c>
      <c r="D1047" s="140">
        <v>3.1799999999999998E-4</v>
      </c>
      <c r="E1047" s="140">
        <v>3.1799999999999998E-4</v>
      </c>
      <c r="F1047" t="str">
        <f t="shared" si="32"/>
        <v>デジタルグリッド(株)</v>
      </c>
      <c r="G1047" t="str">
        <f t="shared" si="33"/>
        <v>デジタルグリッド(株)_メニューC</v>
      </c>
      <c r="H1047">
        <v>3.1799999999999998E-4</v>
      </c>
      <c r="I1047" s="140"/>
    </row>
    <row r="1048" spans="1:9">
      <c r="A1048" s="140"/>
      <c r="B1048" s="140"/>
      <c r="C1048" s="140" t="s">
        <v>987</v>
      </c>
      <c r="D1048" s="140">
        <v>3.39E-4</v>
      </c>
      <c r="E1048" s="140">
        <v>3.39E-4</v>
      </c>
      <c r="F1048" t="str">
        <f t="shared" si="32"/>
        <v>デジタルグリッド(株)</v>
      </c>
      <c r="G1048" t="str">
        <f t="shared" si="33"/>
        <v>デジタルグリッド(株)_メニューD</v>
      </c>
      <c r="H1048">
        <v>3.39E-4</v>
      </c>
      <c r="I1048" s="140"/>
    </row>
    <row r="1049" spans="1:9">
      <c r="A1049" s="140"/>
      <c r="B1049" s="140"/>
      <c r="C1049" s="140" t="s">
        <v>986</v>
      </c>
      <c r="D1049" s="140">
        <v>3.3700000000000001E-4</v>
      </c>
      <c r="E1049" s="140">
        <v>3.3700000000000001E-4</v>
      </c>
      <c r="F1049" t="str">
        <f t="shared" si="32"/>
        <v>デジタルグリッド(株)</v>
      </c>
      <c r="G1049" t="str">
        <f t="shared" si="33"/>
        <v>デジタルグリッド(株)_メニューE</v>
      </c>
      <c r="H1049">
        <v>3.3700000000000001E-4</v>
      </c>
      <c r="I1049" s="140"/>
    </row>
    <row r="1050" spans="1:9">
      <c r="A1050" s="140"/>
      <c r="B1050" s="140"/>
      <c r="C1050" s="140" t="s">
        <v>985</v>
      </c>
      <c r="D1050" s="140">
        <v>3.5500000000000001E-4</v>
      </c>
      <c r="E1050" s="140">
        <v>3.5500000000000001E-4</v>
      </c>
      <c r="F1050" t="str">
        <f t="shared" si="32"/>
        <v>デジタルグリッド(株)</v>
      </c>
      <c r="G1050" t="str">
        <f t="shared" si="33"/>
        <v>デジタルグリッド(株)_メニューF</v>
      </c>
      <c r="H1050">
        <v>3.5500000000000001E-4</v>
      </c>
      <c r="I1050" s="140"/>
    </row>
    <row r="1051" spans="1:9">
      <c r="A1051" s="140"/>
      <c r="B1051" s="140"/>
      <c r="C1051" s="140" t="s">
        <v>1102</v>
      </c>
      <c r="D1051" s="140">
        <v>6.11E-4</v>
      </c>
      <c r="E1051" s="140">
        <v>6.11E-4</v>
      </c>
      <c r="F1051" t="str">
        <f t="shared" si="32"/>
        <v>デジタルグリッド(株)</v>
      </c>
      <c r="G1051" t="str">
        <f t="shared" si="33"/>
        <v>デジタルグリッド(株)_メニューG(残差)</v>
      </c>
      <c r="H1051">
        <v>6.11E-4</v>
      </c>
      <c r="I1051" s="140"/>
    </row>
    <row r="1052" spans="1:9">
      <c r="A1052" s="140"/>
      <c r="B1052" s="140"/>
      <c r="C1052" s="140" t="s">
        <v>952</v>
      </c>
      <c r="D1052" s="140">
        <v>5.1199999999999998E-4</v>
      </c>
      <c r="E1052" s="140">
        <v>5.1199999999999998E-4</v>
      </c>
      <c r="F1052" t="str">
        <f t="shared" si="32"/>
        <v>デジタルグリッド(株)</v>
      </c>
      <c r="G1052" t="str">
        <f t="shared" si="33"/>
        <v>デジタルグリッド(株)_(参考値)事業者全体</v>
      </c>
      <c r="H1052">
        <v>5.1199999999999998E-4</v>
      </c>
      <c r="I1052" s="140"/>
    </row>
    <row r="1053" spans="1:9">
      <c r="A1053" s="140" t="s">
        <v>571</v>
      </c>
      <c r="B1053" s="140" t="s">
        <v>1006</v>
      </c>
      <c r="C1053" s="140" t="s">
        <v>429</v>
      </c>
      <c r="D1053" s="140">
        <v>0</v>
      </c>
      <c r="E1053" s="140">
        <v>0</v>
      </c>
      <c r="F1053" t="str">
        <f t="shared" si="32"/>
        <v>(株)西九州させぼパワーズ</v>
      </c>
      <c r="G1053" t="str">
        <f t="shared" si="33"/>
        <v>(株)西九州させぼパワーズ_メニューA</v>
      </c>
      <c r="H1053">
        <v>0</v>
      </c>
      <c r="I1053" s="140"/>
    </row>
    <row r="1054" spans="1:9">
      <c r="A1054" s="140"/>
      <c r="B1054" s="140"/>
      <c r="C1054" s="140" t="s">
        <v>953</v>
      </c>
      <c r="D1054" s="140">
        <v>3.9300000000000001E-4</v>
      </c>
      <c r="E1054" s="140">
        <v>3.9300000000000001E-4</v>
      </c>
      <c r="F1054" t="str">
        <f t="shared" si="32"/>
        <v>(株)西九州させぼパワーズ</v>
      </c>
      <c r="G1054" t="str">
        <f t="shared" si="33"/>
        <v>(株)西九州させぼパワーズ_メニューB</v>
      </c>
      <c r="H1054">
        <v>3.9300000000000001E-4</v>
      </c>
      <c r="I1054" s="140"/>
    </row>
    <row r="1055" spans="1:9">
      <c r="A1055" s="140"/>
      <c r="B1055" s="140"/>
      <c r="C1055" s="140" t="s">
        <v>965</v>
      </c>
      <c r="D1055" s="140">
        <v>5.3300000000000005E-4</v>
      </c>
      <c r="E1055" s="140">
        <v>5.3300000000000005E-4</v>
      </c>
      <c r="F1055" t="str">
        <f t="shared" si="32"/>
        <v>(株)西九州させぼパワーズ</v>
      </c>
      <c r="G1055" t="str">
        <f t="shared" si="33"/>
        <v>(株)西九州させぼパワーズ_メニューC(残差)</v>
      </c>
      <c r="H1055">
        <v>5.3300000000000005E-4</v>
      </c>
      <c r="I1055" s="140"/>
    </row>
    <row r="1056" spans="1:9">
      <c r="A1056" s="140"/>
      <c r="B1056" s="140"/>
      <c r="C1056" s="140" t="s">
        <v>952</v>
      </c>
      <c r="D1056" s="140">
        <v>5.1199999999999998E-4</v>
      </c>
      <c r="E1056" s="140">
        <v>5.1199999999999998E-4</v>
      </c>
      <c r="F1056" t="str">
        <f t="shared" si="32"/>
        <v>(株)西九州させぼパワーズ</v>
      </c>
      <c r="G1056" t="str">
        <f t="shared" si="33"/>
        <v>(株)西九州させぼパワーズ_(参考値)事業者全体</v>
      </c>
      <c r="H1056">
        <v>5.1199999999999998E-4</v>
      </c>
      <c r="I1056" s="140"/>
    </row>
    <row r="1057" spans="1:9">
      <c r="A1057" s="140" t="s">
        <v>570</v>
      </c>
      <c r="B1057" s="140" t="s">
        <v>1005</v>
      </c>
      <c r="C1057" s="140" t="s">
        <v>429</v>
      </c>
      <c r="D1057" s="140">
        <v>0</v>
      </c>
      <c r="E1057" s="140">
        <v>0</v>
      </c>
      <c r="F1057" t="str">
        <f t="shared" si="32"/>
        <v>たんたんエナジー(株)</v>
      </c>
      <c r="G1057" t="str">
        <f t="shared" si="33"/>
        <v>たんたんエナジー(株)_メニューA</v>
      </c>
      <c r="H1057">
        <v>0</v>
      </c>
      <c r="I1057" s="140"/>
    </row>
    <row r="1058" spans="1:9">
      <c r="A1058" s="140"/>
      <c r="B1058" s="140"/>
      <c r="C1058" s="140" t="s">
        <v>393</v>
      </c>
      <c r="D1058" s="140">
        <v>2.4600000000000002E-4</v>
      </c>
      <c r="E1058" s="140">
        <v>2.4600000000000002E-4</v>
      </c>
      <c r="F1058" t="str">
        <f t="shared" si="32"/>
        <v>たんたんエナジー(株)</v>
      </c>
      <c r="G1058" t="str">
        <f t="shared" si="33"/>
        <v>たんたんエナジー(株)_メニューB(残差)</v>
      </c>
      <c r="H1058">
        <v>2.4600000000000002E-4</v>
      </c>
      <c r="I1058" s="140"/>
    </row>
    <row r="1059" spans="1:9">
      <c r="A1059" s="140"/>
      <c r="B1059" s="140"/>
      <c r="C1059" s="140" t="s">
        <v>952</v>
      </c>
      <c r="D1059" s="140">
        <v>0</v>
      </c>
      <c r="E1059" s="140">
        <v>0</v>
      </c>
      <c r="F1059" t="str">
        <f t="shared" si="32"/>
        <v>たんたんエナジー(株)</v>
      </c>
      <c r="G1059" t="str">
        <f t="shared" si="33"/>
        <v>たんたんエナジー(株)_(参考値)事業者全体</v>
      </c>
      <c r="H1059">
        <v>0</v>
      </c>
      <c r="I1059" s="140"/>
    </row>
    <row r="1060" spans="1:9">
      <c r="A1060" s="140" t="s">
        <v>569</v>
      </c>
      <c r="B1060" s="140" t="s">
        <v>1004</v>
      </c>
      <c r="C1060" s="140" t="s">
        <v>429</v>
      </c>
      <c r="D1060" s="140">
        <v>0</v>
      </c>
      <c r="E1060" s="140">
        <v>0</v>
      </c>
      <c r="F1060" t="str">
        <f t="shared" si="32"/>
        <v>(株)能勢・豊能まちづくり</v>
      </c>
      <c r="G1060" t="str">
        <f t="shared" si="33"/>
        <v>(株)能勢・豊能まちづくり_メニューA</v>
      </c>
      <c r="H1060">
        <v>0</v>
      </c>
      <c r="I1060" s="140"/>
    </row>
    <row r="1061" spans="1:9">
      <c r="A1061" s="140"/>
      <c r="B1061" s="140"/>
      <c r="C1061" s="140" t="s">
        <v>393</v>
      </c>
      <c r="D1061" s="140">
        <v>0</v>
      </c>
      <c r="E1061" s="140">
        <v>0</v>
      </c>
      <c r="F1061" t="str">
        <f t="shared" si="32"/>
        <v>(株)能勢・豊能まちづくり</v>
      </c>
      <c r="G1061" t="str">
        <f t="shared" si="33"/>
        <v>(株)能勢・豊能まちづくり_メニューB(残差)</v>
      </c>
      <c r="H1061">
        <v>0</v>
      </c>
      <c r="I1061" s="140"/>
    </row>
    <row r="1062" spans="1:9">
      <c r="A1062" s="140"/>
      <c r="B1062" s="140"/>
      <c r="C1062" s="140" t="s">
        <v>952</v>
      </c>
      <c r="D1062" s="140">
        <v>0</v>
      </c>
      <c r="E1062" s="140">
        <v>0</v>
      </c>
      <c r="F1062" t="str">
        <f t="shared" si="32"/>
        <v>(株)能勢・豊能まちづくり</v>
      </c>
      <c r="G1062" t="str">
        <f t="shared" si="33"/>
        <v>(株)能勢・豊能まちづくり_(参考値)事業者全体</v>
      </c>
      <c r="H1062">
        <v>0</v>
      </c>
      <c r="I1062" s="140"/>
    </row>
    <row r="1063" spans="1:9">
      <c r="A1063" s="140" t="s">
        <v>568</v>
      </c>
      <c r="B1063" s="140" t="s">
        <v>1003</v>
      </c>
      <c r="C1063" s="140"/>
      <c r="D1063" s="140">
        <v>6.3500000000000004E-4</v>
      </c>
      <c r="E1063" s="140">
        <v>6.3500000000000004E-4</v>
      </c>
      <c r="F1063" t="str">
        <f t="shared" si="32"/>
        <v>(株)再エネ思考電力</v>
      </c>
      <c r="G1063" t="str">
        <f t="shared" si="33"/>
        <v>(株)再エネ思考電力_</v>
      </c>
      <c r="H1063">
        <v>6.3500000000000004E-4</v>
      </c>
      <c r="I1063" s="140"/>
    </row>
    <row r="1064" spans="1:9">
      <c r="A1064" s="140" t="s">
        <v>567</v>
      </c>
      <c r="B1064" s="140" t="s">
        <v>1002</v>
      </c>
      <c r="C1064" s="140"/>
      <c r="D1064" s="140">
        <v>6.3199999999999997E-4</v>
      </c>
      <c r="E1064" s="140">
        <v>6.3199999999999997E-4</v>
      </c>
      <c r="F1064" t="str">
        <f t="shared" si="32"/>
        <v>(株)スマート</v>
      </c>
      <c r="G1064" t="str">
        <f t="shared" si="33"/>
        <v>(株)スマート_</v>
      </c>
      <c r="H1064">
        <v>6.3199999999999997E-4</v>
      </c>
      <c r="I1064" s="140"/>
    </row>
    <row r="1065" spans="1:9">
      <c r="A1065" s="140" t="s">
        <v>566</v>
      </c>
      <c r="B1065" s="140" t="s">
        <v>1001</v>
      </c>
      <c r="C1065" s="140"/>
      <c r="D1065" s="140">
        <v>6.4400000000000004E-4</v>
      </c>
      <c r="E1065" s="140">
        <v>6.4400000000000004E-4</v>
      </c>
      <c r="F1065" t="str">
        <f t="shared" si="32"/>
        <v>(株)ジャパネットサービスイノベーション</v>
      </c>
      <c r="G1065" t="str">
        <f t="shared" si="33"/>
        <v>(株)ジャパネットサービスイノベーション_</v>
      </c>
      <c r="H1065">
        <v>6.4400000000000004E-4</v>
      </c>
      <c r="I1065" s="140"/>
    </row>
    <row r="1066" spans="1:9">
      <c r="A1066" s="140" t="s">
        <v>1000</v>
      </c>
      <c r="B1066" s="140" t="s">
        <v>2471</v>
      </c>
      <c r="C1066" s="140"/>
      <c r="D1066" s="140">
        <v>7.2599999999999997E-4</v>
      </c>
      <c r="E1066" s="140">
        <v>7.2599999999999997E-4</v>
      </c>
      <c r="F1066" t="str">
        <f t="shared" si="32"/>
        <v>KBN(株)</v>
      </c>
      <c r="G1066" t="str">
        <f t="shared" si="33"/>
        <v>KBN(株)_</v>
      </c>
      <c r="H1066">
        <v>7.2599999999999997E-4</v>
      </c>
      <c r="I1066" s="140"/>
    </row>
    <row r="1067" spans="1:9">
      <c r="A1067" s="140" t="s">
        <v>565</v>
      </c>
      <c r="B1067" s="140" t="s">
        <v>999</v>
      </c>
      <c r="C1067" s="140" t="s">
        <v>429</v>
      </c>
      <c r="D1067" s="140">
        <v>0</v>
      </c>
      <c r="E1067" s="140">
        <v>0</v>
      </c>
      <c r="F1067" t="str">
        <f t="shared" si="32"/>
        <v>(株)しおさい電力</v>
      </c>
      <c r="G1067" t="str">
        <f t="shared" si="33"/>
        <v>(株)しおさい電力_メニューA</v>
      </c>
      <c r="H1067">
        <v>0</v>
      </c>
      <c r="I1067" s="140"/>
    </row>
    <row r="1068" spans="1:9">
      <c r="A1068" s="140"/>
      <c r="B1068" s="140"/>
      <c r="C1068" s="140" t="s">
        <v>953</v>
      </c>
      <c r="D1068" s="140">
        <v>0</v>
      </c>
      <c r="E1068" s="140">
        <v>0</v>
      </c>
      <c r="F1068" t="str">
        <f t="shared" si="32"/>
        <v>(株)しおさい電力</v>
      </c>
      <c r="G1068" t="str">
        <f t="shared" si="33"/>
        <v>(株)しおさい電力_メニューB</v>
      </c>
      <c r="H1068">
        <v>0</v>
      </c>
      <c r="I1068" s="140"/>
    </row>
    <row r="1069" spans="1:9">
      <c r="A1069" s="140"/>
      <c r="B1069" s="140"/>
      <c r="C1069" s="140" t="s">
        <v>965</v>
      </c>
      <c r="D1069" s="140">
        <v>4.1800000000000002E-4</v>
      </c>
      <c r="E1069" s="140">
        <v>4.1800000000000002E-4</v>
      </c>
      <c r="F1069" t="str">
        <f t="shared" si="32"/>
        <v>(株)しおさい電力</v>
      </c>
      <c r="G1069" t="str">
        <f t="shared" si="33"/>
        <v>(株)しおさい電力_メニューC(残差)</v>
      </c>
      <c r="H1069">
        <v>4.1800000000000002E-4</v>
      </c>
      <c r="I1069" s="140"/>
    </row>
    <row r="1070" spans="1:9">
      <c r="A1070" s="140"/>
      <c r="B1070" s="140"/>
      <c r="C1070" s="140" t="s">
        <v>952</v>
      </c>
      <c r="D1070" s="140">
        <v>3.6699999999999998E-4</v>
      </c>
      <c r="E1070" s="140">
        <v>3.6699999999999998E-4</v>
      </c>
      <c r="F1070" t="str">
        <f t="shared" si="32"/>
        <v>(株)しおさい電力</v>
      </c>
      <c r="G1070" t="str">
        <f t="shared" si="33"/>
        <v>(株)しおさい電力_(参考値)事業者全体</v>
      </c>
      <c r="H1070">
        <v>3.6699999999999998E-4</v>
      </c>
      <c r="I1070" s="140"/>
    </row>
    <row r="1071" spans="1:9">
      <c r="A1071" s="140" t="s">
        <v>564</v>
      </c>
      <c r="B1071" s="140" t="s">
        <v>998</v>
      </c>
      <c r="C1071" s="140" t="s">
        <v>429</v>
      </c>
      <c r="D1071" s="140">
        <v>0</v>
      </c>
      <c r="E1071" s="140">
        <v>0</v>
      </c>
      <c r="F1071" t="str">
        <f t="shared" si="32"/>
        <v>会津エナジー(株)</v>
      </c>
      <c r="G1071" t="str">
        <f t="shared" si="33"/>
        <v>会津エナジー(株)_メニューA</v>
      </c>
      <c r="H1071">
        <v>0</v>
      </c>
      <c r="I1071" s="140"/>
    </row>
    <row r="1072" spans="1:9">
      <c r="A1072" s="140"/>
      <c r="B1072" s="140"/>
      <c r="C1072" s="140" t="s">
        <v>953</v>
      </c>
      <c r="D1072" s="140">
        <v>0</v>
      </c>
      <c r="E1072" s="140">
        <v>0</v>
      </c>
      <c r="F1072" t="str">
        <f t="shared" si="32"/>
        <v>会津エナジー(株)</v>
      </c>
      <c r="G1072" t="str">
        <f t="shared" si="33"/>
        <v>会津エナジー(株)_メニューB</v>
      </c>
      <c r="H1072">
        <v>0</v>
      </c>
      <c r="I1072" s="140"/>
    </row>
    <row r="1073" spans="1:9">
      <c r="A1073" s="140"/>
      <c r="B1073" s="140"/>
      <c r="C1073" s="140" t="s">
        <v>988</v>
      </c>
      <c r="D1073" s="140">
        <v>0</v>
      </c>
      <c r="E1073" s="140">
        <v>0</v>
      </c>
      <c r="F1073" t="str">
        <f t="shared" si="32"/>
        <v>会津エナジー(株)</v>
      </c>
      <c r="G1073" t="str">
        <f t="shared" si="33"/>
        <v>会津エナジー(株)_メニューC</v>
      </c>
      <c r="H1073">
        <v>0</v>
      </c>
      <c r="I1073" s="140"/>
    </row>
    <row r="1074" spans="1:9">
      <c r="A1074" s="140"/>
      <c r="B1074" s="140"/>
      <c r="C1074" s="140" t="s">
        <v>987</v>
      </c>
      <c r="D1074" s="140">
        <v>0</v>
      </c>
      <c r="E1074" s="140">
        <v>0</v>
      </c>
      <c r="F1074" t="str">
        <f t="shared" si="32"/>
        <v>会津エナジー(株)</v>
      </c>
      <c r="G1074" t="str">
        <f t="shared" si="33"/>
        <v>会津エナジー(株)_メニューD</v>
      </c>
      <c r="H1074">
        <v>0</v>
      </c>
      <c r="I1074" s="140"/>
    </row>
    <row r="1075" spans="1:9">
      <c r="A1075" s="140"/>
      <c r="B1075" s="140"/>
      <c r="C1075" s="140" t="s">
        <v>986</v>
      </c>
      <c r="D1075" s="140">
        <v>0</v>
      </c>
      <c r="E1075" s="140">
        <v>0</v>
      </c>
      <c r="F1075" t="str">
        <f t="shared" si="32"/>
        <v>会津エナジー(株)</v>
      </c>
      <c r="G1075" t="str">
        <f t="shared" si="33"/>
        <v>会津エナジー(株)_メニューE</v>
      </c>
      <c r="H1075">
        <v>0</v>
      </c>
      <c r="I1075" s="140"/>
    </row>
    <row r="1076" spans="1:9">
      <c r="A1076" s="140"/>
      <c r="B1076" s="140"/>
      <c r="C1076" s="140" t="s">
        <v>985</v>
      </c>
      <c r="D1076" s="140">
        <v>0</v>
      </c>
      <c r="E1076" s="140">
        <v>0</v>
      </c>
      <c r="F1076" t="str">
        <f t="shared" si="32"/>
        <v>会津エナジー(株)</v>
      </c>
      <c r="G1076" t="str">
        <f t="shared" si="33"/>
        <v>会津エナジー(株)_メニューF</v>
      </c>
      <c r="H1076">
        <v>0</v>
      </c>
      <c r="I1076" s="140"/>
    </row>
    <row r="1077" spans="1:9">
      <c r="A1077" s="140"/>
      <c r="B1077" s="140"/>
      <c r="C1077" s="140" t="s">
        <v>1083</v>
      </c>
      <c r="D1077" s="140">
        <v>0</v>
      </c>
      <c r="E1077" s="140">
        <v>0</v>
      </c>
      <c r="F1077" t="str">
        <f t="shared" si="32"/>
        <v>会津エナジー(株)</v>
      </c>
      <c r="G1077" t="str">
        <f t="shared" si="33"/>
        <v>会津エナジー(株)_メニューG</v>
      </c>
      <c r="H1077">
        <v>0</v>
      </c>
      <c r="I1077" s="140"/>
    </row>
    <row r="1078" spans="1:9">
      <c r="A1078" s="140"/>
      <c r="B1078" s="140"/>
      <c r="C1078" s="140" t="s">
        <v>1082</v>
      </c>
      <c r="D1078" s="140">
        <v>0</v>
      </c>
      <c r="E1078" s="140">
        <v>0</v>
      </c>
      <c r="F1078" t="str">
        <f t="shared" si="32"/>
        <v>会津エナジー(株)</v>
      </c>
      <c r="G1078" t="str">
        <f t="shared" si="33"/>
        <v>会津エナジー(株)_メニューH</v>
      </c>
      <c r="H1078">
        <v>0</v>
      </c>
      <c r="I1078" s="140"/>
    </row>
    <row r="1079" spans="1:9">
      <c r="A1079" s="140"/>
      <c r="B1079" s="140"/>
      <c r="C1079" s="140" t="s">
        <v>1081</v>
      </c>
      <c r="D1079" s="140">
        <v>0</v>
      </c>
      <c r="E1079" s="140">
        <v>0</v>
      </c>
      <c r="F1079" t="str">
        <f t="shared" si="32"/>
        <v>会津エナジー(株)</v>
      </c>
      <c r="G1079" t="str">
        <f t="shared" si="33"/>
        <v>会津エナジー(株)_メニューI</v>
      </c>
      <c r="H1079">
        <v>0</v>
      </c>
      <c r="I1079" s="140"/>
    </row>
    <row r="1080" spans="1:9">
      <c r="A1080" s="140"/>
      <c r="B1080" s="140"/>
      <c r="C1080" s="140" t="s">
        <v>1093</v>
      </c>
      <c r="D1080" s="140">
        <v>0</v>
      </c>
      <c r="E1080" s="140">
        <v>0</v>
      </c>
      <c r="F1080" t="str">
        <f t="shared" si="32"/>
        <v>会津エナジー(株)</v>
      </c>
      <c r="G1080" t="str">
        <f t="shared" si="33"/>
        <v>会津エナジー(株)_メニューJ</v>
      </c>
      <c r="H1080">
        <v>0</v>
      </c>
      <c r="I1080" s="140"/>
    </row>
    <row r="1081" spans="1:9">
      <c r="A1081" s="140"/>
      <c r="B1081" s="140"/>
      <c r="C1081" s="140" t="s">
        <v>1096</v>
      </c>
      <c r="D1081" s="140">
        <v>0</v>
      </c>
      <c r="E1081" s="140">
        <v>0</v>
      </c>
      <c r="F1081" t="str">
        <f t="shared" si="32"/>
        <v>会津エナジー(株)</v>
      </c>
      <c r="G1081" t="str">
        <f t="shared" si="33"/>
        <v>会津エナジー(株)_メニューK</v>
      </c>
      <c r="H1081">
        <v>0</v>
      </c>
      <c r="I1081" s="140"/>
    </row>
    <row r="1082" spans="1:9">
      <c r="A1082" s="140"/>
      <c r="B1082" s="140"/>
      <c r="C1082" s="140" t="s">
        <v>1095</v>
      </c>
      <c r="D1082" s="140">
        <v>4.2200000000000001E-4</v>
      </c>
      <c r="E1082" s="140">
        <v>4.2200000000000001E-4</v>
      </c>
      <c r="F1082" t="str">
        <f t="shared" si="32"/>
        <v>会津エナジー(株)</v>
      </c>
      <c r="G1082" t="str">
        <f t="shared" si="33"/>
        <v>会津エナジー(株)_メニューL(残差)</v>
      </c>
      <c r="H1082">
        <v>4.2200000000000001E-4</v>
      </c>
      <c r="I1082" s="140"/>
    </row>
    <row r="1083" spans="1:9">
      <c r="A1083" s="140"/>
      <c r="B1083" s="140"/>
      <c r="C1083" s="140" t="s">
        <v>952</v>
      </c>
      <c r="D1083" s="140">
        <v>1.0000000000000001E-5</v>
      </c>
      <c r="E1083" s="140">
        <v>1.0000000000000001E-5</v>
      </c>
      <c r="F1083" t="str">
        <f t="shared" si="32"/>
        <v>会津エナジー(株)</v>
      </c>
      <c r="G1083" t="str">
        <f t="shared" si="33"/>
        <v>会津エナジー(株)_(参考値)事業者全体</v>
      </c>
      <c r="H1083">
        <v>1.0000000000000001E-5</v>
      </c>
      <c r="I1083" s="140"/>
    </row>
    <row r="1084" spans="1:9">
      <c r="A1084" s="140" t="s">
        <v>563</v>
      </c>
      <c r="B1084" s="140" t="s">
        <v>997</v>
      </c>
      <c r="C1084" s="140" t="s">
        <v>429</v>
      </c>
      <c r="D1084" s="140">
        <v>0</v>
      </c>
      <c r="E1084" s="140">
        <v>0</v>
      </c>
      <c r="F1084" t="str">
        <f t="shared" si="32"/>
        <v>うべ未来エネルギー(株)</v>
      </c>
      <c r="G1084" t="str">
        <f t="shared" si="33"/>
        <v>うべ未来エネルギー(株)_メニューA</v>
      </c>
      <c r="H1084">
        <v>0</v>
      </c>
      <c r="I1084" s="140"/>
    </row>
    <row r="1085" spans="1:9">
      <c r="A1085" s="140"/>
      <c r="B1085" s="140"/>
      <c r="C1085" s="140" t="s">
        <v>393</v>
      </c>
      <c r="D1085" s="140">
        <v>5.5599999999999996E-4</v>
      </c>
      <c r="E1085" s="140">
        <v>5.5599999999999996E-4</v>
      </c>
      <c r="F1085" t="str">
        <f t="shared" si="32"/>
        <v>うべ未来エネルギー(株)</v>
      </c>
      <c r="G1085" t="str">
        <f t="shared" si="33"/>
        <v>うべ未来エネルギー(株)_メニューB(残差)</v>
      </c>
      <c r="H1085">
        <v>5.5599999999999996E-4</v>
      </c>
      <c r="I1085" s="140"/>
    </row>
    <row r="1086" spans="1:9">
      <c r="A1086" s="140"/>
      <c r="B1086" s="140"/>
      <c r="C1086" s="140" t="s">
        <v>952</v>
      </c>
      <c r="D1086" s="140">
        <v>5.5000000000000003E-4</v>
      </c>
      <c r="E1086" s="140">
        <v>5.5000000000000003E-4</v>
      </c>
      <c r="F1086" t="str">
        <f t="shared" si="32"/>
        <v>うべ未来エネルギー(株)</v>
      </c>
      <c r="G1086" t="str">
        <f t="shared" si="33"/>
        <v>うべ未来エネルギー(株)_(参考値)事業者全体</v>
      </c>
      <c r="H1086">
        <v>5.5000000000000003E-4</v>
      </c>
      <c r="I1086" s="140"/>
    </row>
    <row r="1087" spans="1:9">
      <c r="A1087" s="140" t="s">
        <v>562</v>
      </c>
      <c r="B1087" s="140" t="s">
        <v>996</v>
      </c>
      <c r="C1087" s="140"/>
      <c r="D1087" s="140">
        <v>4.9600000000000002E-4</v>
      </c>
      <c r="E1087" s="140">
        <v>4.9600000000000002E-4</v>
      </c>
      <c r="F1087" t="str">
        <f t="shared" si="32"/>
        <v>永井自動車工業(株)</v>
      </c>
      <c r="G1087" t="str">
        <f t="shared" si="33"/>
        <v>永井自動車工業(株)_</v>
      </c>
      <c r="H1087">
        <v>4.9600000000000002E-4</v>
      </c>
      <c r="I1087" s="140"/>
    </row>
    <row r="1088" spans="1:9">
      <c r="A1088" s="140" t="s">
        <v>561</v>
      </c>
      <c r="B1088" s="140" t="s">
        <v>995</v>
      </c>
      <c r="C1088" s="140"/>
      <c r="D1088" s="140">
        <v>5.44E-4</v>
      </c>
      <c r="E1088" s="140">
        <v>5.44E-4</v>
      </c>
      <c r="F1088" t="str">
        <f t="shared" si="32"/>
        <v>陸前高田しみんエネルギー(株)</v>
      </c>
      <c r="G1088" t="str">
        <f t="shared" si="33"/>
        <v>陸前高田しみんエネルギー(株)_</v>
      </c>
      <c r="H1088">
        <v>5.44E-4</v>
      </c>
      <c r="I1088" s="140"/>
    </row>
    <row r="1089" spans="1:9">
      <c r="A1089" s="140" t="s">
        <v>560</v>
      </c>
      <c r="B1089" s="140" t="s">
        <v>994</v>
      </c>
      <c r="C1089" s="140"/>
      <c r="D1089" s="140">
        <v>5.5400000000000002E-4</v>
      </c>
      <c r="E1089" s="140">
        <v>5.5400000000000002E-4</v>
      </c>
      <c r="F1089" t="str">
        <f t="shared" si="32"/>
        <v>(株)チャームドライフ</v>
      </c>
      <c r="G1089" t="str">
        <f t="shared" si="33"/>
        <v>(株)チャームドライフ_</v>
      </c>
      <c r="H1089">
        <v>5.5400000000000002E-4</v>
      </c>
      <c r="I1089" s="140"/>
    </row>
    <row r="1090" spans="1:9">
      <c r="A1090" s="140" t="s">
        <v>559</v>
      </c>
      <c r="B1090" s="140" t="s">
        <v>993</v>
      </c>
      <c r="C1090" s="140" t="s">
        <v>429</v>
      </c>
      <c r="D1090" s="140">
        <v>2.3E-5</v>
      </c>
      <c r="E1090" s="140">
        <v>2.3E-5</v>
      </c>
      <c r="F1090" t="str">
        <f t="shared" si="32"/>
        <v>スターティア(株)</v>
      </c>
      <c r="G1090" t="str">
        <f t="shared" si="33"/>
        <v>スターティア(株)_メニューA</v>
      </c>
      <c r="H1090">
        <v>2.3E-5</v>
      </c>
      <c r="I1090" s="140"/>
    </row>
    <row r="1091" spans="1:9">
      <c r="A1091" s="140"/>
      <c r="B1091" s="140"/>
      <c r="C1091" s="140" t="s">
        <v>393</v>
      </c>
      <c r="D1091" s="140">
        <v>6.6100000000000002E-4</v>
      </c>
      <c r="E1091" s="140">
        <v>6.6100000000000002E-4</v>
      </c>
      <c r="F1091" t="str">
        <f t="shared" si="32"/>
        <v>スターティア(株)</v>
      </c>
      <c r="G1091" t="str">
        <f t="shared" si="33"/>
        <v>スターティア(株)_メニューB(残差)</v>
      </c>
      <c r="H1091">
        <v>6.6100000000000002E-4</v>
      </c>
      <c r="I1091" s="140"/>
    </row>
    <row r="1092" spans="1:9">
      <c r="A1092" s="140"/>
      <c r="B1092" s="140"/>
      <c r="C1092" s="140" t="s">
        <v>952</v>
      </c>
      <c r="D1092" s="140">
        <v>6.6E-4</v>
      </c>
      <c r="E1092" s="140">
        <v>6.6E-4</v>
      </c>
      <c r="F1092" t="str">
        <f t="shared" ref="F1092:F1155" si="34">IF(A1092="",F1091,B1092)</f>
        <v>スターティア(株)</v>
      </c>
      <c r="G1092" t="str">
        <f t="shared" si="33"/>
        <v>スターティア(株)_(参考値)事業者全体</v>
      </c>
      <c r="H1092">
        <v>6.6E-4</v>
      </c>
      <c r="I1092" s="140"/>
    </row>
    <row r="1093" spans="1:9">
      <c r="A1093" s="140" t="s">
        <v>558</v>
      </c>
      <c r="B1093" s="140" t="s">
        <v>992</v>
      </c>
      <c r="C1093" s="140"/>
      <c r="D1093" s="140">
        <v>4.17E-4</v>
      </c>
      <c r="E1093" s="140">
        <v>3.68E-4</v>
      </c>
      <c r="F1093" t="str">
        <f t="shared" si="34"/>
        <v>東広島スマートエネルギー(株)</v>
      </c>
      <c r="G1093" t="str">
        <f t="shared" ref="G1093:G1156" si="35">F1093&amp;"_"&amp;C1093</f>
        <v>東広島スマートエネルギー(株)_</v>
      </c>
      <c r="H1093">
        <v>4.17E-4</v>
      </c>
      <c r="I1093" s="140"/>
    </row>
    <row r="1094" spans="1:9">
      <c r="A1094" s="140" t="s">
        <v>557</v>
      </c>
      <c r="B1094" s="140" t="s">
        <v>991</v>
      </c>
      <c r="C1094" s="140" t="s">
        <v>429</v>
      </c>
      <c r="D1094" s="140">
        <v>3.5199999999999999E-4</v>
      </c>
      <c r="E1094" s="140">
        <v>3.5199999999999999E-4</v>
      </c>
      <c r="F1094" t="str">
        <f t="shared" si="34"/>
        <v>旭化成(株)</v>
      </c>
      <c r="G1094" t="str">
        <f t="shared" si="35"/>
        <v>旭化成(株)_メニューA</v>
      </c>
      <c r="H1094">
        <v>3.5199999999999999E-4</v>
      </c>
      <c r="I1094" s="140"/>
    </row>
    <row r="1095" spans="1:9">
      <c r="A1095" s="140"/>
      <c r="B1095" s="140"/>
      <c r="C1095" s="140" t="s">
        <v>953</v>
      </c>
      <c r="D1095" s="140">
        <v>5.9900000000000003E-4</v>
      </c>
      <c r="E1095" s="140">
        <v>5.9900000000000003E-4</v>
      </c>
      <c r="F1095" t="str">
        <f t="shared" si="34"/>
        <v>旭化成(株)</v>
      </c>
      <c r="G1095" t="str">
        <f t="shared" si="35"/>
        <v>旭化成(株)_メニューB</v>
      </c>
      <c r="H1095">
        <v>5.9900000000000003E-4</v>
      </c>
      <c r="I1095" s="140"/>
    </row>
    <row r="1096" spans="1:9">
      <c r="A1096" s="140"/>
      <c r="B1096" s="140"/>
      <c r="C1096" s="140" t="s">
        <v>988</v>
      </c>
      <c r="D1096" s="140">
        <v>3.77E-4</v>
      </c>
      <c r="E1096" s="140">
        <v>3.77E-4</v>
      </c>
      <c r="F1096" t="str">
        <f t="shared" si="34"/>
        <v>旭化成(株)</v>
      </c>
      <c r="G1096" t="str">
        <f t="shared" si="35"/>
        <v>旭化成(株)_メニューC</v>
      </c>
      <c r="H1096">
        <v>3.77E-4</v>
      </c>
      <c r="I1096" s="140"/>
    </row>
    <row r="1097" spans="1:9">
      <c r="A1097" s="140"/>
      <c r="B1097" s="140"/>
      <c r="C1097" s="140" t="s">
        <v>987</v>
      </c>
      <c r="D1097" s="140">
        <v>3.5399999999999999E-4</v>
      </c>
      <c r="E1097" s="140">
        <v>3.5399999999999999E-4</v>
      </c>
      <c r="F1097" t="str">
        <f t="shared" si="34"/>
        <v>旭化成(株)</v>
      </c>
      <c r="G1097" t="str">
        <f t="shared" si="35"/>
        <v>旭化成(株)_メニューD</v>
      </c>
      <c r="H1097">
        <v>3.5399999999999999E-4</v>
      </c>
      <c r="I1097" s="140"/>
    </row>
    <row r="1098" spans="1:9">
      <c r="A1098" s="140"/>
      <c r="B1098" s="140"/>
      <c r="C1098" s="140" t="s">
        <v>986</v>
      </c>
      <c r="D1098" s="140">
        <v>3.6000000000000002E-4</v>
      </c>
      <c r="E1098" s="140">
        <v>3.6000000000000002E-4</v>
      </c>
      <c r="F1098" t="str">
        <f t="shared" si="34"/>
        <v>旭化成(株)</v>
      </c>
      <c r="G1098" t="str">
        <f t="shared" si="35"/>
        <v>旭化成(株)_メニューE</v>
      </c>
      <c r="H1098">
        <v>3.6000000000000002E-4</v>
      </c>
      <c r="I1098" s="140"/>
    </row>
    <row r="1099" spans="1:9">
      <c r="A1099" s="140"/>
      <c r="B1099" s="140"/>
      <c r="C1099" s="140" t="s">
        <v>985</v>
      </c>
      <c r="D1099" s="140">
        <v>0</v>
      </c>
      <c r="E1099" s="140">
        <v>0</v>
      </c>
      <c r="F1099" t="str">
        <f t="shared" si="34"/>
        <v>旭化成(株)</v>
      </c>
      <c r="G1099" t="str">
        <f t="shared" si="35"/>
        <v>旭化成(株)_メニューF</v>
      </c>
      <c r="H1099">
        <v>0</v>
      </c>
      <c r="I1099" s="140"/>
    </row>
    <row r="1100" spans="1:9">
      <c r="A1100" s="140"/>
      <c r="B1100" s="140"/>
      <c r="C1100" s="140" t="s">
        <v>1083</v>
      </c>
      <c r="D1100" s="140">
        <v>0</v>
      </c>
      <c r="E1100" s="140">
        <v>0</v>
      </c>
      <c r="F1100" t="str">
        <f t="shared" si="34"/>
        <v>旭化成(株)</v>
      </c>
      <c r="G1100" t="str">
        <f t="shared" si="35"/>
        <v>旭化成(株)_メニューG</v>
      </c>
      <c r="H1100">
        <v>0</v>
      </c>
      <c r="I1100" s="140"/>
    </row>
    <row r="1101" spans="1:9">
      <c r="A1101" s="140"/>
      <c r="B1101" s="140"/>
      <c r="C1101" s="140" t="s">
        <v>952</v>
      </c>
      <c r="D1101" s="140">
        <v>4.3199999999999998E-4</v>
      </c>
      <c r="E1101" s="140">
        <v>4.3199999999999998E-4</v>
      </c>
      <c r="F1101" t="str">
        <f t="shared" si="34"/>
        <v>旭化成(株)</v>
      </c>
      <c r="G1101" t="str">
        <f t="shared" si="35"/>
        <v>旭化成(株)_(参考値)事業者全体</v>
      </c>
      <c r="H1101">
        <v>4.3199999999999998E-4</v>
      </c>
      <c r="I1101" s="140"/>
    </row>
    <row r="1102" spans="1:9">
      <c r="A1102" s="140" t="s">
        <v>556</v>
      </c>
      <c r="B1102" s="140" t="s">
        <v>990</v>
      </c>
      <c r="C1102" s="140"/>
      <c r="D1102" s="140">
        <v>4.2900000000000002E-4</v>
      </c>
      <c r="E1102" s="140">
        <v>4.2900000000000002E-4</v>
      </c>
      <c r="F1102" t="str">
        <f t="shared" si="34"/>
        <v>京和ガス(株)</v>
      </c>
      <c r="G1102" t="str">
        <f t="shared" si="35"/>
        <v>京和ガス(株)_</v>
      </c>
      <c r="H1102">
        <v>4.2900000000000002E-4</v>
      </c>
      <c r="I1102" s="140"/>
    </row>
    <row r="1103" spans="1:9">
      <c r="A1103" s="140" t="s">
        <v>2474</v>
      </c>
      <c r="B1103" s="140" t="s">
        <v>2475</v>
      </c>
      <c r="C1103" s="140"/>
      <c r="D1103" s="140">
        <v>4.57E-4</v>
      </c>
      <c r="E1103" s="140">
        <v>4.57E-4</v>
      </c>
      <c r="F1103" t="str">
        <f t="shared" si="34"/>
        <v>KMパワー(株)</v>
      </c>
      <c r="G1103" t="str">
        <f t="shared" si="35"/>
        <v>KMパワー(株)_</v>
      </c>
      <c r="H1103">
        <v>4.57E-4</v>
      </c>
      <c r="I1103" s="140"/>
    </row>
    <row r="1104" spans="1:9">
      <c r="A1104" s="140" t="s">
        <v>555</v>
      </c>
      <c r="B1104" s="140" t="s">
        <v>2476</v>
      </c>
      <c r="C1104" s="140"/>
      <c r="D1104" s="140">
        <v>6.2699999999999995E-4</v>
      </c>
      <c r="E1104" s="140">
        <v>6.2699999999999995E-4</v>
      </c>
      <c r="F1104" t="str">
        <f t="shared" si="34"/>
        <v>(株)Okazaki</v>
      </c>
      <c r="G1104" t="str">
        <f t="shared" si="35"/>
        <v>(株)Okazaki_</v>
      </c>
      <c r="H1104">
        <v>6.2699999999999995E-4</v>
      </c>
      <c r="I1104" s="140"/>
    </row>
    <row r="1105" spans="1:9">
      <c r="A1105" s="140" t="s">
        <v>554</v>
      </c>
      <c r="B1105" s="140" t="s">
        <v>989</v>
      </c>
      <c r="C1105" s="140" t="s">
        <v>429</v>
      </c>
      <c r="D1105" s="140">
        <v>0</v>
      </c>
      <c r="E1105" s="140">
        <v>0</v>
      </c>
      <c r="F1105" t="str">
        <f t="shared" si="34"/>
        <v>(株)エフオン</v>
      </c>
      <c r="G1105" t="str">
        <f t="shared" si="35"/>
        <v>(株)エフオン_メニューA</v>
      </c>
      <c r="H1105">
        <v>0</v>
      </c>
      <c r="I1105" s="140"/>
    </row>
    <row r="1106" spans="1:9">
      <c r="A1106" s="140"/>
      <c r="B1106" s="140"/>
      <c r="C1106" s="140" t="s">
        <v>953</v>
      </c>
      <c r="D1106" s="140">
        <v>1.74E-4</v>
      </c>
      <c r="E1106" s="140">
        <v>1.74E-4</v>
      </c>
      <c r="F1106" t="str">
        <f t="shared" si="34"/>
        <v>(株)エフオン</v>
      </c>
      <c r="G1106" t="str">
        <f t="shared" si="35"/>
        <v>(株)エフオン_メニューB</v>
      </c>
      <c r="H1106">
        <v>1.74E-4</v>
      </c>
      <c r="I1106" s="140"/>
    </row>
    <row r="1107" spans="1:9">
      <c r="A1107" s="140"/>
      <c r="B1107" s="140"/>
      <c r="C1107" s="140" t="s">
        <v>988</v>
      </c>
      <c r="D1107" s="140">
        <v>2.6200000000000003E-4</v>
      </c>
      <c r="E1107" s="140">
        <v>2.6200000000000003E-4</v>
      </c>
      <c r="F1107" t="str">
        <f t="shared" si="34"/>
        <v>(株)エフオン</v>
      </c>
      <c r="G1107" t="str">
        <f t="shared" si="35"/>
        <v>(株)エフオン_メニューC</v>
      </c>
      <c r="H1107">
        <v>2.6200000000000003E-4</v>
      </c>
      <c r="I1107" s="140"/>
    </row>
    <row r="1108" spans="1:9">
      <c r="A1108" s="140"/>
      <c r="B1108" s="140"/>
      <c r="C1108" s="140" t="s">
        <v>987</v>
      </c>
      <c r="D1108" s="140">
        <v>3.48E-4</v>
      </c>
      <c r="E1108" s="140">
        <v>3.48E-4</v>
      </c>
      <c r="F1108" t="str">
        <f t="shared" si="34"/>
        <v>(株)エフオン</v>
      </c>
      <c r="G1108" t="str">
        <f t="shared" si="35"/>
        <v>(株)エフオン_メニューD</v>
      </c>
      <c r="H1108">
        <v>3.48E-4</v>
      </c>
      <c r="I1108" s="140"/>
    </row>
    <row r="1109" spans="1:9">
      <c r="A1109" s="140"/>
      <c r="B1109" s="140"/>
      <c r="C1109" s="140" t="s">
        <v>952</v>
      </c>
      <c r="D1109" s="140">
        <v>1.01E-4</v>
      </c>
      <c r="E1109" s="140">
        <v>1.01E-4</v>
      </c>
      <c r="F1109" t="str">
        <f t="shared" si="34"/>
        <v>(株)エフオン</v>
      </c>
      <c r="G1109" t="str">
        <f t="shared" si="35"/>
        <v>(株)エフオン_(参考値)事業者全体</v>
      </c>
      <c r="H1109">
        <v>1.01E-4</v>
      </c>
      <c r="I1109" s="140"/>
    </row>
    <row r="1110" spans="1:9">
      <c r="A1110" s="140" t="s">
        <v>553</v>
      </c>
      <c r="B1110" s="140" t="s">
        <v>984</v>
      </c>
      <c r="C1110" s="140"/>
      <c r="D1110" s="140">
        <v>3.2000000000000003E-4</v>
      </c>
      <c r="E1110" s="140">
        <v>3.2000000000000003E-4</v>
      </c>
      <c r="F1110" t="str">
        <f t="shared" si="34"/>
        <v>(株)岡崎さくら電力</v>
      </c>
      <c r="G1110" t="str">
        <f t="shared" si="35"/>
        <v>(株)岡崎さくら電力_</v>
      </c>
      <c r="H1110">
        <v>3.2000000000000003E-4</v>
      </c>
      <c r="I1110" s="140"/>
    </row>
    <row r="1111" spans="1:9">
      <c r="A1111" s="140" t="s">
        <v>552</v>
      </c>
      <c r="B1111" s="140" t="s">
        <v>2477</v>
      </c>
      <c r="C1111" s="140"/>
      <c r="D1111" s="140">
        <v>4.2499999999999998E-4</v>
      </c>
      <c r="E1111" s="140">
        <v>4.2499999999999998E-4</v>
      </c>
      <c r="F1111" t="str">
        <f t="shared" si="34"/>
        <v>旭マルヰ(株)(旧：旭マルヰガス(株))</v>
      </c>
      <c r="G1111" t="str">
        <f t="shared" si="35"/>
        <v>旭マルヰ(株)(旧：旭マルヰガス(株))_</v>
      </c>
      <c r="H1111">
        <v>4.2499999999999998E-4</v>
      </c>
      <c r="I1111" s="140"/>
    </row>
    <row r="1112" spans="1:9">
      <c r="A1112" s="140" t="s">
        <v>551</v>
      </c>
      <c r="B1112" s="140" t="s">
        <v>2478</v>
      </c>
      <c r="C1112" s="140"/>
      <c r="D1112" s="140">
        <v>0</v>
      </c>
      <c r="E1112" s="140">
        <v>0</v>
      </c>
      <c r="F1112" t="str">
        <f t="shared" si="34"/>
        <v>ENEOSリニューアブル・エナジー・ソリューションズ(株)(旧：JREトレーディング(株))</v>
      </c>
      <c r="G1112" t="str">
        <f t="shared" si="35"/>
        <v>ENEOSリニューアブル・エナジー・ソリューションズ(株)(旧：JREトレーディング(株))_</v>
      </c>
      <c r="H1112">
        <v>0</v>
      </c>
      <c r="I1112" s="140"/>
    </row>
    <row r="1113" spans="1:9">
      <c r="A1113" s="140" t="s">
        <v>550</v>
      </c>
      <c r="B1113" s="140" t="s">
        <v>2479</v>
      </c>
      <c r="C1113" s="140"/>
      <c r="D1113" s="140">
        <v>3.86E-4</v>
      </c>
      <c r="E1113" s="140">
        <v>3.86E-4</v>
      </c>
      <c r="F1113" t="str">
        <f t="shared" si="34"/>
        <v>Castleton Commodities Japan合同会社</v>
      </c>
      <c r="G1113" t="str">
        <f t="shared" si="35"/>
        <v>Castleton Commodities Japan合同会社_</v>
      </c>
      <c r="H1113">
        <v>3.86E-4</v>
      </c>
      <c r="I1113" s="140"/>
    </row>
    <row r="1114" spans="1:9">
      <c r="A1114" s="140" t="s">
        <v>549</v>
      </c>
      <c r="B1114" s="140" t="s">
        <v>983</v>
      </c>
      <c r="C1114" s="140"/>
      <c r="D1114" s="140">
        <v>2.04E-4</v>
      </c>
      <c r="E1114" s="140">
        <v>2.04E-4</v>
      </c>
      <c r="F1114" t="str">
        <f t="shared" si="34"/>
        <v>神戸電力(株)</v>
      </c>
      <c r="G1114" t="str">
        <f t="shared" si="35"/>
        <v>神戸電力(株)_</v>
      </c>
      <c r="H1114">
        <v>2.04E-4</v>
      </c>
      <c r="I1114" s="140"/>
    </row>
    <row r="1115" spans="1:9">
      <c r="A1115" s="140" t="s">
        <v>2480</v>
      </c>
      <c r="B1115" s="140" t="s">
        <v>2481</v>
      </c>
      <c r="C1115" s="140"/>
      <c r="D1115" s="140">
        <v>4.2200000000000001E-4</v>
      </c>
      <c r="E1115" s="140">
        <v>4.2200000000000001E-4</v>
      </c>
      <c r="F1115" t="str">
        <f t="shared" si="34"/>
        <v>Valhall合同会社</v>
      </c>
      <c r="G1115" t="str">
        <f t="shared" si="35"/>
        <v>Valhall合同会社_</v>
      </c>
      <c r="H1115">
        <v>4.2200000000000001E-4</v>
      </c>
      <c r="I1115" s="140"/>
    </row>
    <row r="1116" spans="1:9">
      <c r="A1116" s="140" t="s">
        <v>548</v>
      </c>
      <c r="B1116" s="140" t="s">
        <v>2482</v>
      </c>
      <c r="C1116" s="140"/>
      <c r="D1116" s="140">
        <v>5.6099999999999998E-4</v>
      </c>
      <c r="E1116" s="140">
        <v>5.6099999999999998E-4</v>
      </c>
      <c r="F1116" t="str">
        <f t="shared" si="34"/>
        <v>エア・ウォーター・ライフソリューション(株)</v>
      </c>
      <c r="G1116" t="str">
        <f t="shared" si="35"/>
        <v>エア・ウォーター・ライフソリューション(株)_</v>
      </c>
      <c r="H1116">
        <v>5.6099999999999998E-4</v>
      </c>
      <c r="I1116" s="140"/>
    </row>
    <row r="1117" spans="1:9">
      <c r="A1117" s="140" t="s">
        <v>547</v>
      </c>
      <c r="B1117" s="140" t="s">
        <v>982</v>
      </c>
      <c r="C1117" s="140" t="s">
        <v>429</v>
      </c>
      <c r="D1117" s="140">
        <v>3.4499999999999998E-4</v>
      </c>
      <c r="E1117" s="140">
        <v>3.4499999999999998E-4</v>
      </c>
      <c r="F1117" t="str">
        <f t="shared" si="34"/>
        <v>生活協同組合ひろしま</v>
      </c>
      <c r="G1117" t="str">
        <f t="shared" si="35"/>
        <v>生活協同組合ひろしま_メニューA</v>
      </c>
      <c r="H1117">
        <v>3.4499999999999998E-4</v>
      </c>
      <c r="I1117" s="140"/>
    </row>
    <row r="1118" spans="1:9">
      <c r="A1118" s="140"/>
      <c r="B1118" s="140"/>
      <c r="C1118" s="140" t="s">
        <v>393</v>
      </c>
      <c r="D1118" s="140">
        <v>2.7099999999999997E-4</v>
      </c>
      <c r="E1118" s="140">
        <v>2.7099999999999997E-4</v>
      </c>
      <c r="F1118" t="str">
        <f t="shared" si="34"/>
        <v>生活協同組合ひろしま</v>
      </c>
      <c r="G1118" t="str">
        <f t="shared" si="35"/>
        <v>生活協同組合ひろしま_メニューB(残差)</v>
      </c>
      <c r="H1118">
        <v>2.7099999999999997E-4</v>
      </c>
      <c r="I1118" s="140"/>
    </row>
    <row r="1119" spans="1:9">
      <c r="A1119" s="140"/>
      <c r="B1119" s="140"/>
      <c r="C1119" s="140" t="s">
        <v>952</v>
      </c>
      <c r="D1119" s="140">
        <v>2.72E-4</v>
      </c>
      <c r="E1119" s="140">
        <v>2.72E-4</v>
      </c>
      <c r="F1119" t="str">
        <f t="shared" si="34"/>
        <v>生活協同組合ひろしま</v>
      </c>
      <c r="G1119" t="str">
        <f t="shared" si="35"/>
        <v>生活協同組合ひろしま_(参考値)事業者全体</v>
      </c>
      <c r="H1119">
        <v>2.72E-4</v>
      </c>
      <c r="I1119" s="140"/>
    </row>
    <row r="1120" spans="1:9">
      <c r="A1120" s="140" t="s">
        <v>546</v>
      </c>
      <c r="B1120" s="140" t="s">
        <v>2483</v>
      </c>
      <c r="C1120" s="140"/>
      <c r="D1120" s="140">
        <v>6.3299999999999999E-4</v>
      </c>
      <c r="E1120" s="140">
        <v>6.3299999999999999E-4</v>
      </c>
      <c r="F1120" t="str">
        <f t="shared" si="34"/>
        <v>(株)RenoLabo</v>
      </c>
      <c r="G1120" t="str">
        <f t="shared" si="35"/>
        <v>(株)RenoLabo_</v>
      </c>
      <c r="H1120">
        <v>6.3299999999999999E-4</v>
      </c>
      <c r="I1120" s="140"/>
    </row>
    <row r="1121" spans="1:9">
      <c r="A1121" s="140" t="s">
        <v>545</v>
      </c>
      <c r="B1121" s="140" t="s">
        <v>981</v>
      </c>
      <c r="C1121" s="140"/>
      <c r="D1121" s="140">
        <v>1.07E-4</v>
      </c>
      <c r="E1121" s="140">
        <v>1.07E-4</v>
      </c>
      <c r="F1121" t="str">
        <f t="shared" si="34"/>
        <v>アークエルテクノロジーズ(株)</v>
      </c>
      <c r="G1121" t="str">
        <f t="shared" si="35"/>
        <v>アークエルテクノロジーズ(株)_</v>
      </c>
      <c r="H1121">
        <v>1.07E-4</v>
      </c>
      <c r="I1121" s="140"/>
    </row>
    <row r="1122" spans="1:9">
      <c r="A1122" s="140" t="s">
        <v>544</v>
      </c>
      <c r="B1122" s="140" t="s">
        <v>980</v>
      </c>
      <c r="C1122" s="140"/>
      <c r="D1122" s="140">
        <v>6.0400000000000004E-4</v>
      </c>
      <c r="E1122" s="140">
        <v>6.0400000000000004E-4</v>
      </c>
      <c r="F1122" t="str">
        <f t="shared" si="34"/>
        <v>エルメック(株)</v>
      </c>
      <c r="G1122" t="str">
        <f t="shared" si="35"/>
        <v>エルメック(株)_</v>
      </c>
      <c r="H1122">
        <v>6.0400000000000004E-4</v>
      </c>
      <c r="I1122" s="140"/>
    </row>
    <row r="1123" spans="1:9">
      <c r="A1123" s="140" t="s">
        <v>543</v>
      </c>
      <c r="B1123" s="140" t="s">
        <v>979</v>
      </c>
      <c r="C1123" s="140"/>
      <c r="D1123" s="140">
        <v>4.4099999999999999E-4</v>
      </c>
      <c r="E1123" s="140">
        <v>4.4099999999999999E-4</v>
      </c>
      <c r="F1123" t="str">
        <f t="shared" si="34"/>
        <v>(株)オズエナジー</v>
      </c>
      <c r="G1123" t="str">
        <f t="shared" si="35"/>
        <v>(株)オズエナジー_</v>
      </c>
      <c r="H1123">
        <v>4.4099999999999999E-4</v>
      </c>
      <c r="I1123" s="140"/>
    </row>
    <row r="1124" spans="1:9">
      <c r="A1124" s="140" t="s">
        <v>542</v>
      </c>
      <c r="B1124" s="140" t="s">
        <v>978</v>
      </c>
      <c r="C1124" s="140"/>
      <c r="D1124" s="140">
        <v>4.2700000000000002E-4</v>
      </c>
      <c r="E1124" s="140">
        <v>4.2700000000000002E-4</v>
      </c>
      <c r="F1124" t="str">
        <f t="shared" si="34"/>
        <v>レモンガス(株)</v>
      </c>
      <c r="G1124" t="str">
        <f t="shared" si="35"/>
        <v>レモンガス(株)_</v>
      </c>
      <c r="H1124">
        <v>4.2700000000000002E-4</v>
      </c>
      <c r="I1124" s="140"/>
    </row>
    <row r="1125" spans="1:9">
      <c r="A1125" s="140" t="s">
        <v>541</v>
      </c>
      <c r="B1125" s="140" t="s">
        <v>977</v>
      </c>
      <c r="C1125" s="140"/>
      <c r="D1125" s="140">
        <v>3.0600000000000001E-4</v>
      </c>
      <c r="E1125" s="140">
        <v>3.0600000000000001E-4</v>
      </c>
      <c r="F1125" t="str">
        <f t="shared" si="34"/>
        <v>(株)日本海水</v>
      </c>
      <c r="G1125" t="str">
        <f t="shared" si="35"/>
        <v>(株)日本海水_</v>
      </c>
      <c r="H1125">
        <v>3.0600000000000001E-4</v>
      </c>
      <c r="I1125" s="140"/>
    </row>
    <row r="1126" spans="1:9">
      <c r="A1126" s="140" t="s">
        <v>540</v>
      </c>
      <c r="B1126" s="140" t="s">
        <v>2484</v>
      </c>
      <c r="C1126" s="140" t="s">
        <v>429</v>
      </c>
      <c r="D1126" s="140">
        <v>0</v>
      </c>
      <c r="E1126" s="140">
        <v>0</v>
      </c>
      <c r="F1126" t="str">
        <f t="shared" si="34"/>
        <v>しろくま電力(株)</v>
      </c>
      <c r="G1126" t="str">
        <f t="shared" si="35"/>
        <v>しろくま電力(株)_メニューA</v>
      </c>
      <c r="H1126">
        <v>0</v>
      </c>
      <c r="I1126" s="140"/>
    </row>
    <row r="1127" spans="1:9">
      <c r="A1127" s="140"/>
      <c r="B1127" s="140"/>
      <c r="C1127" s="140" t="s">
        <v>953</v>
      </c>
      <c r="D1127" s="140">
        <v>3.9899999999999999E-4</v>
      </c>
      <c r="E1127" s="140">
        <v>3.9899999999999999E-4</v>
      </c>
      <c r="F1127" t="str">
        <f t="shared" si="34"/>
        <v>しろくま電力(株)</v>
      </c>
      <c r="G1127" t="str">
        <f t="shared" si="35"/>
        <v>しろくま電力(株)_メニューB</v>
      </c>
      <c r="H1127">
        <v>3.9899999999999999E-4</v>
      </c>
      <c r="I1127" s="140"/>
    </row>
    <row r="1128" spans="1:9">
      <c r="A1128" s="140"/>
      <c r="B1128" s="140"/>
      <c r="C1128" s="140" t="s">
        <v>965</v>
      </c>
      <c r="D1128" s="140">
        <v>5.3200000000000003E-4</v>
      </c>
      <c r="E1128" s="140">
        <v>5.3200000000000003E-4</v>
      </c>
      <c r="F1128" t="str">
        <f t="shared" si="34"/>
        <v>しろくま電力(株)</v>
      </c>
      <c r="G1128" t="str">
        <f t="shared" si="35"/>
        <v>しろくま電力(株)_メニューC(残差)</v>
      </c>
      <c r="H1128">
        <v>5.3200000000000003E-4</v>
      </c>
      <c r="I1128" s="140"/>
    </row>
    <row r="1129" spans="1:9">
      <c r="A1129" s="140"/>
      <c r="B1129" s="140"/>
      <c r="C1129" s="140" t="s">
        <v>952</v>
      </c>
      <c r="D1129" s="140">
        <v>1.5699999999999999E-4</v>
      </c>
      <c r="E1129" s="140">
        <v>1.5699999999999999E-4</v>
      </c>
      <c r="F1129" t="str">
        <f t="shared" si="34"/>
        <v>しろくま電力(株)</v>
      </c>
      <c r="G1129" t="str">
        <f t="shared" si="35"/>
        <v>しろくま電力(株)_(参考値)事業者全体</v>
      </c>
      <c r="H1129">
        <v>1.5699999999999999E-4</v>
      </c>
      <c r="I1129" s="140"/>
    </row>
    <row r="1130" spans="1:9">
      <c r="A1130" s="140" t="s">
        <v>539</v>
      </c>
      <c r="B1130" s="140" t="s">
        <v>976</v>
      </c>
      <c r="C1130" s="140"/>
      <c r="D1130" s="140">
        <v>4.8899999999999996E-4</v>
      </c>
      <c r="E1130" s="140">
        <v>4.8899999999999996E-4</v>
      </c>
      <c r="F1130" t="str">
        <f t="shared" si="34"/>
        <v>中小企業支援(株)</v>
      </c>
      <c r="G1130" t="str">
        <f t="shared" si="35"/>
        <v>中小企業支援(株)_</v>
      </c>
      <c r="H1130">
        <v>4.8899999999999996E-4</v>
      </c>
      <c r="I1130" s="140"/>
    </row>
    <row r="1131" spans="1:9">
      <c r="A1131" s="140" t="s">
        <v>538</v>
      </c>
      <c r="B1131" s="140" t="s">
        <v>975</v>
      </c>
      <c r="C1131" s="140"/>
      <c r="D1131" s="140">
        <v>6.1799999999999995E-4</v>
      </c>
      <c r="E1131" s="140">
        <v>6.1799999999999995E-4</v>
      </c>
      <c r="F1131" t="str">
        <f t="shared" si="34"/>
        <v>サントラベラーズサービス有限会社</v>
      </c>
      <c r="G1131" t="str">
        <f t="shared" si="35"/>
        <v>サントラベラーズサービス有限会社_</v>
      </c>
      <c r="H1131">
        <v>6.1799999999999995E-4</v>
      </c>
      <c r="I1131" s="140"/>
    </row>
    <row r="1132" spans="1:9">
      <c r="A1132" s="140" t="s">
        <v>537</v>
      </c>
      <c r="B1132" s="140" t="s">
        <v>974</v>
      </c>
      <c r="C1132" s="140"/>
      <c r="D1132" s="140">
        <v>3.8299999999999999E-4</v>
      </c>
      <c r="E1132" s="140">
        <v>3.8299999999999999E-4</v>
      </c>
      <c r="F1132" t="str">
        <f t="shared" si="34"/>
        <v>八千代エンジニヤリング(株)</v>
      </c>
      <c r="G1132" t="str">
        <f t="shared" si="35"/>
        <v>八千代エンジニヤリング(株)_</v>
      </c>
      <c r="H1132">
        <v>3.8299999999999999E-4</v>
      </c>
      <c r="I1132" s="140"/>
    </row>
    <row r="1133" spans="1:9">
      <c r="A1133" s="140" t="s">
        <v>536</v>
      </c>
      <c r="B1133" s="140" t="s">
        <v>973</v>
      </c>
      <c r="C1133" s="140" t="s">
        <v>429</v>
      </c>
      <c r="D1133" s="140">
        <v>0</v>
      </c>
      <c r="E1133" s="140">
        <v>0</v>
      </c>
      <c r="F1133" t="str">
        <f t="shared" si="34"/>
        <v>神楽電力(株)</v>
      </c>
      <c r="G1133" t="str">
        <f t="shared" si="35"/>
        <v>神楽電力(株)_メニューA</v>
      </c>
      <c r="H1133">
        <v>0</v>
      </c>
      <c r="I1133" s="140"/>
    </row>
    <row r="1134" spans="1:9">
      <c r="A1134" s="140"/>
      <c r="B1134" s="140"/>
      <c r="C1134" s="140" t="s">
        <v>953</v>
      </c>
      <c r="D1134" s="140">
        <v>0</v>
      </c>
      <c r="E1134" s="140">
        <v>0</v>
      </c>
      <c r="F1134" t="str">
        <f t="shared" si="34"/>
        <v>神楽電力(株)</v>
      </c>
      <c r="G1134" t="str">
        <f t="shared" si="35"/>
        <v>神楽電力(株)_メニューB</v>
      </c>
      <c r="H1134">
        <v>0</v>
      </c>
      <c r="I1134" s="140"/>
    </row>
    <row r="1135" spans="1:9">
      <c r="A1135" s="140"/>
      <c r="B1135" s="140"/>
      <c r="C1135" s="140" t="s">
        <v>965</v>
      </c>
      <c r="D1135" s="140">
        <v>5.9400000000000002E-4</v>
      </c>
      <c r="E1135" s="140">
        <v>5.9400000000000002E-4</v>
      </c>
      <c r="F1135" t="str">
        <f t="shared" si="34"/>
        <v>神楽電力(株)</v>
      </c>
      <c r="G1135" t="str">
        <f t="shared" si="35"/>
        <v>神楽電力(株)_メニューC(残差)</v>
      </c>
      <c r="H1135">
        <v>5.9400000000000002E-4</v>
      </c>
      <c r="I1135" s="140"/>
    </row>
    <row r="1136" spans="1:9">
      <c r="A1136" s="140"/>
      <c r="B1136" s="140"/>
      <c r="C1136" s="140" t="s">
        <v>952</v>
      </c>
      <c r="D1136" s="140">
        <v>2.0799999999999999E-4</v>
      </c>
      <c r="E1136" s="140">
        <v>2.0799999999999999E-4</v>
      </c>
      <c r="F1136" t="str">
        <f t="shared" si="34"/>
        <v>神楽電力(株)</v>
      </c>
      <c r="G1136" t="str">
        <f t="shared" si="35"/>
        <v>神楽電力(株)_(参考値)事業者全体</v>
      </c>
      <c r="H1136">
        <v>2.0799999999999999E-4</v>
      </c>
      <c r="I1136" s="140"/>
    </row>
    <row r="1137" spans="1:9">
      <c r="A1137" s="140" t="s">
        <v>535</v>
      </c>
      <c r="B1137" s="140" t="s">
        <v>972</v>
      </c>
      <c r="C1137" s="140"/>
      <c r="D1137" s="140">
        <v>4.3300000000000001E-4</v>
      </c>
      <c r="E1137" s="140">
        <v>4.3300000000000001E-4</v>
      </c>
      <c r="F1137" t="str">
        <f t="shared" si="34"/>
        <v>ゆきぐに新電力(株)</v>
      </c>
      <c r="G1137" t="str">
        <f t="shared" si="35"/>
        <v>ゆきぐに新電力(株)_</v>
      </c>
      <c r="H1137">
        <v>4.3300000000000001E-4</v>
      </c>
      <c r="I1137" s="140"/>
    </row>
    <row r="1138" spans="1:9">
      <c r="A1138" s="140" t="s">
        <v>534</v>
      </c>
      <c r="B1138" s="140" t="s">
        <v>971</v>
      </c>
      <c r="C1138" s="140"/>
      <c r="D1138" s="140">
        <v>3.0000000000000001E-6</v>
      </c>
      <c r="E1138" s="140">
        <v>3.0000000000000001E-6</v>
      </c>
      <c r="F1138" t="str">
        <f t="shared" si="34"/>
        <v>(株)ながさきサステナエナジー</v>
      </c>
      <c r="G1138" t="str">
        <f t="shared" si="35"/>
        <v>(株)ながさきサステナエナジー_</v>
      </c>
      <c r="H1138">
        <v>3.0000000000000001E-6</v>
      </c>
      <c r="I1138" s="140"/>
    </row>
    <row r="1139" spans="1:9">
      <c r="A1139" s="140" t="s">
        <v>2485</v>
      </c>
      <c r="B1139" s="140" t="s">
        <v>2486</v>
      </c>
      <c r="C1139" s="140"/>
      <c r="D1139" s="140">
        <v>3.6299999999999999E-4</v>
      </c>
      <c r="E1139" s="140">
        <v>3.6299999999999999E-4</v>
      </c>
      <c r="F1139" t="str">
        <f t="shared" si="34"/>
        <v>葛尾創生電力(株)</v>
      </c>
      <c r="G1139" t="str">
        <f t="shared" si="35"/>
        <v>葛尾創生電力(株)_</v>
      </c>
      <c r="H1139">
        <v>3.6299999999999999E-4</v>
      </c>
      <c r="I1139" s="140"/>
    </row>
    <row r="1140" spans="1:9">
      <c r="A1140" s="140" t="s">
        <v>2487</v>
      </c>
      <c r="B1140" s="140" t="s">
        <v>2488</v>
      </c>
      <c r="C1140" s="140" t="s">
        <v>429</v>
      </c>
      <c r="D1140" s="140">
        <v>0</v>
      </c>
      <c r="E1140" s="140">
        <v>0</v>
      </c>
      <c r="F1140" t="str">
        <f t="shared" si="34"/>
        <v>(株)EFでんき(旧：(株)ライフエナジー)</v>
      </c>
      <c r="G1140" t="str">
        <f t="shared" si="35"/>
        <v>(株)EFでんき(旧：(株)ライフエナジー)_メニューA</v>
      </c>
      <c r="H1140">
        <v>0</v>
      </c>
      <c r="I1140" s="140"/>
    </row>
    <row r="1141" spans="1:9">
      <c r="A1141" s="140"/>
      <c r="B1141" s="140"/>
      <c r="C1141" s="140" t="s">
        <v>953</v>
      </c>
      <c r="D1141" s="140">
        <v>1.2400000000000001E-4</v>
      </c>
      <c r="E1141" s="140">
        <v>1.2400000000000001E-4</v>
      </c>
      <c r="F1141" t="str">
        <f t="shared" si="34"/>
        <v>(株)EFでんき(旧：(株)ライフエナジー)</v>
      </c>
      <c r="G1141" t="str">
        <f t="shared" si="35"/>
        <v>(株)EFでんき(旧：(株)ライフエナジー)_メニューB</v>
      </c>
      <c r="H1141">
        <v>1.2400000000000001E-4</v>
      </c>
      <c r="I1141" s="140"/>
    </row>
    <row r="1142" spans="1:9">
      <c r="A1142" s="140"/>
      <c r="B1142" s="140"/>
      <c r="C1142" s="140" t="s">
        <v>965</v>
      </c>
      <c r="D1142" s="140">
        <v>0</v>
      </c>
      <c r="E1142" s="140">
        <v>0</v>
      </c>
      <c r="F1142" t="str">
        <f t="shared" si="34"/>
        <v>(株)EFでんき(旧：(株)ライフエナジー)</v>
      </c>
      <c r="G1142" t="str">
        <f t="shared" si="35"/>
        <v>(株)EFでんき(旧：(株)ライフエナジー)_メニューC(残差)</v>
      </c>
      <c r="H1142">
        <v>0</v>
      </c>
      <c r="I1142" s="140"/>
    </row>
    <row r="1143" spans="1:9">
      <c r="A1143" s="140"/>
      <c r="B1143" s="140"/>
      <c r="C1143" s="140" t="s">
        <v>952</v>
      </c>
      <c r="D1143" s="140">
        <v>0</v>
      </c>
      <c r="E1143" s="140">
        <v>0</v>
      </c>
      <c r="F1143" t="str">
        <f t="shared" si="34"/>
        <v>(株)EFでんき(旧：(株)ライフエナジー)</v>
      </c>
      <c r="G1143" t="str">
        <f t="shared" si="35"/>
        <v>(株)EFでんき(旧：(株)ライフエナジー)_(参考値)事業者全体</v>
      </c>
      <c r="H1143">
        <v>0</v>
      </c>
      <c r="I1143" s="140"/>
    </row>
    <row r="1144" spans="1:9">
      <c r="A1144" s="140" t="s">
        <v>533</v>
      </c>
      <c r="B1144" s="140" t="s">
        <v>970</v>
      </c>
      <c r="C1144" s="140"/>
      <c r="D1144" s="140">
        <v>4.2999999999999999E-4</v>
      </c>
      <c r="E1144" s="140">
        <v>4.2999999999999999E-4</v>
      </c>
      <c r="F1144" t="str">
        <f t="shared" si="34"/>
        <v>(株)グルーヴエナジー</v>
      </c>
      <c r="G1144" t="str">
        <f t="shared" si="35"/>
        <v>(株)グルーヴエナジー_</v>
      </c>
      <c r="H1144">
        <v>4.2999999999999999E-4</v>
      </c>
      <c r="I1144" s="140"/>
    </row>
    <row r="1145" spans="1:9">
      <c r="A1145" s="140" t="s">
        <v>532</v>
      </c>
      <c r="B1145" s="140" t="s">
        <v>969</v>
      </c>
      <c r="C1145" s="140"/>
      <c r="D1145" s="140">
        <v>5.1199999999999998E-4</v>
      </c>
      <c r="E1145" s="140">
        <v>5.1199999999999998E-4</v>
      </c>
      <c r="F1145" t="str">
        <f t="shared" si="34"/>
        <v>高知ニューエナジー(株)</v>
      </c>
      <c r="G1145" t="str">
        <f t="shared" si="35"/>
        <v>高知ニューエナジー(株)_</v>
      </c>
      <c r="H1145">
        <v>5.1199999999999998E-4</v>
      </c>
      <c r="I1145" s="140"/>
    </row>
    <row r="1146" spans="1:9">
      <c r="A1146" s="140" t="s">
        <v>531</v>
      </c>
      <c r="B1146" s="140" t="s">
        <v>968</v>
      </c>
      <c r="C1146" s="140"/>
      <c r="D1146" s="140">
        <v>4.64E-4</v>
      </c>
      <c r="E1146" s="140">
        <v>4.64E-4</v>
      </c>
      <c r="F1146" t="str">
        <f t="shared" si="34"/>
        <v>もみじ電力(株)</v>
      </c>
      <c r="G1146" t="str">
        <f t="shared" si="35"/>
        <v>もみじ電力(株)_</v>
      </c>
      <c r="H1146">
        <v>4.64E-4</v>
      </c>
      <c r="I1146" s="140"/>
    </row>
    <row r="1147" spans="1:9">
      <c r="A1147" s="140" t="s">
        <v>530</v>
      </c>
      <c r="B1147" s="140" t="s">
        <v>967</v>
      </c>
      <c r="C1147" s="140"/>
      <c r="D1147" s="140">
        <v>5.1199999999999998E-4</v>
      </c>
      <c r="E1147" s="140">
        <v>5.1199999999999998E-4</v>
      </c>
      <c r="F1147" t="str">
        <f t="shared" si="34"/>
        <v>(株)縁人</v>
      </c>
      <c r="G1147" t="str">
        <f t="shared" si="35"/>
        <v>(株)縁人_</v>
      </c>
      <c r="H1147">
        <v>5.1199999999999998E-4</v>
      </c>
      <c r="I1147" s="140"/>
    </row>
    <row r="1148" spans="1:9">
      <c r="A1148" s="140" t="s">
        <v>529</v>
      </c>
      <c r="B1148" s="140" t="s">
        <v>2489</v>
      </c>
      <c r="C1148" s="140"/>
      <c r="D1148" s="140">
        <v>4.55E-4</v>
      </c>
      <c r="E1148" s="140">
        <v>4.55E-4</v>
      </c>
      <c r="F1148" t="str">
        <f t="shared" si="34"/>
        <v>T＆Tエナジー(株)</v>
      </c>
      <c r="G1148" t="str">
        <f t="shared" si="35"/>
        <v>T＆Tエナジー(株)_</v>
      </c>
      <c r="H1148">
        <v>4.55E-4</v>
      </c>
      <c r="I1148" s="140"/>
    </row>
    <row r="1149" spans="1:9">
      <c r="A1149" s="140" t="s">
        <v>528</v>
      </c>
      <c r="B1149" s="140" t="s">
        <v>966</v>
      </c>
      <c r="C1149" s="140" t="s">
        <v>429</v>
      </c>
      <c r="D1149" s="140">
        <v>0</v>
      </c>
      <c r="E1149" s="140">
        <v>0</v>
      </c>
      <c r="F1149" t="str">
        <f t="shared" si="34"/>
        <v>(株)ルーク</v>
      </c>
      <c r="G1149" t="str">
        <f t="shared" si="35"/>
        <v>(株)ルーク_メニューA</v>
      </c>
      <c r="H1149">
        <v>0</v>
      </c>
      <c r="I1149" s="140"/>
    </row>
    <row r="1150" spans="1:9">
      <c r="A1150" s="140"/>
      <c r="B1150" s="140"/>
      <c r="C1150" s="140" t="s">
        <v>393</v>
      </c>
      <c r="D1150" s="140">
        <v>4.2999999999999999E-4</v>
      </c>
      <c r="E1150" s="140">
        <v>4.2999999999999999E-4</v>
      </c>
      <c r="F1150" t="str">
        <f t="shared" si="34"/>
        <v>(株)ルーク</v>
      </c>
      <c r="G1150" t="str">
        <f t="shared" si="35"/>
        <v>(株)ルーク_メニューB(残差)</v>
      </c>
      <c r="H1150">
        <v>4.2999999999999999E-4</v>
      </c>
      <c r="I1150" s="140"/>
    </row>
    <row r="1151" spans="1:9">
      <c r="A1151" s="140"/>
      <c r="B1151" s="140"/>
      <c r="C1151" s="140" t="s">
        <v>952</v>
      </c>
      <c r="D1151" s="140">
        <v>4.0900000000000002E-4</v>
      </c>
      <c r="E1151" s="140">
        <v>4.0900000000000002E-4</v>
      </c>
      <c r="F1151" t="str">
        <f t="shared" si="34"/>
        <v>(株)ルーク</v>
      </c>
      <c r="G1151" t="str">
        <f t="shared" si="35"/>
        <v>(株)ルーク_(参考値)事業者全体</v>
      </c>
      <c r="H1151">
        <v>4.0900000000000002E-4</v>
      </c>
      <c r="I1151" s="140"/>
    </row>
    <row r="1152" spans="1:9">
      <c r="A1152" s="140" t="s">
        <v>527</v>
      </c>
      <c r="B1152" s="140" t="s">
        <v>964</v>
      </c>
      <c r="C1152" s="140"/>
      <c r="D1152" s="140">
        <v>0</v>
      </c>
      <c r="E1152" s="140">
        <v>0</v>
      </c>
      <c r="F1152" t="str">
        <f t="shared" si="34"/>
        <v>かけがわ報徳パワー(株)</v>
      </c>
      <c r="G1152" t="str">
        <f t="shared" si="35"/>
        <v>かけがわ報徳パワー(株)_</v>
      </c>
      <c r="H1152">
        <v>0</v>
      </c>
      <c r="I1152" s="140"/>
    </row>
    <row r="1153" spans="1:9">
      <c r="A1153" s="140" t="s">
        <v>526</v>
      </c>
      <c r="B1153" s="140" t="s">
        <v>2490</v>
      </c>
      <c r="C1153" s="140"/>
      <c r="D1153" s="140">
        <v>6.2100000000000002E-4</v>
      </c>
      <c r="E1153" s="140">
        <v>6.2100000000000002E-4</v>
      </c>
      <c r="F1153" t="str">
        <f t="shared" si="34"/>
        <v>SustainableEnergy(株)</v>
      </c>
      <c r="G1153" t="str">
        <f t="shared" si="35"/>
        <v>SustainableEnergy(株)_</v>
      </c>
      <c r="H1153">
        <v>6.2100000000000002E-4</v>
      </c>
      <c r="I1153" s="140"/>
    </row>
    <row r="1154" spans="1:9">
      <c r="A1154" s="140" t="s">
        <v>525</v>
      </c>
      <c r="B1154" s="140" t="s">
        <v>963</v>
      </c>
      <c r="C1154" s="140"/>
      <c r="D1154" s="140">
        <v>2.4600000000000002E-4</v>
      </c>
      <c r="E1154" s="140">
        <v>2.4600000000000002E-4</v>
      </c>
      <c r="F1154" t="str">
        <f t="shared" si="34"/>
        <v>穂の国とよはし電力(株)</v>
      </c>
      <c r="G1154" t="str">
        <f t="shared" si="35"/>
        <v>穂の国とよはし電力(株)_</v>
      </c>
      <c r="H1154">
        <v>2.4600000000000002E-4</v>
      </c>
      <c r="I1154" s="140"/>
    </row>
    <row r="1155" spans="1:9">
      <c r="A1155" s="140" t="s">
        <v>524</v>
      </c>
      <c r="B1155" s="140" t="s">
        <v>962</v>
      </c>
      <c r="C1155" s="140"/>
      <c r="D1155" s="140">
        <v>5.6499999999999996E-4</v>
      </c>
      <c r="E1155" s="140">
        <v>5.6499999999999996E-4</v>
      </c>
      <c r="F1155" t="str">
        <f t="shared" si="34"/>
        <v>イワタニセントラル北海道(株)</v>
      </c>
      <c r="G1155" t="str">
        <f t="shared" si="35"/>
        <v>イワタニセントラル北海道(株)_</v>
      </c>
      <c r="H1155">
        <v>5.6499999999999996E-4</v>
      </c>
      <c r="I1155" s="140"/>
    </row>
    <row r="1156" spans="1:9">
      <c r="A1156" s="140" t="s">
        <v>523</v>
      </c>
      <c r="B1156" s="140" t="s">
        <v>961</v>
      </c>
      <c r="C1156" s="140" t="s">
        <v>429</v>
      </c>
      <c r="D1156" s="140">
        <v>2.63E-4</v>
      </c>
      <c r="E1156" s="140">
        <v>2.63E-4</v>
      </c>
      <c r="F1156" t="str">
        <f t="shared" ref="F1156:F1219" si="36">IF(A1156="",F1155,B1156)</f>
        <v>ホームタウンエナジー(株)</v>
      </c>
      <c r="G1156" t="str">
        <f t="shared" si="35"/>
        <v>ホームタウンエナジー(株)_メニューA</v>
      </c>
      <c r="H1156">
        <v>2.63E-4</v>
      </c>
      <c r="I1156" s="140"/>
    </row>
    <row r="1157" spans="1:9">
      <c r="A1157" s="140"/>
      <c r="B1157" s="140"/>
      <c r="C1157" s="140" t="s">
        <v>393</v>
      </c>
      <c r="D1157" s="140">
        <v>5.7899999999999998E-4</v>
      </c>
      <c r="E1157" s="140">
        <v>5.7899999999999998E-4</v>
      </c>
      <c r="F1157" t="str">
        <f t="shared" si="36"/>
        <v>ホームタウンエナジー(株)</v>
      </c>
      <c r="G1157" t="str">
        <f t="shared" ref="G1157:G1220" si="37">F1157&amp;"_"&amp;C1157</f>
        <v>ホームタウンエナジー(株)_メニューB(残差)</v>
      </c>
      <c r="H1157">
        <v>5.7899999999999998E-4</v>
      </c>
      <c r="I1157" s="140"/>
    </row>
    <row r="1158" spans="1:9">
      <c r="A1158" s="140"/>
      <c r="B1158" s="140"/>
      <c r="C1158" s="140" t="s">
        <v>952</v>
      </c>
      <c r="D1158" s="140">
        <v>5.4600000000000004E-4</v>
      </c>
      <c r="E1158" s="140">
        <v>5.4600000000000004E-4</v>
      </c>
      <c r="F1158" t="str">
        <f t="shared" si="36"/>
        <v>ホームタウンエナジー(株)</v>
      </c>
      <c r="G1158" t="str">
        <f t="shared" si="37"/>
        <v>ホームタウンエナジー(株)_(参考値)事業者全体</v>
      </c>
      <c r="H1158">
        <v>5.4600000000000004E-4</v>
      </c>
      <c r="I1158" s="140"/>
    </row>
    <row r="1159" spans="1:9">
      <c r="A1159" s="140" t="s">
        <v>522</v>
      </c>
      <c r="B1159" s="140" t="s">
        <v>960</v>
      </c>
      <c r="C1159" s="140"/>
      <c r="D1159" s="140">
        <v>6.6200000000000005E-4</v>
      </c>
      <c r="E1159" s="140">
        <v>6.6200000000000005E-4</v>
      </c>
      <c r="F1159" t="str">
        <f t="shared" si="36"/>
        <v>(株)彩の国でんき</v>
      </c>
      <c r="G1159" t="str">
        <f t="shared" si="37"/>
        <v>(株)彩の国でんき_</v>
      </c>
      <c r="H1159">
        <v>6.6200000000000005E-4</v>
      </c>
      <c r="I1159" s="140"/>
    </row>
    <row r="1160" spans="1:9">
      <c r="A1160" s="140" t="s">
        <v>2492</v>
      </c>
      <c r="B1160" s="140" t="s">
        <v>2493</v>
      </c>
      <c r="C1160" s="140"/>
      <c r="D1160" s="140">
        <v>5.8299999999999997E-4</v>
      </c>
      <c r="E1160" s="140">
        <v>5.8299999999999997E-4</v>
      </c>
      <c r="F1160" t="str">
        <f t="shared" si="36"/>
        <v>(株)みやきエネルギー</v>
      </c>
      <c r="G1160" t="str">
        <f t="shared" si="37"/>
        <v>(株)みやきエネルギー_</v>
      </c>
      <c r="H1160">
        <v>5.8299999999999997E-4</v>
      </c>
      <c r="I1160" s="140"/>
    </row>
    <row r="1161" spans="1:9">
      <c r="A1161" s="140" t="s">
        <v>521</v>
      </c>
      <c r="B1161" s="140" t="s">
        <v>2494</v>
      </c>
      <c r="C1161" s="140"/>
      <c r="D1161" s="140">
        <v>5.5400000000000002E-4</v>
      </c>
      <c r="E1161" s="140">
        <v>5.5400000000000002E-4</v>
      </c>
      <c r="F1161" t="str">
        <f t="shared" si="36"/>
        <v>(株)クリーンベンチャー21</v>
      </c>
      <c r="G1161" t="str">
        <f t="shared" si="37"/>
        <v>(株)クリーンベンチャー21_</v>
      </c>
      <c r="H1161">
        <v>5.5400000000000002E-4</v>
      </c>
      <c r="I1161" s="140"/>
    </row>
    <row r="1162" spans="1:9">
      <c r="A1162" s="140" t="s">
        <v>520</v>
      </c>
      <c r="B1162" s="140" t="s">
        <v>959</v>
      </c>
      <c r="C1162" s="140"/>
      <c r="D1162" s="140">
        <v>6.0300000000000002E-4</v>
      </c>
      <c r="E1162" s="140">
        <v>6.0300000000000002E-4</v>
      </c>
      <c r="F1162" t="str">
        <f t="shared" si="36"/>
        <v>三河商事(株)</v>
      </c>
      <c r="G1162" t="str">
        <f t="shared" si="37"/>
        <v>三河商事(株)_</v>
      </c>
      <c r="H1162">
        <v>6.0300000000000002E-4</v>
      </c>
      <c r="I1162" s="140"/>
    </row>
    <row r="1163" spans="1:9">
      <c r="A1163" s="140" t="s">
        <v>519</v>
      </c>
      <c r="B1163" s="140" t="s">
        <v>958</v>
      </c>
      <c r="C1163" s="140"/>
      <c r="D1163" s="140">
        <v>5.8100000000000003E-4</v>
      </c>
      <c r="E1163" s="140">
        <v>5.8100000000000003E-4</v>
      </c>
      <c r="F1163" t="str">
        <f t="shared" si="36"/>
        <v>沖縄新エネ開発(株)</v>
      </c>
      <c r="G1163" t="str">
        <f t="shared" si="37"/>
        <v>沖縄新エネ開発(株)_</v>
      </c>
      <c r="H1163">
        <v>5.8100000000000003E-4</v>
      </c>
      <c r="I1163" s="140"/>
    </row>
    <row r="1164" spans="1:9">
      <c r="A1164" s="140" t="s">
        <v>518</v>
      </c>
      <c r="B1164" s="140" t="s">
        <v>957</v>
      </c>
      <c r="C1164" s="140"/>
      <c r="D1164" s="140">
        <v>4.0099999999999999E-4</v>
      </c>
      <c r="E1164" s="140">
        <v>4.0099999999999999E-4</v>
      </c>
      <c r="F1164" t="str">
        <f t="shared" si="36"/>
        <v>(株)ほくだん</v>
      </c>
      <c r="G1164" t="str">
        <f t="shared" si="37"/>
        <v>(株)ほくだん_</v>
      </c>
      <c r="H1164">
        <v>4.0099999999999999E-4</v>
      </c>
      <c r="I1164" s="140"/>
    </row>
    <row r="1165" spans="1:9">
      <c r="A1165" s="140" t="s">
        <v>2495</v>
      </c>
      <c r="B1165" s="140" t="s">
        <v>2496</v>
      </c>
      <c r="C1165" s="140"/>
      <c r="D1165" s="140">
        <v>4.06E-4</v>
      </c>
      <c r="E1165" s="140">
        <v>4.06E-4</v>
      </c>
      <c r="F1165" t="str">
        <f t="shared" si="36"/>
        <v>(株)エスコ</v>
      </c>
      <c r="G1165" t="str">
        <f t="shared" si="37"/>
        <v>(株)エスコ_</v>
      </c>
      <c r="H1165">
        <v>4.06E-4</v>
      </c>
      <c r="I1165" s="140"/>
    </row>
    <row r="1166" spans="1:9">
      <c r="A1166" s="140" t="s">
        <v>2497</v>
      </c>
      <c r="B1166" s="140" t="s">
        <v>2498</v>
      </c>
      <c r="C1166" s="140"/>
      <c r="D1166" s="140">
        <v>3.88E-4</v>
      </c>
      <c r="E1166" s="140">
        <v>3.88E-4</v>
      </c>
      <c r="F1166" t="str">
        <f t="shared" si="36"/>
        <v>(株)Qvou</v>
      </c>
      <c r="G1166" t="str">
        <f t="shared" si="37"/>
        <v>(株)Qvou_</v>
      </c>
      <c r="H1166">
        <v>3.88E-4</v>
      </c>
      <c r="I1166" s="140"/>
    </row>
    <row r="1167" spans="1:9">
      <c r="A1167" s="140" t="s">
        <v>2499</v>
      </c>
      <c r="B1167" s="140" t="s">
        <v>2500</v>
      </c>
      <c r="C1167" s="140" t="s">
        <v>429</v>
      </c>
      <c r="D1167" s="140">
        <v>0</v>
      </c>
      <c r="E1167" s="140">
        <v>0</v>
      </c>
      <c r="F1167" t="str">
        <f t="shared" si="36"/>
        <v>住友商事(株)</v>
      </c>
      <c r="G1167" t="str">
        <f t="shared" si="37"/>
        <v>住友商事(株)_メニューA</v>
      </c>
      <c r="H1167">
        <v>0</v>
      </c>
      <c r="I1167" s="140"/>
    </row>
    <row r="1168" spans="1:9">
      <c r="A1168" s="140"/>
      <c r="B1168" s="140"/>
      <c r="C1168" s="140" t="s">
        <v>393</v>
      </c>
      <c r="D1168" s="140">
        <v>3.77E-4</v>
      </c>
      <c r="E1168" s="140">
        <v>3.77E-4</v>
      </c>
      <c r="F1168" t="str">
        <f t="shared" si="36"/>
        <v>住友商事(株)</v>
      </c>
      <c r="G1168" t="str">
        <f t="shared" si="37"/>
        <v>住友商事(株)_メニューB(残差)</v>
      </c>
      <c r="H1168">
        <v>3.77E-4</v>
      </c>
      <c r="I1168" s="140"/>
    </row>
    <row r="1169" spans="1:9">
      <c r="A1169" s="140"/>
      <c r="B1169" s="140"/>
      <c r="C1169" s="140" t="s">
        <v>952</v>
      </c>
      <c r="D1169" s="140">
        <v>3.6999999999999999E-4</v>
      </c>
      <c r="E1169" s="140">
        <v>3.6999999999999999E-4</v>
      </c>
      <c r="F1169" t="str">
        <f t="shared" si="36"/>
        <v>住友商事(株)</v>
      </c>
      <c r="G1169" t="str">
        <f t="shared" si="37"/>
        <v>住友商事(株)_(参考値)事業者全体</v>
      </c>
      <c r="H1169">
        <v>3.6999999999999999E-4</v>
      </c>
      <c r="I1169" s="140"/>
    </row>
    <row r="1170" spans="1:9">
      <c r="A1170" s="140" t="s">
        <v>517</v>
      </c>
      <c r="B1170" s="140" t="s">
        <v>956</v>
      </c>
      <c r="C1170" s="140"/>
      <c r="D1170" s="140">
        <v>6.2699999999999995E-4</v>
      </c>
      <c r="E1170" s="140">
        <v>6.2699999999999995E-4</v>
      </c>
      <c r="F1170" t="str">
        <f t="shared" si="36"/>
        <v>(株)丸の内電力</v>
      </c>
      <c r="G1170" t="str">
        <f t="shared" si="37"/>
        <v>(株)丸の内電力_</v>
      </c>
      <c r="H1170">
        <v>6.2699999999999995E-4</v>
      </c>
      <c r="I1170" s="140"/>
    </row>
    <row r="1171" spans="1:9">
      <c r="A1171" s="140" t="s">
        <v>516</v>
      </c>
      <c r="B1171" s="140" t="s">
        <v>955</v>
      </c>
      <c r="C1171" s="140"/>
      <c r="D1171" s="140">
        <v>4.6799999999999999E-4</v>
      </c>
      <c r="E1171" s="140">
        <v>4.6799999999999999E-4</v>
      </c>
      <c r="F1171" t="str">
        <f t="shared" si="36"/>
        <v>(株)中京電力</v>
      </c>
      <c r="G1171" t="str">
        <f t="shared" si="37"/>
        <v>(株)中京電力_</v>
      </c>
      <c r="H1171">
        <v>4.6799999999999999E-4</v>
      </c>
      <c r="I1171" s="140"/>
    </row>
    <row r="1172" spans="1:9">
      <c r="A1172" s="140" t="s">
        <v>515</v>
      </c>
      <c r="B1172" s="140" t="s">
        <v>954</v>
      </c>
      <c r="C1172" s="140"/>
      <c r="D1172" s="140">
        <v>4.7600000000000002E-4</v>
      </c>
      <c r="E1172" s="140">
        <v>4.7600000000000002E-4</v>
      </c>
      <c r="F1172" t="str">
        <f t="shared" si="36"/>
        <v>(株)クオリティプラス</v>
      </c>
      <c r="G1172" t="str">
        <f t="shared" si="37"/>
        <v>(株)クオリティプラス_</v>
      </c>
      <c r="H1172">
        <v>4.7600000000000002E-4</v>
      </c>
      <c r="I1172" s="140"/>
    </row>
    <row r="1173" spans="1:9">
      <c r="A1173" s="140" t="s">
        <v>514</v>
      </c>
      <c r="B1173" s="140" t="s">
        <v>2501</v>
      </c>
      <c r="C1173" s="140" t="s">
        <v>429</v>
      </c>
      <c r="D1173" s="140">
        <v>4.0999999999999999E-4</v>
      </c>
      <c r="E1173" s="140">
        <v>4.0999999999999999E-4</v>
      </c>
      <c r="F1173" t="str">
        <f t="shared" si="36"/>
        <v>Y.W.C.(株)</v>
      </c>
      <c r="G1173" t="str">
        <f t="shared" si="37"/>
        <v>Y.W.C.(株)_メニューA</v>
      </c>
      <c r="H1173">
        <v>4.0999999999999999E-4</v>
      </c>
      <c r="I1173" s="140"/>
    </row>
    <row r="1174" spans="1:9">
      <c r="A1174" s="140"/>
      <c r="B1174" s="140"/>
      <c r="C1174" s="140" t="s">
        <v>393</v>
      </c>
      <c r="D1174" s="140">
        <v>4.2499999999999998E-4</v>
      </c>
      <c r="E1174" s="140">
        <v>4.2499999999999998E-4</v>
      </c>
      <c r="F1174" t="str">
        <f t="shared" si="36"/>
        <v>Y.W.C.(株)</v>
      </c>
      <c r="G1174" t="str">
        <f t="shared" si="37"/>
        <v>Y.W.C.(株)_メニューB(残差)</v>
      </c>
      <c r="H1174">
        <v>4.2499999999999998E-4</v>
      </c>
      <c r="I1174" s="140"/>
    </row>
    <row r="1175" spans="1:9">
      <c r="A1175" s="140"/>
      <c r="B1175" s="140"/>
      <c r="C1175" s="140" t="s">
        <v>952</v>
      </c>
      <c r="D1175" s="140">
        <v>4.2099999999999999E-4</v>
      </c>
      <c r="E1175" s="140">
        <v>4.2099999999999999E-4</v>
      </c>
      <c r="F1175" t="str">
        <f t="shared" si="36"/>
        <v>Y.W.C.(株)</v>
      </c>
      <c r="G1175" t="str">
        <f t="shared" si="37"/>
        <v>Y.W.C.(株)_(参考値)事業者全体</v>
      </c>
      <c r="H1175">
        <v>4.2099999999999999E-4</v>
      </c>
      <c r="I1175" s="140"/>
    </row>
    <row r="1176" spans="1:9">
      <c r="A1176" s="140" t="s">
        <v>2502</v>
      </c>
      <c r="B1176" s="140" t="s">
        <v>2503</v>
      </c>
      <c r="C1176" s="140"/>
      <c r="D1176" s="140">
        <v>6.2299999999999996E-4</v>
      </c>
      <c r="E1176" s="140">
        <v>6.2299999999999996E-4</v>
      </c>
      <c r="F1176" t="str">
        <f t="shared" si="36"/>
        <v>(株)MTエナジー</v>
      </c>
      <c r="G1176" t="str">
        <f t="shared" si="37"/>
        <v>(株)MTエナジー_</v>
      </c>
      <c r="H1176">
        <v>6.2299999999999996E-4</v>
      </c>
      <c r="I1176" s="140"/>
    </row>
    <row r="1177" spans="1:9">
      <c r="A1177" s="140" t="s">
        <v>513</v>
      </c>
      <c r="B1177" s="140" t="s">
        <v>2504</v>
      </c>
      <c r="C1177" s="140" t="s">
        <v>429</v>
      </c>
      <c r="D1177" s="140">
        <v>0</v>
      </c>
      <c r="E1177" s="140">
        <v>0</v>
      </c>
      <c r="F1177" t="str">
        <f t="shared" si="36"/>
        <v>TGオクトパスエナジー(株)</v>
      </c>
      <c r="G1177" t="str">
        <f t="shared" si="37"/>
        <v>TGオクトパスエナジー(株)_メニューA</v>
      </c>
      <c r="H1177">
        <v>0</v>
      </c>
      <c r="I1177" s="140"/>
    </row>
    <row r="1178" spans="1:9">
      <c r="A1178" s="140"/>
      <c r="B1178" s="140"/>
      <c r="C1178" s="140" t="s">
        <v>953</v>
      </c>
      <c r="D1178" s="140">
        <v>2.9999999999999997E-4</v>
      </c>
      <c r="E1178" s="140">
        <v>2.9999999999999997E-4</v>
      </c>
      <c r="F1178" t="str">
        <f t="shared" si="36"/>
        <v>TGオクトパスエナジー(株)</v>
      </c>
      <c r="G1178" t="str">
        <f t="shared" si="37"/>
        <v>TGオクトパスエナジー(株)_メニューB</v>
      </c>
      <c r="H1178">
        <v>2.9999999999999997E-4</v>
      </c>
      <c r="I1178" s="140"/>
    </row>
    <row r="1179" spans="1:9">
      <c r="A1179" s="140"/>
      <c r="B1179" s="140"/>
      <c r="C1179" s="140" t="s">
        <v>952</v>
      </c>
      <c r="D1179" s="140">
        <v>4.6E-5</v>
      </c>
      <c r="E1179" s="140">
        <v>4.6E-5</v>
      </c>
      <c r="F1179" t="str">
        <f t="shared" si="36"/>
        <v>TGオクトパスエナジー(株)</v>
      </c>
      <c r="G1179" t="str">
        <f t="shared" si="37"/>
        <v>TGオクトパスエナジー(株)_(参考値)事業者全体</v>
      </c>
      <c r="H1179">
        <v>4.6E-5</v>
      </c>
      <c r="I1179" s="140"/>
    </row>
    <row r="1180" spans="1:9">
      <c r="A1180" s="140" t="s">
        <v>511</v>
      </c>
      <c r="B1180" s="140" t="s">
        <v>951</v>
      </c>
      <c r="C1180" s="140" t="s">
        <v>429</v>
      </c>
      <c r="D1180" s="140">
        <v>0</v>
      </c>
      <c r="E1180" s="140">
        <v>0</v>
      </c>
      <c r="F1180" t="str">
        <f t="shared" si="36"/>
        <v>東北電力フロンティア(株)</v>
      </c>
      <c r="G1180" t="str">
        <f t="shared" si="37"/>
        <v>東北電力フロンティア(株)_メニューA</v>
      </c>
      <c r="H1180">
        <v>0</v>
      </c>
      <c r="I1180" s="140"/>
    </row>
    <row r="1181" spans="1:9">
      <c r="A1181" s="140"/>
      <c r="B1181" s="140"/>
      <c r="C1181" s="140" t="s">
        <v>393</v>
      </c>
      <c r="D1181" s="140">
        <v>5.2899999999999996E-4</v>
      </c>
      <c r="E1181" s="140">
        <v>5.2899999999999996E-4</v>
      </c>
      <c r="F1181" t="str">
        <f t="shared" si="36"/>
        <v>東北電力フロンティア(株)</v>
      </c>
      <c r="G1181" t="str">
        <f t="shared" si="37"/>
        <v>東北電力フロンティア(株)_メニューB(残差)</v>
      </c>
      <c r="H1181">
        <v>5.2899999999999996E-4</v>
      </c>
      <c r="I1181" s="140"/>
    </row>
    <row r="1182" spans="1:9">
      <c r="A1182" s="140"/>
      <c r="B1182" s="140"/>
      <c r="C1182" s="140" t="s">
        <v>952</v>
      </c>
      <c r="D1182" s="140">
        <v>5.2700000000000002E-4</v>
      </c>
      <c r="E1182" s="140">
        <v>5.2700000000000002E-4</v>
      </c>
      <c r="F1182" t="str">
        <f t="shared" si="36"/>
        <v>東北電力フロンティア(株)</v>
      </c>
      <c r="G1182" t="str">
        <f t="shared" si="37"/>
        <v>東北電力フロンティア(株)_(参考値)事業者全体</v>
      </c>
      <c r="H1182">
        <v>5.2700000000000002E-4</v>
      </c>
      <c r="I1182" s="140"/>
    </row>
    <row r="1183" spans="1:9">
      <c r="A1183" s="140" t="s">
        <v>510</v>
      </c>
      <c r="B1183" s="140" t="s">
        <v>950</v>
      </c>
      <c r="C1183" s="140"/>
      <c r="D1183" s="140">
        <v>4.3300000000000001E-4</v>
      </c>
      <c r="E1183" s="140">
        <v>4.3300000000000001E-4</v>
      </c>
      <c r="F1183" t="str">
        <f t="shared" si="36"/>
        <v>(株)ファラデー</v>
      </c>
      <c r="G1183" t="str">
        <f t="shared" si="37"/>
        <v>(株)ファラデー_</v>
      </c>
      <c r="H1183">
        <v>4.3300000000000001E-4</v>
      </c>
      <c r="I1183" s="140"/>
    </row>
    <row r="1184" spans="1:9">
      <c r="A1184" s="140" t="s">
        <v>2505</v>
      </c>
      <c r="B1184" s="140" t="s">
        <v>2506</v>
      </c>
      <c r="C1184" s="140"/>
      <c r="D1184" s="140">
        <v>0</v>
      </c>
      <c r="E1184" s="140">
        <v>0</v>
      </c>
      <c r="F1184" t="str">
        <f t="shared" si="36"/>
        <v>三菱HCキャピタルエナジー(株)</v>
      </c>
      <c r="G1184" t="str">
        <f t="shared" si="37"/>
        <v>三菱HCキャピタルエナジー(株)_</v>
      </c>
      <c r="H1184">
        <v>0</v>
      </c>
      <c r="I1184" s="140"/>
    </row>
    <row r="1185" spans="1:9">
      <c r="A1185" s="140" t="s">
        <v>2507</v>
      </c>
      <c r="B1185" s="140" t="s">
        <v>2508</v>
      </c>
      <c r="C1185" s="140"/>
      <c r="D1185" s="140">
        <v>6.3199999999999997E-4</v>
      </c>
      <c r="E1185" s="140">
        <v>6.3199999999999997E-4</v>
      </c>
      <c r="F1185" t="str">
        <f t="shared" si="36"/>
        <v>(株)Meisin</v>
      </c>
      <c r="G1185" t="str">
        <f t="shared" si="37"/>
        <v>(株)Meisin_</v>
      </c>
      <c r="H1185">
        <v>6.3199999999999997E-4</v>
      </c>
      <c r="I1185" s="140"/>
    </row>
    <row r="1186" spans="1:9">
      <c r="A1186" s="140" t="s">
        <v>2509</v>
      </c>
      <c r="B1186" s="140" t="s">
        <v>2510</v>
      </c>
      <c r="C1186" s="140"/>
      <c r="D1186" s="140">
        <v>3.9999999999999998E-6</v>
      </c>
      <c r="E1186" s="140">
        <v>3.9999999999999998E-6</v>
      </c>
      <c r="F1186" t="str">
        <f t="shared" si="36"/>
        <v>大塚ビジネスサポート(株)</v>
      </c>
      <c r="G1186" t="str">
        <f t="shared" si="37"/>
        <v>大塚ビジネスサポート(株)_</v>
      </c>
      <c r="H1186">
        <v>3.9999999999999998E-6</v>
      </c>
      <c r="I1186" s="140"/>
    </row>
    <row r="1187" spans="1:9">
      <c r="A1187" s="140" t="s">
        <v>509</v>
      </c>
      <c r="B1187" s="140" t="s">
        <v>949</v>
      </c>
      <c r="C1187" s="140"/>
      <c r="D1187" s="140">
        <v>7.1199999999999996E-4</v>
      </c>
      <c r="E1187" s="140">
        <v>7.1199999999999996E-4</v>
      </c>
      <c r="F1187" t="str">
        <f t="shared" si="36"/>
        <v>出雲ケーブルビジョン(株)</v>
      </c>
      <c r="G1187" t="str">
        <f t="shared" si="37"/>
        <v>出雲ケーブルビジョン(株)_</v>
      </c>
      <c r="H1187">
        <v>7.1199999999999996E-4</v>
      </c>
      <c r="I1187" s="140"/>
    </row>
    <row r="1188" spans="1:9">
      <c r="A1188" s="140" t="s">
        <v>508</v>
      </c>
      <c r="B1188" s="140" t="s">
        <v>948</v>
      </c>
      <c r="C1188" s="140"/>
      <c r="D1188" s="140">
        <v>9.8999999999999994E-5</v>
      </c>
      <c r="E1188" s="140">
        <v>9.8999999999999994E-5</v>
      </c>
      <c r="F1188" t="str">
        <f t="shared" si="36"/>
        <v>いずも縁結び電力(株)</v>
      </c>
      <c r="G1188" t="str">
        <f t="shared" si="37"/>
        <v>いずも縁結び電力(株)_</v>
      </c>
      <c r="H1188">
        <v>9.8999999999999994E-5</v>
      </c>
      <c r="I1188" s="140"/>
    </row>
    <row r="1189" spans="1:9">
      <c r="A1189" s="140" t="s">
        <v>2511</v>
      </c>
      <c r="B1189" s="140" t="s">
        <v>2512</v>
      </c>
      <c r="C1189" s="140" t="s">
        <v>429</v>
      </c>
      <c r="D1189" s="140">
        <v>2.6600000000000001E-4</v>
      </c>
      <c r="E1189" s="140">
        <v>2.6600000000000001E-4</v>
      </c>
      <c r="F1189" t="str">
        <f t="shared" si="36"/>
        <v>恵那電力(株)</v>
      </c>
      <c r="G1189" t="str">
        <f t="shared" si="37"/>
        <v>恵那電力(株)_メニューA</v>
      </c>
      <c r="H1189">
        <v>2.6600000000000001E-4</v>
      </c>
      <c r="I1189" s="140"/>
    </row>
    <row r="1190" spans="1:9">
      <c r="A1190" s="140"/>
      <c r="B1190" s="140"/>
      <c r="C1190" s="140" t="s">
        <v>393</v>
      </c>
      <c r="D1190" s="140">
        <v>3.4499999999999998E-4</v>
      </c>
      <c r="E1190" s="140">
        <v>3.4499999999999998E-4</v>
      </c>
      <c r="F1190" t="str">
        <f t="shared" si="36"/>
        <v>恵那電力(株)</v>
      </c>
      <c r="G1190" t="str">
        <f t="shared" si="37"/>
        <v>恵那電力(株)_メニューB(残差)</v>
      </c>
      <c r="H1190">
        <v>3.4499999999999998E-4</v>
      </c>
      <c r="I1190" s="140"/>
    </row>
    <row r="1191" spans="1:9">
      <c r="A1191" s="140"/>
      <c r="B1191" s="140"/>
      <c r="C1191" s="140" t="s">
        <v>952</v>
      </c>
      <c r="D1191" s="140">
        <v>3.3599999999999998E-4</v>
      </c>
      <c r="E1191" s="140">
        <v>3.3599999999999998E-4</v>
      </c>
      <c r="F1191" t="str">
        <f t="shared" si="36"/>
        <v>恵那電力(株)</v>
      </c>
      <c r="G1191" t="str">
        <f t="shared" si="37"/>
        <v>恵那電力(株)_(参考値)事業者全体</v>
      </c>
      <c r="H1191">
        <v>3.3599999999999998E-4</v>
      </c>
      <c r="I1191" s="140"/>
    </row>
    <row r="1192" spans="1:9">
      <c r="A1192" s="140" t="s">
        <v>507</v>
      </c>
      <c r="B1192" s="140" t="s">
        <v>947</v>
      </c>
      <c r="C1192" s="140" t="s">
        <v>429</v>
      </c>
      <c r="D1192" s="140">
        <v>0</v>
      </c>
      <c r="E1192" s="140">
        <v>0</v>
      </c>
      <c r="F1192" t="str">
        <f t="shared" si="36"/>
        <v>宇都宮ライトパワー(株)</v>
      </c>
      <c r="G1192" t="str">
        <f t="shared" si="37"/>
        <v>宇都宮ライトパワー(株)_メニューA</v>
      </c>
      <c r="H1192">
        <v>0</v>
      </c>
      <c r="I1192" s="140"/>
    </row>
    <row r="1193" spans="1:9">
      <c r="A1193" s="140"/>
      <c r="B1193" s="140"/>
      <c r="C1193" s="140" t="s">
        <v>393</v>
      </c>
      <c r="D1193" s="140">
        <v>3.6099999999999999E-4</v>
      </c>
      <c r="E1193" s="140">
        <v>3.6099999999999999E-4</v>
      </c>
      <c r="F1193" t="str">
        <f t="shared" si="36"/>
        <v>宇都宮ライトパワー(株)</v>
      </c>
      <c r="G1193" t="str">
        <f t="shared" si="37"/>
        <v>宇都宮ライトパワー(株)_メニューB(残差)</v>
      </c>
      <c r="H1193">
        <v>3.6099999999999999E-4</v>
      </c>
      <c r="I1193" s="140"/>
    </row>
    <row r="1194" spans="1:9">
      <c r="A1194" s="140"/>
      <c r="B1194" s="140"/>
      <c r="C1194" s="140" t="s">
        <v>952</v>
      </c>
      <c r="D1194" s="140">
        <v>3.1100000000000002E-4</v>
      </c>
      <c r="E1194" s="140">
        <v>3.1100000000000002E-4</v>
      </c>
      <c r="F1194" t="str">
        <f t="shared" si="36"/>
        <v>宇都宮ライトパワー(株)</v>
      </c>
      <c r="G1194" t="str">
        <f t="shared" si="37"/>
        <v>宇都宮ライトパワー(株)_(参考値)事業者全体</v>
      </c>
      <c r="H1194">
        <v>3.1100000000000002E-4</v>
      </c>
      <c r="I1194" s="140"/>
    </row>
    <row r="1195" spans="1:9">
      <c r="A1195" s="140" t="s">
        <v>2513</v>
      </c>
      <c r="B1195" s="140" t="s">
        <v>2514</v>
      </c>
      <c r="C1195" s="140"/>
      <c r="D1195" s="140">
        <v>4.75E-4</v>
      </c>
      <c r="E1195" s="140">
        <v>4.75E-4</v>
      </c>
      <c r="F1195" t="str">
        <f t="shared" si="36"/>
        <v>帯広電力(株)</v>
      </c>
      <c r="G1195" t="str">
        <f t="shared" si="37"/>
        <v>帯広電力(株)_</v>
      </c>
      <c r="H1195">
        <v>4.75E-4</v>
      </c>
      <c r="I1195" s="140"/>
    </row>
    <row r="1196" spans="1:9">
      <c r="A1196" s="140" t="s">
        <v>2515</v>
      </c>
      <c r="B1196" s="140" t="s">
        <v>2516</v>
      </c>
      <c r="C1196" s="140"/>
      <c r="D1196" s="140">
        <v>4.73E-4</v>
      </c>
      <c r="E1196" s="140">
        <v>4.73E-4</v>
      </c>
      <c r="F1196" t="str">
        <f t="shared" si="36"/>
        <v>フジ物産(株)</v>
      </c>
      <c r="G1196" t="str">
        <f t="shared" si="37"/>
        <v>フジ物産(株)_</v>
      </c>
      <c r="H1196">
        <v>4.73E-4</v>
      </c>
      <c r="I1196" s="140"/>
    </row>
    <row r="1197" spans="1:9">
      <c r="A1197" s="140" t="s">
        <v>2517</v>
      </c>
      <c r="B1197" s="140" t="s">
        <v>2518</v>
      </c>
      <c r="C1197" s="140" t="s">
        <v>429</v>
      </c>
      <c r="D1197" s="140">
        <v>0</v>
      </c>
      <c r="E1197" s="140">
        <v>0</v>
      </c>
      <c r="F1197" t="str">
        <f t="shared" si="36"/>
        <v>金沢エナジー(株)</v>
      </c>
      <c r="G1197" t="str">
        <f t="shared" si="37"/>
        <v>金沢エナジー(株)_メニューA</v>
      </c>
      <c r="H1197">
        <v>0</v>
      </c>
      <c r="I1197" s="140"/>
    </row>
    <row r="1198" spans="1:9">
      <c r="A1198" s="140"/>
      <c r="B1198" s="140"/>
      <c r="C1198" s="140" t="s">
        <v>393</v>
      </c>
      <c r="D1198" s="140">
        <v>3.88E-4</v>
      </c>
      <c r="E1198" s="140">
        <v>3.88E-4</v>
      </c>
      <c r="F1198" t="str">
        <f t="shared" si="36"/>
        <v>金沢エナジー(株)</v>
      </c>
      <c r="G1198" t="str">
        <f t="shared" si="37"/>
        <v>金沢エナジー(株)_メニューB(残差)</v>
      </c>
      <c r="H1198">
        <v>3.88E-4</v>
      </c>
      <c r="I1198" s="140"/>
    </row>
    <row r="1199" spans="1:9">
      <c r="A1199" s="140"/>
      <c r="B1199" s="140"/>
      <c r="C1199" s="140" t="s">
        <v>952</v>
      </c>
      <c r="D1199" s="140">
        <v>3.3100000000000002E-4</v>
      </c>
      <c r="E1199" s="140">
        <v>3.3100000000000002E-4</v>
      </c>
      <c r="F1199" t="str">
        <f t="shared" si="36"/>
        <v>金沢エナジー(株)</v>
      </c>
      <c r="G1199" t="str">
        <f t="shared" si="37"/>
        <v>金沢エナジー(株)_(参考値)事業者全体</v>
      </c>
      <c r="H1199">
        <v>3.3100000000000002E-4</v>
      </c>
      <c r="I1199" s="140"/>
    </row>
    <row r="1200" spans="1:9">
      <c r="A1200" s="140" t="s">
        <v>2519</v>
      </c>
      <c r="B1200" s="140" t="s">
        <v>2520</v>
      </c>
      <c r="C1200" s="140"/>
      <c r="D1200" s="140">
        <v>4.4299999999999998E-4</v>
      </c>
      <c r="E1200" s="140">
        <v>4.4299999999999998E-4</v>
      </c>
      <c r="F1200" t="str">
        <f t="shared" si="36"/>
        <v>(株)なんとエナジー</v>
      </c>
      <c r="G1200" t="str">
        <f t="shared" si="37"/>
        <v>(株)なんとエナジー_</v>
      </c>
      <c r="H1200">
        <v>4.4299999999999998E-4</v>
      </c>
      <c r="I1200" s="140"/>
    </row>
    <row r="1201" spans="1:9">
      <c r="A1201" s="140" t="s">
        <v>2521</v>
      </c>
      <c r="B1201" s="140" t="s">
        <v>2522</v>
      </c>
      <c r="C1201" s="140"/>
      <c r="D1201" s="140">
        <v>0</v>
      </c>
      <c r="E1201" s="140">
        <v>0</v>
      </c>
      <c r="F1201" t="str">
        <f t="shared" si="36"/>
        <v>(株)ボーダレス・ジャパン</v>
      </c>
      <c r="G1201" t="str">
        <f t="shared" si="37"/>
        <v>(株)ボーダレス・ジャパン_</v>
      </c>
      <c r="H1201">
        <v>0</v>
      </c>
      <c r="I1201" s="140"/>
    </row>
    <row r="1202" spans="1:9">
      <c r="A1202" s="140" t="s">
        <v>2523</v>
      </c>
      <c r="B1202" s="140" t="s">
        <v>2524</v>
      </c>
      <c r="C1202" s="140" t="s">
        <v>429</v>
      </c>
      <c r="D1202" s="140">
        <v>0</v>
      </c>
      <c r="E1202" s="140">
        <v>0</v>
      </c>
      <c r="F1202" t="str">
        <f t="shared" si="36"/>
        <v>(株)ワット</v>
      </c>
      <c r="G1202" t="str">
        <f t="shared" si="37"/>
        <v>(株)ワット_メニューA</v>
      </c>
      <c r="H1202">
        <v>0</v>
      </c>
      <c r="I1202" s="140"/>
    </row>
    <row r="1203" spans="1:9">
      <c r="A1203" s="140"/>
      <c r="B1203" s="140"/>
      <c r="C1203" s="140" t="s">
        <v>953</v>
      </c>
      <c r="D1203" s="140">
        <v>0</v>
      </c>
      <c r="E1203" s="140">
        <v>0</v>
      </c>
      <c r="F1203" t="str">
        <f t="shared" si="36"/>
        <v>(株)ワット</v>
      </c>
      <c r="G1203" t="str">
        <f t="shared" si="37"/>
        <v>(株)ワット_メニューB</v>
      </c>
      <c r="H1203">
        <v>0</v>
      </c>
      <c r="I1203" s="140"/>
    </row>
    <row r="1204" spans="1:9">
      <c r="A1204" s="140"/>
      <c r="B1204" s="140"/>
      <c r="C1204" s="140" t="s">
        <v>952</v>
      </c>
      <c r="D1204" s="140">
        <v>0</v>
      </c>
      <c r="E1204" s="140">
        <v>0</v>
      </c>
      <c r="F1204" t="str">
        <f t="shared" si="36"/>
        <v>(株)ワット</v>
      </c>
      <c r="G1204" t="str">
        <f t="shared" si="37"/>
        <v>(株)ワット_(参考値)事業者全体</v>
      </c>
      <c r="H1204">
        <v>0</v>
      </c>
      <c r="I1204" s="140"/>
    </row>
    <row r="1205" spans="1:9">
      <c r="A1205" s="140" t="s">
        <v>2525</v>
      </c>
      <c r="B1205" s="140" t="s">
        <v>2526</v>
      </c>
      <c r="C1205" s="140"/>
      <c r="D1205" s="140">
        <v>5.7399999999999997E-4</v>
      </c>
      <c r="E1205" s="140">
        <v>5.7399999999999997E-4</v>
      </c>
      <c r="F1205" t="str">
        <f t="shared" si="36"/>
        <v>ジケイ・スペース(株)</v>
      </c>
      <c r="G1205" t="str">
        <f t="shared" si="37"/>
        <v>ジケイ・スペース(株)_</v>
      </c>
      <c r="H1205">
        <v>5.7399999999999997E-4</v>
      </c>
      <c r="I1205" s="140"/>
    </row>
    <row r="1206" spans="1:9">
      <c r="A1206" s="140" t="s">
        <v>2528</v>
      </c>
      <c r="B1206" s="140" t="s">
        <v>2529</v>
      </c>
      <c r="C1206" s="140" t="s">
        <v>429</v>
      </c>
      <c r="D1206" s="140">
        <v>0</v>
      </c>
      <c r="E1206" s="140">
        <v>0</v>
      </c>
      <c r="F1206" t="str">
        <f t="shared" si="36"/>
        <v>広島ガス(株)</v>
      </c>
      <c r="G1206" t="str">
        <f t="shared" si="37"/>
        <v>広島ガス(株)_メニューA</v>
      </c>
      <c r="H1206">
        <v>0</v>
      </c>
      <c r="I1206" s="140"/>
    </row>
    <row r="1207" spans="1:9">
      <c r="A1207" s="140"/>
      <c r="B1207" s="140"/>
      <c r="C1207" s="140" t="s">
        <v>393</v>
      </c>
      <c r="D1207" s="140">
        <v>4.6200000000000001E-4</v>
      </c>
      <c r="E1207" s="140">
        <v>4.6200000000000001E-4</v>
      </c>
      <c r="F1207" t="str">
        <f t="shared" si="36"/>
        <v>広島ガス(株)</v>
      </c>
      <c r="G1207" t="str">
        <f t="shared" si="37"/>
        <v>広島ガス(株)_メニューB(残差)</v>
      </c>
      <c r="H1207">
        <v>4.6200000000000001E-4</v>
      </c>
      <c r="I1207" s="140"/>
    </row>
    <row r="1208" spans="1:9">
      <c r="A1208" s="140"/>
      <c r="B1208" s="140"/>
      <c r="C1208" s="140" t="s">
        <v>952</v>
      </c>
      <c r="D1208" s="140">
        <v>0</v>
      </c>
      <c r="E1208" s="140">
        <v>0</v>
      </c>
      <c r="F1208" t="str">
        <f t="shared" si="36"/>
        <v>広島ガス(株)</v>
      </c>
      <c r="G1208" t="str">
        <f t="shared" si="37"/>
        <v>広島ガス(株)_(参考値)事業者全体</v>
      </c>
      <c r="H1208">
        <v>0</v>
      </c>
      <c r="I1208" s="140"/>
    </row>
    <row r="1209" spans="1:9">
      <c r="A1209" s="140" t="s">
        <v>2530</v>
      </c>
      <c r="B1209" s="140" t="s">
        <v>2531</v>
      </c>
      <c r="C1209" s="140"/>
      <c r="D1209" s="140">
        <v>6.38E-4</v>
      </c>
      <c r="E1209" s="140">
        <v>6.38E-4</v>
      </c>
      <c r="F1209" t="str">
        <f t="shared" si="36"/>
        <v>(株)IQg</v>
      </c>
      <c r="G1209" t="str">
        <f t="shared" si="37"/>
        <v>(株)IQg_</v>
      </c>
      <c r="H1209">
        <v>6.38E-4</v>
      </c>
      <c r="I1209" s="140"/>
    </row>
    <row r="1210" spans="1:9">
      <c r="A1210" s="140" t="s">
        <v>2532</v>
      </c>
      <c r="B1210" s="140" t="s">
        <v>2533</v>
      </c>
      <c r="C1210" s="140"/>
      <c r="D1210" s="140">
        <v>4.7600000000000002E-4</v>
      </c>
      <c r="E1210" s="140">
        <v>4.7600000000000002E-4</v>
      </c>
      <c r="F1210" t="str">
        <f t="shared" si="36"/>
        <v>最適でんき(株)（旧：エナジーサプライ(株)）</v>
      </c>
      <c r="G1210" t="str">
        <f t="shared" si="37"/>
        <v>最適でんき(株)（旧：エナジーサプライ(株)）_</v>
      </c>
      <c r="H1210">
        <v>4.7600000000000002E-4</v>
      </c>
      <c r="I1210" s="140"/>
    </row>
    <row r="1211" spans="1:9">
      <c r="A1211" s="140" t="s">
        <v>2534</v>
      </c>
      <c r="B1211" s="140" t="s">
        <v>2535</v>
      </c>
      <c r="C1211" s="140" t="s">
        <v>429</v>
      </c>
      <c r="D1211" s="140">
        <v>0</v>
      </c>
      <c r="E1211" s="140">
        <v>0</v>
      </c>
      <c r="F1211" t="str">
        <f t="shared" si="36"/>
        <v>(株)FPS</v>
      </c>
      <c r="G1211" t="str">
        <f t="shared" si="37"/>
        <v>(株)FPS_メニューA</v>
      </c>
      <c r="H1211">
        <v>0</v>
      </c>
      <c r="I1211" s="140"/>
    </row>
    <row r="1212" spans="1:9">
      <c r="A1212" s="140"/>
      <c r="B1212" s="140"/>
      <c r="C1212" s="140" t="s">
        <v>953</v>
      </c>
      <c r="D1212" s="140">
        <v>0</v>
      </c>
      <c r="E1212" s="140">
        <v>0</v>
      </c>
      <c r="F1212" t="str">
        <f t="shared" si="36"/>
        <v>(株)FPS</v>
      </c>
      <c r="G1212" t="str">
        <f t="shared" si="37"/>
        <v>(株)FPS_メニューB</v>
      </c>
      <c r="H1212">
        <v>0</v>
      </c>
      <c r="I1212" s="140"/>
    </row>
    <row r="1213" spans="1:9">
      <c r="A1213" s="140"/>
      <c r="B1213" s="140"/>
      <c r="C1213" s="140" t="s">
        <v>988</v>
      </c>
      <c r="D1213" s="140">
        <v>1.6699999999999999E-4</v>
      </c>
      <c r="E1213" s="140">
        <v>1.6699999999999999E-4</v>
      </c>
      <c r="F1213" t="str">
        <f t="shared" si="36"/>
        <v>(株)FPS</v>
      </c>
      <c r="G1213" t="str">
        <f t="shared" si="37"/>
        <v>(株)FPS_メニューC</v>
      </c>
      <c r="H1213">
        <v>1.6699999999999999E-4</v>
      </c>
      <c r="I1213" s="140"/>
    </row>
    <row r="1214" spans="1:9">
      <c r="A1214" s="140"/>
      <c r="B1214" s="140"/>
      <c r="C1214" s="140" t="s">
        <v>987</v>
      </c>
      <c r="D1214" s="140">
        <v>2.13E-4</v>
      </c>
      <c r="E1214" s="140">
        <v>2.13E-4</v>
      </c>
      <c r="F1214" t="str">
        <f t="shared" si="36"/>
        <v>(株)FPS</v>
      </c>
      <c r="G1214" t="str">
        <f t="shared" si="37"/>
        <v>(株)FPS_メニューD</v>
      </c>
      <c r="H1214">
        <v>2.13E-4</v>
      </c>
      <c r="I1214" s="140"/>
    </row>
    <row r="1215" spans="1:9">
      <c r="A1215" s="140"/>
      <c r="B1215" s="140"/>
      <c r="C1215" s="140" t="s">
        <v>986</v>
      </c>
      <c r="D1215" s="140">
        <v>3.0499999999999999E-4</v>
      </c>
      <c r="E1215" s="140">
        <v>3.0499999999999999E-4</v>
      </c>
      <c r="F1215" t="str">
        <f t="shared" si="36"/>
        <v>(株)FPS</v>
      </c>
      <c r="G1215" t="str">
        <f t="shared" si="37"/>
        <v>(株)FPS_メニューE</v>
      </c>
      <c r="H1215">
        <v>3.0499999999999999E-4</v>
      </c>
      <c r="I1215" s="140"/>
    </row>
    <row r="1216" spans="1:9">
      <c r="A1216" s="140"/>
      <c r="B1216" s="140"/>
      <c r="C1216" s="140" t="s">
        <v>985</v>
      </c>
      <c r="D1216" s="140">
        <v>3.97E-4</v>
      </c>
      <c r="E1216" s="140">
        <v>3.97E-4</v>
      </c>
      <c r="F1216" t="str">
        <f t="shared" si="36"/>
        <v>(株)FPS</v>
      </c>
      <c r="G1216" t="str">
        <f t="shared" si="37"/>
        <v>(株)FPS_メニューF</v>
      </c>
      <c r="H1216">
        <v>3.97E-4</v>
      </c>
      <c r="I1216" s="140"/>
    </row>
    <row r="1217" spans="1:9">
      <c r="A1217" s="140"/>
      <c r="B1217" s="140"/>
      <c r="C1217" s="140" t="s">
        <v>1102</v>
      </c>
      <c r="D1217" s="140">
        <v>4.57E-4</v>
      </c>
      <c r="E1217" s="140">
        <v>4.57E-4</v>
      </c>
      <c r="F1217" t="str">
        <f t="shared" si="36"/>
        <v>(株)FPS</v>
      </c>
      <c r="G1217" t="str">
        <f t="shared" si="37"/>
        <v>(株)FPS_メニューG(残差)</v>
      </c>
      <c r="H1217">
        <v>4.57E-4</v>
      </c>
      <c r="I1217" s="140"/>
    </row>
    <row r="1218" spans="1:9">
      <c r="A1218" s="140"/>
      <c r="B1218" s="140"/>
      <c r="C1218" s="140" t="s">
        <v>952</v>
      </c>
      <c r="D1218" s="140">
        <v>4.2499999999999998E-4</v>
      </c>
      <c r="E1218" s="140">
        <v>4.2499999999999998E-4</v>
      </c>
      <c r="F1218" t="str">
        <f t="shared" si="36"/>
        <v>(株)FPS</v>
      </c>
      <c r="G1218" t="str">
        <f t="shared" si="37"/>
        <v>(株)FPS_(参考値)事業者全体</v>
      </c>
      <c r="H1218">
        <v>4.2499999999999998E-4</v>
      </c>
      <c r="I1218" s="140"/>
    </row>
    <row r="1219" spans="1:9">
      <c r="A1219" s="140" t="s">
        <v>2536</v>
      </c>
      <c r="B1219" s="140" t="s">
        <v>2537</v>
      </c>
      <c r="C1219" s="140"/>
      <c r="D1219" s="140">
        <v>5.7399999999999997E-4</v>
      </c>
      <c r="E1219" s="140">
        <v>5.7399999999999997E-4</v>
      </c>
      <c r="F1219" t="str">
        <f t="shared" si="36"/>
        <v>大熊るるるん電力(株)</v>
      </c>
      <c r="G1219" t="str">
        <f t="shared" si="37"/>
        <v>大熊るるるん電力(株)_</v>
      </c>
      <c r="H1219">
        <v>5.7399999999999997E-4</v>
      </c>
      <c r="I1219" s="140"/>
    </row>
    <row r="1220" spans="1:9">
      <c r="A1220" s="140" t="s">
        <v>2538</v>
      </c>
      <c r="B1220" s="140" t="s">
        <v>2539</v>
      </c>
      <c r="C1220" s="140" t="s">
        <v>429</v>
      </c>
      <c r="D1220" s="140">
        <v>5.4699999999999996E-4</v>
      </c>
      <c r="E1220" s="140">
        <v>5.4699999999999996E-4</v>
      </c>
      <c r="F1220" t="str">
        <f t="shared" ref="F1220:F1283" si="38">IF(A1220="",F1219,B1220)</f>
        <v>(株)レックス</v>
      </c>
      <c r="G1220" t="str">
        <f t="shared" si="37"/>
        <v>(株)レックス_メニューA</v>
      </c>
      <c r="H1220">
        <v>5.4699999999999996E-4</v>
      </c>
      <c r="I1220" s="140"/>
    </row>
    <row r="1221" spans="1:9">
      <c r="A1221" s="140"/>
      <c r="B1221" s="140"/>
      <c r="C1221" s="140" t="s">
        <v>952</v>
      </c>
      <c r="D1221" s="140">
        <v>5.4699999999999996E-4</v>
      </c>
      <c r="E1221" s="140">
        <v>5.4699999999999996E-4</v>
      </c>
      <c r="F1221" t="str">
        <f t="shared" si="38"/>
        <v>(株)レックス</v>
      </c>
      <c r="G1221" t="str">
        <f t="shared" ref="G1221:G1284" si="39">F1221&amp;"_"&amp;C1221</f>
        <v>(株)レックス_(参考値)事業者全体</v>
      </c>
      <c r="H1221">
        <v>5.4699999999999996E-4</v>
      </c>
      <c r="I1221" s="140"/>
    </row>
    <row r="1222" spans="1:9">
      <c r="A1222" s="140" t="s">
        <v>2540</v>
      </c>
      <c r="B1222" s="140" t="s">
        <v>2541</v>
      </c>
      <c r="C1222" s="140" t="s">
        <v>429</v>
      </c>
      <c r="D1222" s="140">
        <v>0</v>
      </c>
      <c r="E1222" s="140">
        <v>0</v>
      </c>
      <c r="F1222" t="str">
        <f t="shared" si="38"/>
        <v>おきたま新電力(株)</v>
      </c>
      <c r="G1222" t="str">
        <f t="shared" si="39"/>
        <v>おきたま新電力(株)_メニューA</v>
      </c>
      <c r="H1222">
        <v>0</v>
      </c>
      <c r="I1222" s="140"/>
    </row>
    <row r="1223" spans="1:9">
      <c r="A1223" s="140"/>
      <c r="B1223" s="140"/>
      <c r="C1223" s="140" t="s">
        <v>393</v>
      </c>
      <c r="D1223" s="140">
        <v>5.9800000000000001E-4</v>
      </c>
      <c r="E1223" s="140">
        <v>5.9800000000000001E-4</v>
      </c>
      <c r="F1223" t="str">
        <f t="shared" si="38"/>
        <v>おきたま新電力(株)</v>
      </c>
      <c r="G1223" t="str">
        <f t="shared" si="39"/>
        <v>おきたま新電力(株)_メニューB(残差)</v>
      </c>
      <c r="H1223">
        <v>5.9800000000000001E-4</v>
      </c>
      <c r="I1223" s="140"/>
    </row>
    <row r="1224" spans="1:9">
      <c r="A1224" s="140"/>
      <c r="B1224" s="140"/>
      <c r="C1224" s="140" t="s">
        <v>952</v>
      </c>
      <c r="D1224" s="140">
        <v>5.1800000000000001E-4</v>
      </c>
      <c r="E1224" s="140">
        <v>5.1800000000000001E-4</v>
      </c>
      <c r="F1224" t="str">
        <f t="shared" si="38"/>
        <v>おきたま新電力(株)</v>
      </c>
      <c r="G1224" t="str">
        <f t="shared" si="39"/>
        <v>おきたま新電力(株)_(参考値)事業者全体</v>
      </c>
      <c r="H1224">
        <v>5.1800000000000001E-4</v>
      </c>
      <c r="I1224" s="140"/>
    </row>
    <row r="1225" spans="1:9">
      <c r="A1225" s="140" t="s">
        <v>2542</v>
      </c>
      <c r="B1225" s="140" t="s">
        <v>2543</v>
      </c>
      <c r="C1225" s="140"/>
      <c r="D1225" s="140">
        <v>4.8899999999999996E-4</v>
      </c>
      <c r="E1225" s="140">
        <v>4.8899999999999996E-4</v>
      </c>
      <c r="F1225" t="str">
        <f t="shared" si="38"/>
        <v>河原実業(株)</v>
      </c>
      <c r="G1225" t="str">
        <f t="shared" si="39"/>
        <v>河原実業(株)_</v>
      </c>
      <c r="H1225">
        <v>4.8899999999999996E-4</v>
      </c>
      <c r="I1225" s="140"/>
    </row>
    <row r="1226" spans="1:9">
      <c r="A1226" s="140" t="s">
        <v>2544</v>
      </c>
      <c r="B1226" s="140" t="s">
        <v>2545</v>
      </c>
      <c r="C1226" s="140"/>
      <c r="D1226" s="140">
        <v>4.2200000000000001E-4</v>
      </c>
      <c r="E1226" s="140">
        <v>4.2200000000000001E-4</v>
      </c>
      <c r="F1226" t="str">
        <f t="shared" si="38"/>
        <v>(株)stc</v>
      </c>
      <c r="G1226" t="str">
        <f t="shared" si="39"/>
        <v>(株)stc_</v>
      </c>
      <c r="H1226">
        <v>4.2200000000000001E-4</v>
      </c>
      <c r="I1226" s="140"/>
    </row>
    <row r="1227" spans="1:9">
      <c r="A1227" s="140" t="s">
        <v>2546</v>
      </c>
      <c r="B1227" s="140" t="s">
        <v>2547</v>
      </c>
      <c r="C1227" s="140" t="s">
        <v>429</v>
      </c>
      <c r="D1227" s="140">
        <v>2.0000000000000002E-5</v>
      </c>
      <c r="E1227" s="140">
        <v>2.0000000000000002E-5</v>
      </c>
      <c r="F1227" t="str">
        <f t="shared" si="38"/>
        <v>(株)工営エナジー</v>
      </c>
      <c r="G1227" t="str">
        <f t="shared" si="39"/>
        <v>(株)工営エナジー_メニューA</v>
      </c>
      <c r="H1227">
        <v>2.0000000000000002E-5</v>
      </c>
      <c r="I1227" s="140"/>
    </row>
    <row r="1228" spans="1:9">
      <c r="A1228" s="140"/>
      <c r="B1228" s="140"/>
      <c r="C1228" s="140" t="s">
        <v>952</v>
      </c>
      <c r="D1228" s="140">
        <v>2.0000000000000002E-5</v>
      </c>
      <c r="E1228" s="140">
        <v>2.0000000000000002E-5</v>
      </c>
      <c r="F1228" t="str">
        <f t="shared" si="38"/>
        <v>(株)工営エナジー</v>
      </c>
      <c r="G1228" t="str">
        <f t="shared" si="39"/>
        <v>(株)工営エナジー_(参考値)事業者全体</v>
      </c>
      <c r="H1228">
        <v>2.0000000000000002E-5</v>
      </c>
      <c r="I1228" s="140"/>
    </row>
    <row r="1229" spans="1:9">
      <c r="A1229" s="140" t="s">
        <v>2548</v>
      </c>
      <c r="B1229" s="140" t="s">
        <v>2549</v>
      </c>
      <c r="C1229" s="140"/>
      <c r="D1229" s="140">
        <v>8.8999999999999995E-5</v>
      </c>
      <c r="E1229" s="140">
        <v>8.8999999999999995E-5</v>
      </c>
      <c r="F1229" t="str">
        <f t="shared" si="38"/>
        <v>アースシグナルソリューションズ(株)</v>
      </c>
      <c r="G1229" t="str">
        <f t="shared" si="39"/>
        <v>アースシグナルソリューションズ(株)_</v>
      </c>
      <c r="H1229">
        <v>8.8999999999999995E-5</v>
      </c>
      <c r="I1229" s="140"/>
    </row>
    <row r="1230" spans="1:9">
      <c r="A1230" s="140" t="s">
        <v>2550</v>
      </c>
      <c r="B1230" s="140" t="s">
        <v>2551</v>
      </c>
      <c r="C1230" s="140"/>
      <c r="D1230" s="140">
        <v>2.8899999999999998E-4</v>
      </c>
      <c r="E1230" s="140">
        <v>2.8899999999999998E-4</v>
      </c>
      <c r="F1230" t="str">
        <f t="shared" si="38"/>
        <v>シントウエナジー(株)</v>
      </c>
      <c r="G1230" t="str">
        <f t="shared" si="39"/>
        <v>シントウエナジー(株)_</v>
      </c>
      <c r="H1230">
        <v>2.8899999999999998E-4</v>
      </c>
      <c r="I1230" s="140"/>
    </row>
    <row r="1231" spans="1:9">
      <c r="A1231" s="140" t="s">
        <v>2552</v>
      </c>
      <c r="B1231" s="140" t="s">
        <v>2553</v>
      </c>
      <c r="C1231" s="140"/>
      <c r="D1231" s="140">
        <v>2.22E-4</v>
      </c>
      <c r="E1231" s="140">
        <v>2.22E-4</v>
      </c>
      <c r="F1231" t="str">
        <f t="shared" si="38"/>
        <v>那須野ヶ原みらい電力(株)</v>
      </c>
      <c r="G1231" t="str">
        <f t="shared" si="39"/>
        <v>那須野ヶ原みらい電力(株)_</v>
      </c>
      <c r="H1231">
        <v>2.22E-4</v>
      </c>
      <c r="I1231" s="140"/>
    </row>
    <row r="1232" spans="1:9">
      <c r="A1232" s="140" t="s">
        <v>2554</v>
      </c>
      <c r="B1232" s="140" t="s">
        <v>2555</v>
      </c>
      <c r="C1232" s="140"/>
      <c r="D1232" s="140">
        <v>5.7899999999999998E-4</v>
      </c>
      <c r="E1232" s="140">
        <v>5.7899999999999998E-4</v>
      </c>
      <c r="F1232" t="str">
        <f t="shared" si="38"/>
        <v>柏崎あい・あーるエナジー(株)</v>
      </c>
      <c r="G1232" t="str">
        <f t="shared" si="39"/>
        <v>柏崎あい・あーるエナジー(株)_</v>
      </c>
      <c r="H1232">
        <v>5.7899999999999998E-4</v>
      </c>
      <c r="I1232" s="140"/>
    </row>
    <row r="1233" spans="1:9">
      <c r="A1233" s="140" t="s">
        <v>2771</v>
      </c>
      <c r="B1233" s="140" t="s">
        <v>2557</v>
      </c>
      <c r="C1233" s="140" t="s">
        <v>429</v>
      </c>
      <c r="D1233" s="140">
        <v>0</v>
      </c>
      <c r="E1233" s="140">
        <v>0</v>
      </c>
      <c r="F1233" t="str">
        <f t="shared" si="38"/>
        <v>京セラ(株)</v>
      </c>
      <c r="G1233" t="str">
        <f t="shared" si="39"/>
        <v>京セラ(株)_メニューA</v>
      </c>
      <c r="H1233">
        <v>0</v>
      </c>
      <c r="I1233" s="140"/>
    </row>
    <row r="1234" spans="1:9">
      <c r="A1234" s="140"/>
      <c r="B1234" s="140"/>
      <c r="C1234" s="140" t="s">
        <v>952</v>
      </c>
      <c r="D1234" s="140">
        <v>0</v>
      </c>
      <c r="E1234" s="140">
        <v>0</v>
      </c>
      <c r="F1234" t="str">
        <f t="shared" si="38"/>
        <v>京セラ(株)</v>
      </c>
      <c r="G1234" t="str">
        <f t="shared" si="39"/>
        <v>京セラ(株)_(参考値)事業者全体</v>
      </c>
      <c r="H1234">
        <v>0</v>
      </c>
      <c r="I1234" s="140"/>
    </row>
    <row r="1235" spans="1:9">
      <c r="A1235" s="140" t="s">
        <v>2558</v>
      </c>
      <c r="B1235" s="140" t="s">
        <v>2559</v>
      </c>
      <c r="C1235" s="140"/>
      <c r="D1235" s="140">
        <v>4.28E-4</v>
      </c>
      <c r="E1235" s="140">
        <v>4.28E-4</v>
      </c>
      <c r="F1235" t="str">
        <f t="shared" si="38"/>
        <v>(株)鳥取みらい電力</v>
      </c>
      <c r="G1235" t="str">
        <f t="shared" si="39"/>
        <v>(株)鳥取みらい電力_</v>
      </c>
      <c r="H1235">
        <v>4.28E-4</v>
      </c>
      <c r="I1235" s="140"/>
    </row>
    <row r="1236" spans="1:9">
      <c r="A1236" s="140" t="s">
        <v>2560</v>
      </c>
      <c r="B1236" s="140" t="s">
        <v>2561</v>
      </c>
      <c r="C1236" s="140"/>
      <c r="D1236" s="140">
        <v>2.31E-4</v>
      </c>
      <c r="E1236" s="140">
        <v>2.31E-4</v>
      </c>
      <c r="F1236" t="str">
        <f t="shared" si="38"/>
        <v>鈴鹿グリーンエナジー(株)</v>
      </c>
      <c r="G1236" t="str">
        <f t="shared" si="39"/>
        <v>鈴鹿グリーンエナジー(株)_</v>
      </c>
      <c r="H1236">
        <v>2.31E-4</v>
      </c>
      <c r="I1236" s="140"/>
    </row>
    <row r="1237" spans="1:9">
      <c r="A1237" s="140" t="s">
        <v>2562</v>
      </c>
      <c r="B1237" s="140" t="s">
        <v>2563</v>
      </c>
      <c r="C1237" s="140"/>
      <c r="D1237" s="140">
        <v>0</v>
      </c>
      <c r="E1237" s="140">
        <v>0</v>
      </c>
      <c r="F1237" t="str">
        <f t="shared" si="38"/>
        <v>一般社団法人東北自動車産業グリーンエネルギー普及協会</v>
      </c>
      <c r="G1237" t="str">
        <f t="shared" si="39"/>
        <v>一般社団法人東北自動車産業グリーンエネルギー普及協会_</v>
      </c>
      <c r="H1237">
        <v>0</v>
      </c>
      <c r="I1237" s="140"/>
    </row>
    <row r="1238" spans="1:9">
      <c r="A1238" s="140" t="s">
        <v>2564</v>
      </c>
      <c r="B1238" s="140" t="s">
        <v>2565</v>
      </c>
      <c r="C1238" s="140" t="s">
        <v>429</v>
      </c>
      <c r="D1238" s="140">
        <v>3.0400000000000002E-4</v>
      </c>
      <c r="E1238" s="140">
        <v>3.0400000000000002E-4</v>
      </c>
      <c r="F1238" t="str">
        <f t="shared" si="38"/>
        <v>刈谷知立みらい電力(株)</v>
      </c>
      <c r="G1238" t="str">
        <f t="shared" si="39"/>
        <v>刈谷知立みらい電力(株)_メニューA</v>
      </c>
      <c r="H1238">
        <v>3.0400000000000002E-4</v>
      </c>
      <c r="I1238" s="140"/>
    </row>
    <row r="1239" spans="1:9">
      <c r="A1239" s="140"/>
      <c r="B1239" s="140"/>
      <c r="C1239" s="140" t="s">
        <v>952</v>
      </c>
      <c r="D1239" s="140">
        <v>3.0400000000000002E-4</v>
      </c>
      <c r="E1239" s="140">
        <v>3.0400000000000002E-4</v>
      </c>
      <c r="F1239" t="str">
        <f t="shared" si="38"/>
        <v>刈谷知立みらい電力(株)</v>
      </c>
      <c r="G1239" t="str">
        <f t="shared" si="39"/>
        <v>刈谷知立みらい電力(株)_(参考値)事業者全体</v>
      </c>
      <c r="H1239">
        <v>3.0400000000000002E-4</v>
      </c>
      <c r="I1239" s="140"/>
    </row>
    <row r="1240" spans="1:9">
      <c r="A1240" s="140" t="s">
        <v>2566</v>
      </c>
      <c r="B1240" s="140" t="s">
        <v>2567</v>
      </c>
      <c r="C1240" s="140" t="s">
        <v>429</v>
      </c>
      <c r="D1240" s="140">
        <v>2.9500000000000001E-4</v>
      </c>
      <c r="E1240" s="140">
        <v>2.9500000000000001E-4</v>
      </c>
      <c r="F1240" t="str">
        <f t="shared" si="38"/>
        <v>(株)パワーエックス</v>
      </c>
      <c r="G1240" t="str">
        <f t="shared" si="39"/>
        <v>(株)パワーエックス_メニューA</v>
      </c>
      <c r="H1240">
        <v>2.9500000000000001E-4</v>
      </c>
      <c r="I1240" s="140"/>
    </row>
    <row r="1241" spans="1:9">
      <c r="A1241" s="140"/>
      <c r="B1241" s="140"/>
      <c r="C1241" s="140" t="s">
        <v>953</v>
      </c>
      <c r="D1241" s="140">
        <v>4.2999999999999999E-4</v>
      </c>
      <c r="E1241" s="140">
        <v>4.2999999999999999E-4</v>
      </c>
      <c r="F1241" t="str">
        <f t="shared" si="38"/>
        <v>(株)パワーエックス</v>
      </c>
      <c r="G1241" t="str">
        <f t="shared" si="39"/>
        <v>(株)パワーエックス_メニューB</v>
      </c>
      <c r="H1241">
        <v>4.2999999999999999E-4</v>
      </c>
      <c r="I1241" s="140"/>
    </row>
    <row r="1242" spans="1:9">
      <c r="A1242" s="140"/>
      <c r="B1242" s="140"/>
      <c r="C1242" s="140" t="s">
        <v>965</v>
      </c>
      <c r="D1242" s="140">
        <v>4.2200000000000001E-4</v>
      </c>
      <c r="E1242" s="140">
        <v>4.2200000000000001E-4</v>
      </c>
      <c r="F1242" t="str">
        <f t="shared" si="38"/>
        <v>(株)パワーエックス</v>
      </c>
      <c r="G1242" t="str">
        <f t="shared" si="39"/>
        <v>(株)パワーエックス_メニューC(残差)</v>
      </c>
      <c r="H1242">
        <v>4.2200000000000001E-4</v>
      </c>
      <c r="I1242" s="140"/>
    </row>
    <row r="1243" spans="1:9">
      <c r="A1243" s="140"/>
      <c r="B1243" s="140"/>
      <c r="C1243" s="140" t="s">
        <v>952</v>
      </c>
      <c r="D1243" s="140">
        <v>1.023E-3</v>
      </c>
      <c r="E1243" s="140">
        <v>1.023E-3</v>
      </c>
      <c r="F1243" t="str">
        <f t="shared" si="38"/>
        <v>(株)パワーエックス</v>
      </c>
      <c r="G1243" t="str">
        <f t="shared" si="39"/>
        <v>(株)パワーエックス_(参考値)事業者全体</v>
      </c>
      <c r="H1243">
        <v>1.023E-3</v>
      </c>
      <c r="I1243" s="140"/>
    </row>
    <row r="1244" spans="1:9">
      <c r="A1244" s="140" t="s">
        <v>2568</v>
      </c>
      <c r="B1244" s="140" t="s">
        <v>2569</v>
      </c>
      <c r="C1244" s="140" t="s">
        <v>429</v>
      </c>
      <c r="D1244" s="140">
        <v>0</v>
      </c>
      <c r="E1244" s="140">
        <v>0</v>
      </c>
      <c r="F1244" t="str">
        <f t="shared" si="38"/>
        <v>いちのみや未来エネルギー(株)</v>
      </c>
      <c r="G1244" t="str">
        <f t="shared" si="39"/>
        <v>いちのみや未来エネルギー(株)_メニューA</v>
      </c>
      <c r="H1244">
        <v>0</v>
      </c>
      <c r="I1244" s="140"/>
    </row>
    <row r="1245" spans="1:9">
      <c r="A1245" s="140"/>
      <c r="B1245" s="140"/>
      <c r="C1245" s="140" t="s">
        <v>952</v>
      </c>
      <c r="D1245" s="140">
        <v>0</v>
      </c>
      <c r="E1245" s="140">
        <v>0</v>
      </c>
      <c r="F1245" t="str">
        <f t="shared" si="38"/>
        <v>いちのみや未来エネルギー(株)</v>
      </c>
      <c r="G1245" t="str">
        <f t="shared" si="39"/>
        <v>いちのみや未来エネルギー(株)_(参考値)事業者全体</v>
      </c>
      <c r="H1245">
        <v>0</v>
      </c>
      <c r="I1245" s="140"/>
    </row>
    <row r="1246" spans="1:9">
      <c r="A1246" s="140" t="s">
        <v>2570</v>
      </c>
      <c r="B1246" s="140" t="s">
        <v>2571</v>
      </c>
      <c r="C1246" s="140"/>
      <c r="D1246" s="140">
        <v>6.2500000000000001E-4</v>
      </c>
      <c r="E1246" s="140">
        <v>6.2500000000000001E-4</v>
      </c>
      <c r="F1246" t="str">
        <f t="shared" si="38"/>
        <v>岡谷酸素(株)</v>
      </c>
      <c r="G1246" t="str">
        <f t="shared" si="39"/>
        <v>岡谷酸素(株)_</v>
      </c>
      <c r="H1246">
        <v>6.2500000000000001E-4</v>
      </c>
      <c r="I1246" s="140"/>
    </row>
    <row r="1247" spans="1:9">
      <c r="A1247" s="140" t="s">
        <v>2572</v>
      </c>
      <c r="B1247" s="140" t="s">
        <v>2573</v>
      </c>
      <c r="C1247" s="140"/>
      <c r="D1247" s="140">
        <v>6.1600000000000001E-4</v>
      </c>
      <c r="E1247" s="140">
        <v>6.1600000000000001E-4</v>
      </c>
      <c r="F1247" t="str">
        <f t="shared" si="38"/>
        <v>(株)絆</v>
      </c>
      <c r="G1247" t="str">
        <f t="shared" si="39"/>
        <v>(株)絆_</v>
      </c>
      <c r="H1247">
        <v>6.1600000000000001E-4</v>
      </c>
      <c r="I1247" s="140"/>
    </row>
    <row r="1248" spans="1:9">
      <c r="A1248" s="140" t="s">
        <v>2574</v>
      </c>
      <c r="B1248" s="140" t="s">
        <v>2575</v>
      </c>
      <c r="C1248" s="140" t="s">
        <v>429</v>
      </c>
      <c r="D1248" s="140">
        <v>1.2899999999999999E-4</v>
      </c>
      <c r="E1248" s="140">
        <v>1.2899999999999999E-4</v>
      </c>
      <c r="F1248" t="str">
        <f t="shared" si="38"/>
        <v>東北エネルギーサービス(株)</v>
      </c>
      <c r="G1248" t="str">
        <f t="shared" si="39"/>
        <v>東北エネルギーサービス(株)_メニューA</v>
      </c>
      <c r="H1248">
        <v>1.2899999999999999E-4</v>
      </c>
      <c r="I1248" s="140"/>
    </row>
    <row r="1249" spans="1:9">
      <c r="A1249" s="140"/>
      <c r="B1249" s="140"/>
      <c r="C1249" s="140" t="s">
        <v>953</v>
      </c>
      <c r="D1249" s="140">
        <v>1.4799999999999999E-4</v>
      </c>
      <c r="E1249" s="140">
        <v>1.4799999999999999E-4</v>
      </c>
      <c r="F1249" t="str">
        <f t="shared" si="38"/>
        <v>東北エネルギーサービス(株)</v>
      </c>
      <c r="G1249" t="str">
        <f t="shared" si="39"/>
        <v>東北エネルギーサービス(株)_メニューB</v>
      </c>
      <c r="H1249">
        <v>1.4799999999999999E-4</v>
      </c>
      <c r="I1249" s="140"/>
    </row>
    <row r="1250" spans="1:9">
      <c r="A1250" s="140"/>
      <c r="B1250" s="140"/>
      <c r="C1250" s="140" t="s">
        <v>988</v>
      </c>
      <c r="D1250" s="140">
        <v>9.7999999999999997E-5</v>
      </c>
      <c r="E1250" s="140">
        <v>9.7999999999999997E-5</v>
      </c>
      <c r="F1250" t="str">
        <f t="shared" si="38"/>
        <v>東北エネルギーサービス(株)</v>
      </c>
      <c r="G1250" t="str">
        <f t="shared" si="39"/>
        <v>東北エネルギーサービス(株)_メニューC</v>
      </c>
      <c r="H1250">
        <v>9.7999999999999997E-5</v>
      </c>
      <c r="I1250" s="140"/>
    </row>
    <row r="1251" spans="1:9">
      <c r="A1251" s="140"/>
      <c r="B1251" s="140"/>
      <c r="C1251" s="140" t="s">
        <v>952</v>
      </c>
      <c r="D1251" s="140">
        <v>1.2300000000000001E-4</v>
      </c>
      <c r="E1251" s="140">
        <v>1.2300000000000001E-4</v>
      </c>
      <c r="F1251" t="str">
        <f t="shared" si="38"/>
        <v>東北エネルギーサービス(株)</v>
      </c>
      <c r="G1251" t="str">
        <f t="shared" si="39"/>
        <v>東北エネルギーサービス(株)_(参考値)事業者全体</v>
      </c>
      <c r="H1251">
        <v>1.2300000000000001E-4</v>
      </c>
      <c r="I1251" s="140"/>
    </row>
    <row r="1252" spans="1:9">
      <c r="A1252" s="140" t="s">
        <v>2576</v>
      </c>
      <c r="B1252" s="140" t="s">
        <v>2577</v>
      </c>
      <c r="C1252" s="140"/>
      <c r="D1252" s="140">
        <v>2.41E-4</v>
      </c>
      <c r="E1252" s="140">
        <v>2.41E-4</v>
      </c>
      <c r="F1252" t="str">
        <f t="shared" si="38"/>
        <v>(株)いなしきエナジー</v>
      </c>
      <c r="G1252" t="str">
        <f t="shared" si="39"/>
        <v>(株)いなしきエナジー_</v>
      </c>
      <c r="H1252">
        <v>2.41E-4</v>
      </c>
      <c r="I1252" s="140"/>
    </row>
    <row r="1253" spans="1:9">
      <c r="A1253" s="140" t="s">
        <v>2578</v>
      </c>
      <c r="B1253" s="140" t="s">
        <v>2579</v>
      </c>
      <c r="C1253" s="140"/>
      <c r="D1253" s="140">
        <v>9.3999999999999994E-5</v>
      </c>
      <c r="E1253" s="140">
        <v>9.3999999999999994E-5</v>
      </c>
      <c r="F1253" t="str">
        <f t="shared" si="38"/>
        <v>ながのスマートパワー(株)</v>
      </c>
      <c r="G1253" t="str">
        <f t="shared" si="39"/>
        <v>ながのスマートパワー(株)_</v>
      </c>
      <c r="H1253">
        <v>9.3999999999999994E-5</v>
      </c>
      <c r="I1253" s="140"/>
    </row>
    <row r="1254" spans="1:9">
      <c r="A1254" s="140" t="s">
        <v>2580</v>
      </c>
      <c r="B1254" s="140" t="s">
        <v>2581</v>
      </c>
      <c r="C1254" s="140"/>
      <c r="D1254" s="140">
        <v>5.1099999999999995E-4</v>
      </c>
      <c r="E1254" s="140">
        <v>5.1099999999999995E-4</v>
      </c>
      <c r="F1254" t="str">
        <f t="shared" si="38"/>
        <v>(株)ホクレン油機サービス</v>
      </c>
      <c r="G1254" t="str">
        <f t="shared" si="39"/>
        <v>(株)ホクレン油機サービス_</v>
      </c>
      <c r="H1254">
        <v>5.1099999999999995E-4</v>
      </c>
      <c r="I1254" s="140"/>
    </row>
    <row r="1255" spans="1:9">
      <c r="A1255" s="140" t="s">
        <v>2582</v>
      </c>
      <c r="B1255" s="140" t="s">
        <v>2583</v>
      </c>
      <c r="C1255" s="140" t="s">
        <v>429</v>
      </c>
      <c r="D1255" s="140">
        <v>0</v>
      </c>
      <c r="E1255" s="140">
        <v>0</v>
      </c>
      <c r="F1255" t="str">
        <f t="shared" si="38"/>
        <v>(株)JR東日本商事</v>
      </c>
      <c r="G1255" t="str">
        <f t="shared" si="39"/>
        <v>(株)JR東日本商事_メニューA</v>
      </c>
      <c r="H1255">
        <v>0</v>
      </c>
      <c r="I1255" s="140"/>
    </row>
    <row r="1256" spans="1:9">
      <c r="A1256" s="140"/>
      <c r="B1256" s="140"/>
      <c r="C1256" s="140" t="s">
        <v>393</v>
      </c>
      <c r="D1256" s="140">
        <v>5.8799999999999998E-4</v>
      </c>
      <c r="E1256" s="140">
        <v>5.8799999999999998E-4</v>
      </c>
      <c r="F1256" t="str">
        <f t="shared" si="38"/>
        <v>(株)JR東日本商事</v>
      </c>
      <c r="G1256" t="str">
        <f t="shared" si="39"/>
        <v>(株)JR東日本商事_メニューB(残差)</v>
      </c>
      <c r="H1256">
        <v>5.8799999999999998E-4</v>
      </c>
      <c r="I1256" s="140"/>
    </row>
    <row r="1257" spans="1:9">
      <c r="A1257" s="140"/>
      <c r="B1257" s="140"/>
      <c r="C1257" s="140" t="s">
        <v>952</v>
      </c>
      <c r="D1257" s="140">
        <v>3.1E-4</v>
      </c>
      <c r="E1257" s="140">
        <v>3.1E-4</v>
      </c>
      <c r="F1257" t="str">
        <f t="shared" si="38"/>
        <v>(株)JR東日本商事</v>
      </c>
      <c r="G1257" t="str">
        <f t="shared" si="39"/>
        <v>(株)JR東日本商事_(参考値)事業者全体</v>
      </c>
      <c r="H1257">
        <v>3.1E-4</v>
      </c>
      <c r="I1257" s="140"/>
    </row>
    <row r="1258" spans="1:9">
      <c r="A1258" s="140" t="s">
        <v>2584</v>
      </c>
      <c r="B1258" s="140" t="s">
        <v>2585</v>
      </c>
      <c r="C1258" s="140"/>
      <c r="D1258" s="140">
        <v>3.0600000000000001E-4</v>
      </c>
      <c r="E1258" s="140">
        <v>3.0600000000000001E-4</v>
      </c>
      <c r="F1258" t="str">
        <f t="shared" si="38"/>
        <v>岡山ガス(株)</v>
      </c>
      <c r="G1258" t="str">
        <f t="shared" si="39"/>
        <v>岡山ガス(株)_</v>
      </c>
      <c r="H1258">
        <v>3.0600000000000001E-4</v>
      </c>
      <c r="I1258" s="140"/>
    </row>
    <row r="1259" spans="1:9">
      <c r="A1259" s="140" t="s">
        <v>2586</v>
      </c>
      <c r="B1259" s="140" t="s">
        <v>2587</v>
      </c>
      <c r="C1259" s="140"/>
      <c r="D1259" s="140">
        <v>4.66E-4</v>
      </c>
      <c r="E1259" s="140">
        <v>4.66E-4</v>
      </c>
      <c r="F1259" t="str">
        <f t="shared" si="38"/>
        <v>合同会社グリーンパワーリテイリング</v>
      </c>
      <c r="G1259" t="str">
        <f t="shared" si="39"/>
        <v>合同会社グリーンパワーリテイリング_</v>
      </c>
      <c r="H1259">
        <v>4.66E-4</v>
      </c>
      <c r="I1259" s="140"/>
    </row>
    <row r="1260" spans="1:9">
      <c r="A1260" s="140" t="s">
        <v>2588</v>
      </c>
      <c r="B1260" s="140" t="s">
        <v>2589</v>
      </c>
      <c r="C1260" s="140" t="s">
        <v>429</v>
      </c>
      <c r="D1260" s="140">
        <v>0</v>
      </c>
      <c r="E1260" s="140">
        <v>0</v>
      </c>
      <c r="F1260" t="str">
        <f t="shared" si="38"/>
        <v>川崎未来エナジー(株)</v>
      </c>
      <c r="G1260" t="str">
        <f t="shared" si="39"/>
        <v>川崎未来エナジー(株)_メニューA</v>
      </c>
      <c r="H1260">
        <v>0</v>
      </c>
      <c r="I1260" s="140"/>
    </row>
    <row r="1261" spans="1:9">
      <c r="A1261" s="140"/>
      <c r="B1261" s="140"/>
      <c r="C1261" s="140" t="s">
        <v>952</v>
      </c>
      <c r="D1261" s="140">
        <v>0</v>
      </c>
      <c r="E1261" s="140">
        <v>0</v>
      </c>
      <c r="F1261" t="str">
        <f t="shared" si="38"/>
        <v>川崎未来エナジー(株)</v>
      </c>
      <c r="G1261" t="str">
        <f t="shared" si="39"/>
        <v>川崎未来エナジー(株)_(参考値)事業者全体</v>
      </c>
      <c r="H1261">
        <v>0</v>
      </c>
      <c r="I1261" s="140"/>
    </row>
    <row r="1262" spans="1:9">
      <c r="A1262" s="140" t="s">
        <v>2590</v>
      </c>
      <c r="B1262" s="140" t="s">
        <v>2591</v>
      </c>
      <c r="C1262" s="140"/>
      <c r="D1262" s="140">
        <v>4.7100000000000006E-4</v>
      </c>
      <c r="E1262" s="140">
        <v>4.7100000000000006E-4</v>
      </c>
      <c r="F1262" t="str">
        <f t="shared" si="38"/>
        <v>(株)いずみみらい</v>
      </c>
      <c r="G1262" t="str">
        <f t="shared" si="39"/>
        <v>(株)いずみみらい_</v>
      </c>
      <c r="H1262">
        <v>4.7100000000000006E-4</v>
      </c>
      <c r="I1262" s="140"/>
    </row>
    <row r="1263" spans="1:9">
      <c r="A1263" s="140" t="s">
        <v>2592</v>
      </c>
      <c r="B1263" s="140" t="s">
        <v>2593</v>
      </c>
      <c r="C1263" s="140" t="s">
        <v>429</v>
      </c>
      <c r="D1263" s="140">
        <v>4.2700000000000002E-4</v>
      </c>
      <c r="E1263" s="140">
        <v>4.2700000000000002E-4</v>
      </c>
      <c r="F1263" t="str">
        <f t="shared" si="38"/>
        <v>(株)アット東京</v>
      </c>
      <c r="G1263" t="str">
        <f t="shared" si="39"/>
        <v>(株)アット東京_メニューA</v>
      </c>
      <c r="H1263">
        <v>4.2700000000000002E-4</v>
      </c>
      <c r="I1263" s="140"/>
    </row>
    <row r="1264" spans="1:9">
      <c r="A1264" s="140"/>
      <c r="B1264" s="140"/>
      <c r="C1264" s="140" t="s">
        <v>393</v>
      </c>
      <c r="D1264" s="140">
        <v>4.4499999999999997E-4</v>
      </c>
      <c r="E1264" s="140">
        <v>4.4499999999999997E-4</v>
      </c>
      <c r="F1264" t="str">
        <f t="shared" si="38"/>
        <v>(株)アット東京</v>
      </c>
      <c r="G1264" t="str">
        <f t="shared" si="39"/>
        <v>(株)アット東京_メニューB(残差)</v>
      </c>
      <c r="H1264">
        <v>4.4499999999999997E-4</v>
      </c>
      <c r="I1264" s="140"/>
    </row>
    <row r="1265" spans="1:9">
      <c r="A1265" s="140"/>
      <c r="B1265" s="140"/>
      <c r="C1265" s="140" t="s">
        <v>952</v>
      </c>
      <c r="D1265" s="140">
        <v>4.3100000000000001E-4</v>
      </c>
      <c r="E1265" s="140">
        <v>4.3100000000000001E-4</v>
      </c>
      <c r="F1265" t="str">
        <f t="shared" si="38"/>
        <v>(株)アット東京</v>
      </c>
      <c r="G1265" t="str">
        <f t="shared" si="39"/>
        <v>(株)アット東京_(参考値)事業者全体</v>
      </c>
      <c r="H1265">
        <v>4.3100000000000001E-4</v>
      </c>
      <c r="I1265" s="140"/>
    </row>
    <row r="1266" spans="1:9">
      <c r="A1266" s="140" t="s">
        <v>2594</v>
      </c>
      <c r="B1266" s="140" t="s">
        <v>2595</v>
      </c>
      <c r="C1266" s="140"/>
      <c r="D1266" s="140">
        <v>4.1899999999999999E-4</v>
      </c>
      <c r="E1266" s="140">
        <v>4.1899999999999999E-4</v>
      </c>
      <c r="F1266" t="str">
        <f t="shared" si="38"/>
        <v>(株)つるエネルギー</v>
      </c>
      <c r="G1266" t="str">
        <f t="shared" si="39"/>
        <v>(株)つるエネルギー_</v>
      </c>
      <c r="H1266">
        <v>4.1899999999999999E-4</v>
      </c>
      <c r="I1266" s="140"/>
    </row>
    <row r="1267" spans="1:9">
      <c r="A1267" s="140" t="s">
        <v>2596</v>
      </c>
      <c r="B1267" s="140" t="s">
        <v>2597</v>
      </c>
      <c r="C1267" s="140"/>
      <c r="D1267" s="140">
        <v>4.4700000000000002E-4</v>
      </c>
      <c r="E1267" s="140">
        <v>4.4700000000000002E-4</v>
      </c>
      <c r="F1267" t="str">
        <f t="shared" si="38"/>
        <v>川重商事(株)</v>
      </c>
      <c r="G1267" t="str">
        <f t="shared" si="39"/>
        <v>川重商事(株)_</v>
      </c>
      <c r="H1267">
        <v>4.4700000000000002E-4</v>
      </c>
      <c r="I1267" s="140"/>
    </row>
    <row r="1268" spans="1:9">
      <c r="A1268" s="140" t="s">
        <v>2598</v>
      </c>
      <c r="B1268" s="140" t="s">
        <v>2599</v>
      </c>
      <c r="C1268" s="140" t="s">
        <v>429</v>
      </c>
      <c r="D1268" s="140">
        <v>0</v>
      </c>
      <c r="E1268" s="140">
        <v>0</v>
      </c>
      <c r="F1268" t="str">
        <f t="shared" si="38"/>
        <v>(株)JERA Cross</v>
      </c>
      <c r="G1268" t="str">
        <f t="shared" si="39"/>
        <v>(株)JERA Cross_メニューA</v>
      </c>
      <c r="H1268">
        <v>0</v>
      </c>
      <c r="I1268" s="140"/>
    </row>
    <row r="1269" spans="1:9">
      <c r="A1269" s="140"/>
      <c r="B1269" s="140"/>
      <c r="C1269" s="140" t="s">
        <v>953</v>
      </c>
      <c r="D1269" s="140">
        <v>0</v>
      </c>
      <c r="E1269" s="140">
        <v>0</v>
      </c>
      <c r="F1269" t="str">
        <f t="shared" si="38"/>
        <v>(株)JERA Cross</v>
      </c>
      <c r="G1269" t="str">
        <f t="shared" si="39"/>
        <v>(株)JERA Cross_メニューB</v>
      </c>
      <c r="H1269">
        <v>0</v>
      </c>
      <c r="I1269" s="140"/>
    </row>
    <row r="1270" spans="1:9">
      <c r="A1270" s="140"/>
      <c r="B1270" s="140"/>
      <c r="C1270" s="140" t="s">
        <v>988</v>
      </c>
      <c r="D1270" s="140">
        <v>3.77E-4</v>
      </c>
      <c r="E1270" s="140">
        <v>3.77E-4</v>
      </c>
      <c r="F1270" t="str">
        <f t="shared" si="38"/>
        <v>(株)JERA Cross</v>
      </c>
      <c r="G1270" t="str">
        <f t="shared" si="39"/>
        <v>(株)JERA Cross_メニューC</v>
      </c>
      <c r="H1270">
        <v>3.77E-4</v>
      </c>
      <c r="I1270" s="140"/>
    </row>
    <row r="1271" spans="1:9">
      <c r="A1271" s="140"/>
      <c r="B1271" s="140"/>
      <c r="C1271" s="140" t="s">
        <v>952</v>
      </c>
      <c r="D1271" s="140">
        <v>4.2200000000000001E-4</v>
      </c>
      <c r="E1271" s="140">
        <v>4.2200000000000001E-4</v>
      </c>
      <c r="F1271" t="str">
        <f t="shared" si="38"/>
        <v>(株)JERA Cross</v>
      </c>
      <c r="G1271" t="str">
        <f t="shared" si="39"/>
        <v>(株)JERA Cross_(参考値)事業者全体</v>
      </c>
      <c r="H1271">
        <v>4.2200000000000001E-4</v>
      </c>
      <c r="I1271" s="140"/>
    </row>
    <row r="1272" spans="1:9">
      <c r="A1272" s="140" t="s">
        <v>2600</v>
      </c>
      <c r="B1272" s="140" t="s">
        <v>2601</v>
      </c>
      <c r="C1272" s="140" t="s">
        <v>429</v>
      </c>
      <c r="D1272" s="140">
        <v>6.3599999999999996E-4</v>
      </c>
      <c r="E1272" s="140">
        <v>6.3599999999999996E-4</v>
      </c>
      <c r="F1272" t="str">
        <f t="shared" si="38"/>
        <v>飛騨高山電力(株)</v>
      </c>
      <c r="G1272" t="str">
        <f t="shared" si="39"/>
        <v>飛騨高山電力(株)_メニューA</v>
      </c>
      <c r="H1272">
        <v>6.3599999999999996E-4</v>
      </c>
      <c r="I1272" s="140"/>
    </row>
    <row r="1273" spans="1:9">
      <c r="A1273" s="140"/>
      <c r="B1273" s="140"/>
      <c r="C1273" s="140" t="s">
        <v>952</v>
      </c>
      <c r="D1273" s="140">
        <v>6.3599999999999996E-4</v>
      </c>
      <c r="E1273" s="140">
        <v>6.3599999999999996E-4</v>
      </c>
      <c r="F1273" t="str">
        <f t="shared" si="38"/>
        <v>飛騨高山電力(株)</v>
      </c>
      <c r="G1273" t="str">
        <f t="shared" si="39"/>
        <v>飛騨高山電力(株)_(参考値)事業者全体</v>
      </c>
      <c r="H1273">
        <v>6.3599999999999996E-4</v>
      </c>
      <c r="I1273" s="140"/>
    </row>
    <row r="1274" spans="1:9">
      <c r="A1274" s="140" t="s">
        <v>2602</v>
      </c>
      <c r="B1274" s="140" t="s">
        <v>2603</v>
      </c>
      <c r="C1274" s="140"/>
      <c r="D1274" s="140">
        <v>9.3899999999999995E-4</v>
      </c>
      <c r="E1274" s="140">
        <v>9.3899999999999995E-4</v>
      </c>
      <c r="F1274" t="str">
        <f t="shared" si="38"/>
        <v>(株)リボンエナジー</v>
      </c>
      <c r="G1274" t="str">
        <f t="shared" si="39"/>
        <v>(株)リボンエナジー_</v>
      </c>
      <c r="H1274">
        <v>9.3899999999999995E-4</v>
      </c>
      <c r="I1274" s="140"/>
    </row>
    <row r="1275" spans="1:9">
      <c r="A1275" s="140" t="s">
        <v>2604</v>
      </c>
      <c r="B1275" s="140" t="s">
        <v>2605</v>
      </c>
      <c r="C1275" s="140"/>
      <c r="D1275" s="140">
        <v>5.5099999999999995E-4</v>
      </c>
      <c r="E1275" s="140">
        <v>5.5099999999999995E-4</v>
      </c>
      <c r="F1275" t="str">
        <f t="shared" si="38"/>
        <v>(株)大崎クリエーション</v>
      </c>
      <c r="G1275" t="str">
        <f t="shared" si="39"/>
        <v>(株)大崎クリエーション_</v>
      </c>
      <c r="H1275">
        <v>5.5099999999999995E-4</v>
      </c>
      <c r="I1275" s="140"/>
    </row>
    <row r="1276" spans="1:9">
      <c r="A1276" s="140" t="s">
        <v>2606</v>
      </c>
      <c r="B1276" s="140" t="s">
        <v>2607</v>
      </c>
      <c r="C1276" s="140" t="s">
        <v>429</v>
      </c>
      <c r="D1276" s="140">
        <v>0</v>
      </c>
      <c r="E1276" s="140">
        <v>0</v>
      </c>
      <c r="F1276" t="str">
        <f t="shared" si="38"/>
        <v>(株)UPX</v>
      </c>
      <c r="G1276" t="str">
        <f t="shared" si="39"/>
        <v>(株)UPX_メニューA</v>
      </c>
      <c r="H1276">
        <v>0</v>
      </c>
      <c r="I1276" s="140"/>
    </row>
    <row r="1277" spans="1:9">
      <c r="A1277" s="140"/>
      <c r="B1277" s="140"/>
      <c r="C1277" s="140" t="s">
        <v>953</v>
      </c>
      <c r="D1277" s="140">
        <v>3.9599999999999998E-4</v>
      </c>
      <c r="E1277" s="140">
        <v>3.9599999999999998E-4</v>
      </c>
      <c r="F1277" t="str">
        <f t="shared" si="38"/>
        <v>(株)UPX</v>
      </c>
      <c r="G1277" t="str">
        <f t="shared" si="39"/>
        <v>(株)UPX_メニューB</v>
      </c>
      <c r="H1277">
        <v>3.9599999999999998E-4</v>
      </c>
      <c r="I1277" s="140"/>
    </row>
    <row r="1278" spans="1:9">
      <c r="A1278" s="140"/>
      <c r="B1278" s="140"/>
      <c r="C1278" s="140" t="s">
        <v>965</v>
      </c>
      <c r="D1278" s="140">
        <v>4.8799999999999999E-4</v>
      </c>
      <c r="E1278" s="140">
        <v>4.8799999999999999E-4</v>
      </c>
      <c r="F1278" t="str">
        <f t="shared" si="38"/>
        <v>(株)UPX</v>
      </c>
      <c r="G1278" t="str">
        <f t="shared" si="39"/>
        <v>(株)UPX_メニューC(残差)</v>
      </c>
      <c r="H1278">
        <v>4.8799999999999999E-4</v>
      </c>
      <c r="I1278" s="140"/>
    </row>
    <row r="1279" spans="1:9">
      <c r="A1279" s="140"/>
      <c r="B1279" s="140"/>
      <c r="C1279" s="140" t="s">
        <v>952</v>
      </c>
      <c r="D1279" s="140">
        <v>4.6500000000000003E-4</v>
      </c>
      <c r="E1279" s="140">
        <v>4.6500000000000003E-4</v>
      </c>
      <c r="F1279" t="str">
        <f t="shared" si="38"/>
        <v>(株)UPX</v>
      </c>
      <c r="G1279" t="str">
        <f t="shared" si="39"/>
        <v>(株)UPX_(参考値)事業者全体</v>
      </c>
      <c r="H1279">
        <v>4.6500000000000003E-4</v>
      </c>
      <c r="I1279" s="140"/>
    </row>
    <row r="1280" spans="1:9">
      <c r="A1280" s="140" t="s">
        <v>2608</v>
      </c>
      <c r="B1280" s="140" t="s">
        <v>2609</v>
      </c>
      <c r="C1280" s="140" t="s">
        <v>429</v>
      </c>
      <c r="D1280" s="140">
        <v>3.7599999999999998E-4</v>
      </c>
      <c r="E1280" s="140">
        <v>3.7599999999999998E-4</v>
      </c>
      <c r="F1280" t="str">
        <f t="shared" si="38"/>
        <v>Miraiつのエナジー(株)</v>
      </c>
      <c r="G1280" t="str">
        <f t="shared" si="39"/>
        <v>Miraiつのエナジー(株)_メニューA</v>
      </c>
      <c r="H1280">
        <v>3.7599999999999998E-4</v>
      </c>
      <c r="I1280" s="140"/>
    </row>
    <row r="1281" spans="1:9">
      <c r="A1281" s="140"/>
      <c r="B1281" s="140"/>
      <c r="C1281" s="140" t="s">
        <v>952</v>
      </c>
      <c r="D1281" s="140">
        <v>3.7599999999999998E-4</v>
      </c>
      <c r="E1281" s="140">
        <v>3.7599999999999998E-4</v>
      </c>
      <c r="F1281" t="str">
        <f t="shared" si="38"/>
        <v>Miraiつのエナジー(株)</v>
      </c>
      <c r="G1281" t="str">
        <f t="shared" si="39"/>
        <v>Miraiつのエナジー(株)_(参考値)事業者全体</v>
      </c>
      <c r="H1281">
        <v>3.7599999999999998E-4</v>
      </c>
      <c r="I1281" s="140"/>
    </row>
    <row r="1282" spans="1:9">
      <c r="A1282" s="140" t="s">
        <v>2610</v>
      </c>
      <c r="B1282" s="140" t="s">
        <v>2611</v>
      </c>
      <c r="C1282" s="140"/>
      <c r="D1282" s="140">
        <v>4.8700000000000007E-4</v>
      </c>
      <c r="E1282" s="140">
        <v>4.8700000000000007E-4</v>
      </c>
      <c r="F1282" t="str">
        <f t="shared" si="38"/>
        <v>山口グリーンエネルギー(株)</v>
      </c>
      <c r="G1282" t="str">
        <f t="shared" si="39"/>
        <v>山口グリーンエネルギー(株)_</v>
      </c>
      <c r="H1282">
        <v>4.8700000000000007E-4</v>
      </c>
      <c r="I1282" s="140"/>
    </row>
    <row r="1283" spans="1:9">
      <c r="A1283" s="140" t="s">
        <v>2612</v>
      </c>
      <c r="B1283" s="140" t="s">
        <v>2613</v>
      </c>
      <c r="C1283" s="140" t="s">
        <v>429</v>
      </c>
      <c r="D1283" s="140">
        <v>0</v>
      </c>
      <c r="E1283" s="140">
        <v>0</v>
      </c>
      <c r="F1283" t="str">
        <f t="shared" si="38"/>
        <v>(株)はちまんたいジオパワー</v>
      </c>
      <c r="G1283" t="str">
        <f t="shared" si="39"/>
        <v>(株)はちまんたいジオパワー_メニューA</v>
      </c>
      <c r="H1283">
        <v>0</v>
      </c>
      <c r="I1283" s="140"/>
    </row>
    <row r="1284" spans="1:9">
      <c r="A1284" s="140"/>
      <c r="B1284" s="140"/>
      <c r="C1284" s="140" t="s">
        <v>393</v>
      </c>
      <c r="D1284" s="140">
        <v>6.3100000000000005E-4</v>
      </c>
      <c r="E1284" s="140">
        <v>6.3100000000000005E-4</v>
      </c>
      <c r="F1284" t="str">
        <f t="shared" ref="F1284:F1286" si="40">IF(A1284="",F1283,B1284)</f>
        <v>(株)はちまんたいジオパワー</v>
      </c>
      <c r="G1284" t="str">
        <f t="shared" si="39"/>
        <v>(株)はちまんたいジオパワー_メニューB(残差)</v>
      </c>
      <c r="H1284">
        <v>6.3100000000000005E-4</v>
      </c>
      <c r="I1284" s="140"/>
    </row>
    <row r="1285" spans="1:9">
      <c r="A1285" s="140"/>
      <c r="B1285" s="140"/>
      <c r="C1285" s="140" t="s">
        <v>952</v>
      </c>
      <c r="D1285" s="140">
        <v>5.5999999999999999E-5</v>
      </c>
      <c r="E1285" s="140">
        <v>5.5999999999999999E-5</v>
      </c>
      <c r="F1285" t="str">
        <f t="shared" si="40"/>
        <v>(株)はちまんたいジオパワー</v>
      </c>
      <c r="G1285" t="str">
        <f t="shared" ref="G1285:G1286" si="41">F1285&amp;"_"&amp;C1285</f>
        <v>(株)はちまんたいジオパワー_(参考値)事業者全体</v>
      </c>
      <c r="H1285">
        <v>5.5999999999999999E-5</v>
      </c>
      <c r="I1285" s="140"/>
    </row>
    <row r="1286" spans="1:9">
      <c r="A1286" s="140" t="s">
        <v>2614</v>
      </c>
      <c r="B1286" s="140" t="s">
        <v>2615</v>
      </c>
      <c r="C1286" s="140"/>
      <c r="D1286" s="140">
        <v>6.1700000000000004E-4</v>
      </c>
      <c r="E1286" s="140">
        <v>6.1700000000000004E-4</v>
      </c>
      <c r="F1286" t="str">
        <f t="shared" si="40"/>
        <v>(株)アイモバイル</v>
      </c>
      <c r="G1286" t="str">
        <f t="shared" si="41"/>
        <v>(株)アイモバイル_</v>
      </c>
      <c r="H1286">
        <v>6.1700000000000004E-4</v>
      </c>
      <c r="I1286" s="140"/>
    </row>
  </sheetData>
  <sortState xmlns:xlrd2="http://schemas.microsoft.com/office/spreadsheetml/2017/richdata2" ref="L4:N568">
    <sortCondition ref="M4:M568"/>
  </sortState>
  <phoneticPr fontId="6"/>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基準算出シート(３年平均)</vt:lpstr>
      <vt:lpstr>第１年度（〇年度）</vt:lpstr>
      <vt:lpstr>第２年度（〇年度）</vt:lpstr>
      <vt:lpstr>第３年度（〇年度）</vt:lpstr>
      <vt:lpstr>係数１</vt:lpstr>
      <vt:lpstr>係数２</vt:lpstr>
      <vt:lpstr>係数３</vt:lpstr>
      <vt:lpstr>係数４</vt:lpstr>
      <vt:lpstr>参照_電気</vt:lpstr>
      <vt:lpstr>参照_ガス</vt:lpstr>
      <vt:lpstr>参照_熱</vt:lpstr>
      <vt:lpstr>'基準算出シート(３年平均)'!Print_Area</vt:lpstr>
      <vt:lpstr>係数２!Print_Area</vt:lpstr>
      <vt:lpstr>'第１年度（〇年度）'!Print_Area</vt:lpstr>
      <vt:lpstr>'第２年度（〇年度）'!Print_Area</vt:lpstr>
      <vt:lpstr>'第３年度（〇年度）'!Print_Area</vt:lpstr>
      <vt:lpstr>係数２!Print_Titles</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wkbysh</dc:creator>
  <cp:lastModifiedBy>中窪　暁</cp:lastModifiedBy>
  <cp:lastPrinted>2023-07-20T05:48:41Z</cp:lastPrinted>
  <dcterms:created xsi:type="dcterms:W3CDTF">2008-02-29T00:21:49Z</dcterms:created>
  <dcterms:modified xsi:type="dcterms:W3CDTF">2026-07-30T08:15:26Z</dcterms:modified>
</cp:coreProperties>
</file>