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showInkAnnotation="0" codeName="ThisWorkbook" defaultThemeVersion="124226"/>
  <mc:AlternateContent xmlns:mc="http://schemas.openxmlformats.org/markup-compatibility/2006">
    <mc:Choice Requires="x15">
      <x15ac:absPath xmlns:x15ac="http://schemas.microsoft.com/office/spreadsheetml/2010/11/ac" url="\\Jm0026-smb5\総合政策環境部\各課専用\環境・エネルギー関係所属\地球温暖化対策課\440事業者排出量削減計画書\02 評価・指導助言事業（委託）\指導助言業務(R8年度)\03 第６計画期間計画書　様式\保護あり（HP掲載するもの）\"/>
    </mc:Choice>
  </mc:AlternateContent>
  <xr:revisionPtr revIDLastSave="0" documentId="13_ncr:1_{099BC669-7D1D-40AE-B7E9-3E32A4B579AA}" xr6:coauthVersionLast="47" xr6:coauthVersionMax="47" xr10:uidLastSave="{00000000-0000-0000-0000-000000000000}"/>
  <workbookProtection workbookAlgorithmName="SHA-512" workbookHashValue="Lf+ClqVZ0j2hebSdBDszBxo8/4QZTl6TMSmxQjxGxGuX6DNcuZleneL7RG5Na8jhyjoP+ZmAD5k/Q+KGeBGYuQ==" workbookSaltValue="xhD4Vs2ZBcfvp8Ug0dJ9mA==" workbookSpinCount="100000" lockStructure="1"/>
  <bookViews>
    <workbookView xWindow="-110" yWindow="-110" windowWidth="19420" windowHeight="10300" xr2:uid="{00000000-000D-0000-FFFF-FFFF00000000}"/>
  </bookViews>
  <sheets>
    <sheet name="計画書" sheetId="3" r:id="rId1"/>
  </sheets>
  <definedNames>
    <definedName name="HFC">#REF!</definedName>
    <definedName name="PFC">#REF!</definedName>
    <definedName name="PPS">#REF!</definedName>
    <definedName name="_xlnm.Print_Area" localSheetId="0">計画書!$A$1:$Z$65</definedName>
    <definedName name="ﾁｪｯｸ">#REF!</definedName>
    <definedName name="記載区分">#REF!</definedName>
    <definedName name="計画期間">#REF!</definedName>
    <definedName name="報告年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6" i="3" l="1"/>
  <c r="AJ19" i="3"/>
  <c r="AI19" i="3"/>
  <c r="AL10" i="3"/>
  <c r="AP17" i="3"/>
  <c r="AP16" i="3"/>
  <c r="AP15" i="3"/>
  <c r="AC43" i="3"/>
  <c r="AZ52" i="3"/>
  <c r="AY52" i="3"/>
  <c r="AZ51" i="3"/>
  <c r="AY51" i="3"/>
  <c r="AZ50" i="3"/>
  <c r="AY50" i="3"/>
  <c r="AZ49" i="3"/>
  <c r="AY49" i="3"/>
  <c r="AZ48" i="3"/>
  <c r="AY48" i="3"/>
  <c r="AZ47" i="3"/>
  <c r="AY47" i="3"/>
  <c r="BD50" i="3" l="1"/>
  <c r="AC50" i="3"/>
  <c r="BD49" i="3"/>
  <c r="AC49" i="3"/>
  <c r="BD48" i="3"/>
  <c r="AC48" i="3"/>
  <c r="AB24" i="3" l="1"/>
  <c r="AE24" i="3"/>
  <c r="AD24" i="3"/>
  <c r="AC24" i="3"/>
  <c r="J29" i="3" l="1"/>
  <c r="BF49" i="3" l="1"/>
  <c r="BE49" i="3"/>
  <c r="BE48" i="3" l="1"/>
  <c r="BE50" i="3"/>
  <c r="BF48" i="3"/>
  <c r="BF50" i="3"/>
  <c r="AD43" i="3"/>
  <c r="AE43" i="3"/>
  <c r="AC44" i="3"/>
  <c r="AE44" i="3" l="1"/>
  <c r="AD44" i="3"/>
  <c r="AC29" i="3" l="1"/>
  <c r="AE50" i="3" l="1"/>
  <c r="AD50" i="3"/>
  <c r="AE49" i="3"/>
  <c r="AD49" i="3"/>
  <c r="AE48" i="3"/>
  <c r="AD48" i="3"/>
  <c r="AE42" i="3"/>
  <c r="R48" i="3" s="1"/>
  <c r="AD42" i="3"/>
  <c r="N48" i="3" s="1"/>
  <c r="AC42" i="3"/>
  <c r="J48" i="3" s="1"/>
  <c r="N50" i="3" l="1"/>
  <c r="J50" i="3"/>
  <c r="R50" i="3"/>
  <c r="S29" i="3" l="1"/>
  <c r="AI41" i="3" s="1"/>
  <c r="P29" i="3"/>
  <c r="AH41" i="3" s="1"/>
  <c r="AG10" i="3" l="1"/>
  <c r="AH10" i="3" s="1"/>
  <c r="M29" i="3"/>
  <c r="AG41" i="3" l="1"/>
  <c r="AJ41" i="3" s="1"/>
  <c r="AH18" i="3" s="1"/>
  <c r="AI18" i="3"/>
  <c r="R54" i="3"/>
  <c r="S25" i="3" s="1"/>
  <c r="N54" i="3"/>
  <c r="P25" i="3" s="1"/>
  <c r="AK19" i="3"/>
  <c r="AM19" i="3"/>
  <c r="AL19" i="3"/>
  <c r="AH15" i="3"/>
  <c r="AH16" i="3"/>
  <c r="AH17" i="3"/>
  <c r="J54" i="3"/>
  <c r="M25" i="3" s="1"/>
  <c r="AM18" i="3" l="1"/>
  <c r="AL18" i="3"/>
  <c r="AJ18" i="3"/>
  <c r="AK18" i="3"/>
  <c r="AE30" i="3"/>
  <c r="AD30" i="3"/>
  <c r="AC30" i="3"/>
  <c r="AB34" i="3"/>
  <c r="AD34" i="3"/>
  <c r="AC34" i="3"/>
  <c r="AB35" i="3"/>
  <c r="AE35" i="3"/>
  <c r="AE37" i="3" s="1"/>
  <c r="AD35" i="3"/>
  <c r="AC35" i="3"/>
  <c r="AB30" i="3"/>
  <c r="AB29" i="3"/>
  <c r="AE29" i="3"/>
  <c r="AD29" i="3"/>
  <c r="AC25" i="3"/>
  <c r="AK10" i="3" s="1"/>
  <c r="AB14" i="3"/>
  <c r="AE34" i="3"/>
  <c r="AJ10" i="3" l="1"/>
  <c r="AC37" i="3"/>
  <c r="AC36" i="3"/>
  <c r="AE36" i="3"/>
  <c r="AD37" i="3"/>
  <c r="AD36" i="3"/>
  <c r="AM10" i="3"/>
  <c r="V29" i="3"/>
  <c r="V31" i="3"/>
  <c r="AH7" i="3"/>
  <c r="V24" i="3"/>
  <c r="V25" i="3"/>
  <c r="AS24" i="3"/>
  <c r="AI10" i="3" l="1"/>
  <c r="AI17" i="3" l="1"/>
  <c r="AI16" i="3"/>
  <c r="AI15" i="3"/>
  <c r="AL15" i="3" l="1"/>
  <c r="AM15" i="3"/>
  <c r="AK15" i="3"/>
  <c r="AJ15" i="3"/>
  <c r="AL16" i="3"/>
  <c r="AM16" i="3"/>
  <c r="AK17" i="3"/>
  <c r="AJ17" i="3"/>
  <c r="AK20" i="3" l="1"/>
  <c r="AM20" i="3"/>
  <c r="AJ20" i="3"/>
  <c r="AL2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盛岡 克行</author>
    <author>谷岡 翔子</author>
    <author>海原 厚子</author>
  </authors>
  <commentList>
    <comment ref="AJ10" authorId="0" shapeId="0" xr:uid="{00000000-0006-0000-0000-000001000000}">
      <text>
        <r>
          <rPr>
            <sz val="9"/>
            <color indexed="81"/>
            <rFont val="MS P ゴシック"/>
            <family val="3"/>
            <charset val="128"/>
          </rPr>
          <t>第３年度の基準年度比削減率</t>
        </r>
      </text>
    </comment>
    <comment ref="AK10" authorId="0" shapeId="0" xr:uid="{00000000-0006-0000-0000-000002000000}">
      <text>
        <r>
          <rPr>
            <sz val="9"/>
            <color indexed="81"/>
            <rFont val="MS P ゴシック"/>
            <family val="3"/>
            <charset val="128"/>
          </rPr>
          <t>当該年度の基準年度比削減率</t>
        </r>
      </text>
    </comment>
    <comment ref="AC25" authorId="1" shapeId="0" xr:uid="{00000000-0006-0000-0000-000003000000}">
      <text>
        <r>
          <rPr>
            <sz val="9"/>
            <color indexed="81"/>
            <rFont val="ＭＳ Ｐゴシック"/>
            <family val="3"/>
            <charset val="128"/>
          </rPr>
          <t>case0.＝エラー
case1.＝第1年度
case2.＝第2年度
case3.＝第3年度
case4.＝R5年度参入の第2年度
case5.＝R5年度参入の第3年度
case6.＝R6年度参入の第3年度</t>
        </r>
      </text>
    </comment>
    <comment ref="AV28" authorId="2" shapeId="0" xr:uid="{00000000-0006-0000-0000-000004000000}">
      <text>
        <r>
          <rPr>
            <sz val="9"/>
            <color indexed="81"/>
            <rFont val="MS P ゴシック"/>
            <family val="3"/>
            <charset val="128"/>
          </rPr>
          <t>原単位指標の数値（分母）
入力される桁数が任意のため、表示形式は標準としておく。</t>
        </r>
      </text>
    </comment>
    <comment ref="AV52" authorId="2" shapeId="0" xr:uid="{00000000-0006-0000-0000-000006000000}">
      <text>
        <r>
          <rPr>
            <sz val="9"/>
            <color indexed="81"/>
            <rFont val="MS P ゴシック"/>
            <family val="3"/>
            <charset val="128"/>
          </rPr>
          <t>熱は産業用以外の蒸気、温水、冷水の排出係数を使用する。</t>
        </r>
      </text>
    </comment>
    <comment ref="AV61" authorId="2" shapeId="0" xr:uid="{00000000-0006-0000-0000-000007000000}">
      <text>
        <r>
          <rPr>
            <sz val="9"/>
            <color indexed="81"/>
            <rFont val="MS P ゴシック"/>
            <family val="3"/>
            <charset val="128"/>
          </rPr>
          <t>グリーン電力証書等の購入によるもの
グリーンエネルギーCO2削減相当量認証制度で認証されたCO2換算量がある場合、そちらを記載することも可とする。
こちらに数値が記載された場合、こちらの数値を優先して様式に転記されるようにする。
グリーンエネルギーCO2削減相当量認証制度
https://www.enecho.meti.go.jp/category/saving_and_new/green_energy/green_energy_co2.html</t>
        </r>
      </text>
    </comment>
    <comment ref="AW62" authorId="2" shapeId="0" xr:uid="{00000000-0006-0000-0000-000008000000}">
      <text>
        <r>
          <rPr>
            <sz val="9"/>
            <color indexed="81"/>
            <rFont val="MS P ゴシック"/>
            <family val="3"/>
            <charset val="128"/>
          </rPr>
          <t>CO2の計算は2022/10/11の府市協議に基づく。
非化石の計算は以下参照
温室効果ガス排出量算定・報告・公表制度における非化石証書の利用について
https://ghg-santeikohyo.env.go.jp/files/system/report_20220404.pdf</t>
        </r>
      </text>
    </comment>
  </commentList>
</comments>
</file>

<file path=xl/sharedStrings.xml><?xml version="1.0" encoding="utf-8"?>
<sst xmlns="http://schemas.openxmlformats.org/spreadsheetml/2006/main" count="339" uniqueCount="198">
  <si>
    <t>細分類番号</t>
    <rPh sb="0" eb="3">
      <t>サイブンルイ</t>
    </rPh>
    <rPh sb="3" eb="5">
      <t>バンゴウ</t>
    </rPh>
    <phoneticPr fontId="2"/>
  </si>
  <si>
    <t>トン</t>
    <phoneticPr fontId="2"/>
  </si>
  <si>
    <t>区　　　　　　　　分</t>
    <rPh sb="0" eb="1">
      <t>ク</t>
    </rPh>
    <rPh sb="9" eb="10">
      <t>ブン</t>
    </rPh>
    <phoneticPr fontId="2"/>
  </si>
  <si>
    <t>備　　考</t>
    <rPh sb="0" eb="1">
      <t>ビ</t>
    </rPh>
    <rPh sb="3" eb="4">
      <t>コウ</t>
    </rPh>
    <phoneticPr fontId="2"/>
  </si>
  <si>
    <t>具体的な取組及び措置の内容</t>
    <rPh sb="11" eb="13">
      <t>ナイヨウ</t>
    </rPh>
    <phoneticPr fontId="2"/>
  </si>
  <si>
    <t>合　　　　　　　　　計</t>
    <rPh sb="0" eb="1">
      <t>ゴウ</t>
    </rPh>
    <rPh sb="10" eb="11">
      <t>ケイ</t>
    </rPh>
    <phoneticPr fontId="2"/>
  </si>
  <si>
    <t>事業活動に伴う排出の量</t>
    <phoneticPr fontId="2"/>
  </si>
  <si>
    <t>評価の対象となる排出の量</t>
    <phoneticPr fontId="2"/>
  </si>
  <si>
    <t>第１年度</t>
    <rPh sb="0" eb="1">
      <t>ダイ</t>
    </rPh>
    <rPh sb="2" eb="4">
      <t>ネンド</t>
    </rPh>
    <phoneticPr fontId="2"/>
  </si>
  <si>
    <t>第２年度</t>
    <rPh sb="0" eb="1">
      <t>ダイ</t>
    </rPh>
    <rPh sb="2" eb="4">
      <t>ネンド</t>
    </rPh>
    <phoneticPr fontId="2"/>
  </si>
  <si>
    <t>第３年度</t>
    <rPh sb="0" eb="1">
      <t>ダイ</t>
    </rPh>
    <rPh sb="2" eb="4">
      <t>ネンド</t>
    </rPh>
    <phoneticPr fontId="2"/>
  </si>
  <si>
    <t>事業者の区分</t>
    <rPh sb="0" eb="3">
      <t>ジギョウシャ</t>
    </rPh>
    <rPh sb="4" eb="6">
      <t>クブン</t>
    </rPh>
    <phoneticPr fontId="2"/>
  </si>
  <si>
    <t>森林の保全及び整備によるもの</t>
    <rPh sb="0" eb="2">
      <t>シンリン</t>
    </rPh>
    <rPh sb="3" eb="5">
      <t>ホゼン</t>
    </rPh>
    <rPh sb="5" eb="6">
      <t>オヨ</t>
    </rPh>
    <rPh sb="7" eb="9">
      <t>セイビ</t>
    </rPh>
    <phoneticPr fontId="2"/>
  </si>
  <si>
    <t>地域産木材の利用によるもの</t>
    <rPh sb="0" eb="2">
      <t>チイキ</t>
    </rPh>
    <rPh sb="2" eb="3">
      <t>サン</t>
    </rPh>
    <rPh sb="3" eb="5">
      <t>モクザイ</t>
    </rPh>
    <rPh sb="6" eb="8">
      <t>リヨウ</t>
    </rPh>
    <phoneticPr fontId="2"/>
  </si>
  <si>
    <t>再生可能エネルギーを利用した電力又は熱の供給によるもの</t>
    <rPh sb="0" eb="2">
      <t>サイセイ</t>
    </rPh>
    <rPh sb="2" eb="4">
      <t>カノウ</t>
    </rPh>
    <rPh sb="10" eb="12">
      <t>リヨウ</t>
    </rPh>
    <rPh sb="14" eb="16">
      <t>デンリョク</t>
    </rPh>
    <rPh sb="16" eb="17">
      <t>マタ</t>
    </rPh>
    <rPh sb="18" eb="19">
      <t>ネツ</t>
    </rPh>
    <rPh sb="20" eb="22">
      <t>キョウキュウ</t>
    </rPh>
    <phoneticPr fontId="2"/>
  </si>
  <si>
    <t>グリーン電力証書等の購入によるもの</t>
    <rPh sb="4" eb="6">
      <t>デンリョク</t>
    </rPh>
    <rPh sb="6" eb="8">
      <t>ショウショ</t>
    </rPh>
    <rPh sb="8" eb="9">
      <t>トウ</t>
    </rPh>
    <rPh sb="10" eb="12">
      <t>コウニュウ</t>
    </rPh>
    <phoneticPr fontId="2"/>
  </si>
  <si>
    <t>主たる業種</t>
    <rPh sb="0" eb="1">
      <t>シュ</t>
    </rPh>
    <rPh sb="3" eb="5">
      <t>ギョウシュ</t>
    </rPh>
    <phoneticPr fontId="2"/>
  </si>
  <si>
    <t>計画期間</t>
    <rPh sb="0" eb="2">
      <t>ケイカク</t>
    </rPh>
    <rPh sb="2" eb="4">
      <t>キカン</t>
    </rPh>
    <phoneticPr fontId="2"/>
  </si>
  <si>
    <t>基本方針</t>
    <rPh sb="0" eb="2">
      <t>キホン</t>
    </rPh>
    <rPh sb="2" eb="4">
      <t>ホウシン</t>
    </rPh>
    <phoneticPr fontId="2"/>
  </si>
  <si>
    <t>計画を推進するための体制</t>
    <rPh sb="0" eb="2">
      <t>ケイカク</t>
    </rPh>
    <rPh sb="3" eb="5">
      <t>スイシン</t>
    </rPh>
    <rPh sb="10" eb="12">
      <t>タイセイ</t>
    </rPh>
    <phoneticPr fontId="2"/>
  </si>
  <si>
    <t>温室効果ガスの排出の量</t>
    <rPh sb="0" eb="2">
      <t>オンシツ</t>
    </rPh>
    <rPh sb="2" eb="4">
      <t>コウカ</t>
    </rPh>
    <rPh sb="7" eb="9">
      <t>ハイシュツ</t>
    </rPh>
    <rPh sb="10" eb="11">
      <t>リョウ</t>
    </rPh>
    <phoneticPr fontId="2"/>
  </si>
  <si>
    <t>基準年度</t>
    <rPh sb="0" eb="2">
      <t>キジュン</t>
    </rPh>
    <rPh sb="2" eb="4">
      <t>ネンド</t>
    </rPh>
    <phoneticPr fontId="2"/>
  </si>
  <si>
    <t>増　減　率</t>
    <rPh sb="0" eb="1">
      <t>ゾウ</t>
    </rPh>
    <rPh sb="2" eb="3">
      <t>ゲン</t>
    </rPh>
    <rPh sb="4" eb="5">
      <t>リツ</t>
    </rPh>
    <phoneticPr fontId="2"/>
  </si>
  <si>
    <t>パーセント</t>
    <phoneticPr fontId="2"/>
  </si>
  <si>
    <t>原単位当たりの温室効果ガス排出量等</t>
    <rPh sb="0" eb="3">
      <t>ゲンタンイ</t>
    </rPh>
    <rPh sb="3" eb="4">
      <t>ア</t>
    </rPh>
    <rPh sb="7" eb="9">
      <t>オンシツ</t>
    </rPh>
    <rPh sb="9" eb="11">
      <t>コウカ</t>
    </rPh>
    <rPh sb="13" eb="15">
      <t>ハイシュツ</t>
    </rPh>
    <rPh sb="15" eb="16">
      <t>リョウ</t>
    </rPh>
    <rPh sb="16" eb="17">
      <t>ナド</t>
    </rPh>
    <phoneticPr fontId="2"/>
  </si>
  <si>
    <t>事業の用に供する建築物の用途</t>
    <rPh sb="0" eb="2">
      <t>ジギョウ</t>
    </rPh>
    <rPh sb="3" eb="4">
      <t>ヨウ</t>
    </rPh>
    <rPh sb="5" eb="6">
      <t>キョウ</t>
    </rPh>
    <rPh sb="8" eb="11">
      <t>ケンチクブツ</t>
    </rPh>
    <rPh sb="12" eb="14">
      <t>ヨウト</t>
    </rPh>
    <phoneticPr fontId="2"/>
  </si>
  <si>
    <t>原単位の指標</t>
    <rPh sb="0" eb="3">
      <t>ゲンタンイ</t>
    </rPh>
    <rPh sb="4" eb="6">
      <t>シヒョウ</t>
    </rPh>
    <phoneticPr fontId="2"/>
  </si>
  <si>
    <t>事業活動に伴う排出の量</t>
    <rPh sb="0" eb="2">
      <t>ジギョウ</t>
    </rPh>
    <rPh sb="2" eb="4">
      <t>カツドウ</t>
    </rPh>
    <rPh sb="5" eb="6">
      <t>トモナ</t>
    </rPh>
    <rPh sb="7" eb="9">
      <t>ハイシュツ</t>
    </rPh>
    <rPh sb="10" eb="11">
      <t>リョウ</t>
    </rPh>
    <phoneticPr fontId="2"/>
  </si>
  <si>
    <t>備　　　考</t>
    <rPh sb="0" eb="1">
      <t>ビ</t>
    </rPh>
    <rPh sb="4" eb="5">
      <t>コウ</t>
    </rPh>
    <phoneticPr fontId="2"/>
  </si>
  <si>
    <t>措　  置　  の　  内 　 容</t>
    <rPh sb="0" eb="1">
      <t>ソ</t>
    </rPh>
    <rPh sb="4" eb="5">
      <t>オ</t>
    </rPh>
    <rPh sb="12" eb="13">
      <t>ナイ</t>
    </rPh>
    <rPh sb="16" eb="17">
      <t>カタチ</t>
    </rPh>
    <phoneticPr fontId="2"/>
  </si>
  <si>
    <t>地球温暖化対策に資する社会貢献活動</t>
    <rPh sb="0" eb="2">
      <t>チキュウ</t>
    </rPh>
    <rPh sb="2" eb="5">
      <t>オンダンカ</t>
    </rPh>
    <rPh sb="5" eb="7">
      <t>タイサク</t>
    </rPh>
    <rPh sb="8" eb="9">
      <t>シ</t>
    </rPh>
    <rPh sb="11" eb="13">
      <t>シャカイ</t>
    </rPh>
    <rPh sb="13" eb="15">
      <t>コウケン</t>
    </rPh>
    <rPh sb="15" eb="17">
      <t>カツドウ</t>
    </rPh>
    <phoneticPr fontId="2"/>
  </si>
  <si>
    <t>特記事項</t>
    <rPh sb="0" eb="2">
      <t>トッキ</t>
    </rPh>
    <rPh sb="2" eb="4">
      <t>ジコウ</t>
    </rPh>
    <phoneticPr fontId="2"/>
  </si>
  <si>
    <t>（  ）年度</t>
  </si>
  <si>
    <t>　（ 宛　先 ）</t>
    <rPh sb="3" eb="4">
      <t>アテ</t>
    </rPh>
    <rPh sb="5" eb="6">
      <t>サキ</t>
    </rPh>
    <phoneticPr fontId="2"/>
  </si>
  <si>
    <t>原単位指標の数値（分母）</t>
    <rPh sb="0" eb="3">
      <t>ゲンタンイ</t>
    </rPh>
    <rPh sb="3" eb="5">
      <t>シヒョウ</t>
    </rPh>
    <rPh sb="6" eb="8">
      <t>スウチ</t>
    </rPh>
    <rPh sb="9" eb="11">
      <t>ブンボ</t>
    </rPh>
    <phoneticPr fontId="2"/>
  </si>
  <si>
    <t>※設定した原単位の指標の分母（セルF29）の数量を入力してください</t>
    <rPh sb="1" eb="3">
      <t>セッテイ</t>
    </rPh>
    <rPh sb="5" eb="8">
      <t>ゲンタンイ</t>
    </rPh>
    <rPh sb="9" eb="11">
      <t>シヒョウ</t>
    </rPh>
    <rPh sb="12" eb="14">
      <t>ブンボ</t>
    </rPh>
    <rPh sb="22" eb="24">
      <t>スウリョウ</t>
    </rPh>
    <rPh sb="25" eb="27">
      <t>ニュウリョク</t>
    </rPh>
    <phoneticPr fontId="2"/>
  </si>
  <si>
    <t>事　業　者　排　出　量　削　減　計　画　書</t>
    <rPh sb="0" eb="1">
      <t>コト</t>
    </rPh>
    <rPh sb="2" eb="3">
      <t>ギョウ</t>
    </rPh>
    <rPh sb="4" eb="5">
      <t>モノ</t>
    </rPh>
    <rPh sb="6" eb="7">
      <t>オシヒラ</t>
    </rPh>
    <rPh sb="8" eb="9">
      <t>デ</t>
    </rPh>
    <rPh sb="10" eb="11">
      <t>リョウ</t>
    </rPh>
    <rPh sb="12" eb="13">
      <t>ケズ</t>
    </rPh>
    <rPh sb="14" eb="15">
      <t>ゲン</t>
    </rPh>
    <rPh sb="16" eb="17">
      <t>ケイ</t>
    </rPh>
    <rPh sb="18" eb="19">
      <t>ガ</t>
    </rPh>
    <rPh sb="20" eb="21">
      <t>ショ</t>
    </rPh>
    <phoneticPr fontId="2"/>
  </si>
  <si>
    <t>超過削減量の差引(ﾄﾝ)</t>
    <rPh sb="0" eb="2">
      <t>チョウカ</t>
    </rPh>
    <rPh sb="2" eb="4">
      <t>サクゲン</t>
    </rPh>
    <rPh sb="4" eb="5">
      <t>リョウ</t>
    </rPh>
    <rPh sb="6" eb="8">
      <t>サシヒキ</t>
    </rPh>
    <phoneticPr fontId="2"/>
  </si>
  <si>
    <t>目標の根拠</t>
    <rPh sb="0" eb="2">
      <t>モクヒョウ</t>
    </rPh>
    <rPh sb="3" eb="5">
      <t>コンキョ</t>
    </rPh>
    <phoneticPr fontId="2"/>
  </si>
  <si>
    <t>原単位の指標及び目標の根拠</t>
    <rPh sb="0" eb="3">
      <t>ゲンタンイ</t>
    </rPh>
    <rPh sb="4" eb="6">
      <t>シヒョウ</t>
    </rPh>
    <rPh sb="6" eb="7">
      <t>オヨ</t>
    </rPh>
    <rPh sb="8" eb="10">
      <t>モクヒョウ</t>
    </rPh>
    <rPh sb="11" eb="13">
      <t>コンキョ</t>
    </rPh>
    <phoneticPr fontId="2"/>
  </si>
  <si>
    <t>重 点 的 に 実 施 す る 取 組 の 実 施 計 画</t>
    <phoneticPr fontId="2"/>
  </si>
  <si>
    <t>上記の措置を採用する理由</t>
    <phoneticPr fontId="2"/>
  </si>
  <si>
    <t>通勤における自己の自動車等を使用することを控えさせるために実施しようとする措置</t>
    <rPh sb="0" eb="2">
      <t>ツウキン</t>
    </rPh>
    <rPh sb="6" eb="8">
      <t>ジコ</t>
    </rPh>
    <rPh sb="9" eb="13">
      <t>ジドウシャナド</t>
    </rPh>
    <rPh sb="14" eb="16">
      <t>シヨウ</t>
    </rPh>
    <rPh sb="21" eb="22">
      <t>ヒカ</t>
    </rPh>
    <rPh sb="29" eb="31">
      <t>ジッシ</t>
    </rPh>
    <rPh sb="37" eb="39">
      <t>ソチ</t>
    </rPh>
    <phoneticPr fontId="2"/>
  </si>
  <si>
    <t>温室効果ガスの排出の実績及び削減の目標</t>
    <rPh sb="0" eb="2">
      <t>オンシツ</t>
    </rPh>
    <rPh sb="2" eb="4">
      <t>コウカ</t>
    </rPh>
    <rPh sb="7" eb="9">
      <t>ハイシュツ</t>
    </rPh>
    <rPh sb="10" eb="12">
      <t>ジッセキ</t>
    </rPh>
    <rPh sb="12" eb="13">
      <t>オヨ</t>
    </rPh>
    <rPh sb="14" eb="16">
      <t>サクゲン</t>
    </rPh>
    <rPh sb="17" eb="19">
      <t>モクヒョウ</t>
    </rPh>
    <phoneticPr fontId="2"/>
  </si>
  <si>
    <t>（　　　  　　　　）</t>
    <phoneticPr fontId="3"/>
  </si>
  <si>
    <t>（　　　　  　　　）</t>
    <phoneticPr fontId="2"/>
  </si>
  <si>
    <t>原単位改善率</t>
    <rPh sb="0" eb="3">
      <t>ゲンタンイ</t>
    </rPh>
    <rPh sb="3" eb="5">
      <t>カイゼン</t>
    </rPh>
    <rPh sb="5" eb="6">
      <t>リツ</t>
    </rPh>
    <phoneticPr fontId="2"/>
  </si>
  <si>
    <t>排出量削減率</t>
    <rPh sb="0" eb="2">
      <t>ハイシュツ</t>
    </rPh>
    <rPh sb="2" eb="3">
      <t>リョウ</t>
    </rPh>
    <rPh sb="3" eb="5">
      <t>サクゲン</t>
    </rPh>
    <rPh sb="5" eb="6">
      <t>リツ</t>
    </rPh>
    <phoneticPr fontId="2"/>
  </si>
  <si>
    <t>電話番号：</t>
    <phoneticPr fontId="2"/>
  </si>
  <si>
    <t>再生可能エネルギーを利用した電力又は熱の供給によるもの</t>
    <phoneticPr fontId="2"/>
  </si>
  <si>
    <t>電気供給</t>
    <rPh sb="0" eb="2">
      <t>デンキ</t>
    </rPh>
    <rPh sb="2" eb="4">
      <t>キョウキュウ</t>
    </rPh>
    <phoneticPr fontId="2"/>
  </si>
  <si>
    <t>kWh(ｷﾛﾜｯﾄ時)</t>
    <rPh sb="9" eb="10">
      <t>ジ</t>
    </rPh>
    <phoneticPr fontId="2"/>
  </si>
  <si>
    <t>GJ(ｷﾞｶﾞｼﾞｭｰﾙ)</t>
    <phoneticPr fontId="2"/>
  </si>
  <si>
    <t>エネルギー使用量（原油換算数量(ｷﾛﾘｯﾄﾙ)）</t>
    <rPh sb="5" eb="8">
      <t>シヨウリョウ</t>
    </rPh>
    <rPh sb="9" eb="11">
      <t>ゲンユ</t>
    </rPh>
    <rPh sb="11" eb="13">
      <t>カンサン</t>
    </rPh>
    <rPh sb="13" eb="15">
      <t>スウリョウ</t>
    </rPh>
    <phoneticPr fontId="2"/>
  </si>
  <si>
    <t>増減率</t>
    <rPh sb="0" eb="3">
      <t>ゾウゲンリツ</t>
    </rPh>
    <phoneticPr fontId="2"/>
  </si>
  <si>
    <t>ﾊﾟｰｾﾝﾄ</t>
    <phoneticPr fontId="2"/>
  </si>
  <si>
    <t>パー
セント</t>
    <phoneticPr fontId="2"/>
  </si>
  <si>
    <t>重点対策実施率</t>
    <rPh sb="0" eb="4">
      <t>ジュウテンタイサク</t>
    </rPh>
    <rPh sb="4" eb="6">
      <t>ジッシ</t>
    </rPh>
    <rPh sb="6" eb="7">
      <t>リツ</t>
    </rPh>
    <phoneticPr fontId="2"/>
  </si>
  <si>
    <t>計画に対する評価</t>
    <rPh sb="0" eb="2">
      <t>ケイカク</t>
    </rPh>
    <rPh sb="3" eb="4">
      <t>タイ</t>
    </rPh>
    <rPh sb="6" eb="8">
      <t>ヒョウカ</t>
    </rPh>
    <phoneticPr fontId="3"/>
  </si>
  <si>
    <t>部門(選択)</t>
    <rPh sb="0" eb="2">
      <t>ブモン</t>
    </rPh>
    <rPh sb="3" eb="5">
      <t>センタク</t>
    </rPh>
    <phoneticPr fontId="3"/>
  </si>
  <si>
    <t>グリーン電力証書</t>
    <rPh sb="4" eb="6">
      <t>デンリョク</t>
    </rPh>
    <rPh sb="6" eb="8">
      <t>ショウショ</t>
    </rPh>
    <phoneticPr fontId="3"/>
  </si>
  <si>
    <t>グリーン熱証書</t>
    <rPh sb="4" eb="5">
      <t>ネツ</t>
    </rPh>
    <rPh sb="5" eb="7">
      <t>ショウショ</t>
    </rPh>
    <phoneticPr fontId="3"/>
  </si>
  <si>
    <t>非化石証書</t>
    <rPh sb="0" eb="1">
      <t>ヒ</t>
    </rPh>
    <rPh sb="1" eb="3">
      <t>カセキ</t>
    </rPh>
    <rPh sb="3" eb="5">
      <t>ショウショ</t>
    </rPh>
    <phoneticPr fontId="3"/>
  </si>
  <si>
    <t>グリーン電力証書等の購入によるもの（非化石証書を含む、各年度の償却量）</t>
    <rPh sb="18" eb="19">
      <t>ヒ</t>
    </rPh>
    <rPh sb="19" eb="21">
      <t>カセキ</t>
    </rPh>
    <rPh sb="21" eb="23">
      <t>ショウショ</t>
    </rPh>
    <rPh sb="24" eb="25">
      <t>フク</t>
    </rPh>
    <rPh sb="27" eb="30">
      <t>カクネンド</t>
    </rPh>
    <rPh sb="31" eb="33">
      <t>ショウキャク</t>
    </rPh>
    <rPh sb="33" eb="34">
      <t>リョウ</t>
    </rPh>
    <phoneticPr fontId="3"/>
  </si>
  <si>
    <t>森林の保全及び整備、再生可能エネルギーの利用その他の地球温暖化対策により削減する量</t>
    <phoneticPr fontId="2"/>
  </si>
  <si>
    <t>注 １　該当する□には、レ印を記入してください。特定事業者以外で自主参加される事業者の方は、レ印の記入は不要です。</t>
    <rPh sb="0" eb="1">
      <t>チュウ</t>
    </rPh>
    <phoneticPr fontId="2"/>
  </si>
  <si>
    <t xml:space="preserve"> 　４　「増減率」とは、基準年度と比較した計画期間の平均の増加又は減少の割合をいいます。</t>
    <rPh sb="4" eb="6">
      <t>ゾウゲン</t>
    </rPh>
    <rPh sb="6" eb="7">
      <t>リツ</t>
    </rPh>
    <rPh sb="12" eb="16">
      <t>キジュンネンド</t>
    </rPh>
    <rPh sb="13" eb="15">
      <t>ネンド</t>
    </rPh>
    <rPh sb="16" eb="18">
      <t>ヒカク</t>
    </rPh>
    <rPh sb="20" eb="22">
      <t>ケイカク</t>
    </rPh>
    <rPh sb="22" eb="24">
      <t>キカン</t>
    </rPh>
    <rPh sb="25" eb="27">
      <t>ヘイキン</t>
    </rPh>
    <rPh sb="28" eb="30">
      <t>ゾウカ</t>
    </rPh>
    <rPh sb="30" eb="31">
      <t>マタ</t>
    </rPh>
    <rPh sb="32" eb="34">
      <t>ゲンショウ</t>
    </rPh>
    <rPh sb="35" eb="37">
      <t>ワリアイ</t>
    </rPh>
    <phoneticPr fontId="2"/>
  </si>
  <si>
    <t>hide</t>
    <phoneticPr fontId="3"/>
  </si>
  <si>
    <t>令和　　年　　月から令和　　年　　月まで</t>
    <phoneticPr fontId="3"/>
  </si>
  <si>
    <t>▼計画期間プルダウンリスト</t>
    <rPh sb="1" eb="5">
      <t>ケイカクキカン</t>
    </rPh>
    <phoneticPr fontId="2"/>
  </si>
  <si>
    <t>▼細分類番号4桁変換</t>
    <rPh sb="1" eb="4">
      <t>サイブンルイ</t>
    </rPh>
    <rPh sb="4" eb="6">
      <t>バンゴウ</t>
    </rPh>
    <rPh sb="7" eb="8">
      <t>ケタ</t>
    </rPh>
    <rPh sb="8" eb="10">
      <t>ヘンカン</t>
    </rPh>
    <phoneticPr fontId="2"/>
  </si>
  <si>
    <t>▲区分のチェック判定</t>
    <rPh sb="1" eb="3">
      <t>クブン</t>
    </rPh>
    <rPh sb="8" eb="10">
      <t>ハンテイ</t>
    </rPh>
    <phoneticPr fontId="2"/>
  </si>
  <si>
    <t>第1年度</t>
    <rPh sb="0" eb="1">
      <t>ダイ</t>
    </rPh>
    <rPh sb="2" eb="4">
      <t>ネンド</t>
    </rPh>
    <phoneticPr fontId="2"/>
  </si>
  <si>
    <t>第2年度</t>
    <rPh sb="0" eb="1">
      <t>ダイ</t>
    </rPh>
    <rPh sb="2" eb="4">
      <t>ネンド</t>
    </rPh>
    <phoneticPr fontId="2"/>
  </si>
  <si>
    <t>第3年度</t>
    <rPh sb="0" eb="1">
      <t>ダイ</t>
    </rPh>
    <rPh sb="2" eb="4">
      <t>ネンド</t>
    </rPh>
    <phoneticPr fontId="2"/>
  </si>
  <si>
    <t>case.</t>
    <phoneticPr fontId="2"/>
  </si>
  <si>
    <t>▼部門プルダウンリスト</t>
    <rPh sb="1" eb="3">
      <t>ブモン</t>
    </rPh>
    <phoneticPr fontId="3"/>
  </si>
  <si>
    <t>業務部門</t>
    <rPh sb="0" eb="4">
      <t>ギョウムブモン</t>
    </rPh>
    <phoneticPr fontId="3"/>
  </si>
  <si>
    <t>産業部門</t>
    <rPh sb="0" eb="4">
      <t>サンギョウブモン</t>
    </rPh>
    <phoneticPr fontId="3"/>
  </si>
  <si>
    <t>運輸部門</t>
    <rPh sb="0" eb="4">
      <t>ウンユブモン</t>
    </rPh>
    <phoneticPr fontId="3"/>
  </si>
  <si>
    <t>※グリーンエネルギーCO2削減相当量認証制度で認証されたCO2換算量</t>
    <phoneticPr fontId="3"/>
  </si>
  <si>
    <t>t-CO2</t>
    <phoneticPr fontId="3"/>
  </si>
  <si>
    <t>全国平均係数</t>
    <rPh sb="0" eb="6">
      <t>ゼンコクヘイキンケイスウ</t>
    </rPh>
    <phoneticPr fontId="3"/>
  </si>
  <si>
    <t>t-CO2/GJ</t>
    <phoneticPr fontId="3"/>
  </si>
  <si>
    <t>補正率</t>
    <rPh sb="0" eb="3">
      <t>ホセイリツ</t>
    </rPh>
    <phoneticPr fontId="3"/>
  </si>
  <si>
    <t>※全国平均係数、補正率は毎年変更</t>
    <rPh sb="1" eb="7">
      <t>ゼンコクヘイキンケイスウ</t>
    </rPh>
    <rPh sb="8" eb="11">
      <t>ホセイリツ</t>
    </rPh>
    <rPh sb="12" eb="14">
      <t>マイトシ</t>
    </rPh>
    <rPh sb="14" eb="16">
      <t>ヘンコウ</t>
    </rPh>
    <phoneticPr fontId="3"/>
  </si>
  <si>
    <t>※産業用以外の蒸気、温水、冷水は内訳書と整合を確認</t>
    <rPh sb="1" eb="3">
      <t>サンギョウ</t>
    </rPh>
    <rPh sb="3" eb="4">
      <t>ヨウ</t>
    </rPh>
    <rPh sb="4" eb="6">
      <t>イガイ</t>
    </rPh>
    <rPh sb="7" eb="9">
      <t>ジョウキ</t>
    </rPh>
    <rPh sb="10" eb="12">
      <t>オンスイ</t>
    </rPh>
    <rPh sb="13" eb="15">
      <t>レイスイ</t>
    </rPh>
    <rPh sb="16" eb="19">
      <t>ウチワケショ</t>
    </rPh>
    <rPh sb="20" eb="22">
      <t>セイゴウ</t>
    </rPh>
    <rPh sb="23" eb="25">
      <t>カクニン</t>
    </rPh>
    <phoneticPr fontId="3"/>
  </si>
  <si>
    <t>①</t>
    <phoneticPr fontId="3"/>
  </si>
  <si>
    <t>②</t>
    <phoneticPr fontId="3"/>
  </si>
  <si>
    <t>③</t>
    <phoneticPr fontId="3"/>
  </si>
  <si>
    <t>再エネ_電気供給×①</t>
    <rPh sb="0" eb="1">
      <t>サイ</t>
    </rPh>
    <rPh sb="4" eb="6">
      <t>デンキ</t>
    </rPh>
    <rPh sb="6" eb="8">
      <t>キョウキュウ</t>
    </rPh>
    <phoneticPr fontId="3"/>
  </si>
  <si>
    <t>グリーン電力証書×①</t>
    <rPh sb="4" eb="6">
      <t>デンリョク</t>
    </rPh>
    <rPh sb="6" eb="8">
      <t>ショウショ</t>
    </rPh>
    <phoneticPr fontId="3"/>
  </si>
  <si>
    <t>非化石証書×①×②</t>
    <rPh sb="0" eb="3">
      <t>ヒカセキ</t>
    </rPh>
    <rPh sb="3" eb="5">
      <t>ショウショ</t>
    </rPh>
    <phoneticPr fontId="3"/>
  </si>
  <si>
    <t>＜計算式＞（小数点第1位）</t>
    <rPh sb="1" eb="4">
      <t>ケイサンシキ</t>
    </rPh>
    <rPh sb="6" eb="9">
      <t>ショウスウテン</t>
    </rPh>
    <rPh sb="9" eb="10">
      <t>ダイ</t>
    </rPh>
    <rPh sb="11" eb="12">
      <t>イ</t>
    </rPh>
    <phoneticPr fontId="3"/>
  </si>
  <si>
    <t>▼温室効果ガスround補正（小数点第1位）</t>
    <rPh sb="1" eb="3">
      <t>オンシツ</t>
    </rPh>
    <rPh sb="3" eb="5">
      <t>コウカ</t>
    </rPh>
    <rPh sb="12" eb="14">
      <t>ホセイ</t>
    </rPh>
    <rPh sb="15" eb="18">
      <t>ショウスウテン</t>
    </rPh>
    <rPh sb="18" eb="19">
      <t>ダイ</t>
    </rPh>
    <rPh sb="20" eb="21">
      <t>イ</t>
    </rPh>
    <phoneticPr fontId="2"/>
  </si>
  <si>
    <t>▼原単位round補正（小数点第2位）</t>
    <rPh sb="1" eb="4">
      <t>ゲンタンイ</t>
    </rPh>
    <rPh sb="9" eb="11">
      <t>ホセイ</t>
    </rPh>
    <rPh sb="12" eb="15">
      <t>ショウスウテン</t>
    </rPh>
    <rPh sb="15" eb="16">
      <t>ダイ</t>
    </rPh>
    <rPh sb="17" eb="18">
      <t>イ</t>
    </rPh>
    <phoneticPr fontId="2"/>
  </si>
  <si>
    <t>t-CO2/kWh</t>
    <phoneticPr fontId="3"/>
  </si>
  <si>
    <t>-</t>
    <phoneticPr fontId="3"/>
  </si>
  <si>
    <t>　グリーンエネルギーCO2削減相当量認証制度を優先</t>
    <rPh sb="13" eb="15">
      <t>サクゲン</t>
    </rPh>
    <rPh sb="15" eb="17">
      <t>ソウトウ</t>
    </rPh>
    <rPh sb="17" eb="18">
      <t>リョウ</t>
    </rPh>
    <rPh sb="18" eb="20">
      <t>ニンショウ</t>
    </rPh>
    <rPh sb="20" eb="22">
      <t>セイド</t>
    </rPh>
    <rPh sb="23" eb="25">
      <t>ユウセン</t>
    </rPh>
    <phoneticPr fontId="2"/>
  </si>
  <si>
    <t>C評価</t>
    <rPh sb="1" eb="3">
      <t>ヒョウカ</t>
    </rPh>
    <phoneticPr fontId="3"/>
  </si>
  <si>
    <t>目標削減率</t>
    <rPh sb="0" eb="5">
      <t>モクヒョウサクゲンリツ</t>
    </rPh>
    <phoneticPr fontId="3"/>
  </si>
  <si>
    <t>部門</t>
    <rPh sb="0" eb="2">
      <t>ブモン</t>
    </rPh>
    <phoneticPr fontId="3"/>
  </si>
  <si>
    <t>▼目標削減率（％）</t>
    <rPh sb="1" eb="6">
      <t>モクヒョウサクゲンリツ</t>
    </rPh>
    <phoneticPr fontId="3"/>
  </si>
  <si>
    <t>B評価</t>
    <rPh sb="1" eb="3">
      <t>ヒョウカ</t>
    </rPh>
    <phoneticPr fontId="3"/>
  </si>
  <si>
    <t>A評価</t>
    <rPh sb="1" eb="3">
      <t>ヒョウカ</t>
    </rPh>
    <phoneticPr fontId="3"/>
  </si>
  <si>
    <t>S評価</t>
    <rPh sb="1" eb="3">
      <t>ヒョウカ</t>
    </rPh>
    <phoneticPr fontId="3"/>
  </si>
  <si>
    <t>▼再エネ利用電気・熱round補正（小数点第1位）</t>
    <rPh sb="1" eb="2">
      <t>サイ</t>
    </rPh>
    <rPh sb="4" eb="6">
      <t>リヨウ</t>
    </rPh>
    <rPh sb="6" eb="8">
      <t>デンキ</t>
    </rPh>
    <rPh sb="9" eb="10">
      <t>ネツ</t>
    </rPh>
    <rPh sb="15" eb="17">
      <t>ホセイ</t>
    </rPh>
    <rPh sb="18" eb="21">
      <t>ショウスウテン</t>
    </rPh>
    <rPh sb="21" eb="22">
      <t>ダイ</t>
    </rPh>
    <rPh sb="23" eb="24">
      <t>イ</t>
    </rPh>
    <phoneticPr fontId="2"/>
  </si>
  <si>
    <t>排出量削減率</t>
    <rPh sb="0" eb="3">
      <t>ハイシュツリョウ</t>
    </rPh>
    <rPh sb="3" eb="6">
      <t>サクゲンリツ</t>
    </rPh>
    <phoneticPr fontId="3"/>
  </si>
  <si>
    <t>原単位改善率</t>
    <rPh sb="0" eb="3">
      <t>ゲンタンイ</t>
    </rPh>
    <rPh sb="3" eb="6">
      <t>カイゼンリツ</t>
    </rPh>
    <phoneticPr fontId="3"/>
  </si>
  <si>
    <t>排出量削減率×0.5</t>
    <rPh sb="0" eb="3">
      <t>ハイシュツリョウ</t>
    </rPh>
    <rPh sb="3" eb="6">
      <t>サクゲンリツ</t>
    </rPh>
    <phoneticPr fontId="3"/>
  </si>
  <si>
    <t>重点実施率</t>
    <rPh sb="0" eb="2">
      <t>ジュウテン</t>
    </rPh>
    <rPh sb="2" eb="5">
      <t>ジッシリツ</t>
    </rPh>
    <phoneticPr fontId="3"/>
  </si>
  <si>
    <t>実績</t>
    <rPh sb="0" eb="2">
      <t>ジッセキ</t>
    </rPh>
    <phoneticPr fontId="3"/>
  </si>
  <si>
    <t>計画第3年度</t>
    <rPh sb="0" eb="2">
      <t>ケイカク</t>
    </rPh>
    <rPh sb="2" eb="3">
      <t>ダイ</t>
    </rPh>
    <rPh sb="4" eb="6">
      <t>ネンド</t>
    </rPh>
    <phoneticPr fontId="3"/>
  </si>
  <si>
    <t>排出量削減率×1.5</t>
    <rPh sb="0" eb="3">
      <t>ハイシュツリョウ</t>
    </rPh>
    <rPh sb="3" eb="6">
      <t>サクゲンリツ</t>
    </rPh>
    <phoneticPr fontId="3"/>
  </si>
  <si>
    <t>評価基準</t>
    <rPh sb="0" eb="2">
      <t>ヒョウカ</t>
    </rPh>
    <rPh sb="2" eb="4">
      <t>キジュン</t>
    </rPh>
    <phoneticPr fontId="3"/>
  </si>
  <si>
    <t>報告書当該年度</t>
    <rPh sb="0" eb="3">
      <t>ホウコクショ</t>
    </rPh>
    <rPh sb="3" eb="7">
      <t>トウガイネンド</t>
    </rPh>
    <phoneticPr fontId="3"/>
  </si>
  <si>
    <t>－</t>
    <phoneticPr fontId="3"/>
  </si>
  <si>
    <t>排出量削減率×1.0</t>
    <phoneticPr fontId="3"/>
  </si>
  <si>
    <t>評価</t>
    <rPh sb="0" eb="2">
      <t>ヒョウカ</t>
    </rPh>
    <phoneticPr fontId="3"/>
  </si>
  <si>
    <t>▼評価</t>
    <rPh sb="1" eb="3">
      <t>ヒョウカ</t>
    </rPh>
    <phoneticPr fontId="3"/>
  </si>
  <si>
    <t>※計画書又は報告書を提出している時点でD評価は満たしているものとする。</t>
    <rPh sb="1" eb="4">
      <t>ケイカクショ</t>
    </rPh>
    <rPh sb="4" eb="5">
      <t>マタ</t>
    </rPh>
    <rPh sb="6" eb="9">
      <t>ホウコクショ</t>
    </rPh>
    <rPh sb="10" eb="12">
      <t>テイシュツ</t>
    </rPh>
    <rPh sb="16" eb="18">
      <t>ジテン</t>
    </rPh>
    <rPh sb="20" eb="22">
      <t>ヒョウカ</t>
    </rPh>
    <rPh sb="23" eb="24">
      <t>ミ</t>
    </rPh>
    <phoneticPr fontId="3"/>
  </si>
  <si>
    <t>▼基準年度プルダウンリスト(温室効果ガス)</t>
    <rPh sb="1" eb="5">
      <t>キジュンネンド</t>
    </rPh>
    <phoneticPr fontId="3"/>
  </si>
  <si>
    <t>▼基準年度プルダウンリスト(原単位、重点)</t>
    <rPh sb="1" eb="5">
      <t>キジュンネンド</t>
    </rPh>
    <phoneticPr fontId="3"/>
  </si>
  <si>
    <t>※本表の数値はチェックツールにより転記</t>
    <rPh sb="1" eb="3">
      <t>ホンヒョウ</t>
    </rPh>
    <rPh sb="4" eb="6">
      <t>スウチ</t>
    </rPh>
    <rPh sb="17" eb="19">
      <t>テンキ</t>
    </rPh>
    <phoneticPr fontId="3"/>
  </si>
  <si>
    <t>原単位改善率（年率2%）</t>
    <rPh sb="0" eb="3">
      <t>ゲンタンイ</t>
    </rPh>
    <rPh sb="3" eb="6">
      <t>カイゼンリツ</t>
    </rPh>
    <rPh sb="7" eb="8">
      <t>ネン</t>
    </rPh>
    <rPh sb="8" eb="9">
      <t>リツ</t>
    </rPh>
    <phoneticPr fontId="3"/>
  </si>
  <si>
    <t>※重点対策実施率の「計画第4年度」は計画書で参照、「報告書当該年度」は報告書で参照する。</t>
    <rPh sb="1" eb="5">
      <t>ジュウテンタイサク</t>
    </rPh>
    <rPh sb="5" eb="8">
      <t>ジッシリツ</t>
    </rPh>
    <rPh sb="10" eb="12">
      <t>ケイカク</t>
    </rPh>
    <rPh sb="12" eb="13">
      <t>ダイ</t>
    </rPh>
    <rPh sb="14" eb="16">
      <t>ネンド</t>
    </rPh>
    <rPh sb="18" eb="21">
      <t>ケイカクショ</t>
    </rPh>
    <rPh sb="22" eb="24">
      <t>サンショウ</t>
    </rPh>
    <rPh sb="26" eb="29">
      <t>ホウコクショ</t>
    </rPh>
    <rPh sb="29" eb="33">
      <t>トウガイネンド</t>
    </rPh>
    <rPh sb="35" eb="38">
      <t>ホウコクショ</t>
    </rPh>
    <rPh sb="39" eb="41">
      <t>サンショウ</t>
    </rPh>
    <phoneticPr fontId="3"/>
  </si>
  <si>
    <t>※原単位改善率の「計画第3年度」は計画書で参照、「報告書当該年度」は報告書で参照する。</t>
    <rPh sb="1" eb="4">
      <t>ゲンタンイ</t>
    </rPh>
    <rPh sb="4" eb="7">
      <t>カイゼンリツ</t>
    </rPh>
    <rPh sb="9" eb="11">
      <t>ケイカク</t>
    </rPh>
    <rPh sb="11" eb="12">
      <t>ダイ</t>
    </rPh>
    <rPh sb="13" eb="15">
      <t>ネンド</t>
    </rPh>
    <rPh sb="17" eb="20">
      <t>ケイカクショ</t>
    </rPh>
    <rPh sb="21" eb="23">
      <t>サンショウ</t>
    </rPh>
    <rPh sb="25" eb="28">
      <t>ホウコクショ</t>
    </rPh>
    <rPh sb="28" eb="32">
      <t>トウガイネンド</t>
    </rPh>
    <rPh sb="34" eb="37">
      <t>ホウコクショ</t>
    </rPh>
    <rPh sb="38" eb="40">
      <t>サンショウ</t>
    </rPh>
    <phoneticPr fontId="3"/>
  </si>
  <si>
    <t>①</t>
    <phoneticPr fontId="3"/>
  </si>
  <si>
    <t>②</t>
    <phoneticPr fontId="3"/>
  </si>
  <si>
    <t>②削減率</t>
    <rPh sb="1" eb="4">
      <t>サクゲンリツ</t>
    </rPh>
    <phoneticPr fontId="3"/>
  </si>
  <si>
    <t>①削減率</t>
    <rPh sb="1" eb="4">
      <t>サクゲンリツ</t>
    </rPh>
    <phoneticPr fontId="3"/>
  </si>
  <si>
    <t>産業用以外の蒸気、温水、冷水（換算係数）</t>
    <rPh sb="15" eb="19">
      <t>カンサンケイスウ</t>
    </rPh>
    <phoneticPr fontId="3"/>
  </si>
  <si>
    <t>産業用以外の蒸気、温水、冷水（排出係数）</t>
    <rPh sb="15" eb="19">
      <t>ハイシュツケイスウ</t>
    </rPh>
    <phoneticPr fontId="3"/>
  </si>
  <si>
    <t>④</t>
    <phoneticPr fontId="3"/>
  </si>
  <si>
    <t>▼グリーン電力証書等の購入round補正（小数点第1位）</t>
    <rPh sb="5" eb="10">
      <t>デンリョクショウショトウ</t>
    </rPh>
    <rPh sb="11" eb="13">
      <t>コウニュウ</t>
    </rPh>
    <rPh sb="18" eb="20">
      <t>ホセイ</t>
    </rPh>
    <rPh sb="21" eb="24">
      <t>ショウスウテン</t>
    </rPh>
    <rPh sb="24" eb="25">
      <t>ダイ</t>
    </rPh>
    <rPh sb="26" eb="27">
      <t>イ</t>
    </rPh>
    <phoneticPr fontId="2"/>
  </si>
  <si>
    <t>熱供給（産業用蒸気）</t>
    <rPh sb="0" eb="3">
      <t>ネツキョウキュウ</t>
    </rPh>
    <rPh sb="4" eb="7">
      <t>サンギョウヨウ</t>
    </rPh>
    <rPh sb="7" eb="9">
      <t>ジョウキ</t>
    </rPh>
    <phoneticPr fontId="3"/>
  </si>
  <si>
    <t>熱供給（産業用以外）</t>
    <rPh sb="0" eb="1">
      <t>ネツ</t>
    </rPh>
    <rPh sb="1" eb="3">
      <t>キョウキュウ</t>
    </rPh>
    <rPh sb="4" eb="7">
      <t>サンギョウヨウ</t>
    </rPh>
    <rPh sb="7" eb="9">
      <t>イガイ</t>
    </rPh>
    <phoneticPr fontId="2"/>
  </si>
  <si>
    <t>熱供給（産業用蒸気）</t>
    <rPh sb="0" eb="3">
      <t>ネツキョウキュウ</t>
    </rPh>
    <rPh sb="4" eb="9">
      <t>サンギョウヨウジョウキ</t>
    </rPh>
    <phoneticPr fontId="3"/>
  </si>
  <si>
    <t>熱供給（産業用以外）</t>
    <rPh sb="0" eb="1">
      <t>ネツ</t>
    </rPh>
    <rPh sb="1" eb="3">
      <t>キョウキュウ</t>
    </rPh>
    <rPh sb="4" eb="9">
      <t>サンギョウヨウイガイ</t>
    </rPh>
    <phoneticPr fontId="2"/>
  </si>
  <si>
    <t>産業用蒸気（換算係数）</t>
    <rPh sb="0" eb="3">
      <t>サンギョウヨウ</t>
    </rPh>
    <rPh sb="3" eb="5">
      <t>ジョウキ</t>
    </rPh>
    <rPh sb="6" eb="10">
      <t>カンサンケイスウ</t>
    </rPh>
    <phoneticPr fontId="3"/>
  </si>
  <si>
    <t>産業用蒸気（排出係数）</t>
    <rPh sb="0" eb="3">
      <t>サンギョウヨウ</t>
    </rPh>
    <rPh sb="3" eb="5">
      <t>ジョウキ</t>
    </rPh>
    <rPh sb="6" eb="10">
      <t>ハイシュツケイスウ</t>
    </rPh>
    <phoneticPr fontId="3"/>
  </si>
  <si>
    <t>⑤</t>
    <phoneticPr fontId="3"/>
  </si>
  <si>
    <t>⑥</t>
    <phoneticPr fontId="3"/>
  </si>
  <si>
    <t>再エネ_熱熱供給（産業用）×③×④</t>
    <rPh sb="0" eb="1">
      <t>サイ</t>
    </rPh>
    <rPh sb="4" eb="5">
      <t>ネツ</t>
    </rPh>
    <rPh sb="5" eb="8">
      <t>ネツキョウキュウ</t>
    </rPh>
    <rPh sb="9" eb="12">
      <t>サンギョウヨウ</t>
    </rPh>
    <phoneticPr fontId="3"/>
  </si>
  <si>
    <t>再エネ_熱熱供給（産業用以外）×⑤×⑥</t>
    <rPh sb="0" eb="1">
      <t>サイ</t>
    </rPh>
    <rPh sb="4" eb="5">
      <t>ネツ</t>
    </rPh>
    <rPh sb="5" eb="8">
      <t>ネツキョウキュウ</t>
    </rPh>
    <rPh sb="9" eb="12">
      <t>サンギョウヨウ</t>
    </rPh>
    <rPh sb="12" eb="14">
      <t>イガイ</t>
    </rPh>
    <phoneticPr fontId="3"/>
  </si>
  <si>
    <t>グリーン熱証書×⑥</t>
    <rPh sb="4" eb="7">
      <t>ネツショウショ</t>
    </rPh>
    <phoneticPr fontId="3"/>
  </si>
  <si>
    <t>※チェックツールで転記</t>
    <phoneticPr fontId="3"/>
  </si>
  <si>
    <t>▼エネルギー使用量（原油換算数量）とＣ区分排出量で年度判定</t>
    <rPh sb="6" eb="9">
      <t>シヨウリョウ</t>
    </rPh>
    <rPh sb="10" eb="16">
      <t>ゲンユカンサンスウリョウ</t>
    </rPh>
    <rPh sb="19" eb="21">
      <t>クブン</t>
    </rPh>
    <rPh sb="21" eb="23">
      <t>ハイシュツ</t>
    </rPh>
    <rPh sb="23" eb="24">
      <t>リョウ</t>
    </rPh>
    <rPh sb="25" eb="27">
      <t>ネンド</t>
    </rPh>
    <rPh sb="27" eb="29">
      <t>ハンテイ</t>
    </rPh>
    <phoneticPr fontId="2"/>
  </si>
  <si>
    <t>Ｃ　その他排出区分（年度判定に使用する）</t>
    <rPh sb="4" eb="5">
      <t>タ</t>
    </rPh>
    <rPh sb="5" eb="9">
      <t>ハイシュツクブン</t>
    </rPh>
    <rPh sb="10" eb="14">
      <t>ネンドハンテイ</t>
    </rPh>
    <rPh sb="15" eb="17">
      <t>シヨウ</t>
    </rPh>
    <phoneticPr fontId="3"/>
  </si>
  <si>
    <t>グリーン電力証書等の購入によるもの（CO2換算量）</t>
    <rPh sb="21" eb="23">
      <t>カンサン</t>
    </rPh>
    <rPh sb="23" eb="24">
      <t>リョウ</t>
    </rPh>
    <phoneticPr fontId="3"/>
  </si>
  <si>
    <t>▼年率2％削減した場合の原単位（目標値）</t>
    <rPh sb="1" eb="3">
      <t>ネンリツ</t>
    </rPh>
    <rPh sb="5" eb="7">
      <t>サクゲン</t>
    </rPh>
    <rPh sb="9" eb="11">
      <t>バアイ</t>
    </rPh>
    <rPh sb="12" eb="15">
      <t>ゲンタンイ</t>
    </rPh>
    <rPh sb="16" eb="19">
      <t>モクヒョウチ</t>
    </rPh>
    <phoneticPr fontId="3"/>
  </si>
  <si>
    <t>合計</t>
    <rPh sb="0" eb="2">
      <t>ゴウケイ</t>
    </rPh>
    <phoneticPr fontId="2"/>
  </si>
  <si>
    <t>第３号様式（第15条、第17条、第18条関係）</t>
    <rPh sb="0" eb="1">
      <t>ダイ</t>
    </rPh>
    <rPh sb="2" eb="3">
      <t>ゴウ</t>
    </rPh>
    <rPh sb="3" eb="5">
      <t>ヨウシキ</t>
    </rPh>
    <rPh sb="6" eb="7">
      <t>ダイ</t>
    </rPh>
    <rPh sb="9" eb="10">
      <t>ジョウ</t>
    </rPh>
    <rPh sb="11" eb="12">
      <t>ダイ</t>
    </rPh>
    <rPh sb="14" eb="15">
      <t>ジョウ</t>
    </rPh>
    <rPh sb="16" eb="17">
      <t>ダイ</t>
    </rPh>
    <rPh sb="19" eb="20">
      <t>ジョウ</t>
    </rPh>
    <rPh sb="20" eb="22">
      <t>カンケイ</t>
    </rPh>
    <phoneticPr fontId="2"/>
  </si>
  <si>
    <t>　　　　　　　　新規　　　 　　　変更</t>
    <rPh sb="8" eb="10">
      <t>シンキ</t>
    </rPh>
    <rPh sb="17" eb="19">
      <t>ヘンコウ</t>
    </rPh>
    <phoneticPr fontId="2"/>
  </si>
  <si>
    <t>　京都府知事</t>
    <rPh sb="1" eb="4">
      <t>キョウトフ</t>
    </rPh>
    <rPh sb="4" eb="6">
      <t>チジ</t>
    </rPh>
    <phoneticPr fontId="2"/>
  </si>
  <si>
    <t>住所（法人にあっては、主たる事務所の所在地）</t>
    <phoneticPr fontId="2"/>
  </si>
  <si>
    <t>氏名（法人にあっては、名称及び代表者名）</t>
    <rPh sb="18" eb="19">
      <t>メイ</t>
    </rPh>
    <phoneticPr fontId="2"/>
  </si>
  <si>
    <t>令和　　　年　　月　　日</t>
    <rPh sb="0" eb="2">
      <t>レイワ</t>
    </rPh>
    <phoneticPr fontId="2"/>
  </si>
  <si>
    <t>　　　-　　　-</t>
    <phoneticPr fontId="3"/>
  </si>
  <si>
    <t>京都府地球温暖化対策条例施行規則</t>
    <rPh sb="0" eb="3">
      <t>キョウトフ</t>
    </rPh>
    <rPh sb="3" eb="5">
      <t>チキュウ</t>
    </rPh>
    <rPh sb="5" eb="7">
      <t>オンダン</t>
    </rPh>
    <rPh sb="7" eb="8">
      <t>カ</t>
    </rPh>
    <rPh sb="8" eb="10">
      <t>タイサク</t>
    </rPh>
    <rPh sb="10" eb="12">
      <t>ジョウレイ</t>
    </rPh>
    <rPh sb="12" eb="14">
      <t>シコウ</t>
    </rPh>
    <rPh sb="14" eb="16">
      <t>キソク</t>
    </rPh>
    <phoneticPr fontId="2"/>
  </si>
  <si>
    <t>第12条第１項第１号</t>
    <phoneticPr fontId="2"/>
  </si>
  <si>
    <t>第12条第１項第２号又は第３号</t>
    <phoneticPr fontId="2"/>
  </si>
  <si>
    <t>第12条第１項第４号</t>
    <phoneticPr fontId="2"/>
  </si>
  <si>
    <t>令和　　年　　月から令和　　年　　月まで</t>
  </si>
  <si>
    <t>温室効果ガス排出量の削減効果分又は温室効果ガスの吸収効果分の購入によるもの</t>
    <rPh sb="0" eb="2">
      <t>オンシツ</t>
    </rPh>
    <rPh sb="2" eb="4">
      <t>コウカ</t>
    </rPh>
    <rPh sb="6" eb="8">
      <t>ハイシュツ</t>
    </rPh>
    <rPh sb="8" eb="9">
      <t>リョウ</t>
    </rPh>
    <rPh sb="10" eb="12">
      <t>サクゲン</t>
    </rPh>
    <rPh sb="12" eb="14">
      <t>コウカ</t>
    </rPh>
    <rPh sb="14" eb="15">
      <t>ブン</t>
    </rPh>
    <rPh sb="15" eb="16">
      <t>マタ</t>
    </rPh>
    <rPh sb="17" eb="19">
      <t>オンシツ</t>
    </rPh>
    <rPh sb="19" eb="21">
      <t>コウカ</t>
    </rPh>
    <rPh sb="24" eb="26">
      <t>キュウシュウ</t>
    </rPh>
    <rPh sb="26" eb="28">
      <t>コウカ</t>
    </rPh>
    <rPh sb="28" eb="29">
      <t>ブン</t>
    </rPh>
    <rPh sb="30" eb="32">
      <t>コウニュウ</t>
    </rPh>
    <phoneticPr fontId="2"/>
  </si>
  <si>
    <t xml:space="preserve"> 　２　「細分類番号」とは、統計法（平成19年法律第53号）第２条第９項に規定する統計基準である日本標準産業分類の細分類番号をいいます。</t>
    <phoneticPr fontId="2"/>
  </si>
  <si>
    <t xml:space="preserve"> 　３　「基準年度」とは、計画期間の前年度又は計画期間の前の３年度の事業活動に伴う排出の量又は原単位の数値の平均をいいます。</t>
    <rPh sb="33" eb="35">
      <t>ジギョウ</t>
    </rPh>
    <rPh sb="35" eb="37">
      <t>カツドウ</t>
    </rPh>
    <rPh sb="38" eb="39">
      <t>トモナ</t>
    </rPh>
    <rPh sb="40" eb="42">
      <t>ハイシュツ</t>
    </rPh>
    <rPh sb="43" eb="44">
      <t>リョウ</t>
    </rPh>
    <rPh sb="44" eb="45">
      <t>マタ</t>
    </rPh>
    <rPh sb="46" eb="49">
      <t>ゲンタンイ</t>
    </rPh>
    <rPh sb="50" eb="52">
      <t>スウチ</t>
    </rPh>
    <rPh sb="53" eb="55">
      <t>ヘイキン</t>
    </rPh>
    <phoneticPr fontId="2"/>
  </si>
  <si>
    <t>▼新規、変更のチェック判定</t>
    <rPh sb="1" eb="3">
      <t>シンキ</t>
    </rPh>
    <rPh sb="4" eb="6">
      <t>ヘンコウ</t>
    </rPh>
    <rPh sb="11" eb="13">
      <t>ハンテイ</t>
    </rPh>
    <phoneticPr fontId="3"/>
  </si>
  <si>
    <t xml:space="preserve"> 　５　「重点的に実施する取組の実施状況」とは、温室効果ガスの排出の量を削減するために重点的に実施した取組の実施率を地球温暖化対策指針で</t>
    <phoneticPr fontId="2"/>
  </si>
  <si>
    <t xml:space="preserve"> 　　　定める方法により算出して記入し、その算出の根拠となる資料を添付してください。</t>
    <phoneticPr fontId="3"/>
  </si>
  <si>
    <t>(令和８年度)</t>
    <rPh sb="1" eb="3">
      <t>レイワ</t>
    </rPh>
    <rPh sb="4" eb="6">
      <t>ネンド</t>
    </rPh>
    <phoneticPr fontId="2"/>
  </si>
  <si>
    <t>(令和９年度)</t>
    <rPh sb="1" eb="3">
      <t>レイワ</t>
    </rPh>
    <rPh sb="4" eb="6">
      <t>ネンド</t>
    </rPh>
    <phoneticPr fontId="2"/>
  </si>
  <si>
    <t>(令和10年度)</t>
    <rPh sb="1" eb="3">
      <t>レイワ</t>
    </rPh>
    <rPh sb="5" eb="7">
      <t>ネンド</t>
    </rPh>
    <phoneticPr fontId="2"/>
  </si>
  <si>
    <t>（令和５～７年度）</t>
    <rPh sb="1" eb="3">
      <t>レイワ</t>
    </rPh>
    <phoneticPr fontId="3"/>
  </si>
  <si>
    <t>（令和６～７年度）</t>
    <rPh sb="1" eb="3">
      <t>レイワ</t>
    </rPh>
    <phoneticPr fontId="3"/>
  </si>
  <si>
    <t>（令和７年度）</t>
    <phoneticPr fontId="3"/>
  </si>
  <si>
    <t>（令和８年度）</t>
    <rPh sb="1" eb="3">
      <t>レイワ</t>
    </rPh>
    <phoneticPr fontId="3"/>
  </si>
  <si>
    <t>（令和９年度）</t>
    <rPh sb="1" eb="3">
      <t>レイワ</t>
    </rPh>
    <phoneticPr fontId="3"/>
  </si>
  <si>
    <t>（令和７年度）</t>
    <rPh sb="1" eb="3">
      <t>レイワ</t>
    </rPh>
    <phoneticPr fontId="3"/>
  </si>
  <si>
    <t>令和 ８ 年 ４ 月から令和 １１ 年 ３ 月まで</t>
    <rPh sb="0" eb="2">
      <t>レイワ</t>
    </rPh>
    <rPh sb="5" eb="6">
      <t>ネン</t>
    </rPh>
    <rPh sb="9" eb="10">
      <t>ガツ</t>
    </rPh>
    <rPh sb="12" eb="14">
      <t>レイワ</t>
    </rPh>
    <rPh sb="18" eb="19">
      <t>ネン</t>
    </rPh>
    <rPh sb="20" eb="21">
      <t>ヘイネン</t>
    </rPh>
    <rPh sb="22" eb="23">
      <t>ガツ</t>
    </rPh>
    <phoneticPr fontId="2"/>
  </si>
  <si>
    <t>令和 ９ 年 ４ 月から令和 １１ 年 ３ 月まで</t>
    <rPh sb="0" eb="2">
      <t>レイワ</t>
    </rPh>
    <rPh sb="12" eb="14">
      <t>レイワ</t>
    </rPh>
    <phoneticPr fontId="2"/>
  </si>
  <si>
    <t>令和 １０ 年 ４ 月から令和 １１ 年 ３ 月まで</t>
    <rPh sb="0" eb="2">
      <t>レイワ</t>
    </rPh>
    <rPh sb="13" eb="15">
      <t>レイワ</t>
    </rPh>
    <phoneticPr fontId="2"/>
  </si>
  <si>
    <t>令 和 ８ 年 度</t>
    <rPh sb="0" eb="1">
      <t>レイ</t>
    </rPh>
    <rPh sb="2" eb="3">
      <t>ワ</t>
    </rPh>
    <rPh sb="6" eb="7">
      <t>ネン</t>
    </rPh>
    <rPh sb="8" eb="9">
      <t>ド</t>
    </rPh>
    <phoneticPr fontId="2"/>
  </si>
  <si>
    <t>令 和 ９ 年 度</t>
    <rPh sb="0" eb="1">
      <t>レイ</t>
    </rPh>
    <rPh sb="2" eb="3">
      <t>ワ</t>
    </rPh>
    <rPh sb="6" eb="7">
      <t>ネン</t>
    </rPh>
    <rPh sb="8" eb="9">
      <t>ド</t>
    </rPh>
    <phoneticPr fontId="2"/>
  </si>
  <si>
    <t>令 和 １０ 年 度</t>
    <rPh sb="0" eb="1">
      <t>レイ</t>
    </rPh>
    <rPh sb="2" eb="3">
      <t>ワ</t>
    </rPh>
    <rPh sb="7" eb="8">
      <t>ネン</t>
    </rPh>
    <rPh sb="9" eb="10">
      <t>ド</t>
    </rPh>
    <phoneticPr fontId="2"/>
  </si>
  <si>
    <t>(令和10年度)</t>
    <phoneticPr fontId="2"/>
  </si>
  <si>
    <t>基準年度(令和７年度)</t>
    <rPh sb="0" eb="2">
      <t>キジュン</t>
    </rPh>
    <rPh sb="2" eb="4">
      <t>ネンド</t>
    </rPh>
    <rPh sb="5" eb="7">
      <t>レイワ</t>
    </rPh>
    <rPh sb="8" eb="10">
      <t>ネンド</t>
    </rPh>
    <phoneticPr fontId="2"/>
  </si>
  <si>
    <t>第1年度(令和８年度)</t>
    <rPh sb="0" eb="1">
      <t>ダイ</t>
    </rPh>
    <rPh sb="2" eb="3">
      <t>ネン</t>
    </rPh>
    <rPh sb="3" eb="4">
      <t>ド</t>
    </rPh>
    <rPh sb="5" eb="7">
      <t>レイワ</t>
    </rPh>
    <rPh sb="8" eb="10">
      <t>ネンド</t>
    </rPh>
    <phoneticPr fontId="2"/>
  </si>
  <si>
    <t>第2年度(令和９年度)</t>
    <rPh sb="0" eb="1">
      <t>ダイ</t>
    </rPh>
    <rPh sb="2" eb="3">
      <t>ネン</t>
    </rPh>
    <rPh sb="3" eb="4">
      <t>ド</t>
    </rPh>
    <rPh sb="5" eb="7">
      <t>レイワ</t>
    </rPh>
    <rPh sb="8" eb="10">
      <t>ネンド</t>
    </rPh>
    <phoneticPr fontId="2"/>
  </si>
  <si>
    <t>第3年度(令和10年度)</t>
    <rPh sb="0" eb="1">
      <t>ダイ</t>
    </rPh>
    <rPh sb="2" eb="3">
      <t>ネン</t>
    </rPh>
    <rPh sb="3" eb="4">
      <t>ド</t>
    </rPh>
    <rPh sb="5" eb="7">
      <t>レイワ</t>
    </rPh>
    <rPh sb="9" eb="11">
      <t>ネンド</t>
    </rPh>
    <phoneticPr fontId="2"/>
  </si>
  <si>
    <t>第1年度
(令和８年度)</t>
    <rPh sb="0" eb="1">
      <t>ダイ</t>
    </rPh>
    <rPh sb="2" eb="3">
      <t>ネン</t>
    </rPh>
    <rPh sb="3" eb="4">
      <t>ド</t>
    </rPh>
    <rPh sb="6" eb="8">
      <t>レイワ</t>
    </rPh>
    <rPh sb="9" eb="11">
      <t>ネンド</t>
    </rPh>
    <phoneticPr fontId="2"/>
  </si>
  <si>
    <t>第2年度
(令和９年度)</t>
    <rPh sb="0" eb="1">
      <t>ダイ</t>
    </rPh>
    <rPh sb="2" eb="3">
      <t>ネン</t>
    </rPh>
    <rPh sb="3" eb="4">
      <t>ド</t>
    </rPh>
    <rPh sb="6" eb="8">
      <t>レイワ</t>
    </rPh>
    <rPh sb="9" eb="11">
      <t>ネンド</t>
    </rPh>
    <phoneticPr fontId="2"/>
  </si>
  <si>
    <t>第3年度
(令和10年度)</t>
    <rPh sb="0" eb="1">
      <t>ダイ</t>
    </rPh>
    <rPh sb="2" eb="3">
      <t>ネン</t>
    </rPh>
    <rPh sb="3" eb="4">
      <t>ド</t>
    </rPh>
    <rPh sb="6" eb="8">
      <t>レイワ</t>
    </rPh>
    <rPh sb="10" eb="12">
      <t>ネンド</t>
    </rPh>
    <phoneticPr fontId="2"/>
  </si>
  <si>
    <t>▼EMS導入状況プルダウンリスト</t>
    <rPh sb="4" eb="6">
      <t>ドウニュウ</t>
    </rPh>
    <rPh sb="6" eb="8">
      <t>ジョウキョウ</t>
    </rPh>
    <phoneticPr fontId="3"/>
  </si>
  <si>
    <t>導入済み</t>
    <rPh sb="0" eb="3">
      <t>ドウニュウズ</t>
    </rPh>
    <phoneticPr fontId="3"/>
  </si>
  <si>
    <t>導入予定</t>
    <rPh sb="0" eb="4">
      <t>ドウニュウヨテイ</t>
    </rPh>
    <phoneticPr fontId="3"/>
  </si>
  <si>
    <t>未導入</t>
    <rPh sb="0" eb="3">
      <t>ミドウニュウ</t>
    </rPh>
    <phoneticPr fontId="3"/>
  </si>
  <si>
    <t>EMS導入状況</t>
    <rPh sb="3" eb="7">
      <t>ドウニュウジョウキョウ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</si>
</sst>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Red]\(#,##0.0\)"/>
    <numFmt numFmtId="177" formatCode="#,##0.0_ "/>
    <numFmt numFmtId="178" formatCode="0.0_ "/>
    <numFmt numFmtId="179" formatCode="#,##0.00_ "/>
    <numFmt numFmtId="180" formatCode="0.00_ "/>
    <numFmt numFmtId="181" formatCode="#,##0_ "/>
    <numFmt numFmtId="182" formatCode="#,##0.00_);[Red]\(#,##0.00\)"/>
  </numFmts>
  <fonts count="22">
    <font>
      <sz val="10.5"/>
      <name val="ＭＳ 明朝"/>
      <family val="1"/>
      <charset val="128"/>
    </font>
    <font>
      <sz val="11"/>
      <name val="ＭＳ Ｐゴシック"/>
      <family val="3"/>
      <charset val="128"/>
    </font>
    <font>
      <sz val="6"/>
      <name val="ＭＳ Ｐゴシック"/>
      <family val="3"/>
      <charset val="128"/>
    </font>
    <font>
      <sz val="6"/>
      <name val="ＭＳ 明朝"/>
      <family val="1"/>
      <charset val="128"/>
    </font>
    <font>
      <sz val="11"/>
      <name val="ＭＳ 明朝"/>
      <family val="1"/>
      <charset val="128"/>
    </font>
    <font>
      <sz val="10.5"/>
      <name val="ＭＳ 明朝"/>
      <family val="1"/>
      <charset val="128"/>
    </font>
    <font>
      <sz val="10"/>
      <name val="ＭＳ 明朝"/>
      <family val="1"/>
      <charset val="128"/>
    </font>
    <font>
      <sz val="8"/>
      <name val="ＭＳ 明朝"/>
      <family val="1"/>
      <charset val="128"/>
    </font>
    <font>
      <b/>
      <sz val="11"/>
      <name val="ＭＳ 明朝"/>
      <family val="1"/>
      <charset val="128"/>
    </font>
    <font>
      <sz val="14"/>
      <name val="ＭＳ 明朝"/>
      <family val="1"/>
      <charset val="128"/>
    </font>
    <font>
      <sz val="12"/>
      <name val="ＭＳ 明朝"/>
      <family val="1"/>
      <charset val="128"/>
    </font>
    <font>
      <sz val="9"/>
      <color indexed="8"/>
      <name val="ＭＳ 明朝"/>
      <family val="1"/>
      <charset val="128"/>
    </font>
    <font>
      <sz val="11"/>
      <color indexed="8"/>
      <name val="ＭＳ 明朝"/>
      <family val="1"/>
      <charset val="128"/>
    </font>
    <font>
      <sz val="11"/>
      <color theme="1"/>
      <name val="ＭＳ 明朝"/>
      <family val="1"/>
      <charset val="128"/>
    </font>
    <font>
      <sz val="5"/>
      <color theme="1"/>
      <name val="ＭＳ 明朝"/>
      <family val="1"/>
      <charset val="128"/>
    </font>
    <font>
      <sz val="9"/>
      <color theme="1"/>
      <name val="ＭＳ 明朝"/>
      <family val="1"/>
      <charset val="128"/>
    </font>
    <font>
      <sz val="10"/>
      <color theme="1"/>
      <name val="ＭＳ 明朝"/>
      <family val="1"/>
      <charset val="128"/>
    </font>
    <font>
      <sz val="10.5"/>
      <color theme="1"/>
      <name val="ＭＳ 明朝"/>
      <family val="1"/>
      <charset val="128"/>
    </font>
    <font>
      <sz val="9"/>
      <name val="ＭＳ 明朝"/>
      <family val="1"/>
      <charset val="128"/>
    </font>
    <font>
      <sz val="9"/>
      <color indexed="81"/>
      <name val="ＭＳ Ｐゴシック"/>
      <family val="3"/>
      <charset val="128"/>
    </font>
    <font>
      <sz val="72"/>
      <name val="ＭＳ Ｐゴシック"/>
      <family val="3"/>
      <charset val="128"/>
    </font>
    <font>
      <sz val="9"/>
      <color indexed="81"/>
      <name val="MS P ゴシック"/>
      <family val="3"/>
      <charset val="128"/>
    </font>
  </fonts>
  <fills count="11">
    <fill>
      <patternFill patternType="none"/>
    </fill>
    <fill>
      <patternFill patternType="gray125"/>
    </fill>
    <fill>
      <patternFill patternType="solid">
        <fgColor theme="8" tint="0.79998168889431442"/>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24994659260841701"/>
        <bgColor indexed="64"/>
      </patternFill>
    </fill>
    <fill>
      <patternFill patternType="solid">
        <fgColor theme="5" tint="0.59996337778862885"/>
        <bgColor indexed="64"/>
      </patternFill>
    </fill>
    <fill>
      <patternFill patternType="solid">
        <fgColor rgb="FFE6B8B7"/>
        <bgColor indexed="64"/>
      </patternFill>
    </fill>
    <fill>
      <patternFill patternType="solid">
        <fgColor indexed="9"/>
        <bgColor indexed="64"/>
      </patternFill>
    </fill>
    <fill>
      <patternFill patternType="solid">
        <fgColor theme="5" tint="0.79998168889431442"/>
        <bgColor indexed="64"/>
      </patternFill>
    </fill>
  </fills>
  <borders count="127">
    <border>
      <left/>
      <right/>
      <top/>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theme="0"/>
      </left>
      <right style="thin">
        <color theme="1"/>
      </right>
      <top style="thin">
        <color theme="0"/>
      </top>
      <bottom style="thin">
        <color theme="0"/>
      </bottom>
      <diagonal/>
    </border>
    <border>
      <left style="thin">
        <color theme="0"/>
      </left>
      <right style="thin">
        <color theme="0"/>
      </right>
      <top style="thin">
        <color theme="0"/>
      </top>
      <bottom style="thin">
        <color theme="1"/>
      </bottom>
      <diagonal/>
    </border>
    <border>
      <left style="thin">
        <color theme="0"/>
      </left>
      <right style="thin">
        <color theme="0"/>
      </right>
      <top style="thin">
        <color theme="1"/>
      </top>
      <bottom style="thin">
        <color theme="1"/>
      </bottom>
      <diagonal/>
    </border>
    <border>
      <left style="thin">
        <color theme="0"/>
      </left>
      <right/>
      <top style="thin">
        <color theme="1"/>
      </top>
      <bottom style="thin">
        <color theme="1"/>
      </bottom>
      <diagonal/>
    </border>
    <border>
      <left style="thin">
        <color theme="0"/>
      </left>
      <right/>
      <top/>
      <bottom style="thin">
        <color theme="0"/>
      </bottom>
      <diagonal/>
    </border>
    <border>
      <left/>
      <right style="thin">
        <color theme="0"/>
      </right>
      <top style="thin">
        <color theme="0"/>
      </top>
      <bottom style="thin">
        <color theme="0"/>
      </bottom>
      <diagonal/>
    </border>
    <border>
      <left/>
      <right style="thin">
        <color theme="1"/>
      </right>
      <top/>
      <bottom/>
      <diagonal/>
    </border>
    <border>
      <left/>
      <right style="thin">
        <color theme="1"/>
      </right>
      <top/>
      <bottom style="thin">
        <color indexed="64"/>
      </bottom>
      <diagonal/>
    </border>
    <border>
      <left/>
      <right style="thin">
        <color theme="1"/>
      </right>
      <top style="thin">
        <color indexed="64"/>
      </top>
      <bottom style="thin">
        <color indexed="64"/>
      </bottom>
      <diagonal/>
    </border>
    <border>
      <left style="medium">
        <color theme="1"/>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style="medium">
        <color theme="1"/>
      </right>
      <top style="thin">
        <color indexed="64"/>
      </top>
      <bottom style="medium">
        <color theme="1"/>
      </bottom>
      <diagonal/>
    </border>
    <border>
      <left/>
      <right style="double">
        <color theme="1"/>
      </right>
      <top style="thin">
        <color indexed="64"/>
      </top>
      <bottom style="thin">
        <color indexed="64"/>
      </bottom>
      <diagonal/>
    </border>
    <border>
      <left style="medium">
        <color theme="1"/>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right style="medium">
        <color rgb="FFFF0000"/>
      </right>
      <top/>
      <bottom/>
      <diagonal/>
    </border>
    <border>
      <left style="thin">
        <color indexed="64"/>
      </left>
      <right/>
      <top/>
      <bottom style="thin">
        <color theme="1"/>
      </bottom>
      <diagonal/>
    </border>
    <border>
      <left/>
      <right/>
      <top/>
      <bottom style="thin">
        <color theme="1"/>
      </bottom>
      <diagonal/>
    </border>
    <border>
      <left style="thin">
        <color indexed="64"/>
      </left>
      <right/>
      <top style="thin">
        <color theme="1"/>
      </top>
      <bottom/>
      <diagonal/>
    </border>
    <border>
      <left/>
      <right/>
      <top style="thin">
        <color theme="1"/>
      </top>
      <bottom/>
      <diagonal/>
    </border>
    <border>
      <left/>
      <right style="dotted">
        <color indexed="64"/>
      </right>
      <top style="thin">
        <color theme="1"/>
      </top>
      <bottom/>
      <diagonal/>
    </border>
    <border>
      <left style="thin">
        <color theme="0"/>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top style="thin">
        <color theme="1"/>
      </top>
      <bottom style="thin">
        <color indexed="64"/>
      </bottom>
      <diagonal/>
    </border>
    <border>
      <left/>
      <right style="thin">
        <color theme="1"/>
      </right>
      <top style="thin">
        <color theme="1"/>
      </top>
      <bottom style="thin">
        <color indexed="64"/>
      </bottom>
      <diagonal/>
    </border>
    <border>
      <left/>
      <right style="thin">
        <color theme="1"/>
      </right>
      <top style="thin">
        <color indexed="64"/>
      </top>
      <bottom/>
      <diagonal/>
    </border>
    <border>
      <left style="thin">
        <color theme="1"/>
      </left>
      <right/>
      <top/>
      <bottom/>
      <diagonal/>
    </border>
    <border>
      <left style="thin">
        <color theme="1"/>
      </left>
      <right/>
      <top/>
      <bottom style="thin">
        <color theme="1"/>
      </bottom>
      <diagonal/>
    </border>
    <border>
      <left/>
      <right style="thin">
        <color indexed="64"/>
      </right>
      <top/>
      <bottom style="thin">
        <color theme="1"/>
      </bottom>
      <diagonal/>
    </border>
    <border>
      <left/>
      <right style="thin">
        <color theme="1"/>
      </right>
      <top/>
      <bottom style="thin">
        <color theme="1"/>
      </bottom>
      <diagonal/>
    </border>
    <border>
      <left style="dotted">
        <color indexed="64"/>
      </left>
      <right style="dotted">
        <color indexed="64"/>
      </right>
      <top style="thin">
        <color theme="1"/>
      </top>
      <bottom/>
      <diagonal/>
    </border>
    <border>
      <left/>
      <right style="double">
        <color theme="1"/>
      </right>
      <top style="thin">
        <color indexed="64"/>
      </top>
      <bottom/>
      <diagonal/>
    </border>
    <border>
      <left/>
      <right style="double">
        <color theme="1"/>
      </right>
      <top style="hair">
        <color indexed="64"/>
      </top>
      <bottom style="thin">
        <color indexed="64"/>
      </bottom>
      <diagonal/>
    </border>
    <border>
      <left/>
      <right style="double">
        <color theme="1"/>
      </right>
      <top/>
      <bottom style="thin">
        <color indexed="64"/>
      </bottom>
      <diagonal/>
    </border>
    <border>
      <left/>
      <right style="dotted">
        <color theme="0"/>
      </right>
      <top style="thin">
        <color indexed="64"/>
      </top>
      <bottom/>
      <diagonal/>
    </border>
    <border>
      <left/>
      <right style="dotted">
        <color theme="0"/>
      </right>
      <top/>
      <bottom style="thin">
        <color indexed="64"/>
      </bottom>
      <diagonal/>
    </border>
    <border>
      <left style="dotted">
        <color theme="0"/>
      </left>
      <right/>
      <top style="thin">
        <color indexed="64"/>
      </top>
      <bottom/>
      <diagonal/>
    </border>
    <border>
      <left style="dotted">
        <color theme="0"/>
      </left>
      <right/>
      <top/>
      <bottom style="thin">
        <color indexed="64"/>
      </bottom>
      <diagonal/>
    </border>
    <border>
      <left style="thin">
        <color indexed="64"/>
      </left>
      <right/>
      <top style="hair">
        <color theme="1"/>
      </top>
      <bottom style="thin">
        <color indexed="64"/>
      </bottom>
      <diagonal/>
    </border>
    <border>
      <left/>
      <right/>
      <top style="hair">
        <color theme="1"/>
      </top>
      <bottom style="thin">
        <color indexed="64"/>
      </bottom>
      <diagonal/>
    </border>
    <border>
      <left/>
      <right style="thin">
        <color indexed="64"/>
      </right>
      <top style="hair">
        <color theme="1"/>
      </top>
      <bottom style="thin">
        <color indexed="64"/>
      </bottom>
      <diagonal/>
    </border>
    <border>
      <left/>
      <right/>
      <top/>
      <bottom style="medium">
        <color theme="1"/>
      </bottom>
      <diagonal/>
    </border>
    <border>
      <left style="thin">
        <color theme="1"/>
      </left>
      <right style="thin">
        <color indexed="64"/>
      </right>
      <top style="thin">
        <color indexed="64"/>
      </top>
      <bottom/>
      <diagonal/>
    </border>
    <border>
      <left style="thin">
        <color theme="1"/>
      </left>
      <right style="thin">
        <color indexed="64"/>
      </right>
      <top/>
      <bottom style="thin">
        <color indexed="64"/>
      </bottom>
      <diagonal/>
    </border>
    <border>
      <left style="thin">
        <color indexed="64"/>
      </left>
      <right/>
      <top style="dotted">
        <color theme="0"/>
      </top>
      <bottom style="thin">
        <color indexed="64"/>
      </bottom>
      <diagonal/>
    </border>
    <border>
      <left/>
      <right/>
      <top style="dotted">
        <color theme="0"/>
      </top>
      <bottom style="thin">
        <color indexed="64"/>
      </bottom>
      <diagonal/>
    </border>
    <border>
      <left/>
      <right style="thin">
        <color indexed="64"/>
      </right>
      <top style="dotted">
        <color theme="0"/>
      </top>
      <bottom style="thin">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style="thin">
        <color theme="0"/>
      </right>
      <top/>
      <bottom style="thin">
        <color theme="0"/>
      </bottom>
      <diagonal/>
    </border>
    <border>
      <left/>
      <right/>
      <top/>
      <bottom style="thin">
        <color theme="0"/>
      </bottom>
      <diagonal/>
    </border>
    <border>
      <left style="thin">
        <color theme="1"/>
      </left>
      <right style="thin">
        <color theme="0"/>
      </right>
      <top style="thin">
        <color theme="0"/>
      </top>
      <bottom style="thin">
        <color theme="0"/>
      </bottom>
      <diagonal/>
    </border>
    <border>
      <left style="thin">
        <color theme="0"/>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Down="1">
      <left style="medium">
        <color indexed="64"/>
      </left>
      <right style="thin">
        <color indexed="64"/>
      </right>
      <top style="medium">
        <color indexed="64"/>
      </top>
      <bottom style="thin">
        <color indexed="64"/>
      </bottom>
      <diagonal style="hair">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diagonal/>
    </border>
    <border>
      <left style="thin">
        <color theme="1"/>
      </left>
      <right style="thin">
        <color theme="1"/>
      </right>
      <top style="thin">
        <color theme="1"/>
      </top>
      <bottom/>
      <diagonal/>
    </border>
    <border>
      <left style="thin">
        <color theme="1"/>
      </left>
      <right style="medium">
        <color indexed="64"/>
      </right>
      <top style="thin">
        <color theme="1"/>
      </top>
      <bottom/>
      <diagonal/>
    </border>
    <border>
      <left style="thin">
        <color theme="1"/>
      </left>
      <right style="thin">
        <color indexed="64"/>
      </right>
      <top/>
      <bottom/>
      <diagonal/>
    </border>
    <border>
      <left style="thin">
        <color theme="1"/>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theme="1"/>
      </left>
      <right/>
      <top style="thin">
        <color indexed="64"/>
      </top>
      <bottom style="thin">
        <color indexed="64"/>
      </bottom>
      <diagonal/>
    </border>
    <border>
      <left style="thin">
        <color indexed="64"/>
      </left>
      <right style="medium">
        <color indexed="64"/>
      </right>
      <top style="thin">
        <color indexed="64"/>
      </top>
      <bottom style="medium">
        <color theme="1"/>
      </bottom>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diagonalDown="1">
      <left style="thin">
        <color indexed="64"/>
      </left>
      <right style="thin">
        <color indexed="64"/>
      </right>
      <top style="thin">
        <color indexed="64"/>
      </top>
      <bottom style="thin">
        <color indexed="64"/>
      </bottom>
      <diagonal style="hair">
        <color indexed="64"/>
      </diagonal>
    </border>
    <border>
      <left/>
      <right/>
      <top style="thin">
        <color theme="0"/>
      </top>
      <bottom/>
      <diagonal/>
    </border>
  </borders>
  <cellStyleXfs count="5">
    <xf numFmtId="0" fontId="0" fillId="0" borderId="0">
      <alignment vertical="center"/>
    </xf>
    <xf numFmtId="0" fontId="1" fillId="0" borderId="0"/>
    <xf numFmtId="0" fontId="1" fillId="0" borderId="0"/>
    <xf numFmtId="0" fontId="5" fillId="0" borderId="0">
      <alignment vertical="center"/>
    </xf>
    <xf numFmtId="38" fontId="5" fillId="0" borderId="0" applyFont="0" applyFill="0" applyBorder="0" applyAlignment="0" applyProtection="0">
      <alignment vertical="center"/>
    </xf>
  </cellStyleXfs>
  <cellXfs count="461">
    <xf numFmtId="0" fontId="0" fillId="0" borderId="0" xfId="0">
      <alignment vertical="center"/>
    </xf>
    <xf numFmtId="0" fontId="0" fillId="4" borderId="0" xfId="0" applyFill="1">
      <alignment vertical="center"/>
    </xf>
    <xf numFmtId="0" fontId="4" fillId="4" borderId="0" xfId="1" applyFont="1" applyFill="1" applyAlignment="1">
      <alignment vertical="center"/>
    </xf>
    <xf numFmtId="0" fontId="18" fillId="4" borderId="0" xfId="1" applyFont="1" applyFill="1" applyAlignment="1">
      <alignment vertical="center"/>
    </xf>
    <xf numFmtId="0" fontId="6" fillId="4" borderId="0" xfId="1" applyFont="1" applyFill="1" applyAlignment="1">
      <alignment vertical="center"/>
    </xf>
    <xf numFmtId="0" fontId="4" fillId="5" borderId="25" xfId="1" applyFont="1" applyFill="1" applyBorder="1" applyAlignment="1">
      <alignment vertical="center"/>
    </xf>
    <xf numFmtId="0" fontId="4" fillId="5" borderId="25" xfId="1" applyFont="1" applyFill="1" applyBorder="1" applyAlignment="1">
      <alignment vertical="top"/>
    </xf>
    <xf numFmtId="0" fontId="4" fillId="5" borderId="27" xfId="1" applyFont="1" applyFill="1" applyBorder="1" applyAlignment="1">
      <alignment vertical="center"/>
    </xf>
    <xf numFmtId="0" fontId="13" fillId="5" borderId="25" xfId="1" applyFont="1" applyFill="1" applyBorder="1" applyAlignment="1">
      <alignment vertical="top"/>
    </xf>
    <xf numFmtId="0" fontId="10" fillId="5" borderId="29" xfId="1" applyFont="1" applyFill="1" applyBorder="1" applyAlignment="1">
      <alignment horizontal="center" vertical="top"/>
    </xf>
    <xf numFmtId="0" fontId="4" fillId="5" borderId="28" xfId="1" applyFont="1" applyFill="1" applyBorder="1" applyAlignment="1">
      <alignment vertical="center"/>
    </xf>
    <xf numFmtId="0" fontId="4" fillId="5" borderId="3" xfId="1" applyFont="1" applyFill="1" applyBorder="1" applyAlignment="1">
      <alignment vertical="center" wrapText="1"/>
    </xf>
    <xf numFmtId="0" fontId="4" fillId="5" borderId="26" xfId="1" applyFont="1" applyFill="1" applyBorder="1" applyAlignment="1">
      <alignment vertical="top"/>
    </xf>
    <xf numFmtId="0" fontId="4" fillId="5" borderId="26" xfId="1" applyFont="1" applyFill="1" applyBorder="1" applyAlignment="1">
      <alignment vertical="center"/>
    </xf>
    <xf numFmtId="0" fontId="4" fillId="5" borderId="32" xfId="1" applyFont="1" applyFill="1" applyBorder="1" applyAlignment="1">
      <alignment vertical="center"/>
    </xf>
    <xf numFmtId="0" fontId="11" fillId="5" borderId="25" xfId="1" applyFont="1" applyFill="1" applyBorder="1" applyAlignment="1">
      <alignment vertical="top"/>
    </xf>
    <xf numFmtId="0" fontId="7" fillId="5" borderId="25" xfId="1" applyFont="1" applyFill="1" applyBorder="1" applyAlignment="1">
      <alignment vertical="top"/>
    </xf>
    <xf numFmtId="0" fontId="7" fillId="5" borderId="27" xfId="1" applyFont="1" applyFill="1" applyBorder="1" applyAlignment="1">
      <alignment vertical="top"/>
    </xf>
    <xf numFmtId="0" fontId="4" fillId="5" borderId="77" xfId="1" applyFont="1" applyFill="1" applyBorder="1" applyAlignment="1">
      <alignment vertical="center"/>
    </xf>
    <xf numFmtId="0" fontId="7" fillId="5" borderId="77" xfId="1" applyFont="1" applyFill="1" applyBorder="1" applyAlignment="1">
      <alignment vertical="top" wrapText="1"/>
    </xf>
    <xf numFmtId="0" fontId="7" fillId="5" borderId="78" xfId="1" applyFont="1" applyFill="1" applyBorder="1" applyAlignment="1">
      <alignment vertical="top" wrapText="1"/>
    </xf>
    <xf numFmtId="0" fontId="0" fillId="5" borderId="0" xfId="0" applyFill="1">
      <alignment vertical="center"/>
    </xf>
    <xf numFmtId="0" fontId="4" fillId="5" borderId="33" xfId="1" applyFont="1" applyFill="1" applyBorder="1" applyAlignment="1">
      <alignment vertical="center"/>
    </xf>
    <xf numFmtId="0" fontId="4" fillId="5" borderId="79" xfId="1" applyFont="1" applyFill="1" applyBorder="1" applyAlignment="1">
      <alignment vertical="center"/>
    </xf>
    <xf numFmtId="0" fontId="4" fillId="5" borderId="80" xfId="1" applyFont="1" applyFill="1" applyBorder="1" applyAlignment="1">
      <alignment vertical="center"/>
    </xf>
    <xf numFmtId="0" fontId="4" fillId="5" borderId="81" xfId="1" applyFont="1" applyFill="1" applyBorder="1" applyAlignment="1">
      <alignment vertical="center"/>
    </xf>
    <xf numFmtId="0" fontId="11" fillId="5" borderId="81" xfId="1" quotePrefix="1" applyFont="1" applyFill="1" applyBorder="1" applyAlignment="1">
      <alignment vertical="top"/>
    </xf>
    <xf numFmtId="0" fontId="4" fillId="5" borderId="81" xfId="1" applyFont="1" applyFill="1" applyBorder="1" applyAlignment="1">
      <alignment vertical="top"/>
    </xf>
    <xf numFmtId="0" fontId="0" fillId="5" borderId="26" xfId="0" applyFill="1" applyBorder="1">
      <alignment vertical="center"/>
    </xf>
    <xf numFmtId="0" fontId="0" fillId="5" borderId="25" xfId="0" applyFill="1" applyBorder="1">
      <alignment vertical="center"/>
    </xf>
    <xf numFmtId="0" fontId="0" fillId="5" borderId="33" xfId="0" applyFill="1" applyBorder="1">
      <alignment vertical="center"/>
    </xf>
    <xf numFmtId="0" fontId="0" fillId="5" borderId="82" xfId="0" applyFill="1" applyBorder="1">
      <alignment vertical="center"/>
    </xf>
    <xf numFmtId="0" fontId="0" fillId="5" borderId="77" xfId="0" applyFill="1" applyBorder="1">
      <alignment vertical="center"/>
    </xf>
    <xf numFmtId="0" fontId="0" fillId="5" borderId="80" xfId="0" applyFill="1" applyBorder="1">
      <alignment vertical="center"/>
    </xf>
    <xf numFmtId="0" fontId="4" fillId="5" borderId="2" xfId="1" applyFont="1" applyFill="1" applyBorder="1" applyAlignment="1">
      <alignment vertical="top"/>
    </xf>
    <xf numFmtId="0" fontId="4" fillId="5" borderId="0" xfId="1" applyFont="1" applyFill="1" applyAlignment="1">
      <alignment vertical="center" wrapText="1"/>
    </xf>
    <xf numFmtId="0" fontId="4" fillId="2" borderId="0" xfId="1" applyFont="1" applyFill="1" applyAlignment="1">
      <alignment vertical="center" wrapText="1"/>
    </xf>
    <xf numFmtId="0" fontId="4" fillId="5" borderId="34" xfId="1" applyFont="1" applyFill="1" applyBorder="1" applyAlignment="1">
      <alignment vertical="center" wrapText="1"/>
    </xf>
    <xf numFmtId="0" fontId="4" fillId="5" borderId="0" xfId="1" applyFont="1" applyFill="1" applyAlignment="1">
      <alignment vertical="center"/>
    </xf>
    <xf numFmtId="0" fontId="4" fillId="5" borderId="35" xfId="1" applyFont="1" applyFill="1" applyBorder="1" applyAlignment="1">
      <alignment vertical="center" wrapText="1"/>
    </xf>
    <xf numFmtId="0" fontId="4" fillId="2" borderId="37" xfId="1" applyFont="1" applyFill="1" applyBorder="1" applyAlignment="1" applyProtection="1">
      <alignment vertical="center" shrinkToFit="1"/>
      <protection locked="0"/>
    </xf>
    <xf numFmtId="0" fontId="0" fillId="2" borderId="38" xfId="0" applyFill="1" applyBorder="1" applyAlignment="1" applyProtection="1">
      <alignment vertical="center" shrinkToFit="1"/>
      <protection locked="0"/>
    </xf>
    <xf numFmtId="0" fontId="4" fillId="2" borderId="38" xfId="1" applyFont="1" applyFill="1" applyBorder="1" applyAlignment="1" applyProtection="1">
      <alignment vertical="center" shrinkToFit="1"/>
      <protection locked="0"/>
    </xf>
    <xf numFmtId="0" fontId="4" fillId="2" borderId="39" xfId="1" applyFont="1" applyFill="1" applyBorder="1" applyAlignment="1" applyProtection="1">
      <alignment vertical="center" shrinkToFit="1"/>
      <protection locked="0"/>
    </xf>
    <xf numFmtId="0" fontId="6" fillId="4" borderId="0" xfId="0" applyFont="1" applyFill="1">
      <alignment vertical="center"/>
    </xf>
    <xf numFmtId="0" fontId="6" fillId="4" borderId="96" xfId="1" applyFont="1" applyFill="1" applyBorder="1" applyAlignment="1">
      <alignment horizontal="center" vertical="center" shrinkToFit="1"/>
    </xf>
    <xf numFmtId="0" fontId="6" fillId="4" borderId="91" xfId="1" applyFont="1" applyFill="1" applyBorder="1" applyAlignment="1">
      <alignment horizontal="center" vertical="center" shrinkToFit="1"/>
    </xf>
    <xf numFmtId="0" fontId="6" fillId="4" borderId="120" xfId="1" applyFont="1" applyFill="1" applyBorder="1" applyAlignment="1">
      <alignment vertical="center"/>
    </xf>
    <xf numFmtId="0" fontId="6" fillId="4" borderId="1" xfId="1" applyFont="1" applyFill="1" applyBorder="1" applyAlignment="1">
      <alignment vertical="center"/>
    </xf>
    <xf numFmtId="0" fontId="6" fillId="4" borderId="121" xfId="1" applyFont="1" applyFill="1" applyBorder="1" applyAlignment="1">
      <alignment vertical="center"/>
    </xf>
    <xf numFmtId="0" fontId="6" fillId="4" borderId="100" xfId="1" applyFont="1" applyFill="1" applyBorder="1" applyAlignment="1">
      <alignment vertical="center"/>
    </xf>
    <xf numFmtId="0" fontId="8" fillId="5" borderId="25" xfId="1" quotePrefix="1" applyFont="1" applyFill="1" applyBorder="1" applyAlignment="1">
      <alignment horizontal="center" vertical="center"/>
    </xf>
    <xf numFmtId="0" fontId="4" fillId="5" borderId="3" xfId="1" applyFont="1" applyFill="1" applyBorder="1" applyAlignment="1">
      <alignment horizontal="distributed" vertical="center" wrapText="1"/>
    </xf>
    <xf numFmtId="0" fontId="4" fillId="3" borderId="21" xfId="1" applyFont="1" applyFill="1" applyBorder="1" applyAlignment="1" applyProtection="1">
      <alignment vertical="center"/>
      <protection locked="0"/>
    </xf>
    <xf numFmtId="0" fontId="4" fillId="5" borderId="5" xfId="1" applyFont="1" applyFill="1" applyBorder="1" applyAlignment="1">
      <alignment vertical="top" wrapText="1"/>
    </xf>
    <xf numFmtId="0" fontId="4" fillId="5" borderId="30" xfId="1" applyFont="1" applyFill="1" applyBorder="1" applyAlignment="1">
      <alignment horizontal="left" vertical="top" wrapText="1"/>
    </xf>
    <xf numFmtId="0" fontId="4" fillId="5" borderId="30" xfId="1" applyFont="1" applyFill="1" applyBorder="1" applyAlignment="1">
      <alignment horizontal="left" vertical="center"/>
    </xf>
    <xf numFmtId="0" fontId="4" fillId="5" borderId="31" xfId="1" applyFont="1" applyFill="1" applyBorder="1" applyAlignment="1">
      <alignment horizontal="left" vertical="center"/>
    </xf>
    <xf numFmtId="0" fontId="4" fillId="5" borderId="2" xfId="1" applyFont="1" applyFill="1" applyBorder="1" applyAlignment="1">
      <alignment horizontal="distributed" vertical="center"/>
    </xf>
    <xf numFmtId="176" fontId="3" fillId="5" borderId="1" xfId="1" applyNumberFormat="1" applyFont="1" applyFill="1" applyBorder="1" applyAlignment="1">
      <alignment horizontal="right" vertical="center"/>
    </xf>
    <xf numFmtId="176" fontId="3" fillId="5" borderId="40" xfId="1" applyNumberFormat="1" applyFont="1" applyFill="1" applyBorder="1" applyAlignment="1">
      <alignment horizontal="right" vertical="center"/>
    </xf>
    <xf numFmtId="178" fontId="4" fillId="5" borderId="3" xfId="2" applyNumberFormat="1" applyFont="1" applyFill="1" applyBorder="1" applyAlignment="1">
      <alignment vertical="center"/>
    </xf>
    <xf numFmtId="0" fontId="3" fillId="5" borderId="36" xfId="1" applyFont="1" applyFill="1" applyBorder="1" applyAlignment="1">
      <alignment horizontal="right" vertical="center"/>
    </xf>
    <xf numFmtId="0" fontId="4" fillId="5" borderId="4" xfId="1" applyFont="1" applyFill="1" applyBorder="1" applyAlignment="1">
      <alignment vertical="center" wrapText="1"/>
    </xf>
    <xf numFmtId="176" fontId="14" fillId="5" borderId="1" xfId="1" applyNumberFormat="1" applyFont="1" applyFill="1" applyBorder="1" applyAlignment="1">
      <alignment vertical="center" wrapText="1" shrinkToFit="1"/>
    </xf>
    <xf numFmtId="0" fontId="0" fillId="4" borderId="0" xfId="0" applyFill="1" applyAlignment="1">
      <alignment horizontal="center" vertical="center"/>
    </xf>
    <xf numFmtId="0" fontId="4" fillId="4" borderId="0" xfId="1" applyFont="1" applyFill="1" applyAlignment="1">
      <alignment horizontal="center" vertical="center"/>
    </xf>
    <xf numFmtId="0" fontId="0" fillId="3" borderId="0" xfId="0" applyFill="1">
      <alignment vertical="center"/>
    </xf>
    <xf numFmtId="0" fontId="6" fillId="4" borderId="114" xfId="1" applyFont="1" applyFill="1" applyBorder="1" applyAlignment="1">
      <alignment horizontal="center" vertical="center"/>
    </xf>
    <xf numFmtId="0" fontId="6" fillId="4" borderId="114" xfId="0" applyFont="1" applyFill="1" applyBorder="1" applyAlignment="1">
      <alignment horizontal="centerContinuous" vertical="center"/>
    </xf>
    <xf numFmtId="0" fontId="6" fillId="4" borderId="21" xfId="0" applyFont="1" applyFill="1" applyBorder="1" applyAlignment="1">
      <alignment horizontal="centerContinuous" vertical="center"/>
    </xf>
    <xf numFmtId="0" fontId="6" fillId="4" borderId="115" xfId="1" applyFont="1" applyFill="1" applyBorder="1" applyAlignment="1">
      <alignment vertical="center"/>
    </xf>
    <xf numFmtId="0" fontId="6" fillId="4" borderId="115" xfId="0" applyFont="1" applyFill="1" applyBorder="1">
      <alignment vertical="center"/>
    </xf>
    <xf numFmtId="0" fontId="6" fillId="4" borderId="4" xfId="0" applyFont="1" applyFill="1" applyBorder="1">
      <alignment vertical="center"/>
    </xf>
    <xf numFmtId="0" fontId="6" fillId="4" borderId="21"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21" xfId="1" applyFont="1" applyFill="1" applyBorder="1" applyAlignment="1">
      <alignment vertical="center"/>
    </xf>
    <xf numFmtId="177" fontId="6" fillId="3" borderId="21" xfId="0" applyNumberFormat="1" applyFont="1" applyFill="1" applyBorder="1">
      <alignment vertical="center"/>
    </xf>
    <xf numFmtId="0" fontId="4" fillId="3" borderId="21" xfId="1" applyFont="1" applyFill="1" applyBorder="1" applyAlignment="1">
      <alignment vertical="center"/>
    </xf>
    <xf numFmtId="0" fontId="6" fillId="4" borderId="21" xfId="1" applyFont="1" applyFill="1" applyBorder="1" applyAlignment="1">
      <alignment horizontal="center" vertical="center"/>
    </xf>
    <xf numFmtId="0" fontId="6" fillId="3" borderId="21" xfId="0" applyFont="1" applyFill="1" applyBorder="1" applyAlignment="1">
      <alignment horizontal="center" vertical="center"/>
    </xf>
    <xf numFmtId="0" fontId="6" fillId="4" borderId="0" xfId="1" applyFont="1" applyFill="1" applyAlignment="1">
      <alignment horizontal="center" vertical="center"/>
    </xf>
    <xf numFmtId="0" fontId="6" fillId="4" borderId="21" xfId="0" applyFont="1" applyFill="1" applyBorder="1">
      <alignment vertical="center"/>
    </xf>
    <xf numFmtId="0" fontId="6" fillId="4" borderId="0" xfId="0" applyFont="1" applyFill="1" applyAlignment="1">
      <alignment horizontal="center" vertical="center"/>
    </xf>
    <xf numFmtId="0" fontId="0" fillId="4" borderId="21" xfId="0" applyFill="1" applyBorder="1" applyAlignment="1">
      <alignment horizontal="center" vertical="center"/>
    </xf>
    <xf numFmtId="177" fontId="6" fillId="4" borderId="0" xfId="1" applyNumberFormat="1" applyFont="1" applyFill="1" applyAlignment="1">
      <alignment vertical="center"/>
    </xf>
    <xf numFmtId="0" fontId="0" fillId="3" borderId="21" xfId="0" applyFill="1" applyBorder="1" applyAlignment="1">
      <alignment horizontal="center" vertical="center"/>
    </xf>
    <xf numFmtId="0" fontId="0" fillId="4" borderId="12" xfId="0" applyFill="1" applyBorder="1" applyAlignment="1">
      <alignment horizontal="center" vertical="center"/>
    </xf>
    <xf numFmtId="0" fontId="6" fillId="6" borderId="5" xfId="0" applyFont="1" applyFill="1" applyBorder="1" applyAlignment="1"/>
    <xf numFmtId="0" fontId="4" fillId="6" borderId="5" xfId="1" applyFont="1" applyFill="1" applyBorder="1" applyAlignment="1">
      <alignment horizontal="center" vertical="center"/>
    </xf>
    <xf numFmtId="0" fontId="0" fillId="6" borderId="5" xfId="0" applyFill="1" applyBorder="1" applyAlignment="1">
      <alignment horizontal="center" vertical="center"/>
    </xf>
    <xf numFmtId="0" fontId="4" fillId="6" borderId="21" xfId="1" applyFont="1" applyFill="1" applyBorder="1" applyAlignment="1">
      <alignment horizontal="center" vertical="center"/>
    </xf>
    <xf numFmtId="0" fontId="0" fillId="6" borderId="21" xfId="0" applyFill="1" applyBorder="1" applyAlignment="1">
      <alignment horizontal="center" vertical="center"/>
    </xf>
    <xf numFmtId="0" fontId="6" fillId="6" borderId="0" xfId="0" applyFont="1" applyFill="1">
      <alignment vertical="center"/>
    </xf>
    <xf numFmtId="0" fontId="0" fillId="6" borderId="0" xfId="0" applyFill="1">
      <alignment vertical="center"/>
    </xf>
    <xf numFmtId="179" fontId="0" fillId="3" borderId="21" xfId="0" applyNumberFormat="1" applyFill="1" applyBorder="1" applyAlignment="1">
      <alignment vertical="center" shrinkToFit="1"/>
    </xf>
    <xf numFmtId="179" fontId="4" fillId="6" borderId="13" xfId="1" applyNumberFormat="1" applyFont="1" applyFill="1" applyBorder="1" applyAlignment="1">
      <alignment vertical="center"/>
    </xf>
    <xf numFmtId="179" fontId="4" fillId="7" borderId="21" xfId="1" applyNumberFormat="1" applyFont="1" applyFill="1" applyBorder="1" applyAlignment="1">
      <alignment vertical="center"/>
    </xf>
    <xf numFmtId="179" fontId="0" fillId="6" borderId="16" xfId="0" applyNumberFormat="1" applyFill="1" applyBorder="1">
      <alignment vertical="center"/>
    </xf>
    <xf numFmtId="0" fontId="0" fillId="4" borderId="83" xfId="0" applyFill="1" applyBorder="1">
      <alignment vertical="center"/>
    </xf>
    <xf numFmtId="0" fontId="4" fillId="4" borderId="0" xfId="1" applyFont="1" applyFill="1"/>
    <xf numFmtId="0" fontId="4" fillId="4" borderId="90" xfId="1" applyFont="1" applyFill="1" applyBorder="1" applyAlignment="1">
      <alignment horizontal="center" vertical="center"/>
    </xf>
    <xf numFmtId="0" fontId="4" fillId="4" borderId="92" xfId="1" applyFont="1" applyFill="1" applyBorder="1" applyAlignment="1">
      <alignment vertical="center"/>
    </xf>
    <xf numFmtId="0" fontId="4" fillId="4" borderId="94" xfId="1" applyFont="1" applyFill="1" applyBorder="1" applyAlignment="1">
      <alignment vertical="center" shrinkToFit="1"/>
    </xf>
    <xf numFmtId="0" fontId="4" fillId="4" borderId="90" xfId="1" applyFont="1" applyFill="1" applyBorder="1" applyAlignment="1">
      <alignment horizontal="center" vertical="center" shrinkToFit="1"/>
    </xf>
    <xf numFmtId="0" fontId="4" fillId="4" borderId="96" xfId="1" applyFont="1" applyFill="1" applyBorder="1" applyAlignment="1">
      <alignment horizontal="center" vertical="center" shrinkToFit="1"/>
    </xf>
    <xf numFmtId="0" fontId="4" fillId="4" borderId="101" xfId="1" applyFont="1" applyFill="1" applyBorder="1" applyAlignment="1">
      <alignment horizontal="center" vertical="center" shrinkToFit="1"/>
    </xf>
    <xf numFmtId="0" fontId="4" fillId="4" borderId="41" xfId="1" applyFont="1" applyFill="1" applyBorder="1" applyAlignment="1">
      <alignment horizontal="center" vertical="center" shrinkToFit="1"/>
    </xf>
    <xf numFmtId="0" fontId="4" fillId="4" borderId="42" xfId="1" applyFont="1" applyFill="1" applyBorder="1" applyAlignment="1">
      <alignment horizontal="center" vertical="center" shrinkToFit="1"/>
    </xf>
    <xf numFmtId="0" fontId="4" fillId="4" borderId="43" xfId="1" applyFont="1" applyFill="1" applyBorder="1" applyAlignment="1">
      <alignment horizontal="center" vertical="center" shrinkToFit="1"/>
    </xf>
    <xf numFmtId="0" fontId="0" fillId="4" borderId="0" xfId="0" applyFill="1" applyAlignment="1">
      <alignment vertical="center" wrapText="1"/>
    </xf>
    <xf numFmtId="0" fontId="4" fillId="4" borderId="0" xfId="1" applyFont="1" applyFill="1" applyAlignment="1">
      <alignment horizontal="left"/>
    </xf>
    <xf numFmtId="0" fontId="4" fillId="4" borderId="0" xfId="1" applyFont="1" applyFill="1" applyAlignment="1">
      <alignment horizontal="center" vertical="center" shrinkToFit="1"/>
    </xf>
    <xf numFmtId="0" fontId="4" fillId="4" borderId="91" xfId="1" applyFont="1" applyFill="1" applyBorder="1" applyAlignment="1">
      <alignment horizontal="center" vertical="center" shrinkToFit="1"/>
    </xf>
    <xf numFmtId="0" fontId="5" fillId="4" borderId="0" xfId="0" applyFont="1" applyFill="1">
      <alignment vertical="center"/>
    </xf>
    <xf numFmtId="0" fontId="4" fillId="4" borderId="92" xfId="1" applyFont="1" applyFill="1" applyBorder="1" applyAlignment="1">
      <alignment horizontal="center" vertical="center"/>
    </xf>
    <xf numFmtId="0" fontId="18" fillId="4" borderId="44" xfId="1" applyFont="1" applyFill="1" applyBorder="1" applyAlignment="1">
      <alignment vertical="center"/>
    </xf>
    <xf numFmtId="0" fontId="6" fillId="4" borderId="0" xfId="1" applyFont="1" applyFill="1" applyAlignment="1">
      <alignment vertical="center" wrapText="1"/>
    </xf>
    <xf numFmtId="178" fontId="4" fillId="4" borderId="0" xfId="1" applyNumberFormat="1" applyFont="1" applyFill="1" applyAlignment="1">
      <alignment vertical="center" shrinkToFit="1"/>
    </xf>
    <xf numFmtId="0" fontId="13" fillId="4" borderId="98" xfId="1" applyFont="1" applyFill="1" applyBorder="1" applyAlignment="1">
      <alignment vertical="center"/>
    </xf>
    <xf numFmtId="0" fontId="13" fillId="4" borderId="96" xfId="1" applyFont="1" applyFill="1" applyBorder="1" applyAlignment="1">
      <alignment horizontal="center" vertical="center" shrinkToFit="1"/>
    </xf>
    <xf numFmtId="0" fontId="13" fillId="4" borderId="91" xfId="1" applyFont="1" applyFill="1" applyBorder="1" applyAlignment="1">
      <alignment horizontal="center" vertical="center" shrinkToFit="1"/>
    </xf>
    <xf numFmtId="178" fontId="13" fillId="4" borderId="0" xfId="1" applyNumberFormat="1" applyFont="1" applyFill="1" applyAlignment="1">
      <alignment vertical="center" shrinkToFit="1"/>
    </xf>
    <xf numFmtId="0" fontId="18" fillId="4" borderId="103" xfId="1" applyFont="1" applyFill="1" applyBorder="1" applyAlignment="1">
      <alignment vertical="center"/>
    </xf>
    <xf numFmtId="0" fontId="18" fillId="4" borderId="106" xfId="1" applyFont="1" applyFill="1" applyBorder="1" applyAlignment="1">
      <alignment vertical="center"/>
    </xf>
    <xf numFmtId="0" fontId="18" fillId="4" borderId="94" xfId="1" applyFont="1" applyFill="1" applyBorder="1" applyAlignment="1">
      <alignment vertical="center"/>
    </xf>
    <xf numFmtId="0" fontId="18" fillId="4" borderId="90" xfId="1" applyFont="1" applyFill="1" applyBorder="1" applyAlignment="1">
      <alignment vertical="center"/>
    </xf>
    <xf numFmtId="0" fontId="13" fillId="4" borderId="0" xfId="1" applyFont="1" applyFill="1" applyAlignment="1">
      <alignment horizontal="left" vertical="center"/>
    </xf>
    <xf numFmtId="0" fontId="13" fillId="4" borderId="0" xfId="1" applyFont="1" applyFill="1" applyAlignment="1">
      <alignment horizontal="left" vertical="center" shrinkToFit="1"/>
    </xf>
    <xf numFmtId="0" fontId="15" fillId="4" borderId="42" xfId="1" applyFont="1" applyFill="1" applyBorder="1" applyAlignment="1">
      <alignment horizontal="center" vertical="center" wrapText="1"/>
    </xf>
    <xf numFmtId="0" fontId="15" fillId="4" borderId="43" xfId="1" applyFont="1" applyFill="1" applyBorder="1" applyAlignment="1">
      <alignment horizontal="center" vertical="center" wrapText="1"/>
    </xf>
    <xf numFmtId="0" fontId="4" fillId="2" borderId="91" xfId="1" applyFont="1" applyFill="1" applyBorder="1" applyAlignment="1" applyProtection="1">
      <alignment horizontal="center" vertical="center"/>
      <protection locked="0"/>
    </xf>
    <xf numFmtId="0" fontId="6" fillId="4" borderId="124" xfId="1" applyFont="1" applyFill="1" applyBorder="1" applyAlignment="1">
      <alignment vertical="center"/>
    </xf>
    <xf numFmtId="0" fontId="4" fillId="4" borderId="122" xfId="1" applyFont="1" applyFill="1" applyBorder="1" applyAlignment="1">
      <alignment horizontal="center" vertical="center" shrinkToFit="1"/>
    </xf>
    <xf numFmtId="0" fontId="4" fillId="4" borderId="94" xfId="1" applyFont="1" applyFill="1" applyBorder="1" applyAlignment="1">
      <alignment horizontal="center" vertical="center" shrinkToFit="1"/>
    </xf>
    <xf numFmtId="0" fontId="4" fillId="4" borderId="125" xfId="1" applyFont="1" applyFill="1" applyBorder="1" applyAlignment="1">
      <alignment vertical="center"/>
    </xf>
    <xf numFmtId="0" fontId="4" fillId="4" borderId="21" xfId="1" applyFont="1" applyFill="1" applyBorder="1" applyAlignment="1">
      <alignment vertical="center"/>
    </xf>
    <xf numFmtId="0" fontId="4" fillId="4" borderId="21" xfId="1" applyFont="1" applyFill="1" applyBorder="1" applyAlignment="1">
      <alignment horizontal="center" vertical="center"/>
    </xf>
    <xf numFmtId="0" fontId="18" fillId="4" borderId="114" xfId="1" applyFont="1" applyFill="1" applyBorder="1" applyAlignment="1">
      <alignment horizontal="center" vertical="center"/>
    </xf>
    <xf numFmtId="0" fontId="18" fillId="4" borderId="21" xfId="1" applyFont="1" applyFill="1" applyBorder="1" applyAlignment="1">
      <alignment horizontal="center" vertical="center"/>
    </xf>
    <xf numFmtId="0" fontId="4" fillId="4" borderId="98" xfId="1" applyFont="1" applyFill="1" applyBorder="1" applyAlignment="1">
      <alignment vertical="center"/>
    </xf>
    <xf numFmtId="179" fontId="6" fillId="3" borderId="21" xfId="0" applyNumberFormat="1" applyFont="1" applyFill="1" applyBorder="1">
      <alignment vertical="center"/>
    </xf>
    <xf numFmtId="177" fontId="0" fillId="3" borderId="21" xfId="4" applyNumberFormat="1" applyFont="1" applyFill="1" applyBorder="1" applyAlignment="1" applyProtection="1">
      <alignment vertical="center" shrinkToFit="1"/>
    </xf>
    <xf numFmtId="177" fontId="6" fillId="3" borderId="21" xfId="1" applyNumberFormat="1" applyFont="1" applyFill="1" applyBorder="1" applyAlignment="1">
      <alignment vertical="center"/>
    </xf>
    <xf numFmtId="181" fontId="6" fillId="3" borderId="21" xfId="0" applyNumberFormat="1" applyFont="1" applyFill="1" applyBorder="1">
      <alignment vertical="center"/>
    </xf>
    <xf numFmtId="177" fontId="4" fillId="3" borderId="93" xfId="1" quotePrefix="1" applyNumberFormat="1" applyFont="1" applyFill="1" applyBorder="1" applyAlignment="1">
      <alignment horizontal="right" vertical="center"/>
    </xf>
    <xf numFmtId="179" fontId="4" fillId="3" borderId="93" xfId="1" applyNumberFormat="1" applyFont="1" applyFill="1" applyBorder="1" applyAlignment="1">
      <alignment horizontal="right" vertical="center"/>
    </xf>
    <xf numFmtId="0" fontId="4" fillId="2" borderId="21" xfId="1" applyFont="1" applyFill="1" applyBorder="1" applyAlignment="1" applyProtection="1">
      <alignment vertical="center"/>
      <protection locked="0"/>
    </xf>
    <xf numFmtId="0" fontId="4" fillId="2" borderId="93" xfId="1" applyFont="1" applyFill="1" applyBorder="1" applyAlignment="1" applyProtection="1">
      <alignment vertical="center"/>
      <protection locked="0"/>
    </xf>
    <xf numFmtId="0" fontId="4" fillId="2" borderId="114" xfId="1" applyFont="1" applyFill="1" applyBorder="1" applyAlignment="1" applyProtection="1">
      <alignment vertical="center"/>
      <protection locked="0"/>
    </xf>
    <xf numFmtId="0" fontId="4" fillId="2" borderId="123" xfId="1" applyFont="1" applyFill="1" applyBorder="1" applyAlignment="1" applyProtection="1">
      <alignment vertical="center"/>
      <protection locked="0"/>
    </xf>
    <xf numFmtId="0" fontId="4" fillId="2" borderId="97" xfId="1" applyFont="1" applyFill="1" applyBorder="1" applyAlignment="1" applyProtection="1">
      <alignment vertical="center"/>
      <protection locked="0"/>
    </xf>
    <xf numFmtId="0" fontId="4" fillId="2" borderId="95" xfId="1" applyFont="1" applyFill="1" applyBorder="1" applyAlignment="1" applyProtection="1">
      <alignment vertical="center"/>
      <protection locked="0"/>
    </xf>
    <xf numFmtId="0" fontId="4" fillId="2" borderId="104" xfId="1" applyFont="1" applyFill="1" applyBorder="1" applyAlignment="1" applyProtection="1">
      <alignment vertical="center"/>
      <protection locked="0"/>
    </xf>
    <xf numFmtId="0" fontId="4" fillId="2" borderId="107" xfId="1" applyFont="1" applyFill="1" applyBorder="1" applyAlignment="1" applyProtection="1">
      <alignment vertical="center"/>
      <protection locked="0"/>
    </xf>
    <xf numFmtId="0" fontId="4" fillId="2" borderId="110" xfId="1" applyFont="1" applyFill="1" applyBorder="1" applyAlignment="1" applyProtection="1">
      <alignment vertical="center"/>
      <protection locked="0"/>
    </xf>
    <xf numFmtId="0" fontId="4" fillId="2" borderId="111" xfId="1" applyFont="1" applyFill="1" applyBorder="1" applyAlignment="1" applyProtection="1">
      <alignment vertical="center"/>
      <protection locked="0"/>
    </xf>
    <xf numFmtId="0" fontId="4" fillId="2" borderId="112" xfId="1" applyFont="1" applyFill="1" applyBorder="1" applyAlignment="1" applyProtection="1">
      <alignment vertical="center"/>
      <protection locked="0"/>
    </xf>
    <xf numFmtId="0" fontId="4" fillId="2" borderId="113" xfId="1" applyFont="1" applyFill="1" applyBorder="1" applyAlignment="1" applyProtection="1">
      <alignment vertical="center"/>
      <protection locked="0"/>
    </xf>
    <xf numFmtId="0" fontId="13" fillId="2" borderId="37" xfId="1" applyFont="1" applyFill="1" applyBorder="1" applyAlignment="1" applyProtection="1">
      <alignment vertical="center" shrinkToFit="1"/>
      <protection locked="0"/>
    </xf>
    <xf numFmtId="0" fontId="13" fillId="2" borderId="38" xfId="1" applyFont="1" applyFill="1" applyBorder="1" applyAlignment="1" applyProtection="1">
      <alignment vertical="center" shrinkToFit="1"/>
      <protection locked="0"/>
    </xf>
    <xf numFmtId="0" fontId="13" fillId="2" borderId="117" xfId="1" applyFont="1" applyFill="1" applyBorder="1" applyAlignment="1" applyProtection="1">
      <alignment vertical="center" shrinkToFit="1"/>
      <protection locked="0"/>
    </xf>
    <xf numFmtId="0" fontId="15" fillId="4" borderId="41" xfId="1" applyFont="1" applyFill="1" applyBorder="1" applyAlignment="1">
      <alignment horizontal="center" vertical="center" wrapText="1"/>
    </xf>
    <xf numFmtId="0" fontId="4" fillId="2" borderId="105" xfId="1" applyFont="1" applyFill="1" applyBorder="1" applyAlignment="1" applyProtection="1">
      <alignment vertical="center" wrapText="1"/>
      <protection locked="0"/>
    </xf>
    <xf numFmtId="0" fontId="4" fillId="2" borderId="108" xfId="1" applyFont="1" applyFill="1" applyBorder="1" applyAlignment="1" applyProtection="1">
      <alignment vertical="center" wrapText="1"/>
      <protection locked="0"/>
    </xf>
    <xf numFmtId="0" fontId="4" fillId="2" borderId="95" xfId="1" applyFont="1" applyFill="1" applyBorder="1" applyAlignment="1" applyProtection="1">
      <alignment vertical="center" wrapText="1"/>
      <protection locked="0"/>
    </xf>
    <xf numFmtId="177" fontId="4" fillId="8" borderId="94" xfId="1" applyNumberFormat="1" applyFont="1" applyFill="1" applyBorder="1" applyAlignment="1">
      <alignment vertical="center"/>
    </xf>
    <xf numFmtId="177" fontId="4" fillId="8" borderId="97" xfId="1" applyNumberFormat="1" applyFont="1" applyFill="1" applyBorder="1" applyAlignment="1">
      <alignment vertical="center"/>
    </xf>
    <xf numFmtId="177" fontId="4" fillId="8" borderId="95" xfId="1" applyNumberFormat="1" applyFont="1" applyFill="1" applyBorder="1" applyAlignment="1">
      <alignment vertical="center"/>
    </xf>
    <xf numFmtId="0" fontId="18" fillId="4" borderId="0" xfId="0" applyFont="1" applyFill="1">
      <alignment vertical="center"/>
    </xf>
    <xf numFmtId="0" fontId="4" fillId="3" borderId="104" xfId="1" applyFont="1" applyFill="1" applyBorder="1" applyAlignment="1">
      <alignment vertical="center"/>
    </xf>
    <xf numFmtId="0" fontId="4" fillId="3" borderId="107" xfId="1" applyFont="1" applyFill="1" applyBorder="1" applyAlignment="1">
      <alignment vertical="center"/>
    </xf>
    <xf numFmtId="0" fontId="4" fillId="3" borderId="97" xfId="1" applyFont="1" applyFill="1" applyBorder="1" applyAlignment="1">
      <alignment vertical="center"/>
    </xf>
    <xf numFmtId="0" fontId="6" fillId="5" borderId="1" xfId="1" applyFont="1" applyFill="1" applyBorder="1" applyAlignment="1">
      <alignment horizontal="center" vertical="center"/>
    </xf>
    <xf numFmtId="176" fontId="6" fillId="5" borderId="1" xfId="1" applyNumberFormat="1" applyFont="1" applyFill="1" applyBorder="1" applyAlignment="1">
      <alignment horizontal="center" vertical="center"/>
    </xf>
    <xf numFmtId="177" fontId="5" fillId="8" borderId="97" xfId="0" applyNumberFormat="1" applyFont="1" applyFill="1" applyBorder="1" applyAlignment="1">
      <alignment vertical="center" shrinkToFit="1"/>
    </xf>
    <xf numFmtId="177" fontId="4" fillId="8" borderId="97" xfId="1" applyNumberFormat="1" applyFont="1" applyFill="1" applyBorder="1" applyAlignment="1">
      <alignment vertical="center" shrinkToFit="1"/>
    </xf>
    <xf numFmtId="177" fontId="4" fillId="8" borderId="102" xfId="1" applyNumberFormat="1" applyFont="1" applyFill="1" applyBorder="1" applyAlignment="1">
      <alignment vertical="center" shrinkToFit="1"/>
    </xf>
    <xf numFmtId="0" fontId="6" fillId="8" borderId="21" xfId="1" applyFont="1" applyFill="1" applyBorder="1" applyAlignment="1">
      <alignment vertical="center"/>
    </xf>
    <xf numFmtId="0" fontId="6" fillId="8" borderId="97" xfId="1" applyFont="1" applyFill="1" applyBorder="1" applyAlignment="1">
      <alignment vertical="center"/>
    </xf>
    <xf numFmtId="177" fontId="4" fillId="8" borderId="94" xfId="1" applyNumberFormat="1" applyFont="1" applyFill="1" applyBorder="1" applyAlignment="1">
      <alignment vertical="center" shrinkToFit="1"/>
    </xf>
    <xf numFmtId="0" fontId="0" fillId="3" borderId="21" xfId="0" applyFill="1" applyBorder="1">
      <alignment vertical="center"/>
    </xf>
    <xf numFmtId="182" fontId="6" fillId="3" borderId="21" xfId="0" applyNumberFormat="1" applyFont="1" applyFill="1" applyBorder="1">
      <alignment vertical="center"/>
    </xf>
    <xf numFmtId="0" fontId="18" fillId="5" borderId="25" xfId="1" quotePrefix="1" applyFont="1" applyFill="1" applyBorder="1" applyAlignment="1">
      <alignment vertical="top"/>
    </xf>
    <xf numFmtId="0" fontId="15" fillId="5" borderId="77" xfId="1" quotePrefix="1" applyFont="1" applyFill="1" applyBorder="1" applyAlignment="1">
      <alignment vertical="top"/>
    </xf>
    <xf numFmtId="0" fontId="6" fillId="4" borderId="0" xfId="1" applyFont="1" applyFill="1"/>
    <xf numFmtId="0" fontId="0" fillId="4" borderId="0" xfId="0" applyFill="1" applyAlignment="1"/>
    <xf numFmtId="179" fontId="6" fillId="4" borderId="21" xfId="0" applyNumberFormat="1" applyFont="1" applyFill="1" applyBorder="1">
      <alignment vertical="center"/>
    </xf>
    <xf numFmtId="0" fontId="18" fillId="9" borderId="0" xfId="1" quotePrefix="1" applyFont="1" applyFill="1" applyAlignment="1">
      <alignment vertical="top"/>
    </xf>
    <xf numFmtId="0" fontId="4" fillId="5" borderId="126" xfId="1" applyFont="1" applyFill="1" applyBorder="1" applyAlignment="1">
      <alignment vertical="top"/>
    </xf>
    <xf numFmtId="0" fontId="4" fillId="5" borderId="126" xfId="1" applyFont="1" applyFill="1" applyBorder="1" applyAlignment="1">
      <alignment vertical="center"/>
    </xf>
    <xf numFmtId="0" fontId="6" fillId="10" borderId="21" xfId="1" applyFont="1" applyFill="1" applyBorder="1" applyAlignment="1">
      <alignment vertical="center"/>
    </xf>
    <xf numFmtId="0" fontId="6" fillId="10" borderId="93" xfId="1" applyFont="1" applyFill="1" applyBorder="1" applyAlignment="1">
      <alignment vertical="center"/>
    </xf>
    <xf numFmtId="0" fontId="6" fillId="10" borderId="97" xfId="1" applyFont="1" applyFill="1" applyBorder="1" applyAlignment="1">
      <alignment vertical="center"/>
    </xf>
    <xf numFmtId="0" fontId="6" fillId="10" borderId="95" xfId="1" applyFont="1" applyFill="1" applyBorder="1" applyAlignment="1">
      <alignment vertical="center"/>
    </xf>
    <xf numFmtId="0" fontId="4" fillId="3" borderId="105" xfId="1" applyFont="1" applyFill="1" applyBorder="1" applyAlignment="1">
      <alignment vertical="center"/>
    </xf>
    <xf numFmtId="0" fontId="4" fillId="3" borderId="108" xfId="1" applyFont="1" applyFill="1" applyBorder="1" applyAlignment="1">
      <alignment vertical="center"/>
    </xf>
    <xf numFmtId="0" fontId="4" fillId="3" borderId="95" xfId="1" applyFont="1" applyFill="1" applyBorder="1" applyAlignment="1">
      <alignment vertical="center"/>
    </xf>
    <xf numFmtId="181" fontId="4" fillId="2" borderId="95" xfId="1" applyNumberFormat="1" applyFont="1" applyFill="1" applyBorder="1" applyAlignment="1" applyProtection="1">
      <alignment horizontal="center" vertical="center"/>
      <protection locked="0"/>
    </xf>
    <xf numFmtId="0" fontId="4" fillId="4" borderId="92" xfId="1" applyFont="1" applyFill="1" applyBorder="1" applyAlignment="1">
      <alignment vertical="center" shrinkToFit="1"/>
    </xf>
    <xf numFmtId="181" fontId="4" fillId="3" borderId="93" xfId="1" applyNumberFormat="1" applyFont="1" applyFill="1" applyBorder="1" applyAlignment="1">
      <alignment horizontal="right" vertical="center"/>
    </xf>
    <xf numFmtId="0" fontId="18" fillId="5" borderId="126" xfId="0" quotePrefix="1" applyFont="1" applyFill="1" applyBorder="1" applyAlignment="1">
      <alignment horizontal="left" vertical="center" wrapText="1"/>
    </xf>
    <xf numFmtId="0" fontId="18" fillId="5" borderId="126" xfId="0" applyFont="1" applyFill="1" applyBorder="1" applyAlignment="1">
      <alignment horizontal="left" vertical="center" wrapText="1"/>
    </xf>
    <xf numFmtId="0" fontId="4" fillId="5" borderId="114" xfId="1" applyFont="1" applyFill="1" applyBorder="1" applyAlignment="1">
      <alignment horizontal="center" vertical="center"/>
    </xf>
    <xf numFmtId="0" fontId="4" fillId="5" borderId="4" xfId="1" applyFont="1" applyFill="1" applyBorder="1" applyAlignment="1">
      <alignment horizontal="center" vertical="center"/>
    </xf>
    <xf numFmtId="49" fontId="6" fillId="2" borderId="114" xfId="1" applyNumberFormat="1" applyFont="1" applyFill="1" applyBorder="1" applyAlignment="1" applyProtection="1">
      <alignment horizontal="left" vertical="center" wrapText="1" shrinkToFit="1"/>
      <protection locked="0"/>
    </xf>
    <xf numFmtId="49" fontId="6" fillId="2" borderId="4" xfId="1" applyNumberFormat="1" applyFont="1" applyFill="1" applyBorder="1" applyAlignment="1" applyProtection="1">
      <alignment horizontal="left" vertical="center" wrapText="1" shrinkToFit="1"/>
      <protection locked="0"/>
    </xf>
    <xf numFmtId="0" fontId="6" fillId="4" borderId="118" xfId="0" applyFont="1" applyFill="1" applyBorder="1">
      <alignment vertical="center"/>
    </xf>
    <xf numFmtId="0" fontId="6" fillId="0" borderId="119" xfId="0" applyFont="1" applyBorder="1">
      <alignment vertical="center"/>
    </xf>
    <xf numFmtId="0" fontId="6" fillId="5" borderId="14" xfId="1" applyFont="1" applyFill="1" applyBorder="1" applyAlignment="1">
      <alignment horizontal="left" vertical="center" wrapText="1"/>
    </xf>
    <xf numFmtId="0" fontId="6" fillId="5" borderId="12" xfId="1" applyFont="1" applyFill="1" applyBorder="1" applyAlignment="1">
      <alignment horizontal="left" vertical="center" wrapText="1"/>
    </xf>
    <xf numFmtId="0" fontId="6" fillId="5" borderId="13" xfId="1" applyFont="1" applyFill="1" applyBorder="1" applyAlignment="1">
      <alignment horizontal="left" vertical="center" wrapText="1"/>
    </xf>
    <xf numFmtId="0" fontId="6" fillId="5" borderId="6" xfId="1" applyFont="1" applyFill="1" applyBorder="1" applyAlignment="1">
      <alignment horizontal="left" vertical="center" wrapText="1"/>
    </xf>
    <xf numFmtId="0" fontId="6" fillId="5" borderId="5" xfId="1" applyFont="1" applyFill="1" applyBorder="1" applyAlignment="1">
      <alignment horizontal="left" vertical="center" wrapText="1"/>
    </xf>
    <xf numFmtId="0" fontId="6" fillId="5" borderId="17" xfId="1" applyFont="1" applyFill="1" applyBorder="1" applyAlignment="1">
      <alignment horizontal="left" vertical="center" wrapText="1"/>
    </xf>
    <xf numFmtId="177" fontId="4" fillId="3" borderId="14" xfId="1" applyNumberFormat="1" applyFont="1" applyFill="1" applyBorder="1" applyAlignment="1">
      <alignment vertical="center" shrinkToFit="1"/>
    </xf>
    <xf numFmtId="177" fontId="4" fillId="3" borderId="12" xfId="1" applyNumberFormat="1" applyFont="1" applyFill="1" applyBorder="1" applyAlignment="1">
      <alignment vertical="center" shrinkToFit="1"/>
    </xf>
    <xf numFmtId="177" fontId="4" fillId="3" borderId="6" xfId="1" applyNumberFormat="1" applyFont="1" applyFill="1" applyBorder="1" applyAlignment="1">
      <alignment vertical="center" shrinkToFit="1"/>
    </xf>
    <xf numFmtId="177" fontId="4" fillId="3" borderId="5" xfId="1" applyNumberFormat="1" applyFont="1" applyFill="1" applyBorder="1" applyAlignment="1">
      <alignment vertical="center" shrinkToFit="1"/>
    </xf>
    <xf numFmtId="0" fontId="6" fillId="5" borderId="15" xfId="1" applyFont="1" applyFill="1" applyBorder="1" applyAlignment="1">
      <alignment horizontal="distributed" vertical="center" shrinkToFit="1"/>
    </xf>
    <xf numFmtId="0" fontId="6" fillId="5" borderId="3" xfId="1" applyFont="1" applyFill="1" applyBorder="1" applyAlignment="1">
      <alignment horizontal="distributed" vertical="center" shrinkToFit="1"/>
    </xf>
    <xf numFmtId="0" fontId="6" fillId="5" borderId="1" xfId="1" applyFont="1" applyFill="1" applyBorder="1" applyAlignment="1">
      <alignment horizontal="distributed" vertical="center" shrinkToFit="1"/>
    </xf>
    <xf numFmtId="0" fontId="6" fillId="5" borderId="13" xfId="1" applyFont="1" applyFill="1" applyBorder="1" applyAlignment="1">
      <alignment horizontal="center" vertical="center"/>
    </xf>
    <xf numFmtId="0" fontId="6" fillId="5" borderId="17" xfId="1" applyFont="1" applyFill="1" applyBorder="1" applyAlignment="1">
      <alignment horizontal="center" vertical="center"/>
    </xf>
    <xf numFmtId="177" fontId="6" fillId="5" borderId="13" xfId="1" applyNumberFormat="1" applyFont="1" applyFill="1" applyBorder="1" applyAlignment="1">
      <alignment horizontal="center" vertical="center"/>
    </xf>
    <xf numFmtId="177" fontId="6" fillId="5" borderId="17" xfId="1" applyNumberFormat="1" applyFont="1" applyFill="1" applyBorder="1" applyAlignment="1">
      <alignment horizontal="center" vertical="center"/>
    </xf>
    <xf numFmtId="177" fontId="4" fillId="3" borderId="14" xfId="1" applyNumberFormat="1" applyFont="1" applyFill="1" applyBorder="1" applyAlignment="1">
      <alignment horizontal="right" vertical="center" shrinkToFit="1"/>
    </xf>
    <xf numFmtId="177" fontId="4" fillId="3" borderId="12" xfId="1" applyNumberFormat="1" applyFont="1" applyFill="1" applyBorder="1" applyAlignment="1">
      <alignment horizontal="right" vertical="center" shrinkToFit="1"/>
    </xf>
    <xf numFmtId="177" fontId="4" fillId="3" borderId="6" xfId="1" applyNumberFormat="1" applyFont="1" applyFill="1" applyBorder="1" applyAlignment="1">
      <alignment horizontal="right" vertical="center" shrinkToFit="1"/>
    </xf>
    <xf numFmtId="177" fontId="4" fillId="3" borderId="5" xfId="1" applyNumberFormat="1" applyFont="1" applyFill="1" applyBorder="1" applyAlignment="1">
      <alignment horizontal="right" vertical="center" shrinkToFit="1"/>
    </xf>
    <xf numFmtId="0" fontId="6" fillId="5" borderId="16" xfId="1" applyFont="1" applyFill="1" applyBorder="1" applyAlignment="1">
      <alignment horizontal="left" vertical="center" wrapText="1"/>
    </xf>
    <xf numFmtId="0" fontId="6" fillId="5" borderId="2" xfId="1" applyFont="1" applyFill="1" applyBorder="1" applyAlignment="1">
      <alignment horizontal="center" vertical="center"/>
    </xf>
    <xf numFmtId="0" fontId="6" fillId="5" borderId="0" xfId="1" applyFont="1" applyFill="1" applyAlignment="1">
      <alignment horizontal="center" vertical="center"/>
    </xf>
    <xf numFmtId="0" fontId="6" fillId="5" borderId="16" xfId="1" applyFont="1" applyFill="1" applyBorder="1" applyAlignment="1">
      <alignment horizontal="center" vertical="center"/>
    </xf>
    <xf numFmtId="0" fontId="6" fillId="5" borderId="6" xfId="1" applyFont="1" applyFill="1" applyBorder="1" applyAlignment="1">
      <alignment horizontal="center" vertical="center"/>
    </xf>
    <xf numFmtId="0" fontId="6" fillId="5" borderId="5" xfId="1" applyFont="1" applyFill="1" applyBorder="1" applyAlignment="1">
      <alignment horizontal="center" vertical="center"/>
    </xf>
    <xf numFmtId="0" fontId="4" fillId="5" borderId="22" xfId="1" applyFont="1" applyFill="1" applyBorder="1" applyAlignment="1">
      <alignment horizontal="center" vertical="center"/>
    </xf>
    <xf numFmtId="0" fontId="5" fillId="5" borderId="23" xfId="0" applyFont="1" applyFill="1" applyBorder="1">
      <alignment vertical="center"/>
    </xf>
    <xf numFmtId="0" fontId="5" fillId="5" borderId="24" xfId="0" applyFont="1" applyFill="1" applyBorder="1">
      <alignment vertical="center"/>
    </xf>
    <xf numFmtId="0" fontId="4" fillId="5" borderId="23" xfId="1" applyFont="1" applyFill="1" applyBorder="1" applyAlignment="1">
      <alignment horizontal="center" vertical="center"/>
    </xf>
    <xf numFmtId="0" fontId="4" fillId="2" borderId="15" xfId="1" applyFont="1" applyFill="1" applyBorder="1" applyAlignment="1" applyProtection="1">
      <alignment vertical="center" shrinkToFit="1"/>
      <protection locked="0"/>
    </xf>
    <xf numFmtId="0" fontId="4" fillId="2" borderId="3" xfId="1" applyFont="1" applyFill="1" applyBorder="1" applyAlignment="1" applyProtection="1">
      <alignment vertical="center" shrinkToFit="1"/>
      <protection locked="0"/>
    </xf>
    <xf numFmtId="0" fontId="13" fillId="5" borderId="6" xfId="1" applyFont="1" applyFill="1" applyBorder="1" applyAlignment="1">
      <alignment horizontal="center" vertical="center"/>
    </xf>
    <xf numFmtId="0" fontId="17" fillId="5" borderId="5" xfId="0" applyFont="1" applyFill="1" applyBorder="1">
      <alignment vertical="center"/>
    </xf>
    <xf numFmtId="0" fontId="17" fillId="5" borderId="17" xfId="0" applyFont="1" applyFill="1" applyBorder="1">
      <alignment vertical="center"/>
    </xf>
    <xf numFmtId="0" fontId="16" fillId="5" borderId="14" xfId="1" applyFont="1" applyFill="1" applyBorder="1" applyAlignment="1">
      <alignment horizontal="left" vertical="center" wrapText="1"/>
    </xf>
    <xf numFmtId="0" fontId="16" fillId="5" borderId="12" xfId="1" applyFont="1" applyFill="1" applyBorder="1" applyAlignment="1">
      <alignment horizontal="left" vertical="center" wrapText="1"/>
    </xf>
    <xf numFmtId="0" fontId="16" fillId="5" borderId="13" xfId="1" applyFont="1" applyFill="1" applyBorder="1" applyAlignment="1">
      <alignment horizontal="left" vertical="center" wrapText="1"/>
    </xf>
    <xf numFmtId="0" fontId="16" fillId="5" borderId="6" xfId="1" applyFont="1" applyFill="1" applyBorder="1" applyAlignment="1">
      <alignment horizontal="left" vertical="center" wrapText="1"/>
    </xf>
    <xf numFmtId="0" fontId="16" fillId="5" borderId="5" xfId="1" applyFont="1" applyFill="1" applyBorder="1" applyAlignment="1">
      <alignment horizontal="left" vertical="center" wrapText="1"/>
    </xf>
    <xf numFmtId="0" fontId="16" fillId="5" borderId="17" xfId="1" applyFont="1" applyFill="1" applyBorder="1" applyAlignment="1">
      <alignment horizontal="left" vertical="center" wrapText="1"/>
    </xf>
    <xf numFmtId="0" fontId="4" fillId="2" borderId="14" xfId="1" applyFont="1" applyFill="1" applyBorder="1" applyAlignment="1" applyProtection="1">
      <alignment horizontal="right" vertical="center" shrinkToFit="1"/>
      <protection locked="0"/>
    </xf>
    <xf numFmtId="0" fontId="4" fillId="2" borderId="12" xfId="1" applyFont="1" applyFill="1" applyBorder="1" applyAlignment="1" applyProtection="1">
      <alignment horizontal="right" vertical="center" shrinkToFit="1"/>
      <protection locked="0"/>
    </xf>
    <xf numFmtId="0" fontId="4" fillId="2" borderId="6" xfId="1" applyFont="1" applyFill="1" applyBorder="1" applyAlignment="1" applyProtection="1">
      <alignment horizontal="right" vertical="center" shrinkToFit="1"/>
      <protection locked="0"/>
    </xf>
    <xf numFmtId="0" fontId="4" fillId="2" borderId="5" xfId="1" applyFont="1" applyFill="1" applyBorder="1" applyAlignment="1" applyProtection="1">
      <alignment horizontal="right" vertical="center" shrinkToFit="1"/>
      <protection locked="0"/>
    </xf>
    <xf numFmtId="0" fontId="4" fillId="5" borderId="15" xfId="1" applyFont="1" applyFill="1" applyBorder="1" applyAlignment="1" applyProtection="1">
      <alignment horizontal="center" vertical="center" wrapText="1" shrinkToFit="1"/>
      <protection locked="0"/>
    </xf>
    <xf numFmtId="0" fontId="4" fillId="5" borderId="3" xfId="1" applyFont="1" applyFill="1" applyBorder="1" applyAlignment="1" applyProtection="1">
      <alignment horizontal="center" vertical="center" wrapText="1" shrinkToFit="1"/>
      <protection locked="0"/>
    </xf>
    <xf numFmtId="0" fontId="4" fillId="5" borderId="24" xfId="1" applyFont="1" applyFill="1" applyBorder="1" applyAlignment="1">
      <alignment horizontal="center" vertical="center"/>
    </xf>
    <xf numFmtId="0" fontId="4" fillId="5" borderId="72" xfId="1" applyFont="1" applyFill="1" applyBorder="1" applyAlignment="1">
      <alignment horizontal="left" vertical="center" wrapText="1"/>
    </xf>
    <xf numFmtId="0" fontId="4" fillId="5" borderId="73" xfId="1" applyFont="1" applyFill="1" applyBorder="1" applyAlignment="1">
      <alignment horizontal="left" vertical="center" wrapText="1"/>
    </xf>
    <xf numFmtId="49" fontId="6" fillId="2" borderId="14" xfId="1" applyNumberFormat="1" applyFont="1" applyFill="1" applyBorder="1" applyAlignment="1" applyProtection="1">
      <alignment horizontal="left" vertical="center" wrapText="1" shrinkToFit="1"/>
      <protection locked="0"/>
    </xf>
    <xf numFmtId="49" fontId="6" fillId="2" borderId="12" xfId="1" applyNumberFormat="1" applyFont="1" applyFill="1" applyBorder="1" applyAlignment="1" applyProtection="1">
      <alignment horizontal="left" vertical="center" wrapText="1" shrinkToFit="1"/>
      <protection locked="0"/>
    </xf>
    <xf numFmtId="49" fontId="6" fillId="2" borderId="6" xfId="1" applyNumberFormat="1" applyFont="1" applyFill="1" applyBorder="1" applyAlignment="1" applyProtection="1">
      <alignment horizontal="left" vertical="center" wrapText="1" shrinkToFit="1"/>
      <protection locked="0"/>
    </xf>
    <xf numFmtId="49" fontId="6" fillId="2" borderId="5" xfId="1" applyNumberFormat="1" applyFont="1" applyFill="1" applyBorder="1" applyAlignment="1" applyProtection="1">
      <alignment horizontal="left" vertical="center" wrapText="1" shrinkToFit="1"/>
      <protection locked="0"/>
    </xf>
    <xf numFmtId="0" fontId="4" fillId="4" borderId="99" xfId="1" applyFont="1" applyFill="1" applyBorder="1" applyAlignment="1">
      <alignment horizontal="center" vertical="center"/>
    </xf>
    <xf numFmtId="0" fontId="4" fillId="4" borderId="91" xfId="1" applyFont="1" applyFill="1" applyBorder="1" applyAlignment="1">
      <alignment horizontal="center" vertical="center"/>
    </xf>
    <xf numFmtId="177" fontId="4" fillId="3" borderId="100" xfId="1" applyNumberFormat="1" applyFont="1" applyFill="1" applyBorder="1" applyAlignment="1">
      <alignment vertical="center"/>
    </xf>
    <xf numFmtId="177" fontId="4" fillId="3" borderId="95" xfId="1" applyNumberFormat="1" applyFont="1" applyFill="1" applyBorder="1" applyAlignment="1">
      <alignment vertical="center"/>
    </xf>
    <xf numFmtId="0" fontId="4" fillId="5" borderId="14" xfId="1" applyFont="1" applyFill="1" applyBorder="1" applyAlignment="1" applyProtection="1">
      <alignment horizontal="center" vertical="center" wrapText="1" shrinkToFit="1"/>
      <protection locked="0"/>
    </xf>
    <xf numFmtId="0" fontId="4" fillId="5" borderId="12" xfId="1" applyFont="1" applyFill="1" applyBorder="1" applyAlignment="1" applyProtection="1">
      <alignment horizontal="center" vertical="center" wrapText="1" shrinkToFit="1"/>
      <protection locked="0"/>
    </xf>
    <xf numFmtId="0" fontId="4" fillId="5" borderId="6" xfId="1" applyFont="1" applyFill="1" applyBorder="1" applyAlignment="1" applyProtection="1">
      <alignment horizontal="center" vertical="center" wrapText="1" shrinkToFit="1"/>
      <protection locked="0"/>
    </xf>
    <xf numFmtId="0" fontId="4" fillId="5" borderId="5" xfId="1" applyFont="1" applyFill="1" applyBorder="1" applyAlignment="1" applyProtection="1">
      <alignment horizontal="center" vertical="center" wrapText="1" shrinkToFit="1"/>
      <protection locked="0"/>
    </xf>
    <xf numFmtId="0" fontId="6" fillId="5" borderId="15" xfId="1" applyFont="1" applyFill="1" applyBorder="1" applyAlignment="1">
      <alignment horizontal="center" vertical="center"/>
    </xf>
    <xf numFmtId="0" fontId="6" fillId="5" borderId="3" xfId="1" applyFont="1" applyFill="1" applyBorder="1" applyAlignment="1">
      <alignment horizontal="center" vertical="center"/>
    </xf>
    <xf numFmtId="0" fontId="6" fillId="5" borderId="1" xfId="1" applyFont="1" applyFill="1" applyBorder="1" applyAlignment="1">
      <alignment horizontal="center" vertical="center"/>
    </xf>
    <xf numFmtId="177" fontId="4" fillId="3" borderId="15" xfId="1" applyNumberFormat="1" applyFont="1" applyFill="1" applyBorder="1" applyAlignment="1">
      <alignment vertical="center" shrinkToFit="1"/>
    </xf>
    <xf numFmtId="177" fontId="4" fillId="3" borderId="3" xfId="1" applyNumberFormat="1" applyFont="1" applyFill="1" applyBorder="1" applyAlignment="1">
      <alignment vertical="center" shrinkToFit="1"/>
    </xf>
    <xf numFmtId="0" fontId="13" fillId="5" borderId="15" xfId="1" applyFont="1" applyFill="1" applyBorder="1" applyAlignment="1">
      <alignment horizontal="center" vertical="center" wrapText="1"/>
    </xf>
    <xf numFmtId="0" fontId="13" fillId="5" borderId="3" xfId="1" applyFont="1" applyFill="1" applyBorder="1" applyAlignment="1">
      <alignment horizontal="center" vertical="center" wrapText="1"/>
    </xf>
    <xf numFmtId="0" fontId="13" fillId="5" borderId="1" xfId="1" applyFont="1" applyFill="1" applyBorder="1" applyAlignment="1">
      <alignment horizontal="center" vertical="center" wrapText="1"/>
    </xf>
    <xf numFmtId="49" fontId="7" fillId="2" borderId="15" xfId="1" applyNumberFormat="1" applyFont="1" applyFill="1" applyBorder="1" applyAlignment="1" applyProtection="1">
      <alignment horizontal="left" vertical="center" wrapText="1" shrinkToFit="1"/>
      <protection locked="0"/>
    </xf>
    <xf numFmtId="49" fontId="7" fillId="2" borderId="3" xfId="1" applyNumberFormat="1" applyFont="1" applyFill="1" applyBorder="1" applyAlignment="1" applyProtection="1">
      <alignment horizontal="left" vertical="center" wrapText="1" shrinkToFit="1"/>
      <protection locked="0"/>
    </xf>
    <xf numFmtId="49" fontId="7" fillId="2" borderId="36" xfId="1" applyNumberFormat="1" applyFont="1" applyFill="1" applyBorder="1" applyAlignment="1" applyProtection="1">
      <alignment horizontal="left" vertical="center" wrapText="1" shrinkToFit="1"/>
      <protection locked="0"/>
    </xf>
    <xf numFmtId="0" fontId="4" fillId="5" borderId="12" xfId="1" applyFont="1" applyFill="1" applyBorder="1" applyAlignment="1">
      <alignment horizontal="center" vertical="center" wrapText="1"/>
    </xf>
    <xf numFmtId="0" fontId="4" fillId="5" borderId="13" xfId="1" applyFont="1" applyFill="1" applyBorder="1" applyAlignment="1">
      <alignment horizontal="center" vertical="center" wrapText="1"/>
    </xf>
    <xf numFmtId="0" fontId="4" fillId="5" borderId="0" xfId="1" applyFont="1" applyFill="1" applyAlignment="1">
      <alignment horizontal="center" vertical="center" wrapText="1"/>
    </xf>
    <xf numFmtId="0" fontId="4" fillId="5" borderId="16" xfId="1" applyFont="1" applyFill="1" applyBorder="1" applyAlignment="1">
      <alignment horizontal="center" vertical="center" wrapText="1"/>
    </xf>
    <xf numFmtId="0" fontId="4" fillId="5" borderId="5" xfId="1" applyFont="1" applyFill="1" applyBorder="1" applyAlignment="1">
      <alignment horizontal="center" vertical="center" wrapText="1"/>
    </xf>
    <xf numFmtId="0" fontId="4" fillId="5" borderId="17" xfId="1" applyFont="1" applyFill="1" applyBorder="1" applyAlignment="1">
      <alignment horizontal="center" vertical="center" wrapText="1"/>
    </xf>
    <xf numFmtId="0" fontId="4" fillId="5" borderId="14" xfId="1" applyFont="1" applyFill="1" applyBorder="1" applyAlignment="1">
      <alignment horizontal="center" vertical="center"/>
    </xf>
    <xf numFmtId="0" fontId="4" fillId="5" borderId="12" xfId="1" applyFont="1" applyFill="1" applyBorder="1" applyAlignment="1">
      <alignment horizontal="center" vertical="center"/>
    </xf>
    <xf numFmtId="0" fontId="4" fillId="5" borderId="13" xfId="1" applyFont="1" applyFill="1" applyBorder="1" applyAlignment="1">
      <alignment horizontal="center" vertical="center"/>
    </xf>
    <xf numFmtId="0" fontId="5" fillId="5" borderId="12" xfId="0" applyFont="1" applyFill="1" applyBorder="1" applyAlignment="1">
      <alignment horizontal="center" vertical="center"/>
    </xf>
    <xf numFmtId="0" fontId="5" fillId="5" borderId="13" xfId="0" applyFont="1" applyFill="1" applyBorder="1" applyAlignment="1">
      <alignment horizontal="center" vertical="center"/>
    </xf>
    <xf numFmtId="0" fontId="4" fillId="5" borderId="14" xfId="1" applyFont="1" applyFill="1" applyBorder="1" applyAlignment="1" applyProtection="1">
      <alignment horizontal="left" vertical="center" wrapText="1" shrinkToFit="1"/>
      <protection locked="0"/>
    </xf>
    <xf numFmtId="0" fontId="4" fillId="5" borderId="12" xfId="1" applyFont="1" applyFill="1" applyBorder="1" applyAlignment="1" applyProtection="1">
      <alignment horizontal="left" vertical="center" wrapText="1" shrinkToFit="1"/>
      <protection locked="0"/>
    </xf>
    <xf numFmtId="0" fontId="4" fillId="5" borderId="55" xfId="1" applyFont="1" applyFill="1" applyBorder="1" applyAlignment="1" applyProtection="1">
      <alignment horizontal="left" vertical="center" wrapText="1" shrinkToFit="1"/>
      <protection locked="0"/>
    </xf>
    <xf numFmtId="0" fontId="4" fillId="5" borderId="6" xfId="1" applyFont="1" applyFill="1" applyBorder="1" applyAlignment="1" applyProtection="1">
      <alignment horizontal="left" vertical="center" wrapText="1" shrinkToFit="1"/>
      <protection locked="0"/>
    </xf>
    <xf numFmtId="0" fontId="4" fillId="5" borderId="5" xfId="1" applyFont="1" applyFill="1" applyBorder="1" applyAlignment="1" applyProtection="1">
      <alignment horizontal="left" vertical="center" wrapText="1" shrinkToFit="1"/>
      <protection locked="0"/>
    </xf>
    <xf numFmtId="0" fontId="4" fillId="5" borderId="35" xfId="1" applyFont="1" applyFill="1" applyBorder="1" applyAlignment="1" applyProtection="1">
      <alignment horizontal="left" vertical="center" wrapText="1" shrinkToFit="1"/>
      <protection locked="0"/>
    </xf>
    <xf numFmtId="0" fontId="4" fillId="4" borderId="71" xfId="1" applyFont="1" applyFill="1" applyBorder="1" applyAlignment="1">
      <alignment horizontal="left" vertical="center" shrinkToFit="1"/>
    </xf>
    <xf numFmtId="0" fontId="4" fillId="5" borderId="14" xfId="1" applyFont="1" applyFill="1" applyBorder="1" applyAlignment="1">
      <alignment horizontal="center" vertical="center" wrapText="1"/>
    </xf>
    <xf numFmtId="0" fontId="4" fillId="5" borderId="6" xfId="1" applyFont="1" applyFill="1" applyBorder="1" applyAlignment="1">
      <alignment horizontal="center" vertical="center" wrapText="1"/>
    </xf>
    <xf numFmtId="49" fontId="4" fillId="2" borderId="14" xfId="1" applyNumberFormat="1" applyFont="1" applyFill="1" applyBorder="1" applyAlignment="1" applyProtection="1">
      <alignment horizontal="left" vertical="center" wrapText="1" shrinkToFit="1"/>
      <protection locked="0"/>
    </xf>
    <xf numFmtId="49" fontId="4" fillId="2" borderId="12" xfId="1" applyNumberFormat="1" applyFont="1" applyFill="1" applyBorder="1" applyAlignment="1" applyProtection="1">
      <alignment horizontal="left" vertical="center" wrapText="1" shrinkToFit="1"/>
      <protection locked="0"/>
    </xf>
    <xf numFmtId="49" fontId="4" fillId="2" borderId="55" xfId="1" applyNumberFormat="1" applyFont="1" applyFill="1" applyBorder="1" applyAlignment="1" applyProtection="1">
      <alignment horizontal="left" vertical="center" wrapText="1" shrinkToFit="1"/>
      <protection locked="0"/>
    </xf>
    <xf numFmtId="49" fontId="4" fillId="2" borderId="6" xfId="1" applyNumberFormat="1" applyFont="1" applyFill="1" applyBorder="1" applyAlignment="1" applyProtection="1">
      <alignment horizontal="left" vertical="center" wrapText="1" shrinkToFit="1"/>
      <protection locked="0"/>
    </xf>
    <xf numFmtId="49" fontId="4" fillId="2" borderId="5" xfId="1" applyNumberFormat="1" applyFont="1" applyFill="1" applyBorder="1" applyAlignment="1" applyProtection="1">
      <alignment horizontal="left" vertical="center" wrapText="1" shrinkToFit="1"/>
      <protection locked="0"/>
    </xf>
    <xf numFmtId="49" fontId="4" fillId="2" borderId="35" xfId="1" applyNumberFormat="1" applyFont="1" applyFill="1" applyBorder="1" applyAlignment="1" applyProtection="1">
      <alignment horizontal="left" vertical="center" wrapText="1" shrinkToFit="1"/>
      <protection locked="0"/>
    </xf>
    <xf numFmtId="181" fontId="4" fillId="8" borderId="15" xfId="1" applyNumberFormat="1" applyFont="1" applyFill="1" applyBorder="1" applyAlignment="1">
      <alignment horizontal="right" vertical="center" shrinkToFit="1"/>
    </xf>
    <xf numFmtId="181" fontId="4" fillId="3" borderId="3" xfId="1" applyNumberFormat="1" applyFont="1" applyFill="1" applyBorder="1" applyAlignment="1">
      <alignment horizontal="right" vertical="center" shrinkToFit="1"/>
    </xf>
    <xf numFmtId="0" fontId="4" fillId="5" borderId="16" xfId="1" applyFont="1" applyFill="1" applyBorder="1" applyAlignment="1">
      <alignment horizontal="left" vertical="center" wrapText="1"/>
    </xf>
    <xf numFmtId="0" fontId="4" fillId="5" borderId="17" xfId="1" applyFont="1" applyFill="1" applyBorder="1" applyAlignment="1">
      <alignment horizontal="left" vertical="center" wrapText="1"/>
    </xf>
    <xf numFmtId="0" fontId="4" fillId="5" borderId="6" xfId="1" applyFont="1" applyFill="1" applyBorder="1" applyAlignment="1">
      <alignment horizontal="center" vertical="center"/>
    </xf>
    <xf numFmtId="0" fontId="4" fillId="5" borderId="5" xfId="1" applyFont="1" applyFill="1" applyBorder="1" applyAlignment="1">
      <alignment horizontal="center" vertical="center"/>
    </xf>
    <xf numFmtId="177" fontId="4" fillId="3" borderId="15" xfId="1" applyNumberFormat="1" applyFont="1" applyFill="1" applyBorder="1" applyAlignment="1">
      <alignment horizontal="right" vertical="center" shrinkToFit="1"/>
    </xf>
    <xf numFmtId="177" fontId="4" fillId="3" borderId="3" xfId="1" applyNumberFormat="1" applyFont="1" applyFill="1" applyBorder="1" applyAlignment="1">
      <alignment horizontal="right" vertical="center" shrinkToFit="1"/>
    </xf>
    <xf numFmtId="177" fontId="4" fillId="3" borderId="3" xfId="2" applyNumberFormat="1" applyFont="1" applyFill="1" applyBorder="1" applyAlignment="1">
      <alignment horizontal="right" vertical="center" shrinkToFit="1"/>
    </xf>
    <xf numFmtId="0" fontId="4" fillId="5" borderId="15" xfId="1" applyFont="1" applyFill="1" applyBorder="1" applyAlignment="1">
      <alignment horizontal="distributed" vertical="center" wrapText="1"/>
    </xf>
    <xf numFmtId="0" fontId="4" fillId="5" borderId="3" xfId="1" applyFont="1" applyFill="1" applyBorder="1" applyAlignment="1">
      <alignment horizontal="distributed" vertical="center" wrapText="1"/>
    </xf>
    <xf numFmtId="0" fontId="4" fillId="5" borderId="1" xfId="1" applyFont="1" applyFill="1" applyBorder="1" applyAlignment="1">
      <alignment horizontal="distributed" vertical="center" wrapText="1"/>
    </xf>
    <xf numFmtId="0" fontId="4" fillId="5" borderId="21" xfId="1" applyFont="1" applyFill="1" applyBorder="1" applyAlignment="1" applyProtection="1">
      <alignment horizontal="center" vertical="center"/>
      <protection locked="0"/>
    </xf>
    <xf numFmtId="0" fontId="4" fillId="5" borderId="14" xfId="1" applyFont="1" applyFill="1" applyBorder="1" applyAlignment="1">
      <alignment horizontal="center" vertical="center" shrinkToFit="1"/>
    </xf>
    <xf numFmtId="0" fontId="4" fillId="5" borderId="12" xfId="1" applyFont="1" applyFill="1" applyBorder="1" applyAlignment="1">
      <alignment horizontal="center" vertical="center" shrinkToFit="1"/>
    </xf>
    <xf numFmtId="0" fontId="4" fillId="5" borderId="13" xfId="1" applyFont="1" applyFill="1" applyBorder="1" applyAlignment="1">
      <alignment horizontal="center" vertical="center" shrinkToFit="1"/>
    </xf>
    <xf numFmtId="0" fontId="4" fillId="5" borderId="55" xfId="1" applyFont="1" applyFill="1" applyBorder="1" applyAlignment="1">
      <alignment horizontal="center" vertical="center" wrapText="1"/>
    </xf>
    <xf numFmtId="0" fontId="4" fillId="5" borderId="35" xfId="1" applyFont="1" applyFill="1" applyBorder="1" applyAlignment="1">
      <alignment horizontal="center" vertical="center" wrapText="1"/>
    </xf>
    <xf numFmtId="0" fontId="12" fillId="2" borderId="68" xfId="3" applyFont="1" applyFill="1" applyBorder="1" applyAlignment="1" applyProtection="1">
      <alignment horizontal="center" vertical="center" shrinkToFit="1"/>
      <protection locked="0"/>
    </xf>
    <xf numFmtId="0" fontId="12" fillId="2" borderId="69" xfId="3" applyFont="1" applyFill="1" applyBorder="1" applyAlignment="1" applyProtection="1">
      <alignment horizontal="center" vertical="center" shrinkToFit="1"/>
      <protection locked="0"/>
    </xf>
    <xf numFmtId="0" fontId="12" fillId="2" borderId="70" xfId="3" applyFont="1" applyFill="1" applyBorder="1" applyAlignment="1" applyProtection="1">
      <alignment horizontal="center" vertical="center" shrinkToFit="1"/>
      <protection locked="0"/>
    </xf>
    <xf numFmtId="0" fontId="13" fillId="5" borderId="18" xfId="3" applyFont="1" applyFill="1" applyBorder="1" applyAlignment="1">
      <alignment horizontal="center" vertical="center" shrinkToFit="1"/>
    </xf>
    <xf numFmtId="0" fontId="13" fillId="5" borderId="19" xfId="3" applyFont="1" applyFill="1" applyBorder="1" applyAlignment="1">
      <alignment horizontal="center" vertical="center" shrinkToFit="1"/>
    </xf>
    <xf numFmtId="0" fontId="13" fillId="5" borderId="20" xfId="3" applyFont="1" applyFill="1" applyBorder="1" applyAlignment="1">
      <alignment horizontal="center" vertical="center" shrinkToFit="1"/>
    </xf>
    <xf numFmtId="0" fontId="13" fillId="5" borderId="62" xfId="3" applyFont="1" applyFill="1" applyBorder="1" applyAlignment="1">
      <alignment horizontal="center" vertical="center" shrinkToFit="1"/>
    </xf>
    <xf numFmtId="0" fontId="6" fillId="5" borderId="74" xfId="1" applyFont="1" applyFill="1" applyBorder="1" applyAlignment="1" applyProtection="1">
      <alignment horizontal="center" shrinkToFit="1"/>
      <protection locked="0"/>
    </xf>
    <xf numFmtId="0" fontId="6" fillId="5" borderId="75" xfId="1" applyFont="1" applyFill="1" applyBorder="1" applyAlignment="1" applyProtection="1">
      <alignment horizontal="center" shrinkToFit="1"/>
      <protection locked="0"/>
    </xf>
    <xf numFmtId="0" fontId="6" fillId="5" borderId="76" xfId="1" applyFont="1" applyFill="1" applyBorder="1" applyAlignment="1" applyProtection="1">
      <alignment horizontal="center" shrinkToFit="1"/>
      <protection locked="0"/>
    </xf>
    <xf numFmtId="179" fontId="4" fillId="5" borderId="14" xfId="1" applyNumberFormat="1" applyFont="1" applyFill="1" applyBorder="1" applyAlignment="1" applyProtection="1">
      <alignment vertical="center"/>
      <protection locked="0"/>
    </xf>
    <xf numFmtId="179" fontId="5" fillId="5" borderId="12" xfId="0" applyNumberFormat="1" applyFont="1" applyFill="1" applyBorder="1" applyProtection="1">
      <alignment vertical="center"/>
      <protection locked="0"/>
    </xf>
    <xf numFmtId="179" fontId="5" fillId="5" borderId="6" xfId="0" applyNumberFormat="1" applyFont="1" applyFill="1" applyBorder="1" applyProtection="1">
      <alignment vertical="center"/>
      <protection locked="0"/>
    </xf>
    <xf numFmtId="179" fontId="5" fillId="5" borderId="5" xfId="0" applyNumberFormat="1" applyFont="1" applyFill="1" applyBorder="1" applyProtection="1">
      <alignment vertical="center"/>
      <protection locked="0"/>
    </xf>
    <xf numFmtId="179" fontId="5" fillId="5" borderId="61" xfId="0" applyNumberFormat="1" applyFont="1" applyFill="1" applyBorder="1" applyProtection="1">
      <alignment vertical="center"/>
      <protection locked="0"/>
    </xf>
    <xf numFmtId="179" fontId="5" fillId="5" borderId="63" xfId="0" applyNumberFormat="1" applyFont="1" applyFill="1" applyBorder="1" applyProtection="1">
      <alignment vertical="center"/>
      <protection locked="0"/>
    </xf>
    <xf numFmtId="180" fontId="4" fillId="5" borderId="12" xfId="1" applyNumberFormat="1" applyFont="1" applyFill="1" applyBorder="1" applyAlignment="1">
      <alignment horizontal="right" vertical="center" shrinkToFit="1"/>
    </xf>
    <xf numFmtId="180" fontId="4" fillId="5" borderId="5" xfId="1" applyNumberFormat="1" applyFont="1" applyFill="1" applyBorder="1" applyAlignment="1">
      <alignment horizontal="right" vertical="center" shrinkToFit="1"/>
    </xf>
    <xf numFmtId="0" fontId="3" fillId="5" borderId="12" xfId="1" applyFont="1" applyFill="1" applyBorder="1" applyAlignment="1">
      <alignment horizontal="right" vertical="center"/>
    </xf>
    <xf numFmtId="0" fontId="3" fillId="5" borderId="55" xfId="1" applyFont="1" applyFill="1" applyBorder="1" applyAlignment="1">
      <alignment horizontal="right" vertical="center"/>
    </xf>
    <xf numFmtId="0" fontId="3" fillId="5" borderId="5" xfId="1" applyFont="1" applyFill="1" applyBorder="1" applyAlignment="1">
      <alignment horizontal="right" vertical="center"/>
    </xf>
    <xf numFmtId="0" fontId="3" fillId="5" borderId="35" xfId="1" applyFont="1" applyFill="1" applyBorder="1" applyAlignment="1">
      <alignment horizontal="right" vertical="center"/>
    </xf>
    <xf numFmtId="0" fontId="6" fillId="2" borderId="6" xfId="1" applyFont="1" applyFill="1" applyBorder="1" applyAlignment="1" applyProtection="1">
      <alignment horizontal="center" shrinkToFit="1"/>
      <protection locked="0"/>
    </xf>
    <xf numFmtId="0" fontId="6" fillId="2" borderId="5" xfId="1" applyFont="1" applyFill="1" applyBorder="1" applyAlignment="1" applyProtection="1">
      <alignment horizontal="center" shrinkToFit="1"/>
      <protection locked="0"/>
    </xf>
    <xf numFmtId="0" fontId="6" fillId="2" borderId="17" xfId="1" applyFont="1" applyFill="1" applyBorder="1" applyAlignment="1" applyProtection="1">
      <alignment horizontal="center" shrinkToFit="1"/>
      <protection locked="0"/>
    </xf>
    <xf numFmtId="0" fontId="4" fillId="5" borderId="15" xfId="1" applyFont="1" applyFill="1" applyBorder="1" applyAlignment="1" applyProtection="1">
      <alignment horizontal="left" vertical="center" wrapText="1"/>
      <protection locked="0"/>
    </xf>
    <xf numFmtId="0" fontId="4" fillId="5" borderId="3" xfId="1" applyFont="1" applyFill="1" applyBorder="1" applyAlignment="1" applyProtection="1">
      <alignment horizontal="left" vertical="center" wrapText="1"/>
      <protection locked="0"/>
    </xf>
    <xf numFmtId="0" fontId="4" fillId="5" borderId="36" xfId="1" applyFont="1" applyFill="1" applyBorder="1" applyAlignment="1" applyProtection="1">
      <alignment horizontal="left" vertical="center" wrapText="1"/>
      <protection locked="0"/>
    </xf>
    <xf numFmtId="0" fontId="4" fillId="5" borderId="12" xfId="1" applyFont="1" applyFill="1" applyBorder="1" applyAlignment="1">
      <alignment horizontal="left" vertical="center" wrapText="1"/>
    </xf>
    <xf numFmtId="0" fontId="4" fillId="5" borderId="0" xfId="1" applyFont="1" applyFill="1" applyAlignment="1">
      <alignment horizontal="left" vertical="center" wrapText="1"/>
    </xf>
    <xf numFmtId="0" fontId="4" fillId="5" borderId="5" xfId="1" applyFont="1" applyFill="1" applyBorder="1" applyAlignment="1">
      <alignment horizontal="left" vertical="center" wrapText="1"/>
    </xf>
    <xf numFmtId="0" fontId="18" fillId="5" borderId="14" xfId="1" applyFont="1" applyFill="1" applyBorder="1" applyAlignment="1">
      <alignment horizontal="left" vertical="center" wrapText="1"/>
    </xf>
    <xf numFmtId="0" fontId="18" fillId="5" borderId="13" xfId="1" applyFont="1" applyFill="1" applyBorder="1" applyAlignment="1">
      <alignment horizontal="left" vertical="center" wrapText="1"/>
    </xf>
    <xf numFmtId="0" fontId="18" fillId="5" borderId="6" xfId="0" applyFont="1" applyFill="1" applyBorder="1" applyAlignment="1">
      <alignment horizontal="left" vertical="center" wrapText="1"/>
    </xf>
    <xf numFmtId="0" fontId="18" fillId="5" borderId="17" xfId="0" applyFont="1" applyFill="1" applyBorder="1" applyAlignment="1">
      <alignment horizontal="left" vertical="center" wrapText="1"/>
    </xf>
    <xf numFmtId="0" fontId="4" fillId="5" borderId="14" xfId="1" applyFont="1" applyFill="1" applyBorder="1" applyAlignment="1">
      <alignment horizontal="distributed" vertical="center"/>
    </xf>
    <xf numFmtId="0" fontId="4" fillId="5" borderId="12" xfId="1" applyFont="1" applyFill="1" applyBorder="1" applyAlignment="1">
      <alignment horizontal="distributed" vertical="center"/>
    </xf>
    <xf numFmtId="0" fontId="4" fillId="5" borderId="13" xfId="1" applyFont="1" applyFill="1" applyBorder="1" applyAlignment="1">
      <alignment horizontal="distributed" vertical="center"/>
    </xf>
    <xf numFmtId="0" fontId="5" fillId="5" borderId="6" xfId="0" applyFont="1" applyFill="1" applyBorder="1" applyAlignment="1">
      <alignment horizontal="distributed" vertical="center"/>
    </xf>
    <xf numFmtId="0" fontId="5" fillId="5" borderId="5" xfId="0" applyFont="1" applyFill="1" applyBorder="1" applyAlignment="1">
      <alignment horizontal="distributed" vertical="center"/>
    </xf>
    <xf numFmtId="0" fontId="5" fillId="5" borderId="17" xfId="0" applyFont="1" applyFill="1" applyBorder="1" applyAlignment="1">
      <alignment horizontal="distributed" vertical="center"/>
    </xf>
    <xf numFmtId="0" fontId="5" fillId="5" borderId="61" xfId="0" applyFont="1" applyFill="1" applyBorder="1" applyAlignment="1">
      <alignment horizontal="center" vertical="center"/>
    </xf>
    <xf numFmtId="0" fontId="12" fillId="2" borderId="6" xfId="3" applyFont="1" applyFill="1" applyBorder="1" applyAlignment="1" applyProtection="1">
      <alignment horizontal="center" vertical="center" shrinkToFit="1"/>
      <protection locked="0"/>
    </xf>
    <xf numFmtId="0" fontId="12" fillId="2" borderId="5" xfId="3" applyFont="1" applyFill="1" applyBorder="1" applyAlignment="1" applyProtection="1">
      <alignment horizontal="center" vertical="center" shrinkToFit="1"/>
      <protection locked="0"/>
    </xf>
    <xf numFmtId="0" fontId="12" fillId="2" borderId="17" xfId="3" applyFont="1" applyFill="1" applyBorder="1" applyAlignment="1" applyProtection="1">
      <alignment horizontal="center" vertical="center" shrinkToFit="1"/>
      <protection locked="0"/>
    </xf>
    <xf numFmtId="0" fontId="4" fillId="2" borderId="21" xfId="1" applyFont="1" applyFill="1" applyBorder="1" applyAlignment="1" applyProtection="1">
      <alignment horizontal="center" vertical="center"/>
      <protection locked="0"/>
    </xf>
    <xf numFmtId="179" fontId="4" fillId="3" borderId="14" xfId="1" applyNumberFormat="1" applyFont="1" applyFill="1" applyBorder="1" applyAlignment="1">
      <alignment vertical="center" shrinkToFit="1"/>
    </xf>
    <xf numFmtId="179" fontId="5" fillId="3" borderId="12" xfId="0" applyNumberFormat="1" applyFont="1" applyFill="1" applyBorder="1" applyAlignment="1">
      <alignment vertical="center" shrinkToFit="1"/>
    </xf>
    <xf numFmtId="179" fontId="5" fillId="3" borderId="6" xfId="0" applyNumberFormat="1" applyFont="1" applyFill="1" applyBorder="1" applyAlignment="1">
      <alignment vertical="center" shrinkToFit="1"/>
    </xf>
    <xf numFmtId="179" fontId="5" fillId="3" borderId="5" xfId="0" applyNumberFormat="1" applyFont="1" applyFill="1" applyBorder="1" applyAlignment="1">
      <alignment vertical="center" shrinkToFit="1"/>
    </xf>
    <xf numFmtId="179" fontId="5" fillId="3" borderId="61" xfId="0" applyNumberFormat="1" applyFont="1" applyFill="1" applyBorder="1" applyAlignment="1">
      <alignment vertical="center" shrinkToFit="1"/>
    </xf>
    <xf numFmtId="179" fontId="5" fillId="3" borderId="63" xfId="0" applyNumberFormat="1" applyFont="1" applyFill="1" applyBorder="1" applyAlignment="1">
      <alignment vertical="center" shrinkToFit="1"/>
    </xf>
    <xf numFmtId="179" fontId="4" fillId="3" borderId="12" xfId="1" applyNumberFormat="1" applyFont="1" applyFill="1" applyBorder="1" applyAlignment="1">
      <alignment horizontal="right" vertical="center" shrinkToFit="1"/>
    </xf>
    <xf numFmtId="179" fontId="4" fillId="3" borderId="64" xfId="1" applyNumberFormat="1" applyFont="1" applyFill="1" applyBorder="1" applyAlignment="1">
      <alignment horizontal="right" vertical="center" shrinkToFit="1"/>
    </xf>
    <xf numFmtId="179" fontId="4" fillId="3" borderId="5" xfId="1" applyNumberFormat="1" applyFont="1" applyFill="1" applyBorder="1" applyAlignment="1">
      <alignment horizontal="right" vertical="center" shrinkToFit="1"/>
    </xf>
    <xf numFmtId="179" fontId="4" fillId="3" borderId="65" xfId="1" applyNumberFormat="1" applyFont="1" applyFill="1" applyBorder="1" applyAlignment="1">
      <alignment horizontal="right" vertical="center" shrinkToFit="1"/>
    </xf>
    <xf numFmtId="0" fontId="3" fillId="5" borderId="66" xfId="1" applyFont="1" applyFill="1" applyBorder="1" applyAlignment="1">
      <alignment horizontal="right" vertical="center"/>
    </xf>
    <xf numFmtId="0" fontId="3" fillId="5" borderId="67" xfId="1" applyFont="1" applyFill="1" applyBorder="1" applyAlignment="1">
      <alignment horizontal="right" vertical="center"/>
    </xf>
    <xf numFmtId="0" fontId="4" fillId="5" borderId="47" xfId="1" applyFont="1" applyFill="1" applyBorder="1" applyAlignment="1">
      <alignment horizontal="center" vertical="center"/>
    </xf>
    <xf numFmtId="0" fontId="4" fillId="5" borderId="48" xfId="1" applyFont="1" applyFill="1" applyBorder="1" applyAlignment="1">
      <alignment horizontal="center" vertical="center"/>
    </xf>
    <xf numFmtId="0" fontId="4" fillId="5" borderId="49" xfId="1" applyFont="1" applyFill="1" applyBorder="1" applyAlignment="1">
      <alignment horizontal="center" vertical="center"/>
    </xf>
    <xf numFmtId="0" fontId="4" fillId="5" borderId="7" xfId="1" applyFont="1" applyFill="1" applyBorder="1" applyAlignment="1">
      <alignment horizontal="center" vertical="center"/>
    </xf>
    <xf numFmtId="0" fontId="4" fillId="2" borderId="8" xfId="1" applyFont="1" applyFill="1" applyBorder="1" applyAlignment="1" applyProtection="1">
      <alignment horizontal="center" vertical="center"/>
      <protection locked="0"/>
    </xf>
    <xf numFmtId="0" fontId="4" fillId="2" borderId="9" xfId="1" applyFont="1" applyFill="1" applyBorder="1" applyAlignment="1" applyProtection="1">
      <alignment horizontal="center" vertical="center"/>
      <protection locked="0"/>
    </xf>
    <xf numFmtId="0" fontId="4" fillId="2" borderId="10" xfId="1" applyFont="1" applyFill="1" applyBorder="1" applyAlignment="1" applyProtection="1">
      <alignment horizontal="center" vertical="center"/>
      <protection locked="0"/>
    </xf>
    <xf numFmtId="0" fontId="4" fillId="2" borderId="11" xfId="1" applyFont="1" applyFill="1" applyBorder="1" applyAlignment="1" applyProtection="1">
      <alignment horizontal="center" vertical="center"/>
      <protection locked="0"/>
    </xf>
    <xf numFmtId="0" fontId="4" fillId="5" borderId="13" xfId="1" applyFont="1" applyFill="1" applyBorder="1" applyAlignment="1">
      <alignment vertical="center" wrapText="1"/>
    </xf>
    <xf numFmtId="0" fontId="4" fillId="5" borderId="16" xfId="1" applyFont="1" applyFill="1" applyBorder="1" applyAlignment="1">
      <alignment vertical="center" wrapText="1"/>
    </xf>
    <xf numFmtId="0" fontId="4" fillId="5" borderId="17" xfId="1" applyFont="1" applyFill="1" applyBorder="1" applyAlignment="1">
      <alignment vertical="center" wrapText="1"/>
    </xf>
    <xf numFmtId="0" fontId="4" fillId="5" borderId="14" xfId="1" applyFont="1" applyFill="1" applyBorder="1" applyAlignment="1">
      <alignment horizontal="distributed" vertical="center" wrapText="1"/>
    </xf>
    <xf numFmtId="0" fontId="4" fillId="5" borderId="12" xfId="1" applyFont="1" applyFill="1" applyBorder="1" applyAlignment="1">
      <alignment horizontal="distributed" vertical="center" wrapText="1"/>
    </xf>
    <xf numFmtId="0" fontId="4" fillId="5" borderId="13" xfId="1" applyFont="1" applyFill="1" applyBorder="1" applyAlignment="1">
      <alignment horizontal="distributed" vertical="center" wrapText="1"/>
    </xf>
    <xf numFmtId="0" fontId="4" fillId="5" borderId="2" xfId="1" applyFont="1" applyFill="1" applyBorder="1" applyAlignment="1">
      <alignment horizontal="distributed" vertical="center" wrapText="1"/>
    </xf>
    <xf numFmtId="0" fontId="4" fillId="5" borderId="5" xfId="1" applyFont="1" applyFill="1" applyBorder="1" applyAlignment="1">
      <alignment horizontal="distributed" vertical="center" wrapText="1"/>
    </xf>
    <xf numFmtId="0" fontId="4" fillId="5" borderId="17" xfId="1" applyFont="1" applyFill="1" applyBorder="1" applyAlignment="1">
      <alignment horizontal="distributed" vertical="center" wrapText="1"/>
    </xf>
    <xf numFmtId="0" fontId="12" fillId="2" borderId="18" xfId="3" applyFont="1" applyFill="1" applyBorder="1" applyAlignment="1" applyProtection="1">
      <alignment horizontal="center" vertical="center" shrinkToFit="1"/>
      <protection locked="0"/>
    </xf>
    <xf numFmtId="0" fontId="12" fillId="2" borderId="19" xfId="3" applyFont="1" applyFill="1" applyBorder="1" applyAlignment="1" applyProtection="1">
      <alignment horizontal="center" vertical="center" shrinkToFit="1"/>
      <protection locked="0"/>
    </xf>
    <xf numFmtId="0" fontId="12" fillId="2" borderId="20" xfId="3" applyFont="1" applyFill="1" applyBorder="1" applyAlignment="1" applyProtection="1">
      <alignment horizontal="center" vertical="center" shrinkToFit="1"/>
      <protection locked="0"/>
    </xf>
    <xf numFmtId="0" fontId="4" fillId="5" borderId="21" xfId="1" applyFont="1" applyFill="1" applyBorder="1" applyAlignment="1">
      <alignment horizontal="distributed" vertical="center"/>
    </xf>
    <xf numFmtId="177" fontId="4" fillId="8" borderId="15" xfId="1" applyNumberFormat="1" applyFont="1" applyFill="1" applyBorder="1" applyAlignment="1">
      <alignment horizontal="right" vertical="center" shrinkToFit="1"/>
    </xf>
    <xf numFmtId="177" fontId="4" fillId="3" borderId="116" xfId="2" applyNumberFormat="1" applyFont="1" applyFill="1" applyBorder="1" applyAlignment="1">
      <alignment horizontal="right" vertical="center" shrinkToFit="1"/>
    </xf>
    <xf numFmtId="0" fontId="4" fillId="5" borderId="15" xfId="1" applyFont="1" applyFill="1" applyBorder="1" applyAlignment="1">
      <alignment horizontal="distributed" vertical="center" shrinkToFit="1"/>
    </xf>
    <xf numFmtId="0" fontId="4" fillId="5" borderId="3" xfId="1" applyFont="1" applyFill="1" applyBorder="1" applyAlignment="1">
      <alignment horizontal="distributed" vertical="center" shrinkToFit="1"/>
    </xf>
    <xf numFmtId="0" fontId="4" fillId="5" borderId="1" xfId="1" applyFont="1" applyFill="1" applyBorder="1" applyAlignment="1">
      <alignment horizontal="distributed" vertical="center" shrinkToFit="1"/>
    </xf>
    <xf numFmtId="0" fontId="20" fillId="3" borderId="84" xfId="1" applyFont="1" applyFill="1" applyBorder="1" applyAlignment="1">
      <alignment horizontal="center" vertical="center"/>
    </xf>
    <xf numFmtId="0" fontId="20" fillId="0" borderId="85" xfId="0" applyFont="1" applyBorder="1" applyAlignment="1">
      <alignment horizontal="center" vertical="center"/>
    </xf>
    <xf numFmtId="0" fontId="20" fillId="0" borderId="86" xfId="0" applyFont="1" applyBorder="1" applyAlignment="1">
      <alignment horizontal="center" vertical="center"/>
    </xf>
    <xf numFmtId="0" fontId="20" fillId="0" borderId="87" xfId="0" applyFont="1" applyBorder="1" applyAlignment="1">
      <alignment horizontal="center" vertical="center"/>
    </xf>
    <xf numFmtId="0" fontId="20" fillId="0" borderId="88" xfId="0" applyFont="1" applyBorder="1" applyAlignment="1">
      <alignment horizontal="center" vertical="center"/>
    </xf>
    <xf numFmtId="0" fontId="20" fillId="0" borderId="89" xfId="0" applyFont="1" applyBorder="1" applyAlignment="1">
      <alignment horizontal="center" vertical="center"/>
    </xf>
    <xf numFmtId="0" fontId="4" fillId="5" borderId="109" xfId="1" applyFont="1" applyFill="1" applyBorder="1" applyAlignment="1">
      <alignment horizontal="left" vertical="center" wrapText="1"/>
    </xf>
    <xf numFmtId="0" fontId="4" fillId="5" borderId="21" xfId="1" applyFont="1" applyFill="1" applyBorder="1" applyAlignment="1">
      <alignment horizontal="distributed" vertical="center" shrinkToFit="1"/>
    </xf>
    <xf numFmtId="0" fontId="8" fillId="5" borderId="25" xfId="1" quotePrefix="1" applyFont="1" applyFill="1" applyBorder="1" applyAlignment="1">
      <alignment horizontal="center" vertical="center"/>
    </xf>
    <xf numFmtId="0" fontId="9" fillId="5" borderId="25" xfId="1" applyFont="1" applyFill="1" applyBorder="1" applyAlignment="1">
      <alignment horizontal="center" vertical="center"/>
    </xf>
    <xf numFmtId="0" fontId="9" fillId="5" borderId="27" xfId="1" applyFont="1" applyFill="1" applyBorder="1" applyAlignment="1">
      <alignment horizontal="center" vertical="center"/>
    </xf>
    <xf numFmtId="0" fontId="10" fillId="5" borderId="15" xfId="1" applyFont="1" applyFill="1" applyBorder="1" applyAlignment="1">
      <alignment horizontal="left" vertical="top"/>
    </xf>
    <xf numFmtId="0" fontId="10" fillId="5" borderId="3" xfId="1" applyFont="1" applyFill="1" applyBorder="1" applyAlignment="1">
      <alignment horizontal="left" vertical="top"/>
    </xf>
    <xf numFmtId="0" fontId="10" fillId="5" borderId="1" xfId="1" applyFont="1" applyFill="1" applyBorder="1" applyAlignment="1">
      <alignment horizontal="left" vertical="top"/>
    </xf>
    <xf numFmtId="0" fontId="4" fillId="5" borderId="50" xfId="1" applyFont="1" applyFill="1" applyBorder="1" applyAlignment="1">
      <alignment horizontal="left" vertical="top" wrapText="1"/>
    </xf>
    <xf numFmtId="0" fontId="4" fillId="5" borderId="51" xfId="1" applyFont="1" applyFill="1" applyBorder="1" applyAlignment="1">
      <alignment horizontal="left" vertical="top" wrapText="1"/>
    </xf>
    <xf numFmtId="0" fontId="4" fillId="5" borderId="52" xfId="1" applyFont="1" applyFill="1" applyBorder="1" applyAlignment="1">
      <alignment horizontal="left" vertical="top" wrapText="1"/>
    </xf>
    <xf numFmtId="49" fontId="4" fillId="2" borderId="53" xfId="1" applyNumberFormat="1" applyFont="1" applyFill="1" applyBorder="1" applyAlignment="1" applyProtection="1">
      <alignment horizontal="right" vertical="top"/>
      <protection locked="0"/>
    </xf>
    <xf numFmtId="49" fontId="4" fillId="2" borderId="51" xfId="1" applyNumberFormat="1" applyFont="1" applyFill="1" applyBorder="1" applyAlignment="1" applyProtection="1">
      <alignment horizontal="right" vertical="top"/>
      <protection locked="0"/>
    </xf>
    <xf numFmtId="49" fontId="4" fillId="2" borderId="54" xfId="1" applyNumberFormat="1" applyFont="1" applyFill="1" applyBorder="1" applyAlignment="1" applyProtection="1">
      <alignment horizontal="right" vertical="top"/>
      <protection locked="0"/>
    </xf>
    <xf numFmtId="0" fontId="4" fillId="5" borderId="12" xfId="1" applyFont="1" applyFill="1" applyBorder="1" applyAlignment="1">
      <alignment horizontal="left" vertical="top" wrapText="1"/>
    </xf>
    <xf numFmtId="0" fontId="4" fillId="5" borderId="13" xfId="1" applyFont="1" applyFill="1" applyBorder="1" applyAlignment="1">
      <alignment horizontal="left" vertical="top" wrapText="1"/>
    </xf>
    <xf numFmtId="11" fontId="4" fillId="5" borderId="14" xfId="1" applyNumberFormat="1" applyFont="1" applyFill="1" applyBorder="1" applyAlignment="1">
      <alignment horizontal="left" vertical="top"/>
    </xf>
    <xf numFmtId="11" fontId="4" fillId="5" borderId="12" xfId="1" applyNumberFormat="1" applyFont="1" applyFill="1" applyBorder="1" applyAlignment="1">
      <alignment horizontal="left" vertical="top"/>
    </xf>
    <xf numFmtId="11" fontId="4" fillId="5" borderId="55" xfId="1" applyNumberFormat="1" applyFont="1" applyFill="1" applyBorder="1" applyAlignment="1">
      <alignment horizontal="left" vertical="top"/>
    </xf>
    <xf numFmtId="49" fontId="13" fillId="5" borderId="45" xfId="1" applyNumberFormat="1" applyFont="1" applyFill="1" applyBorder="1" applyAlignment="1">
      <alignment horizontal="right" vertical="top"/>
    </xf>
    <xf numFmtId="49" fontId="13" fillId="5" borderId="46" xfId="1" applyNumberFormat="1" applyFont="1" applyFill="1" applyBorder="1" applyAlignment="1">
      <alignment horizontal="right" vertical="top"/>
    </xf>
    <xf numFmtId="49" fontId="13" fillId="2" borderId="46" xfId="1" applyNumberFormat="1" applyFont="1" applyFill="1" applyBorder="1" applyAlignment="1" applyProtection="1">
      <alignment horizontal="left" vertical="top"/>
      <protection locked="0"/>
    </xf>
    <xf numFmtId="49" fontId="13" fillId="2" borderId="59" xfId="1" applyNumberFormat="1" applyFont="1" applyFill="1" applyBorder="1" applyAlignment="1" applyProtection="1">
      <alignment horizontal="left" vertical="top"/>
      <protection locked="0"/>
    </xf>
    <xf numFmtId="49" fontId="4" fillId="2" borderId="15" xfId="1" applyNumberFormat="1" applyFont="1" applyFill="1" applyBorder="1" applyAlignment="1" applyProtection="1">
      <alignment horizontal="left" vertical="center" wrapText="1" shrinkToFit="1"/>
      <protection locked="0"/>
    </xf>
    <xf numFmtId="49" fontId="4" fillId="2" borderId="3" xfId="1" applyNumberFormat="1" applyFont="1" applyFill="1" applyBorder="1" applyAlignment="1" applyProtection="1">
      <alignment horizontal="left" vertical="center" wrapText="1" shrinkToFit="1"/>
      <protection locked="0"/>
    </xf>
    <xf numFmtId="49" fontId="4" fillId="2" borderId="36" xfId="1" applyNumberFormat="1" applyFont="1" applyFill="1" applyBorder="1" applyAlignment="1" applyProtection="1">
      <alignment horizontal="left" vertical="center" wrapText="1" shrinkToFit="1"/>
      <protection locked="0"/>
    </xf>
    <xf numFmtId="49" fontId="4" fillId="2" borderId="56" xfId="1" applyNumberFormat="1" applyFont="1" applyFill="1" applyBorder="1" applyAlignment="1" applyProtection="1">
      <alignment horizontal="left" vertical="center" wrapText="1"/>
      <protection locked="0"/>
    </xf>
    <xf numFmtId="49" fontId="4" fillId="2" borderId="0" xfId="1" applyNumberFormat="1" applyFont="1" applyFill="1" applyAlignment="1" applyProtection="1">
      <alignment horizontal="left" vertical="center" wrapText="1"/>
      <protection locked="0"/>
    </xf>
    <xf numFmtId="49" fontId="4" fillId="2" borderId="16" xfId="1" applyNumberFormat="1" applyFont="1" applyFill="1" applyBorder="1" applyAlignment="1" applyProtection="1">
      <alignment horizontal="left" vertical="center" wrapText="1"/>
      <protection locked="0"/>
    </xf>
    <xf numFmtId="49" fontId="4" fillId="2" borderId="57" xfId="1" applyNumberFormat="1" applyFont="1" applyFill="1" applyBorder="1" applyAlignment="1" applyProtection="1">
      <alignment horizontal="left" vertical="center" wrapText="1"/>
      <protection locked="0"/>
    </xf>
    <xf numFmtId="49" fontId="4" fillId="2" borderId="46" xfId="1" applyNumberFormat="1" applyFont="1" applyFill="1" applyBorder="1" applyAlignment="1" applyProtection="1">
      <alignment horizontal="left" vertical="center" wrapText="1"/>
      <protection locked="0"/>
    </xf>
    <xf numFmtId="49" fontId="4" fillId="2" borderId="58" xfId="1" applyNumberFormat="1" applyFont="1" applyFill="1" applyBorder="1" applyAlignment="1" applyProtection="1">
      <alignment horizontal="left" vertical="center" wrapText="1"/>
      <protection locked="0"/>
    </xf>
    <xf numFmtId="49" fontId="4" fillId="2" borderId="2" xfId="1" applyNumberFormat="1" applyFont="1" applyFill="1" applyBorder="1" applyAlignment="1" applyProtection="1">
      <alignment horizontal="left" vertical="center" wrapText="1"/>
      <protection locked="0"/>
    </xf>
    <xf numFmtId="49" fontId="4" fillId="2" borderId="34" xfId="1" applyNumberFormat="1" applyFont="1" applyFill="1" applyBorder="1" applyAlignment="1" applyProtection="1">
      <alignment horizontal="left" vertical="center" wrapText="1"/>
      <protection locked="0"/>
    </xf>
    <xf numFmtId="0" fontId="4" fillId="5" borderId="16" xfId="1" applyFont="1" applyFill="1" applyBorder="1" applyAlignment="1">
      <alignment horizontal="center" vertical="distributed"/>
    </xf>
    <xf numFmtId="0" fontId="5" fillId="5" borderId="17" xfId="0" applyFont="1" applyFill="1" applyBorder="1">
      <alignment vertical="center"/>
    </xf>
    <xf numFmtId="49" fontId="4" fillId="2" borderId="6" xfId="1" applyNumberFormat="1" applyFont="1" applyFill="1" applyBorder="1" applyAlignment="1" applyProtection="1">
      <alignment horizontal="left" vertical="center" wrapText="1"/>
      <protection locked="0"/>
    </xf>
    <xf numFmtId="49" fontId="4" fillId="2" borderId="5" xfId="1" applyNumberFormat="1" applyFont="1" applyFill="1" applyBorder="1" applyAlignment="1" applyProtection="1">
      <alignment horizontal="left" vertical="center" wrapText="1"/>
      <protection locked="0"/>
    </xf>
    <xf numFmtId="0" fontId="4" fillId="2" borderId="60" xfId="1" applyFont="1" applyFill="1" applyBorder="1" applyAlignment="1" applyProtection="1">
      <alignment horizontal="center" vertical="center"/>
      <protection locked="0"/>
    </xf>
    <xf numFmtId="0" fontId="4" fillId="2" borderId="15" xfId="1" applyFont="1" applyFill="1" applyBorder="1" applyAlignment="1" applyProtection="1">
      <alignment horizontal="center" vertical="center"/>
      <protection locked="0"/>
    </xf>
    <xf numFmtId="0" fontId="4" fillId="2" borderId="3" xfId="1" applyFont="1" applyFill="1" applyBorder="1" applyAlignment="1" applyProtection="1">
      <alignment horizontal="center" vertical="center"/>
      <protection locked="0"/>
    </xf>
    <xf numFmtId="0" fontId="4" fillId="2" borderId="36" xfId="1" applyFont="1" applyFill="1" applyBorder="1" applyAlignment="1" applyProtection="1">
      <alignment horizontal="center" vertical="center"/>
      <protection locked="0"/>
    </xf>
    <xf numFmtId="49" fontId="5" fillId="2" borderId="3" xfId="0" applyNumberFormat="1" applyFont="1" applyFill="1" applyBorder="1" applyAlignment="1" applyProtection="1">
      <alignment horizontal="left" vertical="center" wrapText="1" shrinkToFit="1"/>
      <protection locked="0"/>
    </xf>
    <xf numFmtId="49" fontId="5" fillId="2" borderId="36" xfId="0" applyNumberFormat="1" applyFont="1" applyFill="1" applyBorder="1" applyAlignment="1" applyProtection="1">
      <alignment horizontal="left" vertical="center" wrapText="1" shrinkToFit="1"/>
      <protection locked="0"/>
    </xf>
  </cellXfs>
  <cellStyles count="5">
    <cellStyle name="桁区切り" xfId="4" builtinId="6"/>
    <cellStyle name="標準" xfId="0" builtinId="0"/>
    <cellStyle name="標準_【新様式案】計画書" xfId="1" xr:uid="{00000000-0005-0000-0000-000002000000}"/>
    <cellStyle name="標準_【新様式案】報告書" xfId="2" xr:uid="{00000000-0005-0000-0000-000003000000}"/>
    <cellStyle name="標準_Sheet1" xfId="3" xr:uid="{00000000-0005-0000-0000-000004000000}"/>
  </cellStyles>
  <dxfs count="10">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patternType="solid">
          <bgColor indexed="9"/>
        </patternFill>
      </fill>
    </dxf>
  </dxfs>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B$17" lockText="1" noThreeD="1"/>
</file>

<file path=xl/ctrlProps/ctrlProp10.xml><?xml version="1.0" encoding="utf-8"?>
<formControlPr xmlns="http://schemas.microsoft.com/office/spreadsheetml/2009/9/main" objectType="CheckBox" fmlaLink="$AB$15" lockText="1" noThreeD="1"/>
</file>

<file path=xl/ctrlProps/ctrlProp2.xml><?xml version="1.0" encoding="utf-8"?>
<formControlPr xmlns="http://schemas.microsoft.com/office/spreadsheetml/2009/9/main" objectType="CheckBox" fmlaLink="$AB$16" lockText="1" noThreeD="1"/>
</file>

<file path=xl/ctrlProps/ctrlProp3.xml><?xml version="1.0" encoding="utf-8"?>
<formControlPr xmlns="http://schemas.microsoft.com/office/spreadsheetml/2009/9/main" objectType="CheckBox" fmlaLink="$AB$15" lockText="1" noThreeD="1"/>
</file>

<file path=xl/ctrlProps/ctrlProp4.xml><?xml version="1.0" encoding="utf-8"?>
<formControlPr xmlns="http://schemas.microsoft.com/office/spreadsheetml/2009/9/main" objectType="CheckBox" checked="Checked" fmlaLink="$AB$7" lockText="1" noThreeD="1"/>
</file>

<file path=xl/ctrlProps/ctrlProp5.xml><?xml version="1.0" encoding="utf-8"?>
<formControlPr xmlns="http://schemas.microsoft.com/office/spreadsheetml/2009/9/main" objectType="CheckBox" fmlaLink="$AC$7" lockText="1" noThreeD="1"/>
</file>

<file path=xl/ctrlProps/ctrlProp6.xml><?xml version="1.0" encoding="utf-8"?>
<formControlPr xmlns="http://schemas.microsoft.com/office/spreadsheetml/2009/9/main" objectType="CheckBox" checked="Checked" fmlaLink="$AB$7" lockText="1" noThreeD="1"/>
</file>

<file path=xl/ctrlProps/ctrlProp7.xml><?xml version="1.0" encoding="utf-8"?>
<formControlPr xmlns="http://schemas.microsoft.com/office/spreadsheetml/2009/9/main" objectType="CheckBox" fmlaLink="$AC$7" lockText="1" noThreeD="1"/>
</file>

<file path=xl/ctrlProps/ctrlProp8.xml><?xml version="1.0" encoding="utf-8"?>
<formControlPr xmlns="http://schemas.microsoft.com/office/spreadsheetml/2009/9/main" objectType="CheckBox" fmlaLink="$AB$17" lockText="1" noThreeD="1"/>
</file>

<file path=xl/ctrlProps/ctrlProp9.xml><?xml version="1.0" encoding="utf-8"?>
<formControlPr xmlns="http://schemas.microsoft.com/office/spreadsheetml/2009/9/main" objectType="CheckBox" fmlaLink="$AB$16" lockText="1" noThreeD="1"/>
</file>

<file path=xl/drawings/drawing1.xml><?xml version="1.0" encoding="utf-8"?>
<xdr:wsDr xmlns:xdr="http://schemas.openxmlformats.org/drawingml/2006/spreadsheetDrawing" xmlns:a="http://schemas.openxmlformats.org/drawingml/2006/main">
  <xdr:twoCellAnchor>
    <xdr:from>
      <xdr:col>5</xdr:col>
      <xdr:colOff>52915</xdr:colOff>
      <xdr:row>28</xdr:row>
      <xdr:rowOff>169330</xdr:rowOff>
    </xdr:from>
    <xdr:to>
      <xdr:col>8</xdr:col>
      <xdr:colOff>292360</xdr:colOff>
      <xdr:row>28</xdr:row>
      <xdr:rowOff>169330</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a:off x="2995082" y="6466413"/>
          <a:ext cx="1287195"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57150</xdr:colOff>
      <xdr:row>31</xdr:row>
      <xdr:rowOff>4225</xdr:rowOff>
    </xdr:from>
    <xdr:to>
      <xdr:col>8</xdr:col>
      <xdr:colOff>296595</xdr:colOff>
      <xdr:row>31</xdr:row>
      <xdr:rowOff>4225</xdr:rowOff>
    </xdr:to>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a:off x="2999317" y="6819892"/>
          <a:ext cx="1287195"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13</xdr:col>
          <xdr:colOff>19050</xdr:colOff>
          <xdr:row>17</xdr:row>
          <xdr:rowOff>31750</xdr:rowOff>
        </xdr:from>
        <xdr:to>
          <xdr:col>14</xdr:col>
          <xdr:colOff>57150</xdr:colOff>
          <xdr:row>18</xdr:row>
          <xdr:rowOff>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0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16</xdr:row>
          <xdr:rowOff>31750</xdr:rowOff>
        </xdr:from>
        <xdr:to>
          <xdr:col>14</xdr:col>
          <xdr:colOff>57150</xdr:colOff>
          <xdr:row>17</xdr:row>
          <xdr:rowOff>0</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0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15</xdr:row>
          <xdr:rowOff>12700</xdr:rowOff>
        </xdr:from>
        <xdr:to>
          <xdr:col>14</xdr:col>
          <xdr:colOff>57150</xdr:colOff>
          <xdr:row>16</xdr:row>
          <xdr:rowOff>0</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0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26</xdr:col>
      <xdr:colOff>42334</xdr:colOff>
      <xdr:row>0</xdr:row>
      <xdr:rowOff>31750</xdr:rowOff>
    </xdr:from>
    <xdr:to>
      <xdr:col>43</xdr:col>
      <xdr:colOff>1037167</xdr:colOff>
      <xdr:row>1</xdr:row>
      <xdr:rowOff>112333</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9673167" y="31750"/>
          <a:ext cx="5492750" cy="324000"/>
        </a:xfrm>
        <a:prstGeom prst="rect">
          <a:avLst/>
        </a:prstGeom>
        <a:solidFill>
          <a:schemeClr val="accent5">
            <a:lumMod val="20000"/>
            <a:lumOff val="80000"/>
          </a:schemeClr>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b="1"/>
            <a:t>【</a:t>
          </a:r>
          <a:r>
            <a:rPr kumimoji="1" lang="ja-JP" altLang="en-US" sz="1200" b="1"/>
            <a:t>記入ルール ①</a:t>
          </a:r>
          <a:r>
            <a:rPr kumimoji="1" lang="en-US" altLang="ja-JP" sz="1200" b="1"/>
            <a:t>】 </a:t>
          </a:r>
          <a:r>
            <a:rPr kumimoji="1" lang="ja-JP" altLang="en-US" sz="1200" b="0">
              <a:solidFill>
                <a:srgbClr val="0070C0"/>
              </a:solidFill>
            </a:rPr>
            <a:t>青色網掛けのセル</a:t>
          </a:r>
          <a:r>
            <a:rPr kumimoji="1" lang="ja-JP" altLang="en-US" sz="1200" b="0"/>
            <a:t>に</a:t>
          </a:r>
          <a:r>
            <a:rPr kumimoji="1" lang="ja-JP" altLang="en-US" sz="1200" b="0" u="sng"/>
            <a:t>必要事項を記入してください。</a:t>
          </a:r>
        </a:p>
      </xdr:txBody>
    </xdr:sp>
    <xdr:clientData/>
  </xdr:twoCellAnchor>
  <xdr:twoCellAnchor editAs="oneCell">
    <xdr:from>
      <xdr:col>26</xdr:col>
      <xdr:colOff>42334</xdr:colOff>
      <xdr:row>1</xdr:row>
      <xdr:rowOff>148165</xdr:rowOff>
    </xdr:from>
    <xdr:to>
      <xdr:col>43</xdr:col>
      <xdr:colOff>1037167</xdr:colOff>
      <xdr:row>2</xdr:row>
      <xdr:rowOff>228749</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9673167" y="391582"/>
          <a:ext cx="5492750" cy="324000"/>
        </a:xfrm>
        <a:prstGeom prst="rect">
          <a:avLst/>
        </a:prstGeom>
        <a:solidFill>
          <a:schemeClr val="accent2">
            <a:lumMod val="40000"/>
            <a:lumOff val="6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b="1"/>
            <a:t>【</a:t>
          </a:r>
          <a:r>
            <a:rPr kumimoji="1" lang="ja-JP" altLang="en-US" sz="1200" b="1"/>
            <a:t>記入ルール ②</a:t>
          </a:r>
          <a:r>
            <a:rPr kumimoji="1" lang="en-US" altLang="ja-JP" sz="1200" b="1">
              <a:solidFill>
                <a:schemeClr val="tx1"/>
              </a:solidFill>
            </a:rPr>
            <a:t>】 </a:t>
          </a:r>
          <a:r>
            <a:rPr kumimoji="1" lang="ja-JP" altLang="en-US" sz="1200" b="0">
              <a:solidFill>
                <a:srgbClr val="FF0000"/>
              </a:solidFill>
            </a:rPr>
            <a:t>赤色網掛けのセル</a:t>
          </a:r>
          <a:r>
            <a:rPr kumimoji="1" lang="ja-JP" altLang="en-US" sz="1200" b="0"/>
            <a:t>は</a:t>
          </a:r>
          <a:r>
            <a:rPr kumimoji="1" lang="ja-JP" altLang="en-US" sz="1200" b="0" u="sng"/>
            <a:t>自動計算／自動転記のため、記入不要。</a:t>
          </a:r>
        </a:p>
      </xdr:txBody>
    </xdr:sp>
    <xdr:clientData/>
  </xdr:twoCellAnchor>
  <mc:AlternateContent xmlns:mc="http://schemas.openxmlformats.org/markup-compatibility/2006">
    <mc:Choice xmlns:a14="http://schemas.microsoft.com/office/drawing/2010/main" Requires="a14">
      <xdr:twoCellAnchor editAs="oneCell">
        <xdr:from>
          <xdr:col>15</xdr:col>
          <xdr:colOff>114300</xdr:colOff>
          <xdr:row>6</xdr:row>
          <xdr:rowOff>0</xdr:rowOff>
        </xdr:from>
        <xdr:to>
          <xdr:col>16</xdr:col>
          <xdr:colOff>133350</xdr:colOff>
          <xdr:row>7</xdr:row>
          <xdr:rowOff>12700</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0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260350</xdr:colOff>
          <xdr:row>6</xdr:row>
          <xdr:rowOff>0</xdr:rowOff>
        </xdr:from>
        <xdr:to>
          <xdr:col>21</xdr:col>
          <xdr:colOff>12700</xdr:colOff>
          <xdr:row>7</xdr:row>
          <xdr:rowOff>12700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0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xdr:row>
          <xdr:rowOff>0</xdr:rowOff>
        </xdr:from>
        <xdr:to>
          <xdr:col>16</xdr:col>
          <xdr:colOff>133350</xdr:colOff>
          <xdr:row>7</xdr:row>
          <xdr:rowOff>12700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0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260350</xdr:colOff>
          <xdr:row>6</xdr:row>
          <xdr:rowOff>0</xdr:rowOff>
        </xdr:from>
        <xdr:to>
          <xdr:col>21</xdr:col>
          <xdr:colOff>12700</xdr:colOff>
          <xdr:row>7</xdr:row>
          <xdr:rowOff>12700</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0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17</xdr:row>
          <xdr:rowOff>31750</xdr:rowOff>
        </xdr:from>
        <xdr:to>
          <xdr:col>14</xdr:col>
          <xdr:colOff>57150</xdr:colOff>
          <xdr:row>18</xdr:row>
          <xdr:rowOff>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0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16</xdr:row>
          <xdr:rowOff>31750</xdr:rowOff>
        </xdr:from>
        <xdr:to>
          <xdr:col>14</xdr:col>
          <xdr:colOff>57150</xdr:colOff>
          <xdr:row>17</xdr:row>
          <xdr:rowOff>0</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0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15</xdr:row>
          <xdr:rowOff>12700</xdr:rowOff>
        </xdr:from>
        <xdr:to>
          <xdr:col>14</xdr:col>
          <xdr:colOff>57150</xdr:colOff>
          <xdr:row>16</xdr:row>
          <xdr:rowOff>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0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G67"/>
  <sheetViews>
    <sheetView tabSelected="1" zoomScale="90" zoomScaleNormal="90" zoomScaleSheetLayoutView="90" workbookViewId="0">
      <selection activeCell="J23" sqref="J23:L23"/>
    </sheetView>
  </sheetViews>
  <sheetFormatPr defaultColWidth="9.1796875" defaultRowHeight="13"/>
  <cols>
    <col min="1" max="1" width="3.453125" style="1" customWidth="1"/>
    <col min="2" max="2" width="7.26953125" style="1" customWidth="1"/>
    <col min="3" max="3" width="18.1796875" style="1" customWidth="1"/>
    <col min="4" max="4" width="2.7265625" style="1" customWidth="1"/>
    <col min="5" max="5" width="13.26953125" style="1" customWidth="1"/>
    <col min="6" max="9" width="5.26953125" style="1" customWidth="1"/>
    <col min="10" max="25" width="4.26953125" style="1" customWidth="1"/>
    <col min="26" max="26" width="10.26953125" style="1" customWidth="1"/>
    <col min="27" max="27" width="9.1796875" style="1" customWidth="1"/>
    <col min="28" max="28" width="19.54296875" style="1" hidden="1" customWidth="1"/>
    <col min="29" max="31" width="14.26953125" style="1" hidden="1" customWidth="1"/>
    <col min="32" max="32" width="10.453125" style="1" hidden="1" customWidth="1"/>
    <col min="33" max="33" width="21.1796875" style="1" hidden="1" customWidth="1"/>
    <col min="34" max="39" width="13.26953125" style="1" hidden="1" customWidth="1"/>
    <col min="40" max="40" width="9.54296875" style="1" hidden="1" customWidth="1"/>
    <col min="41" max="41" width="23.453125" style="2" customWidth="1"/>
    <col min="42" max="42" width="16.81640625" style="2" customWidth="1"/>
    <col min="43" max="44" width="17.1796875" style="2" customWidth="1"/>
    <col min="45" max="46" width="6.453125" style="2" customWidth="1"/>
    <col min="47" max="47" width="9.1796875" style="2" customWidth="1"/>
    <col min="48" max="48" width="9.1796875" style="1" hidden="1" customWidth="1"/>
    <col min="49" max="49" width="29.7265625" style="1" hidden="1" customWidth="1"/>
    <col min="50" max="52" width="17.1796875" style="1" hidden="1" customWidth="1"/>
    <col min="53" max="53" width="13.26953125" style="1" hidden="1" customWidth="1"/>
    <col min="54" max="54" width="9.1796875" style="1" hidden="1" customWidth="1"/>
    <col min="55" max="58" width="17.1796875" style="1" customWidth="1"/>
    <col min="59" max="16384" width="9.1796875" style="1"/>
  </cols>
  <sheetData>
    <row r="1" spans="1:54" ht="18.75" customHeight="1">
      <c r="A1" s="24"/>
      <c r="B1" s="13"/>
      <c r="C1" s="12"/>
      <c r="D1" s="12"/>
      <c r="E1" s="12"/>
      <c r="F1" s="12"/>
      <c r="G1" s="12"/>
      <c r="H1" s="12"/>
      <c r="I1" s="12"/>
      <c r="J1" s="12"/>
      <c r="K1" s="13"/>
      <c r="L1" s="13"/>
      <c r="M1" s="13"/>
      <c r="N1" s="13"/>
      <c r="O1" s="13"/>
      <c r="P1" s="13"/>
      <c r="Q1" s="13"/>
      <c r="R1" s="13"/>
      <c r="S1" s="13"/>
      <c r="T1" s="13"/>
      <c r="U1" s="13"/>
      <c r="V1" s="13"/>
      <c r="W1" s="13"/>
      <c r="X1" s="13"/>
      <c r="Y1" s="14"/>
      <c r="Z1" s="28"/>
      <c r="AB1" s="2"/>
      <c r="AC1" s="2"/>
      <c r="AD1" s="2"/>
      <c r="AE1" s="2"/>
      <c r="AF1" s="2"/>
      <c r="AG1" s="2"/>
      <c r="AH1" s="2"/>
      <c r="AI1" s="2"/>
      <c r="AJ1" s="2"/>
      <c r="AK1" s="2"/>
      <c r="AL1" s="2"/>
      <c r="AM1" s="2"/>
      <c r="AN1" s="2"/>
    </row>
    <row r="2" spans="1:54" ht="18.75" customHeight="1">
      <c r="A2" s="22"/>
      <c r="B2" s="5"/>
      <c r="C2" s="6"/>
      <c r="D2" s="6"/>
      <c r="E2" s="6"/>
      <c r="F2" s="6"/>
      <c r="G2" s="6"/>
      <c r="H2" s="6"/>
      <c r="I2" s="6"/>
      <c r="J2" s="6"/>
      <c r="K2" s="5"/>
      <c r="L2" s="5"/>
      <c r="M2" s="5"/>
      <c r="N2" s="5"/>
      <c r="O2" s="5"/>
      <c r="P2" s="5"/>
      <c r="Q2" s="5"/>
      <c r="R2" s="5"/>
      <c r="S2" s="5"/>
      <c r="T2" s="5"/>
      <c r="U2" s="5"/>
      <c r="V2" s="5"/>
      <c r="W2" s="5"/>
      <c r="X2" s="5"/>
      <c r="Y2" s="7"/>
      <c r="Z2" s="29"/>
      <c r="AB2" s="2"/>
      <c r="AC2" s="2"/>
      <c r="AD2" s="2"/>
      <c r="AE2" s="2"/>
      <c r="AF2" s="2"/>
      <c r="AG2" s="2"/>
      <c r="AH2" s="2"/>
      <c r="AI2" s="2"/>
      <c r="AJ2" s="2"/>
      <c r="AK2" s="2"/>
      <c r="AL2" s="2"/>
      <c r="AM2" s="2"/>
      <c r="AN2" s="2"/>
    </row>
    <row r="3" spans="1:54" ht="18.75" customHeight="1">
      <c r="A3" s="22"/>
      <c r="B3" s="5"/>
      <c r="C3" s="6"/>
      <c r="D3" s="6"/>
      <c r="E3" s="6"/>
      <c r="F3" s="6"/>
      <c r="G3" s="6"/>
      <c r="H3" s="6"/>
      <c r="I3" s="6"/>
      <c r="J3" s="6"/>
      <c r="K3" s="5"/>
      <c r="L3" s="5"/>
      <c r="M3" s="5"/>
      <c r="N3" s="5"/>
      <c r="O3" s="5"/>
      <c r="P3" s="5"/>
      <c r="Q3" s="5"/>
      <c r="R3" s="5"/>
      <c r="S3" s="5"/>
      <c r="T3" s="5"/>
      <c r="U3" s="5"/>
      <c r="V3" s="5"/>
      <c r="W3" s="5"/>
      <c r="X3" s="5"/>
      <c r="Y3" s="7"/>
      <c r="Z3" s="29"/>
      <c r="AB3" s="2"/>
      <c r="AC3" s="2"/>
      <c r="AD3" s="2"/>
      <c r="AE3" s="2"/>
      <c r="AF3" s="2"/>
      <c r="AG3" s="2"/>
      <c r="AH3" s="2"/>
      <c r="AI3" s="2"/>
      <c r="AJ3" s="2"/>
      <c r="AK3" s="2"/>
      <c r="AL3" s="2"/>
      <c r="AM3" s="2"/>
      <c r="AN3" s="2"/>
    </row>
    <row r="4" spans="1:54">
      <c r="A4" s="22"/>
      <c r="B4" s="5"/>
      <c r="C4" s="6" t="s">
        <v>152</v>
      </c>
      <c r="D4" s="6"/>
      <c r="E4" s="6"/>
      <c r="F4" s="6"/>
      <c r="G4" s="6"/>
      <c r="H4" s="6"/>
      <c r="I4" s="6"/>
      <c r="J4" s="6"/>
      <c r="K4" s="419"/>
      <c r="L4" s="419"/>
      <c r="M4" s="419"/>
      <c r="N4" s="5"/>
      <c r="O4" s="5"/>
      <c r="P4" s="5"/>
      <c r="Q4" s="5"/>
      <c r="R4" s="5"/>
      <c r="S4" s="5"/>
      <c r="T4" s="5"/>
      <c r="U4" s="5"/>
      <c r="V4" s="5"/>
      <c r="W4" s="5"/>
      <c r="X4" s="5"/>
      <c r="Y4" s="7"/>
      <c r="Z4" s="29"/>
      <c r="AB4" s="2"/>
      <c r="AC4" s="2"/>
      <c r="AD4" s="2"/>
      <c r="AE4" s="2"/>
      <c r="AF4" s="2"/>
      <c r="AG4" s="2"/>
      <c r="AH4" s="2"/>
      <c r="AI4" s="2"/>
      <c r="AJ4" s="2"/>
      <c r="AK4" s="2"/>
      <c r="AL4" s="2"/>
      <c r="AM4" s="2"/>
      <c r="AN4" s="2"/>
      <c r="AO4" s="1"/>
    </row>
    <row r="5" spans="1:54" ht="13.5" thickBot="1">
      <c r="A5" s="22"/>
      <c r="B5" s="5"/>
      <c r="C5" s="8"/>
      <c r="D5" s="6"/>
      <c r="E5" s="6"/>
      <c r="F5" s="6"/>
      <c r="G5" s="6"/>
      <c r="H5" s="6"/>
      <c r="I5" s="6"/>
      <c r="J5" s="6"/>
      <c r="K5" s="51"/>
      <c r="L5" s="51"/>
      <c r="M5" s="51"/>
      <c r="N5" s="5"/>
      <c r="O5" s="5"/>
      <c r="P5" s="5"/>
      <c r="Q5" s="5"/>
      <c r="R5" s="5"/>
      <c r="S5" s="5"/>
      <c r="T5" s="5"/>
      <c r="U5" s="5"/>
      <c r="V5" s="5"/>
      <c r="W5" s="5"/>
      <c r="X5" s="5"/>
      <c r="Y5" s="7"/>
      <c r="Z5" s="29"/>
      <c r="AA5" s="65"/>
      <c r="AB5" s="66" t="s">
        <v>67</v>
      </c>
      <c r="AC5" s="66" t="s">
        <v>67</v>
      </c>
      <c r="AD5" s="66" t="s">
        <v>67</v>
      </c>
      <c r="AE5" s="66" t="s">
        <v>67</v>
      </c>
      <c r="AF5" s="66" t="s">
        <v>67</v>
      </c>
      <c r="AG5" s="66" t="s">
        <v>67</v>
      </c>
      <c r="AH5" s="66" t="s">
        <v>67</v>
      </c>
      <c r="AI5" s="66" t="s">
        <v>67</v>
      </c>
      <c r="AJ5" s="66" t="s">
        <v>67</v>
      </c>
      <c r="AK5" s="66" t="s">
        <v>67</v>
      </c>
      <c r="AL5" s="66" t="s">
        <v>67</v>
      </c>
      <c r="AM5" s="66" t="s">
        <v>67</v>
      </c>
      <c r="AN5" s="66" t="s">
        <v>67</v>
      </c>
      <c r="AO5" s="100" t="s">
        <v>58</v>
      </c>
      <c r="AV5" s="66" t="s">
        <v>67</v>
      </c>
      <c r="AW5" s="66" t="s">
        <v>67</v>
      </c>
      <c r="AX5" s="66" t="s">
        <v>67</v>
      </c>
      <c r="AY5" s="66" t="s">
        <v>67</v>
      </c>
      <c r="AZ5" s="66" t="s">
        <v>67</v>
      </c>
      <c r="BA5" s="66" t="s">
        <v>67</v>
      </c>
      <c r="BB5" s="66" t="s">
        <v>67</v>
      </c>
    </row>
    <row r="6" spans="1:54" ht="23.25" customHeight="1">
      <c r="A6" s="22"/>
      <c r="B6" s="5"/>
      <c r="C6" s="420" t="s">
        <v>36</v>
      </c>
      <c r="D6" s="420"/>
      <c r="E6" s="420"/>
      <c r="F6" s="420"/>
      <c r="G6" s="420"/>
      <c r="H6" s="420"/>
      <c r="I6" s="420"/>
      <c r="J6" s="420"/>
      <c r="K6" s="420"/>
      <c r="L6" s="420"/>
      <c r="M6" s="420"/>
      <c r="N6" s="420"/>
      <c r="O6" s="420"/>
      <c r="P6" s="420"/>
      <c r="Q6" s="420"/>
      <c r="R6" s="420"/>
      <c r="S6" s="420"/>
      <c r="T6" s="420"/>
      <c r="U6" s="420"/>
      <c r="V6" s="420"/>
      <c r="W6" s="420"/>
      <c r="X6" s="420"/>
      <c r="Y6" s="421"/>
      <c r="Z6" s="29"/>
      <c r="AB6" s="185" t="s">
        <v>167</v>
      </c>
      <c r="AC6" s="2"/>
      <c r="AD6" s="2"/>
      <c r="AE6" s="2"/>
      <c r="AF6" s="2"/>
      <c r="AG6" s="2"/>
      <c r="AH6" s="2"/>
      <c r="AI6" s="2"/>
      <c r="AJ6" s="2"/>
      <c r="AK6" s="2"/>
      <c r="AL6" s="2"/>
      <c r="AM6" s="2"/>
      <c r="AN6" s="2"/>
      <c r="AO6" s="411" t="str">
        <f>IFERROR(IF(AJ20="○","C",IF(AK20="○","B",IF(AL20="○","A",IF(AND(AM20="○",AP18="導入済み"),"S","A")))),"")</f>
        <v/>
      </c>
      <c r="AP6" s="412"/>
    </row>
    <row r="7" spans="1:54" ht="14.25" customHeight="1">
      <c r="A7" s="22"/>
      <c r="B7" s="5"/>
      <c r="C7" s="9"/>
      <c r="D7" s="9"/>
      <c r="E7" s="9"/>
      <c r="F7" s="9"/>
      <c r="G7" s="9"/>
      <c r="H7" s="9"/>
      <c r="I7" s="9"/>
      <c r="J7" s="9"/>
      <c r="K7" s="9"/>
      <c r="L7" s="9"/>
      <c r="M7" s="422" t="s">
        <v>153</v>
      </c>
      <c r="N7" s="423"/>
      <c r="O7" s="423"/>
      <c r="P7" s="423"/>
      <c r="Q7" s="423"/>
      <c r="R7" s="423"/>
      <c r="S7" s="423"/>
      <c r="T7" s="423"/>
      <c r="U7" s="423"/>
      <c r="V7" s="423"/>
      <c r="W7" s="423"/>
      <c r="X7" s="423"/>
      <c r="Y7" s="424"/>
      <c r="Z7" s="29"/>
      <c r="AB7" s="53" t="b">
        <v>1</v>
      </c>
      <c r="AC7" s="53" t="b">
        <v>0</v>
      </c>
      <c r="AD7" s="2"/>
      <c r="AE7" s="2"/>
      <c r="AF7" s="2"/>
      <c r="AG7" s="1" t="s">
        <v>119</v>
      </c>
      <c r="AH7" s="67" t="str">
        <f>"case. "&amp;AC25</f>
        <v>case. 0</v>
      </c>
      <c r="AM7" s="2"/>
      <c r="AN7" s="2"/>
      <c r="AO7" s="413"/>
      <c r="AP7" s="414"/>
    </row>
    <row r="8" spans="1:54" ht="14.25" customHeight="1">
      <c r="A8" s="22"/>
      <c r="B8" s="10"/>
      <c r="C8" s="54" t="s">
        <v>33</v>
      </c>
      <c r="D8" s="425" t="s">
        <v>154</v>
      </c>
      <c r="E8" s="426"/>
      <c r="F8" s="426"/>
      <c r="G8" s="426"/>
      <c r="H8" s="426"/>
      <c r="I8" s="426"/>
      <c r="J8" s="426"/>
      <c r="K8" s="426"/>
      <c r="L8" s="427"/>
      <c r="M8" s="428" t="s">
        <v>157</v>
      </c>
      <c r="N8" s="429"/>
      <c r="O8" s="429"/>
      <c r="P8" s="429"/>
      <c r="Q8" s="429"/>
      <c r="R8" s="429"/>
      <c r="S8" s="429"/>
      <c r="T8" s="429"/>
      <c r="U8" s="429"/>
      <c r="V8" s="429"/>
      <c r="W8" s="429"/>
      <c r="X8" s="429"/>
      <c r="Y8" s="430"/>
      <c r="Z8" s="30"/>
      <c r="AB8" s="2"/>
      <c r="AC8" s="2"/>
      <c r="AD8" s="2"/>
      <c r="AE8" s="2"/>
      <c r="AF8" s="2"/>
      <c r="AG8" s="68" t="s">
        <v>101</v>
      </c>
      <c r="AH8" s="68" t="s">
        <v>100</v>
      </c>
      <c r="AI8" s="68" t="s">
        <v>107</v>
      </c>
      <c r="AJ8" s="69" t="s">
        <v>108</v>
      </c>
      <c r="AK8" s="69"/>
      <c r="AL8" s="70" t="s">
        <v>110</v>
      </c>
      <c r="AM8" s="70"/>
      <c r="AN8" s="2"/>
      <c r="AO8" s="413"/>
      <c r="AP8" s="414"/>
    </row>
    <row r="9" spans="1:54" ht="13.5" customHeight="1">
      <c r="A9" s="22"/>
      <c r="B9" s="10"/>
      <c r="C9" s="431" t="s">
        <v>155</v>
      </c>
      <c r="D9" s="431"/>
      <c r="E9" s="431"/>
      <c r="F9" s="431"/>
      <c r="G9" s="431"/>
      <c r="H9" s="431"/>
      <c r="I9" s="431"/>
      <c r="J9" s="431"/>
      <c r="K9" s="431"/>
      <c r="L9" s="432"/>
      <c r="M9" s="433" t="s">
        <v>156</v>
      </c>
      <c r="N9" s="434"/>
      <c r="O9" s="434"/>
      <c r="P9" s="434"/>
      <c r="Q9" s="434"/>
      <c r="R9" s="434"/>
      <c r="S9" s="434"/>
      <c r="T9" s="434"/>
      <c r="U9" s="434"/>
      <c r="V9" s="434"/>
      <c r="W9" s="434"/>
      <c r="X9" s="434"/>
      <c r="Y9" s="435"/>
      <c r="Z9" s="30"/>
      <c r="AB9" s="2"/>
      <c r="AC9" s="2"/>
      <c r="AD9" s="2"/>
      <c r="AE9" s="2"/>
      <c r="AF9" s="2"/>
      <c r="AG9" s="71"/>
      <c r="AH9" s="72"/>
      <c r="AI9" s="73"/>
      <c r="AJ9" s="74" t="s">
        <v>112</v>
      </c>
      <c r="AK9" s="75" t="s">
        <v>115</v>
      </c>
      <c r="AL9" s="74" t="s">
        <v>112</v>
      </c>
      <c r="AM9" s="74" t="s">
        <v>115</v>
      </c>
      <c r="AN9" s="2"/>
      <c r="AO9" s="413"/>
      <c r="AP9" s="414"/>
    </row>
    <row r="10" spans="1:54" ht="13.5" customHeight="1">
      <c r="A10" s="22"/>
      <c r="B10" s="10"/>
      <c r="C10" s="443"/>
      <c r="D10" s="444"/>
      <c r="E10" s="444"/>
      <c r="F10" s="444"/>
      <c r="G10" s="444"/>
      <c r="H10" s="444"/>
      <c r="I10" s="444"/>
      <c r="J10" s="444"/>
      <c r="K10" s="444"/>
      <c r="L10" s="445"/>
      <c r="M10" s="449"/>
      <c r="N10" s="444"/>
      <c r="O10" s="444"/>
      <c r="P10" s="444"/>
      <c r="Q10" s="444"/>
      <c r="R10" s="444"/>
      <c r="S10" s="444"/>
      <c r="T10" s="444"/>
      <c r="U10" s="444"/>
      <c r="V10" s="444"/>
      <c r="W10" s="444"/>
      <c r="X10" s="444"/>
      <c r="Y10" s="450"/>
      <c r="Z10" s="30"/>
      <c r="AB10" s="2"/>
      <c r="AC10" s="2"/>
      <c r="AD10" s="2"/>
      <c r="AE10" s="2"/>
      <c r="AF10" s="2"/>
      <c r="AG10" s="76">
        <f>AP14</f>
        <v>0</v>
      </c>
      <c r="AH10" s="143" t="e">
        <f>VLOOKUP(AG10,AJ32:AL34,3,FALSE)</f>
        <v>#N/A</v>
      </c>
      <c r="AI10" s="143" t="e">
        <f>V25*(-1)</f>
        <v>#VALUE!</v>
      </c>
      <c r="AJ10" s="187" t="e">
        <f>(AE34-AB34)/AB34*100*(-1)</f>
        <v>#VALUE!</v>
      </c>
      <c r="AK10" s="187" t="str">
        <f>IFERROR(CHOOSE(AC25,AC36,AD36,AE36,AD36,AE36,AE36)*(-1),"")</f>
        <v/>
      </c>
      <c r="AL10" s="144">
        <f>S36</f>
        <v>0</v>
      </c>
      <c r="AM10" s="144" t="str">
        <f>IFERROR(CHOOSE(AC25,M36,P36,S36,P36,S36,S36),"")</f>
        <v/>
      </c>
      <c r="AN10" s="2"/>
      <c r="AO10" s="413"/>
      <c r="AP10" s="414"/>
    </row>
    <row r="11" spans="1:54" ht="13.5" customHeight="1">
      <c r="A11" s="22"/>
      <c r="B11" s="10"/>
      <c r="C11" s="443"/>
      <c r="D11" s="444"/>
      <c r="E11" s="444"/>
      <c r="F11" s="444"/>
      <c r="G11" s="444"/>
      <c r="H11" s="444"/>
      <c r="I11" s="444"/>
      <c r="J11" s="444"/>
      <c r="K11" s="444"/>
      <c r="L11" s="445"/>
      <c r="M11" s="449"/>
      <c r="N11" s="444"/>
      <c r="O11" s="444"/>
      <c r="P11" s="444"/>
      <c r="Q11" s="444"/>
      <c r="R11" s="444"/>
      <c r="S11" s="444"/>
      <c r="T11" s="444"/>
      <c r="U11" s="444"/>
      <c r="V11" s="444"/>
      <c r="W11" s="444"/>
      <c r="X11" s="444"/>
      <c r="Y11" s="450"/>
      <c r="Z11" s="30"/>
      <c r="AA11" s="2"/>
      <c r="AB11" s="2"/>
      <c r="AC11" s="2"/>
      <c r="AD11" s="2"/>
      <c r="AE11" s="2"/>
      <c r="AF11" s="2"/>
      <c r="AG11" s="44" t="s">
        <v>126</v>
      </c>
      <c r="AN11" s="2"/>
      <c r="AO11" s="413"/>
      <c r="AP11" s="414"/>
    </row>
    <row r="12" spans="1:54" ht="14.25" customHeight="1" thickBot="1">
      <c r="A12" s="22"/>
      <c r="B12" s="10"/>
      <c r="C12" s="446"/>
      <c r="D12" s="447"/>
      <c r="E12" s="447"/>
      <c r="F12" s="447"/>
      <c r="G12" s="447"/>
      <c r="H12" s="447"/>
      <c r="I12" s="447"/>
      <c r="J12" s="447"/>
      <c r="K12" s="447"/>
      <c r="L12" s="448"/>
      <c r="M12" s="436" t="s">
        <v>48</v>
      </c>
      <c r="N12" s="437"/>
      <c r="O12" s="437"/>
      <c r="P12" s="437"/>
      <c r="Q12" s="437"/>
      <c r="R12" s="437"/>
      <c r="S12" s="437"/>
      <c r="T12" s="438" t="s">
        <v>158</v>
      </c>
      <c r="U12" s="438"/>
      <c r="V12" s="438"/>
      <c r="W12" s="438"/>
      <c r="X12" s="438"/>
      <c r="Y12" s="439"/>
      <c r="Z12" s="30"/>
      <c r="AA12" s="2"/>
      <c r="AB12" s="4" t="s">
        <v>70</v>
      </c>
      <c r="AC12" s="4"/>
      <c r="AG12" s="44" t="s">
        <v>125</v>
      </c>
      <c r="AO12" s="415"/>
      <c r="AP12" s="416"/>
    </row>
    <row r="13" spans="1:54" ht="9" customHeight="1" thickBot="1">
      <c r="A13" s="22"/>
      <c r="B13" s="5"/>
      <c r="C13" s="55"/>
      <c r="D13" s="56"/>
      <c r="E13" s="56"/>
      <c r="F13" s="56"/>
      <c r="G13" s="56"/>
      <c r="H13" s="56"/>
      <c r="I13" s="56"/>
      <c r="J13" s="56"/>
      <c r="K13" s="56"/>
      <c r="L13" s="56"/>
      <c r="M13" s="56"/>
      <c r="N13" s="56"/>
      <c r="O13" s="56"/>
      <c r="P13" s="56"/>
      <c r="Q13" s="56"/>
      <c r="R13" s="56"/>
      <c r="S13" s="56"/>
      <c r="T13" s="56"/>
      <c r="U13" s="56"/>
      <c r="V13" s="56"/>
      <c r="W13" s="56"/>
      <c r="X13" s="56"/>
      <c r="Y13" s="57"/>
      <c r="Z13" s="29"/>
      <c r="AA13" s="2"/>
      <c r="AB13" s="2"/>
      <c r="AC13" s="2"/>
    </row>
    <row r="14" spans="1:54">
      <c r="A14" s="22"/>
      <c r="B14" s="10"/>
      <c r="C14" s="451" t="s">
        <v>16</v>
      </c>
      <c r="D14" s="449"/>
      <c r="E14" s="444"/>
      <c r="F14" s="444"/>
      <c r="G14" s="444"/>
      <c r="H14" s="444"/>
      <c r="I14" s="444"/>
      <c r="J14" s="444"/>
      <c r="K14" s="444"/>
      <c r="L14" s="444"/>
      <c r="M14" s="444"/>
      <c r="N14" s="444"/>
      <c r="O14" s="444"/>
      <c r="P14" s="444"/>
      <c r="Q14" s="444"/>
      <c r="R14" s="444"/>
      <c r="S14" s="385" t="s">
        <v>0</v>
      </c>
      <c r="T14" s="386"/>
      <c r="U14" s="387"/>
      <c r="V14" s="455"/>
      <c r="W14" s="389"/>
      <c r="X14" s="389"/>
      <c r="Y14" s="391"/>
      <c r="Z14" s="30"/>
      <c r="AA14" s="2"/>
      <c r="AB14" s="78" t="str">
        <f>V14&amp;W14&amp;X14&amp;Y14</f>
        <v/>
      </c>
      <c r="AC14" s="2"/>
      <c r="AG14" s="79"/>
      <c r="AH14" s="74" t="s">
        <v>114</v>
      </c>
      <c r="AI14" s="74" t="s">
        <v>111</v>
      </c>
      <c r="AJ14" s="74" t="s">
        <v>99</v>
      </c>
      <c r="AK14" s="74" t="s">
        <v>103</v>
      </c>
      <c r="AL14" s="74" t="s">
        <v>104</v>
      </c>
      <c r="AM14" s="74" t="s">
        <v>105</v>
      </c>
      <c r="AO14" s="101" t="s">
        <v>59</v>
      </c>
      <c r="AP14" s="131"/>
    </row>
    <row r="15" spans="1:54" ht="16.5" customHeight="1">
      <c r="A15" s="22"/>
      <c r="B15" s="10"/>
      <c r="C15" s="452"/>
      <c r="D15" s="453"/>
      <c r="E15" s="454"/>
      <c r="F15" s="454"/>
      <c r="G15" s="454"/>
      <c r="H15" s="454"/>
      <c r="I15" s="454"/>
      <c r="J15" s="454"/>
      <c r="K15" s="454"/>
      <c r="L15" s="454"/>
      <c r="M15" s="454"/>
      <c r="N15" s="454"/>
      <c r="O15" s="454"/>
      <c r="P15" s="454"/>
      <c r="Q15" s="454"/>
      <c r="R15" s="454"/>
      <c r="S15" s="313"/>
      <c r="T15" s="314"/>
      <c r="U15" s="388"/>
      <c r="V15" s="390"/>
      <c r="W15" s="390"/>
      <c r="X15" s="390"/>
      <c r="Y15" s="392"/>
      <c r="Z15" s="30"/>
      <c r="AA15" s="2"/>
      <c r="AB15" s="53" t="b">
        <v>0</v>
      </c>
      <c r="AC15" s="2"/>
      <c r="AG15" s="76" t="s">
        <v>117</v>
      </c>
      <c r="AH15" s="77" t="e">
        <f>AH10</f>
        <v>#N/A</v>
      </c>
      <c r="AI15" s="77" t="e">
        <f>AI10</f>
        <v>#VALUE!</v>
      </c>
      <c r="AJ15" s="80" t="e">
        <f>IF($AH$15&lt;=$AI$15,"○","✕")</f>
        <v>#N/A</v>
      </c>
      <c r="AK15" s="80" t="e">
        <f>IF($AH$15&lt;=$AI$15,"○","✕")</f>
        <v>#N/A</v>
      </c>
      <c r="AL15" s="80" t="e">
        <f>IF($AH$15&lt;=$AI$15,"○","✕")</f>
        <v>#N/A</v>
      </c>
      <c r="AM15" s="80" t="e">
        <f>IF($AH$15&lt;=$AI$15,"○","✕")</f>
        <v>#N/A</v>
      </c>
      <c r="AO15" s="102" t="s">
        <v>47</v>
      </c>
      <c r="AP15" s="145" t="str">
        <f>V25</f>
        <v/>
      </c>
      <c r="AQ15" s="3" t="s">
        <v>23</v>
      </c>
    </row>
    <row r="16" spans="1:54" ht="18.75" customHeight="1">
      <c r="A16" s="22"/>
      <c r="B16" s="10"/>
      <c r="C16" s="284" t="s">
        <v>11</v>
      </c>
      <c r="D16" s="34"/>
      <c r="E16" s="35"/>
      <c r="F16" s="35"/>
      <c r="G16" s="35"/>
      <c r="H16" s="35"/>
      <c r="I16" s="35"/>
      <c r="J16" s="35"/>
      <c r="K16" s="35"/>
      <c r="L16" s="35"/>
      <c r="M16" s="35"/>
      <c r="N16" s="36"/>
      <c r="O16" s="38" t="s">
        <v>160</v>
      </c>
      <c r="P16" s="35"/>
      <c r="Q16" s="35"/>
      <c r="R16" s="35"/>
      <c r="S16" s="35"/>
      <c r="T16" s="35"/>
      <c r="U16" s="35"/>
      <c r="V16" s="35"/>
      <c r="W16" s="35"/>
      <c r="X16" s="35"/>
      <c r="Y16" s="37"/>
      <c r="Z16" s="30"/>
      <c r="AA16" s="2"/>
      <c r="AB16" s="53" t="b">
        <v>0</v>
      </c>
      <c r="AC16" s="2"/>
      <c r="AG16" s="76" t="s">
        <v>113</v>
      </c>
      <c r="AH16" s="77" t="e">
        <f>AH10*1.5</f>
        <v>#N/A</v>
      </c>
      <c r="AI16" s="77" t="e">
        <f>AI10</f>
        <v>#VALUE!</v>
      </c>
      <c r="AJ16" s="74" t="s">
        <v>116</v>
      </c>
      <c r="AK16" s="74" t="s">
        <v>116</v>
      </c>
      <c r="AL16" s="80" t="e">
        <f>IF($AH$16&lt;=$AI$16,"○","✕")</f>
        <v>#N/A</v>
      </c>
      <c r="AM16" s="80" t="e">
        <f>IF($AH$16&lt;=$AI$16,"○","✕")</f>
        <v>#N/A</v>
      </c>
      <c r="AO16" s="102" t="s">
        <v>46</v>
      </c>
      <c r="AP16" s="146" t="str">
        <f>V29</f>
        <v/>
      </c>
      <c r="AQ16" s="3" t="s">
        <v>23</v>
      </c>
    </row>
    <row r="17" spans="1:52" ht="18.75" customHeight="1">
      <c r="A17" s="22"/>
      <c r="B17" s="10"/>
      <c r="C17" s="286"/>
      <c r="D17" s="34"/>
      <c r="E17" s="38" t="s">
        <v>159</v>
      </c>
      <c r="F17" s="35"/>
      <c r="G17" s="35"/>
      <c r="H17" s="35"/>
      <c r="I17" s="35"/>
      <c r="J17" s="35"/>
      <c r="K17" s="35"/>
      <c r="L17" s="35"/>
      <c r="M17" s="35"/>
      <c r="N17" s="36"/>
      <c r="O17" s="38" t="s">
        <v>161</v>
      </c>
      <c r="P17" s="35"/>
      <c r="Q17" s="35"/>
      <c r="R17" s="35"/>
      <c r="S17" s="35"/>
      <c r="T17" s="35"/>
      <c r="U17" s="35"/>
      <c r="V17" s="35"/>
      <c r="W17" s="35"/>
      <c r="X17" s="35"/>
      <c r="Y17" s="37"/>
      <c r="Z17" s="30"/>
      <c r="AA17" s="2"/>
      <c r="AB17" s="53" t="b">
        <v>0</v>
      </c>
      <c r="AC17" s="2"/>
      <c r="AG17" s="76" t="s">
        <v>109</v>
      </c>
      <c r="AH17" s="77" t="e">
        <f>AH10/2</f>
        <v>#N/A</v>
      </c>
      <c r="AI17" s="77" t="e">
        <f>AI10</f>
        <v>#VALUE!</v>
      </c>
      <c r="AJ17" s="80" t="e">
        <f>IF($AH$17&lt;=$AI$17,"○","✕")</f>
        <v>#N/A</v>
      </c>
      <c r="AK17" s="80" t="e">
        <f>IF($AH$17&lt;=$AI$17,"○","✕")</f>
        <v>#N/A</v>
      </c>
      <c r="AL17" s="74" t="s">
        <v>116</v>
      </c>
      <c r="AM17" s="74" t="s">
        <v>116</v>
      </c>
      <c r="AO17" s="199" t="s">
        <v>57</v>
      </c>
      <c r="AP17" s="200" t="str">
        <f>IF(S36="","",S36)</f>
        <v/>
      </c>
      <c r="AQ17" s="3" t="s">
        <v>23</v>
      </c>
    </row>
    <row r="18" spans="1:52" ht="18.75" customHeight="1" thickBot="1">
      <c r="A18" s="22"/>
      <c r="B18" s="10"/>
      <c r="C18" s="288"/>
      <c r="D18" s="34"/>
      <c r="E18" s="35"/>
      <c r="F18" s="35"/>
      <c r="G18" s="35"/>
      <c r="H18" s="35"/>
      <c r="I18" s="35"/>
      <c r="J18" s="35"/>
      <c r="K18" s="35"/>
      <c r="L18" s="35"/>
      <c r="M18" s="35"/>
      <c r="N18" s="36"/>
      <c r="O18" s="38" t="s">
        <v>162</v>
      </c>
      <c r="P18" s="35"/>
      <c r="Q18" s="35"/>
      <c r="R18" s="35"/>
      <c r="S18" s="35"/>
      <c r="T18" s="35"/>
      <c r="U18" s="35"/>
      <c r="V18" s="35"/>
      <c r="W18" s="35"/>
      <c r="X18" s="35"/>
      <c r="Y18" s="39"/>
      <c r="Z18" s="30"/>
      <c r="AA18" s="2"/>
      <c r="AB18" s="44" t="s">
        <v>71</v>
      </c>
      <c r="AC18" s="4"/>
      <c r="AG18" s="76" t="s">
        <v>124</v>
      </c>
      <c r="AH18" s="182">
        <f>AJ41</f>
        <v>0</v>
      </c>
      <c r="AI18" s="141">
        <f>SUM(M29:U30)</f>
        <v>0</v>
      </c>
      <c r="AJ18" s="80" t="str">
        <f>IF($AH$18&gt;=$AI$18,"○","✕")</f>
        <v>○</v>
      </c>
      <c r="AK18" s="80" t="str">
        <f>IF($AH$18&gt;=$AI$18,"○","✕")</f>
        <v>○</v>
      </c>
      <c r="AL18" s="80" t="str">
        <f>IF($AH$18&gt;=$AI$18,"○","✕")</f>
        <v>○</v>
      </c>
      <c r="AM18" s="80" t="str">
        <f>IF($AH$18&gt;=$AI$18,"○","✕")</f>
        <v>○</v>
      </c>
      <c r="AN18" s="4"/>
      <c r="AO18" s="103" t="s">
        <v>197</v>
      </c>
      <c r="AP18" s="198"/>
    </row>
    <row r="19" spans="1:52" ht="19.5" customHeight="1">
      <c r="A19" s="22"/>
      <c r="B19" s="10"/>
      <c r="C19" s="52" t="s">
        <v>17</v>
      </c>
      <c r="D19" s="456" t="s">
        <v>163</v>
      </c>
      <c r="E19" s="457"/>
      <c r="F19" s="457"/>
      <c r="G19" s="457"/>
      <c r="H19" s="457"/>
      <c r="I19" s="457"/>
      <c r="J19" s="457"/>
      <c r="K19" s="457"/>
      <c r="L19" s="457"/>
      <c r="M19" s="457"/>
      <c r="N19" s="457"/>
      <c r="O19" s="457"/>
      <c r="P19" s="457"/>
      <c r="Q19" s="457"/>
      <c r="R19" s="457"/>
      <c r="S19" s="457"/>
      <c r="T19" s="457"/>
      <c r="U19" s="457"/>
      <c r="V19" s="457"/>
      <c r="W19" s="457"/>
      <c r="X19" s="457"/>
      <c r="Y19" s="458"/>
      <c r="Z19" s="30"/>
      <c r="AA19" s="2"/>
      <c r="AC19" s="2"/>
      <c r="AG19" s="76" t="s">
        <v>110</v>
      </c>
      <c r="AH19" s="144">
        <v>30</v>
      </c>
      <c r="AI19" s="144">
        <f>AL10</f>
        <v>0</v>
      </c>
      <c r="AJ19" s="80" t="str">
        <f>IF($AH$19&lt;=$AI$19,"○","✕")</f>
        <v>✕</v>
      </c>
      <c r="AK19" s="80" t="str">
        <f>IF($AH$19&lt;=$AI$19,"○","✕")</f>
        <v>✕</v>
      </c>
      <c r="AL19" s="80" t="str">
        <f>IF($AH$19&lt;=$AI$19,"○","✕")</f>
        <v>✕</v>
      </c>
      <c r="AM19" s="80" t="str">
        <f>IF($AH$19&lt;=$AI$19,"○","✕")</f>
        <v>✕</v>
      </c>
      <c r="AN19" s="81"/>
    </row>
    <row r="20" spans="1:52" ht="33" customHeight="1">
      <c r="A20" s="22"/>
      <c r="B20" s="10"/>
      <c r="C20" s="52" t="s">
        <v>18</v>
      </c>
      <c r="D20" s="440"/>
      <c r="E20" s="441"/>
      <c r="F20" s="441"/>
      <c r="G20" s="441"/>
      <c r="H20" s="441"/>
      <c r="I20" s="441"/>
      <c r="J20" s="441"/>
      <c r="K20" s="441"/>
      <c r="L20" s="441"/>
      <c r="M20" s="441"/>
      <c r="N20" s="441"/>
      <c r="O20" s="441"/>
      <c r="P20" s="441"/>
      <c r="Q20" s="441"/>
      <c r="R20" s="441"/>
      <c r="S20" s="441"/>
      <c r="T20" s="441"/>
      <c r="U20" s="441"/>
      <c r="V20" s="441"/>
      <c r="W20" s="441"/>
      <c r="X20" s="441"/>
      <c r="Y20" s="442"/>
      <c r="Z20" s="30"/>
      <c r="AA20" s="2"/>
      <c r="AC20" s="2"/>
      <c r="AG20" s="82" t="s">
        <v>118</v>
      </c>
      <c r="AH20" s="74" t="s">
        <v>116</v>
      </c>
      <c r="AI20" s="74" t="s">
        <v>116</v>
      </c>
      <c r="AJ20" s="80" t="e">
        <f>IF(AND(AJ15="✕",COUNTIF(AJ16:AJ19,"○")=0),"○","✕")</f>
        <v>#N/A</v>
      </c>
      <c r="AK20" s="80" t="e">
        <f>IF(AND(AK15="✕",COUNTIF(AK16:AK19,"○")&gt;0),"○","✕")</f>
        <v>#N/A</v>
      </c>
      <c r="AL20" s="80" t="e">
        <f>IF(AND(AL15="○",COUNTIF(AL16:AL19,"✕")&gt;0),"○","✕")</f>
        <v>#N/A</v>
      </c>
      <c r="AM20" s="80" t="e">
        <f>IF(AND(AM15="○",COUNTIF(AM16:AM19,"✕")=0),"○","✕")</f>
        <v>#N/A</v>
      </c>
      <c r="AN20" s="81"/>
    </row>
    <row r="21" spans="1:52" ht="33" customHeight="1">
      <c r="A21" s="22"/>
      <c r="B21" s="10"/>
      <c r="C21" s="11" t="s">
        <v>19</v>
      </c>
      <c r="D21" s="440"/>
      <c r="E21" s="459"/>
      <c r="F21" s="459"/>
      <c r="G21" s="459"/>
      <c r="H21" s="459"/>
      <c r="I21" s="459"/>
      <c r="J21" s="459"/>
      <c r="K21" s="459"/>
      <c r="L21" s="459"/>
      <c r="M21" s="459"/>
      <c r="N21" s="459"/>
      <c r="O21" s="459"/>
      <c r="P21" s="459"/>
      <c r="Q21" s="459"/>
      <c r="R21" s="459"/>
      <c r="S21" s="459"/>
      <c r="T21" s="459"/>
      <c r="U21" s="459"/>
      <c r="V21" s="459"/>
      <c r="W21" s="459"/>
      <c r="X21" s="459"/>
      <c r="Y21" s="460"/>
      <c r="Z21" s="31"/>
      <c r="AA21" s="2"/>
      <c r="AG21" s="44" t="s">
        <v>120</v>
      </c>
      <c r="AN21" s="83"/>
    </row>
    <row r="22" spans="1:52" ht="13.5" thickBot="1">
      <c r="A22" s="22"/>
      <c r="B22" s="10"/>
      <c r="C22" s="393" t="s">
        <v>43</v>
      </c>
      <c r="D22" s="396" t="s">
        <v>20</v>
      </c>
      <c r="E22" s="397"/>
      <c r="F22" s="397"/>
      <c r="G22" s="397"/>
      <c r="H22" s="397"/>
      <c r="I22" s="398"/>
      <c r="J22" s="289" t="s">
        <v>21</v>
      </c>
      <c r="K22" s="290"/>
      <c r="L22" s="291"/>
      <c r="M22" s="289" t="s">
        <v>8</v>
      </c>
      <c r="N22" s="292"/>
      <c r="O22" s="293"/>
      <c r="P22" s="289" t="s">
        <v>9</v>
      </c>
      <c r="Q22" s="292"/>
      <c r="R22" s="293"/>
      <c r="S22" s="289" t="s">
        <v>10</v>
      </c>
      <c r="T22" s="292"/>
      <c r="U22" s="368"/>
      <c r="V22" s="283" t="s">
        <v>22</v>
      </c>
      <c r="W22" s="283"/>
      <c r="X22" s="283"/>
      <c r="Y22" s="325"/>
      <c r="Z22" s="31"/>
      <c r="AA22" s="2"/>
      <c r="AB22" s="1" t="s">
        <v>147</v>
      </c>
      <c r="AO22" s="2" t="s">
        <v>53</v>
      </c>
      <c r="AW22" s="2" t="s">
        <v>148</v>
      </c>
    </row>
    <row r="23" spans="1:52">
      <c r="A23" s="22"/>
      <c r="B23" s="10"/>
      <c r="C23" s="394"/>
      <c r="D23" s="399"/>
      <c r="E23" s="400"/>
      <c r="F23" s="400"/>
      <c r="G23" s="400"/>
      <c r="H23" s="400"/>
      <c r="I23" s="401"/>
      <c r="J23" s="402" t="s">
        <v>173</v>
      </c>
      <c r="K23" s="403"/>
      <c r="L23" s="404"/>
      <c r="M23" s="330" t="s">
        <v>170</v>
      </c>
      <c r="N23" s="331"/>
      <c r="O23" s="332"/>
      <c r="P23" s="330" t="s">
        <v>171</v>
      </c>
      <c r="Q23" s="331"/>
      <c r="R23" s="332"/>
      <c r="S23" s="330" t="s">
        <v>172</v>
      </c>
      <c r="T23" s="331"/>
      <c r="U23" s="333"/>
      <c r="V23" s="287"/>
      <c r="W23" s="287"/>
      <c r="X23" s="287"/>
      <c r="Y23" s="326"/>
      <c r="Z23" s="31"/>
      <c r="AA23" s="2"/>
      <c r="AB23" s="84" t="s">
        <v>21</v>
      </c>
      <c r="AC23" s="84" t="s">
        <v>72</v>
      </c>
      <c r="AD23" s="84" t="s">
        <v>73</v>
      </c>
      <c r="AE23" s="84" t="s">
        <v>74</v>
      </c>
      <c r="AF23" s="65"/>
      <c r="AG23" s="85" t="s">
        <v>121</v>
      </c>
      <c r="AJ23" s="4" t="s">
        <v>69</v>
      </c>
      <c r="AK23" s="44"/>
      <c r="AL23" s="4" t="s">
        <v>193</v>
      </c>
      <c r="AN23" s="65"/>
      <c r="AO23" s="104" t="s">
        <v>186</v>
      </c>
      <c r="AP23" s="105" t="s">
        <v>187</v>
      </c>
      <c r="AQ23" s="105" t="s">
        <v>188</v>
      </c>
      <c r="AR23" s="106" t="s">
        <v>189</v>
      </c>
      <c r="AS23" s="264" t="s">
        <v>54</v>
      </c>
      <c r="AT23" s="265"/>
      <c r="AW23" s="104" t="s">
        <v>186</v>
      </c>
      <c r="AX23" s="105" t="s">
        <v>187</v>
      </c>
      <c r="AY23" s="105" t="s">
        <v>188</v>
      </c>
      <c r="AZ23" s="106" t="s">
        <v>189</v>
      </c>
    </row>
    <row r="24" spans="1:52" ht="17.25" customHeight="1" thickBot="1">
      <c r="A24" s="22"/>
      <c r="B24" s="10"/>
      <c r="C24" s="394"/>
      <c r="D24" s="58"/>
      <c r="E24" s="405" t="s">
        <v>6</v>
      </c>
      <c r="F24" s="405"/>
      <c r="G24" s="405"/>
      <c r="H24" s="405"/>
      <c r="I24" s="405"/>
      <c r="J24" s="406"/>
      <c r="K24" s="316"/>
      <c r="L24" s="59" t="s">
        <v>1</v>
      </c>
      <c r="M24" s="406"/>
      <c r="N24" s="316"/>
      <c r="O24" s="59" t="s">
        <v>1</v>
      </c>
      <c r="P24" s="406"/>
      <c r="Q24" s="316"/>
      <c r="R24" s="59" t="s">
        <v>1</v>
      </c>
      <c r="S24" s="406"/>
      <c r="T24" s="316"/>
      <c r="U24" s="60" t="s">
        <v>1</v>
      </c>
      <c r="V24" s="407" t="str">
        <f>IFERROR(CHOOSE(AC25,ROUND((AC29-AB29)/AB29*100,2),ROUND((AVERAGE(AC29,AD29)-AB29)/AB29*100,2),ROUND((AVERAGE(AC29,AD29,AE29)-AB29)/AB29*100,2),ROUND((AD29-AB29)/AB29*100,2),ROUND((AVERAGE(AD29,AE29)-AB29)/AB29*100,2),ROUND((AE29-AB29)/AB29*100,2)),"")</f>
        <v/>
      </c>
      <c r="W24" s="317"/>
      <c r="X24" s="61"/>
      <c r="Y24" s="62" t="s">
        <v>23</v>
      </c>
      <c r="Z24" s="31"/>
      <c r="AA24" s="2"/>
      <c r="AB24" s="86" t="str">
        <f>IF(AND(AO24=0,AW24=0),"×","○")</f>
        <v>×</v>
      </c>
      <c r="AC24" s="86" t="str">
        <f>IF(AND(AP24=0,AX24=0),"×","○")</f>
        <v>×</v>
      </c>
      <c r="AD24" s="86" t="str">
        <f>IF(AND(AQ24=0,AY24=0),"×","○")</f>
        <v>×</v>
      </c>
      <c r="AE24" s="86" t="str">
        <f>IF(AND(AR24=0,AZ24=0),"×","○")</f>
        <v>×</v>
      </c>
      <c r="AF24" s="65"/>
      <c r="AG24" s="4" t="s">
        <v>32</v>
      </c>
      <c r="AH24" s="65"/>
      <c r="AI24" s="65"/>
      <c r="AJ24" s="2"/>
      <c r="AL24" s="4" t="s">
        <v>194</v>
      </c>
      <c r="AM24" s="65"/>
      <c r="AN24" s="65"/>
      <c r="AO24" s="180"/>
      <c r="AP24" s="175"/>
      <c r="AQ24" s="176"/>
      <c r="AR24" s="177"/>
      <c r="AS24" s="266" t="str">
        <f>IFERROR(CHOOSE(AC25,ROUND((AP24-AO24)/AO24*100,2),ROUND((AVERAGE(AP24,AQ24)-AO24)/AO24*100,2),ROUND((AVERAGE(AP24,AQ24,AR24)-AO24)/AO24*100,2),ROUND((AQ24-AO24)/AO24*100,2),ROUND((AVERAGE(AQ24,AR24)-AO24)/AO24*100,2),ROUND((AR24-AO24)/AO24*100,2)),"")</f>
        <v/>
      </c>
      <c r="AT24" s="267"/>
      <c r="AU24" s="3" t="s">
        <v>55</v>
      </c>
      <c r="AW24" s="166"/>
      <c r="AX24" s="167"/>
      <c r="AY24" s="167"/>
      <c r="AZ24" s="168"/>
    </row>
    <row r="25" spans="1:52" ht="17.25" customHeight="1">
      <c r="A25" s="22"/>
      <c r="B25" s="10"/>
      <c r="C25" s="394"/>
      <c r="D25" s="63"/>
      <c r="E25" s="408" t="s">
        <v>7</v>
      </c>
      <c r="F25" s="409"/>
      <c r="G25" s="409"/>
      <c r="H25" s="409"/>
      <c r="I25" s="410"/>
      <c r="J25" s="406"/>
      <c r="K25" s="316"/>
      <c r="L25" s="59" t="s">
        <v>1</v>
      </c>
      <c r="M25" s="315" t="str">
        <f>IF(M24="","",ROUND(M24-J54-AO58,1))</f>
        <v/>
      </c>
      <c r="N25" s="316"/>
      <c r="O25" s="59" t="s">
        <v>1</v>
      </c>
      <c r="P25" s="315" t="str">
        <f>IF(P24="","",ROUND(P24-N54-AP58,1))</f>
        <v/>
      </c>
      <c r="Q25" s="316"/>
      <c r="R25" s="59" t="s">
        <v>1</v>
      </c>
      <c r="S25" s="315" t="str">
        <f>IF(S24="","",ROUND(S24-R54-AQ58,1))</f>
        <v/>
      </c>
      <c r="T25" s="316"/>
      <c r="U25" s="60" t="s">
        <v>1</v>
      </c>
      <c r="V25" s="317" t="str">
        <f>IFERROR(CHOOSE(AC25,ROUND((AC30-AB30)/AB30*100,2),ROUND((AVERAGE(AC30,AD30)-AB30)/AB30*100,2),ROUND((AVERAGE(AC30,AD30,AE30)-AB30)/AB30*100,2),ROUND((AD30-AB30)/AB30*100,2),ROUND((AVERAGE(AD30,AE30)-AB30)/AB30*100,2),ROUND((AE30-AB30)/AB30*100,2)),"")</f>
        <v/>
      </c>
      <c r="W25" s="317"/>
      <c r="X25" s="61"/>
      <c r="Y25" s="62" t="s">
        <v>23</v>
      </c>
      <c r="Z25" s="31"/>
      <c r="AA25" s="2"/>
      <c r="AB25" s="87" t="s">
        <v>75</v>
      </c>
      <c r="AC25" s="86">
        <f>IF(AB24="×",0,IF(AND(AB24="○",AC24="○",AD24="○",AE24="○"),3,IF(AND(AB24="○",AC24="○",AD24="○",AE24="×"),2,IF(AND(AB24="○",AC24="○",AD24="×",AE24="×"),1,IF(AND(AB24="○",AC24="×",AD24="○",AE24="○"),5,IF(AND(AB24="○",AC24="×",AD24="○",AE24="×"),4,IF(AND(AB24="○",AC24="×",AD24="×",AE24="○"),6,0)))))))</f>
        <v>0</v>
      </c>
      <c r="AD25" s="87"/>
      <c r="AE25" s="87"/>
      <c r="AF25" s="65"/>
      <c r="AG25" s="85" t="s">
        <v>173</v>
      </c>
      <c r="AH25" s="65"/>
      <c r="AI25" s="65"/>
      <c r="AJ25" s="3" t="s">
        <v>68</v>
      </c>
      <c r="AL25" s="4" t="s">
        <v>195</v>
      </c>
      <c r="AM25" s="65"/>
      <c r="AN25" s="65"/>
      <c r="AS25" s="1"/>
      <c r="AT25" s="1"/>
      <c r="AU25" s="1"/>
      <c r="AW25" s="169" t="s">
        <v>146</v>
      </c>
    </row>
    <row r="26" spans="1:52" ht="36" customHeight="1">
      <c r="A26" s="22"/>
      <c r="B26" s="10"/>
      <c r="C26" s="395"/>
      <c r="D26" s="318" t="s">
        <v>38</v>
      </c>
      <c r="E26" s="319"/>
      <c r="F26" s="319"/>
      <c r="G26" s="319"/>
      <c r="H26" s="319"/>
      <c r="I26" s="320"/>
      <c r="J26" s="280"/>
      <c r="K26" s="281"/>
      <c r="L26" s="281"/>
      <c r="M26" s="281"/>
      <c r="N26" s="281"/>
      <c r="O26" s="281"/>
      <c r="P26" s="281"/>
      <c r="Q26" s="281"/>
      <c r="R26" s="281"/>
      <c r="S26" s="281"/>
      <c r="T26" s="281"/>
      <c r="U26" s="281"/>
      <c r="V26" s="281"/>
      <c r="W26" s="281"/>
      <c r="X26" s="281"/>
      <c r="Y26" s="282"/>
      <c r="Z26" s="31"/>
      <c r="AA26" s="2"/>
      <c r="AC26" s="2"/>
      <c r="AD26" s="2"/>
      <c r="AE26" s="2"/>
      <c r="AF26" s="2"/>
      <c r="AG26" s="85" t="s">
        <v>174</v>
      </c>
      <c r="AH26" s="2"/>
      <c r="AI26" s="2"/>
      <c r="AJ26" s="3" t="s">
        <v>179</v>
      </c>
      <c r="AL26" s="44" t="s">
        <v>196</v>
      </c>
      <c r="AM26" s="2"/>
      <c r="AN26" s="2"/>
    </row>
    <row r="27" spans="1:52" ht="13.5" thickBot="1">
      <c r="A27" s="22"/>
      <c r="B27" s="10"/>
      <c r="C27" s="355" t="s">
        <v>24</v>
      </c>
      <c r="D27" s="358" t="s">
        <v>25</v>
      </c>
      <c r="E27" s="359"/>
      <c r="F27" s="362" t="s">
        <v>26</v>
      </c>
      <c r="G27" s="363"/>
      <c r="H27" s="363"/>
      <c r="I27" s="364"/>
      <c r="J27" s="236" t="s">
        <v>21</v>
      </c>
      <c r="K27" s="239"/>
      <c r="L27" s="257"/>
      <c r="M27" s="289" t="s">
        <v>8</v>
      </c>
      <c r="N27" s="292"/>
      <c r="O27" s="293"/>
      <c r="P27" s="289" t="s">
        <v>9</v>
      </c>
      <c r="Q27" s="292"/>
      <c r="R27" s="293"/>
      <c r="S27" s="289" t="s">
        <v>10</v>
      </c>
      <c r="T27" s="292"/>
      <c r="U27" s="368"/>
      <c r="V27" s="283" t="s">
        <v>22</v>
      </c>
      <c r="W27" s="283"/>
      <c r="X27" s="283"/>
      <c r="Y27" s="325"/>
      <c r="Z27" s="31"/>
      <c r="AA27" s="2"/>
      <c r="AB27" s="88" t="s">
        <v>94</v>
      </c>
      <c r="AC27" s="89"/>
      <c r="AD27" s="90"/>
      <c r="AE27" s="90"/>
      <c r="AF27" s="2"/>
      <c r="AG27" s="85" t="s">
        <v>175</v>
      </c>
      <c r="AH27" s="2"/>
      <c r="AI27" s="2"/>
      <c r="AJ27" s="3" t="s">
        <v>180</v>
      </c>
      <c r="AM27" s="2"/>
      <c r="AN27" s="2"/>
      <c r="AO27" s="300" t="s">
        <v>34</v>
      </c>
      <c r="AP27" s="300"/>
      <c r="AQ27" s="300"/>
      <c r="AR27" s="300"/>
    </row>
    <row r="28" spans="1:52">
      <c r="A28" s="22"/>
      <c r="B28" s="10"/>
      <c r="C28" s="356"/>
      <c r="D28" s="360"/>
      <c r="E28" s="361"/>
      <c r="F28" s="365"/>
      <c r="G28" s="366"/>
      <c r="H28" s="366"/>
      <c r="I28" s="367"/>
      <c r="J28" s="369" t="s">
        <v>178</v>
      </c>
      <c r="K28" s="370"/>
      <c r="L28" s="371"/>
      <c r="M28" s="330" t="s">
        <v>170</v>
      </c>
      <c r="N28" s="331"/>
      <c r="O28" s="332"/>
      <c r="P28" s="330" t="s">
        <v>171</v>
      </c>
      <c r="Q28" s="331"/>
      <c r="R28" s="332"/>
      <c r="S28" s="330" t="s">
        <v>172</v>
      </c>
      <c r="T28" s="331"/>
      <c r="U28" s="333"/>
      <c r="V28" s="287"/>
      <c r="W28" s="287"/>
      <c r="X28" s="287"/>
      <c r="Y28" s="326"/>
      <c r="Z28" s="31"/>
      <c r="AA28" s="2"/>
      <c r="AB28" s="91" t="s">
        <v>21</v>
      </c>
      <c r="AC28" s="91" t="s">
        <v>72</v>
      </c>
      <c r="AD28" s="92" t="s">
        <v>73</v>
      </c>
      <c r="AE28" s="92" t="s">
        <v>74</v>
      </c>
      <c r="AF28" s="2"/>
      <c r="AG28" s="85" t="s">
        <v>176</v>
      </c>
      <c r="AH28" s="2"/>
      <c r="AI28" s="2"/>
      <c r="AJ28" s="3" t="s">
        <v>181</v>
      </c>
      <c r="AM28" s="2"/>
      <c r="AN28" s="2"/>
      <c r="AO28" s="107" t="s">
        <v>21</v>
      </c>
      <c r="AP28" s="108" t="s">
        <v>187</v>
      </c>
      <c r="AQ28" s="108" t="s">
        <v>188</v>
      </c>
      <c r="AR28" s="109" t="s">
        <v>189</v>
      </c>
    </row>
    <row r="29" spans="1:52" ht="13.5" thickBot="1">
      <c r="A29" s="22"/>
      <c r="B29" s="10"/>
      <c r="C29" s="356"/>
      <c r="D29" s="372"/>
      <c r="E29" s="372"/>
      <c r="F29" s="322" t="s">
        <v>27</v>
      </c>
      <c r="G29" s="323"/>
      <c r="H29" s="323"/>
      <c r="I29" s="324"/>
      <c r="J29" s="373" t="str">
        <f>IFERROR(J24/AO29,"")</f>
        <v/>
      </c>
      <c r="K29" s="374"/>
      <c r="L29" s="374"/>
      <c r="M29" s="373" t="str">
        <f>IFERROR(M24/AP29,"")</f>
        <v/>
      </c>
      <c r="N29" s="374"/>
      <c r="O29" s="374"/>
      <c r="P29" s="373" t="str">
        <f>IFERROR(P24/AQ29,"")</f>
        <v/>
      </c>
      <c r="Q29" s="374"/>
      <c r="R29" s="374"/>
      <c r="S29" s="373" t="str">
        <f>IFERROR(S24/AR29,"")</f>
        <v/>
      </c>
      <c r="T29" s="374"/>
      <c r="U29" s="377"/>
      <c r="V29" s="379" t="str">
        <f>IFERROR(CHOOSE(AC25,ROUND((AC34-AB34)/AB34*100,3),ROUND((AVERAGE(AC34,AD34)-AB34)/AB34*100,3),ROUND((AVERAGE(AC34,AD34,AE34)-AB34)/AB34*100,3),ROUND((AD34-AB34)/AB34*100,3),ROUND((AVERAGE(AD34,AE34)-AB34)/AB34*100,3),ROUND((AE34-AB34)/AB34*100,3)),"")</f>
        <v/>
      </c>
      <c r="W29" s="380"/>
      <c r="X29" s="345" t="s">
        <v>23</v>
      </c>
      <c r="Y29" s="346"/>
      <c r="Z29" s="31"/>
      <c r="AA29" s="2"/>
      <c r="AB29" s="142">
        <f>IFERROR(ROUND(J24,1),"")</f>
        <v>0</v>
      </c>
      <c r="AC29" s="142">
        <f>IFERROR(ROUND(M24,1),"")</f>
        <v>0</v>
      </c>
      <c r="AD29" s="142">
        <f>IFERROR(ROUND(P24,1),"")</f>
        <v>0</v>
      </c>
      <c r="AE29" s="142">
        <f>IFERROR(ROUND(S24,1),"")</f>
        <v>0</v>
      </c>
      <c r="AF29" s="2"/>
      <c r="AG29" s="85" t="s">
        <v>177</v>
      </c>
      <c r="AH29" s="2"/>
      <c r="AI29" s="2"/>
      <c r="AN29" s="2"/>
      <c r="AO29" s="40"/>
      <c r="AP29" s="41"/>
      <c r="AQ29" s="42"/>
      <c r="AR29" s="43"/>
    </row>
    <row r="30" spans="1:52">
      <c r="A30" s="22"/>
      <c r="B30" s="10"/>
      <c r="C30" s="356"/>
      <c r="D30" s="372"/>
      <c r="E30" s="372"/>
      <c r="F30" s="349" t="s">
        <v>44</v>
      </c>
      <c r="G30" s="350"/>
      <c r="H30" s="350"/>
      <c r="I30" s="351"/>
      <c r="J30" s="375"/>
      <c r="K30" s="376"/>
      <c r="L30" s="376"/>
      <c r="M30" s="375"/>
      <c r="N30" s="376"/>
      <c r="O30" s="376"/>
      <c r="P30" s="375"/>
      <c r="Q30" s="376"/>
      <c r="R30" s="376"/>
      <c r="S30" s="375"/>
      <c r="T30" s="376"/>
      <c r="U30" s="378"/>
      <c r="V30" s="381"/>
      <c r="W30" s="382"/>
      <c r="X30" s="347"/>
      <c r="Y30" s="348"/>
      <c r="Z30" s="31"/>
      <c r="AA30" s="2"/>
      <c r="AB30" s="142">
        <f>IFERROR(ROUND(J25,1),"")</f>
        <v>0</v>
      </c>
      <c r="AC30" s="142" t="str">
        <f>IFERROR(ROUND(M25,1),"")</f>
        <v/>
      </c>
      <c r="AD30" s="142" t="str">
        <f>IFERROR(ROUND(P25,1),"")</f>
        <v/>
      </c>
      <c r="AE30" s="142" t="str">
        <f>IFERROR(ROUND(S25,1),"")</f>
        <v/>
      </c>
      <c r="AF30" s="2"/>
      <c r="AG30" s="4"/>
      <c r="AH30" s="2"/>
      <c r="AI30" s="2"/>
      <c r="AM30" s="2"/>
      <c r="AN30" s="2"/>
      <c r="AO30" s="2" t="s">
        <v>35</v>
      </c>
      <c r="AP30" s="110"/>
      <c r="AQ30" s="110"/>
      <c r="AR30" s="110"/>
    </row>
    <row r="31" spans="1:52">
      <c r="A31" s="22"/>
      <c r="B31" s="10"/>
      <c r="C31" s="356"/>
      <c r="D31" s="321"/>
      <c r="E31" s="321"/>
      <c r="F31" s="322" t="s">
        <v>27</v>
      </c>
      <c r="G31" s="323"/>
      <c r="H31" s="323"/>
      <c r="I31" s="324"/>
      <c r="J31" s="337"/>
      <c r="K31" s="338"/>
      <c r="L31" s="338"/>
      <c r="M31" s="337"/>
      <c r="N31" s="338"/>
      <c r="O31" s="338"/>
      <c r="P31" s="337"/>
      <c r="Q31" s="338"/>
      <c r="R31" s="338"/>
      <c r="S31" s="337"/>
      <c r="T31" s="338"/>
      <c r="U31" s="341"/>
      <c r="V31" s="343" t="str">
        <f>IFERROR(CHOOSE(AC25,ROUND((AC35-AB35)/AB35*100,3),ROUND((AVERAGE(AC35,AD35)-AB35)/AB35*100,3),ROUND((AVERAGE(AC35,AD35,AE35)-AB35)/AB35*100,3),ROUND((AD35-AB35)/AB35*100,3),ROUND((AVERAGE(AD35,AE35)-AB35)/AB35*100,3),ROUND((AE35-AB35)/AB35*100,3)),"")</f>
        <v/>
      </c>
      <c r="W31" s="343"/>
      <c r="X31" s="383" t="s">
        <v>23</v>
      </c>
      <c r="Y31" s="346"/>
      <c r="Z31" s="31"/>
      <c r="AB31" s="2"/>
      <c r="AC31" s="2"/>
      <c r="AD31" s="2"/>
      <c r="AE31" s="2"/>
      <c r="AF31" s="2"/>
      <c r="AG31" s="85" t="s">
        <v>122</v>
      </c>
      <c r="AH31" s="2"/>
      <c r="AI31" s="2"/>
      <c r="AJ31" s="4" t="s">
        <v>76</v>
      </c>
      <c r="AK31" s="4"/>
      <c r="AL31" s="4" t="s">
        <v>102</v>
      </c>
      <c r="AM31" s="2"/>
      <c r="AN31" s="2"/>
      <c r="AO31" s="110"/>
      <c r="AP31" s="110"/>
      <c r="AQ31" s="110"/>
      <c r="AR31" s="110"/>
    </row>
    <row r="32" spans="1:52">
      <c r="A32" s="22"/>
      <c r="B32" s="10"/>
      <c r="C32" s="356"/>
      <c r="D32" s="321"/>
      <c r="E32" s="321"/>
      <c r="F32" s="334" t="s">
        <v>45</v>
      </c>
      <c r="G32" s="335"/>
      <c r="H32" s="335"/>
      <c r="I32" s="336"/>
      <c r="J32" s="339"/>
      <c r="K32" s="340"/>
      <c r="L32" s="340"/>
      <c r="M32" s="339"/>
      <c r="N32" s="340"/>
      <c r="O32" s="340"/>
      <c r="P32" s="339"/>
      <c r="Q32" s="340"/>
      <c r="R32" s="340"/>
      <c r="S32" s="339"/>
      <c r="T32" s="340"/>
      <c r="U32" s="342"/>
      <c r="V32" s="344"/>
      <c r="W32" s="344"/>
      <c r="X32" s="384"/>
      <c r="Y32" s="348"/>
      <c r="Z32" s="31"/>
      <c r="AB32" s="93" t="s">
        <v>95</v>
      </c>
      <c r="AC32" s="94"/>
      <c r="AD32" s="94"/>
      <c r="AE32" s="94"/>
      <c r="AF32" s="2"/>
      <c r="AG32" s="85" t="s">
        <v>32</v>
      </c>
      <c r="AH32" s="2"/>
      <c r="AI32" s="2"/>
      <c r="AJ32" s="4" t="s">
        <v>77</v>
      </c>
      <c r="AK32" s="2"/>
      <c r="AL32" s="81">
        <v>6</v>
      </c>
      <c r="AM32" s="2"/>
      <c r="AN32" s="2"/>
    </row>
    <row r="33" spans="1:59" ht="30" customHeight="1">
      <c r="A33" s="22"/>
      <c r="B33" s="10"/>
      <c r="C33" s="357"/>
      <c r="D33" s="318" t="s">
        <v>39</v>
      </c>
      <c r="E33" s="319"/>
      <c r="F33" s="319"/>
      <c r="G33" s="319"/>
      <c r="H33" s="319"/>
      <c r="I33" s="320"/>
      <c r="J33" s="280"/>
      <c r="K33" s="281"/>
      <c r="L33" s="281"/>
      <c r="M33" s="281"/>
      <c r="N33" s="281"/>
      <c r="O33" s="281"/>
      <c r="P33" s="281"/>
      <c r="Q33" s="281"/>
      <c r="R33" s="281"/>
      <c r="S33" s="281"/>
      <c r="T33" s="281"/>
      <c r="U33" s="281"/>
      <c r="V33" s="281"/>
      <c r="W33" s="281"/>
      <c r="X33" s="281"/>
      <c r="Y33" s="282"/>
      <c r="Z33" s="31"/>
      <c r="AB33" s="91" t="s">
        <v>21</v>
      </c>
      <c r="AC33" s="91" t="s">
        <v>72</v>
      </c>
      <c r="AD33" s="92" t="s">
        <v>73</v>
      </c>
      <c r="AE33" s="92" t="s">
        <v>74</v>
      </c>
      <c r="AF33" s="2"/>
      <c r="AG33" s="85" t="s">
        <v>178</v>
      </c>
      <c r="AH33" s="2"/>
      <c r="AI33" s="2"/>
      <c r="AJ33" s="4" t="s">
        <v>78</v>
      </c>
      <c r="AK33" s="2"/>
      <c r="AL33" s="81">
        <v>4</v>
      </c>
      <c r="AM33" s="2"/>
      <c r="AN33" s="2"/>
    </row>
    <row r="34" spans="1:59">
      <c r="A34" s="22"/>
      <c r="B34" s="10"/>
      <c r="C34" s="283" t="s">
        <v>40</v>
      </c>
      <c r="D34" s="283"/>
      <c r="E34" s="283"/>
      <c r="F34" s="283"/>
      <c r="G34" s="283"/>
      <c r="H34" s="283"/>
      <c r="I34" s="284"/>
      <c r="J34" s="289" t="s">
        <v>21</v>
      </c>
      <c r="K34" s="290"/>
      <c r="L34" s="291"/>
      <c r="M34" s="289" t="s">
        <v>8</v>
      </c>
      <c r="N34" s="292"/>
      <c r="O34" s="293"/>
      <c r="P34" s="289" t="s">
        <v>9</v>
      </c>
      <c r="Q34" s="292"/>
      <c r="R34" s="293"/>
      <c r="S34" s="289" t="s">
        <v>10</v>
      </c>
      <c r="T34" s="292"/>
      <c r="U34" s="293"/>
      <c r="V34" s="301" t="s">
        <v>28</v>
      </c>
      <c r="W34" s="283"/>
      <c r="X34" s="283"/>
      <c r="Y34" s="325"/>
      <c r="Z34" s="31"/>
      <c r="AB34" s="95" t="str">
        <f>IFERROR(ROUND(J29,2),"")</f>
        <v/>
      </c>
      <c r="AC34" s="95" t="str">
        <f>IFERROR(ROUND(M29,2),"")</f>
        <v/>
      </c>
      <c r="AD34" s="95" t="str">
        <f>IFERROR(ROUND(P29,2),"")</f>
        <v/>
      </c>
      <c r="AE34" s="95" t="str">
        <f>IFERROR(ROUND(S29,2),"")</f>
        <v/>
      </c>
      <c r="AF34" s="2" t="s">
        <v>127</v>
      </c>
      <c r="AG34" s="85" t="s">
        <v>176</v>
      </c>
      <c r="AH34" s="2"/>
      <c r="AI34" s="2"/>
      <c r="AJ34" s="44" t="s">
        <v>79</v>
      </c>
      <c r="AL34" s="83">
        <v>2</v>
      </c>
      <c r="AM34" s="2"/>
      <c r="AN34" s="2"/>
    </row>
    <row r="35" spans="1:59">
      <c r="A35" s="22"/>
      <c r="B35" s="10"/>
      <c r="C35" s="285"/>
      <c r="D35" s="285"/>
      <c r="E35" s="285"/>
      <c r="F35" s="285"/>
      <c r="G35" s="285"/>
      <c r="H35" s="285"/>
      <c r="I35" s="286"/>
      <c r="J35" s="327" t="s">
        <v>178</v>
      </c>
      <c r="K35" s="328"/>
      <c r="L35" s="329"/>
      <c r="M35" s="330" t="s">
        <v>170</v>
      </c>
      <c r="N35" s="331"/>
      <c r="O35" s="332"/>
      <c r="P35" s="330" t="s">
        <v>171</v>
      </c>
      <c r="Q35" s="331"/>
      <c r="R35" s="332"/>
      <c r="S35" s="330" t="s">
        <v>172</v>
      </c>
      <c r="T35" s="331"/>
      <c r="U35" s="333"/>
      <c r="V35" s="302"/>
      <c r="W35" s="287"/>
      <c r="X35" s="287"/>
      <c r="Y35" s="326"/>
      <c r="Z35" s="31"/>
      <c r="AB35" s="95">
        <f>IFERROR(ROUND(J31,2),"")</f>
        <v>0</v>
      </c>
      <c r="AC35" s="95">
        <f>IFERROR(ROUND(M31,2),"")</f>
        <v>0</v>
      </c>
      <c r="AD35" s="95">
        <f>IFERROR(ROUND(P31,2),"")</f>
        <v>0</v>
      </c>
      <c r="AE35" s="95">
        <f>IFERROR(ROUND(S31,2),"")</f>
        <v>0</v>
      </c>
      <c r="AF35" s="2" t="s">
        <v>128</v>
      </c>
      <c r="AG35" s="85" t="s">
        <v>177</v>
      </c>
      <c r="AH35" s="2"/>
      <c r="AI35" s="2"/>
      <c r="AJ35" s="2"/>
      <c r="AK35" s="2"/>
      <c r="AL35" s="2"/>
      <c r="AM35" s="2"/>
      <c r="AN35" s="2"/>
    </row>
    <row r="36" spans="1:59" ht="20.25" customHeight="1">
      <c r="A36" s="22"/>
      <c r="B36" s="10"/>
      <c r="C36" s="287"/>
      <c r="D36" s="287"/>
      <c r="E36" s="287"/>
      <c r="F36" s="287"/>
      <c r="G36" s="287"/>
      <c r="H36" s="287"/>
      <c r="I36" s="288"/>
      <c r="J36" s="309"/>
      <c r="K36" s="310"/>
      <c r="L36" s="64" t="s">
        <v>56</v>
      </c>
      <c r="M36" s="309"/>
      <c r="N36" s="310"/>
      <c r="O36" s="64" t="s">
        <v>56</v>
      </c>
      <c r="P36" s="309"/>
      <c r="Q36" s="310"/>
      <c r="R36" s="64" t="s">
        <v>56</v>
      </c>
      <c r="S36" s="309"/>
      <c r="T36" s="310"/>
      <c r="U36" s="64" t="s">
        <v>56</v>
      </c>
      <c r="V36" s="352"/>
      <c r="W36" s="353"/>
      <c r="X36" s="353"/>
      <c r="Y36" s="354"/>
      <c r="Z36" s="31"/>
      <c r="AB36" s="96"/>
      <c r="AC36" s="97" t="str">
        <f t="shared" ref="AC36:AE37" si="0">IFERROR((AC34-$AB34)/$AB34*100,"")</f>
        <v/>
      </c>
      <c r="AD36" s="97" t="str">
        <f t="shared" si="0"/>
        <v/>
      </c>
      <c r="AE36" s="97" t="str">
        <f t="shared" si="0"/>
        <v/>
      </c>
      <c r="AF36" s="2" t="s">
        <v>130</v>
      </c>
      <c r="AG36" s="2"/>
      <c r="AH36" s="2"/>
      <c r="AI36" s="2"/>
      <c r="AJ36" s="2"/>
      <c r="AK36" s="2"/>
      <c r="AL36" s="2"/>
      <c r="AM36" s="2"/>
      <c r="AN36" s="2"/>
    </row>
    <row r="37" spans="1:59" ht="25.5" customHeight="1">
      <c r="A37" s="22"/>
      <c r="B37" s="10"/>
      <c r="C37" s="311" t="s">
        <v>4</v>
      </c>
      <c r="D37" s="277" t="s">
        <v>182</v>
      </c>
      <c r="E37" s="278"/>
      <c r="F37" s="278"/>
      <c r="G37" s="278"/>
      <c r="H37" s="278"/>
      <c r="I37" s="279"/>
      <c r="J37" s="280"/>
      <c r="K37" s="281"/>
      <c r="L37" s="281"/>
      <c r="M37" s="281"/>
      <c r="N37" s="281"/>
      <c r="O37" s="281"/>
      <c r="P37" s="281"/>
      <c r="Q37" s="281"/>
      <c r="R37" s="281"/>
      <c r="S37" s="281"/>
      <c r="T37" s="281"/>
      <c r="U37" s="281"/>
      <c r="V37" s="281"/>
      <c r="W37" s="281"/>
      <c r="X37" s="281"/>
      <c r="Y37" s="282"/>
      <c r="Z37" s="31"/>
      <c r="AB37" s="98"/>
      <c r="AC37" s="97" t="str">
        <f t="shared" si="0"/>
        <v/>
      </c>
      <c r="AD37" s="97" t="str">
        <f t="shared" si="0"/>
        <v/>
      </c>
      <c r="AE37" s="97" t="str">
        <f t="shared" si="0"/>
        <v/>
      </c>
      <c r="AF37" s="2" t="s">
        <v>129</v>
      </c>
      <c r="AG37" s="2"/>
      <c r="AH37" s="2"/>
      <c r="AI37" s="2"/>
      <c r="AJ37" s="2"/>
      <c r="AK37" s="2"/>
      <c r="AL37" s="2"/>
      <c r="AM37" s="2"/>
      <c r="AN37" s="2"/>
    </row>
    <row r="38" spans="1:59" ht="25.5" customHeight="1">
      <c r="A38" s="22"/>
      <c r="B38" s="10"/>
      <c r="C38" s="311"/>
      <c r="D38" s="277" t="s">
        <v>183</v>
      </c>
      <c r="E38" s="278"/>
      <c r="F38" s="278"/>
      <c r="G38" s="278"/>
      <c r="H38" s="278"/>
      <c r="I38" s="279"/>
      <c r="J38" s="280"/>
      <c r="K38" s="281"/>
      <c r="L38" s="281"/>
      <c r="M38" s="281"/>
      <c r="N38" s="281"/>
      <c r="O38" s="281"/>
      <c r="P38" s="281"/>
      <c r="Q38" s="281"/>
      <c r="R38" s="281"/>
      <c r="S38" s="281"/>
      <c r="T38" s="281"/>
      <c r="U38" s="281"/>
      <c r="V38" s="281"/>
      <c r="W38" s="281"/>
      <c r="X38" s="281"/>
      <c r="Y38" s="282"/>
      <c r="Z38" s="31"/>
      <c r="AC38" s="2"/>
      <c r="AD38" s="2"/>
      <c r="AE38" s="2"/>
      <c r="AF38" s="2"/>
      <c r="AG38" s="2"/>
      <c r="AH38" s="2"/>
      <c r="AI38" s="2"/>
      <c r="AJ38" s="2"/>
      <c r="AK38" s="2"/>
      <c r="AL38" s="2"/>
      <c r="AM38" s="2"/>
      <c r="AN38" s="2"/>
    </row>
    <row r="39" spans="1:59" ht="25.5" customHeight="1" thickBot="1">
      <c r="A39" s="22"/>
      <c r="B39" s="10"/>
      <c r="C39" s="312"/>
      <c r="D39" s="277" t="s">
        <v>184</v>
      </c>
      <c r="E39" s="278"/>
      <c r="F39" s="278"/>
      <c r="G39" s="278"/>
      <c r="H39" s="278"/>
      <c r="I39" s="279"/>
      <c r="J39" s="280"/>
      <c r="K39" s="281"/>
      <c r="L39" s="281"/>
      <c r="M39" s="281"/>
      <c r="N39" s="281"/>
      <c r="O39" s="281"/>
      <c r="P39" s="281"/>
      <c r="Q39" s="281"/>
      <c r="R39" s="281"/>
      <c r="S39" s="281"/>
      <c r="T39" s="281"/>
      <c r="U39" s="281"/>
      <c r="V39" s="281"/>
      <c r="W39" s="281"/>
      <c r="X39" s="281"/>
      <c r="Y39" s="282"/>
      <c r="Z39" s="31"/>
      <c r="AC39" s="4" t="s">
        <v>106</v>
      </c>
      <c r="AD39" s="2"/>
      <c r="AE39" s="2"/>
      <c r="AF39" s="2"/>
      <c r="AG39" s="186" t="s">
        <v>150</v>
      </c>
      <c r="AK39" s="2"/>
      <c r="AL39" s="2"/>
      <c r="AM39" s="2"/>
      <c r="AN39" s="2"/>
      <c r="AO39" s="111" t="s">
        <v>49</v>
      </c>
      <c r="AP39" s="112"/>
      <c r="AQ39" s="112"/>
      <c r="AR39" s="112"/>
    </row>
    <row r="40" spans="1:59" ht="23.25" customHeight="1">
      <c r="A40" s="22"/>
      <c r="B40" s="10"/>
      <c r="C40" s="258" t="s">
        <v>42</v>
      </c>
      <c r="D40" s="301" t="s">
        <v>29</v>
      </c>
      <c r="E40" s="283"/>
      <c r="F40" s="283"/>
      <c r="G40" s="283"/>
      <c r="H40" s="283"/>
      <c r="I40" s="284"/>
      <c r="J40" s="303"/>
      <c r="K40" s="304"/>
      <c r="L40" s="304"/>
      <c r="M40" s="304"/>
      <c r="N40" s="304"/>
      <c r="O40" s="304"/>
      <c r="P40" s="304"/>
      <c r="Q40" s="304"/>
      <c r="R40" s="304"/>
      <c r="S40" s="304"/>
      <c r="T40" s="304"/>
      <c r="U40" s="304"/>
      <c r="V40" s="304"/>
      <c r="W40" s="304"/>
      <c r="X40" s="304"/>
      <c r="Y40" s="305"/>
      <c r="Z40" s="31"/>
      <c r="AB40" s="135"/>
      <c r="AC40" s="91" t="s">
        <v>72</v>
      </c>
      <c r="AD40" s="92" t="s">
        <v>73</v>
      </c>
      <c r="AE40" s="92" t="s">
        <v>74</v>
      </c>
      <c r="AF40" s="2"/>
      <c r="AG40" s="84" t="s">
        <v>72</v>
      </c>
      <c r="AH40" s="84" t="s">
        <v>73</v>
      </c>
      <c r="AI40" s="84" t="s">
        <v>74</v>
      </c>
      <c r="AJ40" s="84" t="s">
        <v>151</v>
      </c>
      <c r="AK40" s="2"/>
      <c r="AL40" s="2"/>
      <c r="AM40" s="2"/>
      <c r="AN40" s="2"/>
      <c r="AO40" s="140"/>
      <c r="AP40" s="105" t="s">
        <v>187</v>
      </c>
      <c r="AQ40" s="105" t="s">
        <v>188</v>
      </c>
      <c r="AR40" s="113" t="s">
        <v>189</v>
      </c>
      <c r="AT40" s="114"/>
      <c r="AU40" s="1"/>
    </row>
    <row r="41" spans="1:59" ht="23.25" customHeight="1">
      <c r="A41" s="22"/>
      <c r="B41" s="10"/>
      <c r="C41" s="417"/>
      <c r="D41" s="302"/>
      <c r="E41" s="287"/>
      <c r="F41" s="287"/>
      <c r="G41" s="287"/>
      <c r="H41" s="287"/>
      <c r="I41" s="288"/>
      <c r="J41" s="306"/>
      <c r="K41" s="307"/>
      <c r="L41" s="307"/>
      <c r="M41" s="307"/>
      <c r="N41" s="307"/>
      <c r="O41" s="307"/>
      <c r="P41" s="307"/>
      <c r="Q41" s="307"/>
      <c r="R41" s="307"/>
      <c r="S41" s="307"/>
      <c r="T41" s="307"/>
      <c r="U41" s="307"/>
      <c r="V41" s="307"/>
      <c r="W41" s="307"/>
      <c r="X41" s="307"/>
      <c r="Y41" s="308"/>
      <c r="Z41" s="31"/>
      <c r="AB41" s="136"/>
      <c r="AC41" s="91"/>
      <c r="AD41" s="92"/>
      <c r="AE41" s="92"/>
      <c r="AF41" s="2"/>
      <c r="AG41" s="181" t="str">
        <f>IF(OR(M29=0,M29=""),"－",J29*(1-0.02))</f>
        <v>－</v>
      </c>
      <c r="AH41" s="181" t="str">
        <f>IF(OR(P29=0,P29=""),"－",IF(AG41="－",J29*(1-0.02),AG41*(1-0.02)))</f>
        <v>－</v>
      </c>
      <c r="AI41" s="181" t="str">
        <f>IF(OR(S29=0,S29=""),"－",IF(AH41="－",J29*(1-0.02),AH41*(1-0.02)))</f>
        <v>－</v>
      </c>
      <c r="AJ41" s="181">
        <f>SUM(AG41:AI41)</f>
        <v>0</v>
      </c>
      <c r="AK41" s="2"/>
      <c r="AL41" s="2"/>
      <c r="AM41" s="2"/>
      <c r="AN41" s="2"/>
      <c r="AO41" s="115" t="s">
        <v>50</v>
      </c>
      <c r="AP41" s="147"/>
      <c r="AQ41" s="147"/>
      <c r="AR41" s="148"/>
      <c r="AS41" s="116" t="s">
        <v>51</v>
      </c>
      <c r="AT41" s="114"/>
      <c r="AU41" s="1"/>
    </row>
    <row r="42" spans="1:59" ht="24" customHeight="1">
      <c r="A42" s="22"/>
      <c r="B42" s="10"/>
      <c r="C42" s="417"/>
      <c r="D42" s="418" t="s">
        <v>41</v>
      </c>
      <c r="E42" s="418"/>
      <c r="F42" s="418"/>
      <c r="G42" s="418"/>
      <c r="H42" s="418"/>
      <c r="I42" s="418"/>
      <c r="J42" s="303"/>
      <c r="K42" s="304"/>
      <c r="L42" s="304"/>
      <c r="M42" s="304"/>
      <c r="N42" s="304"/>
      <c r="O42" s="304"/>
      <c r="P42" s="304"/>
      <c r="Q42" s="304"/>
      <c r="R42" s="304"/>
      <c r="S42" s="304"/>
      <c r="T42" s="304"/>
      <c r="U42" s="304"/>
      <c r="V42" s="304"/>
      <c r="W42" s="304"/>
      <c r="X42" s="304"/>
      <c r="Y42" s="305"/>
      <c r="Z42" s="31"/>
      <c r="AB42" s="137" t="s">
        <v>50</v>
      </c>
      <c r="AC42" s="142">
        <f>IFERROR(ROUND(AP41*$AX47,1),"")</f>
        <v>0</v>
      </c>
      <c r="AD42" s="142" t="str">
        <f>IFERROR(ROUND(AQ41*$AY47,1),"")</f>
        <v/>
      </c>
      <c r="AE42" s="142" t="str">
        <f>IFERROR(ROUND(AR41*$AZ47,1),"")</f>
        <v/>
      </c>
      <c r="AF42" s="2"/>
      <c r="AG42" s="2"/>
      <c r="AH42" s="2"/>
      <c r="AI42" s="2"/>
      <c r="AJ42" s="2"/>
      <c r="AK42" s="2"/>
      <c r="AL42" s="2"/>
      <c r="AM42" s="2"/>
      <c r="AN42" s="2"/>
      <c r="AO42" s="133" t="s">
        <v>137</v>
      </c>
      <c r="AP42" s="149"/>
      <c r="AQ42" s="149"/>
      <c r="AR42" s="150"/>
      <c r="AS42" s="116" t="s">
        <v>52</v>
      </c>
      <c r="AT42" s="114"/>
      <c r="AU42" s="1"/>
    </row>
    <row r="43" spans="1:59" ht="16.5" customHeight="1" thickBot="1">
      <c r="A43" s="22"/>
      <c r="B43" s="10"/>
      <c r="C43" s="259"/>
      <c r="D43" s="418"/>
      <c r="E43" s="418"/>
      <c r="F43" s="418"/>
      <c r="G43" s="418"/>
      <c r="H43" s="418"/>
      <c r="I43" s="418"/>
      <c r="J43" s="306"/>
      <c r="K43" s="307"/>
      <c r="L43" s="307"/>
      <c r="M43" s="307"/>
      <c r="N43" s="307"/>
      <c r="O43" s="307"/>
      <c r="P43" s="307"/>
      <c r="Q43" s="307"/>
      <c r="R43" s="307"/>
      <c r="S43" s="307"/>
      <c r="T43" s="307"/>
      <c r="U43" s="307"/>
      <c r="V43" s="307"/>
      <c r="W43" s="307"/>
      <c r="X43" s="307"/>
      <c r="Y43" s="308"/>
      <c r="Z43" s="31"/>
      <c r="AB43" s="138" t="s">
        <v>135</v>
      </c>
      <c r="AC43" s="142">
        <f>IFERROR(ROUND(AP42*AX49*AX50,1),"")</f>
        <v>0</v>
      </c>
      <c r="AD43" s="142" t="str">
        <f>IFERROR(ROUND(AQ42*AY49*AY50,1),"")</f>
        <v/>
      </c>
      <c r="AE43" s="142" t="str">
        <f>IFERROR(ROUND(AR42*AZ49*AZ50,1),"")</f>
        <v/>
      </c>
      <c r="AF43" s="2"/>
      <c r="AG43" s="2"/>
      <c r="AH43" s="2"/>
      <c r="AI43" s="2"/>
      <c r="AJ43" s="2"/>
      <c r="AK43" s="2"/>
      <c r="AL43" s="2"/>
      <c r="AM43" s="2"/>
      <c r="AN43" s="2"/>
      <c r="AO43" s="134" t="s">
        <v>138</v>
      </c>
      <c r="AP43" s="151"/>
      <c r="AQ43" s="151"/>
      <c r="AR43" s="152"/>
      <c r="AS43" s="116" t="s">
        <v>52</v>
      </c>
      <c r="AT43" s="114"/>
      <c r="AU43" s="1"/>
    </row>
    <row r="44" spans="1:59" ht="16.5" customHeight="1">
      <c r="A44" s="22"/>
      <c r="B44" s="10"/>
      <c r="C44" s="211" t="s">
        <v>64</v>
      </c>
      <c r="D44" s="231" t="s">
        <v>2</v>
      </c>
      <c r="E44" s="232"/>
      <c r="F44" s="232"/>
      <c r="G44" s="232"/>
      <c r="H44" s="232"/>
      <c r="I44" s="233"/>
      <c r="J44" s="236" t="s">
        <v>8</v>
      </c>
      <c r="K44" s="237"/>
      <c r="L44" s="237"/>
      <c r="M44" s="238"/>
      <c r="N44" s="236" t="s">
        <v>9</v>
      </c>
      <c r="O44" s="239"/>
      <c r="P44" s="239"/>
      <c r="Q44" s="239"/>
      <c r="R44" s="236" t="s">
        <v>10</v>
      </c>
      <c r="S44" s="239"/>
      <c r="T44" s="239"/>
      <c r="U44" s="257"/>
      <c r="V44" s="289" t="s">
        <v>3</v>
      </c>
      <c r="W44" s="290"/>
      <c r="X44" s="290"/>
      <c r="Y44" s="290"/>
      <c r="Z44" s="31"/>
      <c r="AB44" s="139" t="s">
        <v>136</v>
      </c>
      <c r="AC44" s="142">
        <f>IFERROR(ROUND(AP43*AX51*AX52,1),"")</f>
        <v>0</v>
      </c>
      <c r="AD44" s="142" t="str">
        <f>IFERROR(ROUND(AQ43*AY51*AY52,1),"")</f>
        <v/>
      </c>
      <c r="AE44" s="142" t="str">
        <f>IFERROR(ROUND(AR43*AZ51*AZ52,1),"")</f>
        <v/>
      </c>
      <c r="AF44" s="2"/>
      <c r="AG44" s="2"/>
      <c r="AH44" s="2"/>
      <c r="AI44" s="2"/>
      <c r="AJ44" s="2"/>
      <c r="AK44" s="2"/>
      <c r="AL44" s="2"/>
      <c r="AM44" s="2"/>
      <c r="AN44" s="2"/>
      <c r="AO44" s="1"/>
      <c r="AP44" s="1"/>
      <c r="AQ44" s="1"/>
      <c r="AR44" s="1"/>
      <c r="AS44" s="1"/>
      <c r="AT44" s="1"/>
      <c r="AU44" s="1"/>
    </row>
    <row r="45" spans="1:59" ht="13.5" customHeight="1" thickBot="1">
      <c r="A45" s="22"/>
      <c r="B45" s="10"/>
      <c r="C45" s="230"/>
      <c r="D45" s="234"/>
      <c r="E45" s="235"/>
      <c r="F45" s="235"/>
      <c r="G45" s="235"/>
      <c r="H45" s="235"/>
      <c r="I45" s="223"/>
      <c r="J45" s="242" t="s">
        <v>170</v>
      </c>
      <c r="K45" s="243"/>
      <c r="L45" s="243"/>
      <c r="M45" s="244"/>
      <c r="N45" s="242" t="s">
        <v>171</v>
      </c>
      <c r="O45" s="243"/>
      <c r="P45" s="243"/>
      <c r="Q45" s="244"/>
      <c r="R45" s="242" t="s">
        <v>185</v>
      </c>
      <c r="S45" s="243"/>
      <c r="T45" s="243"/>
      <c r="U45" s="244"/>
      <c r="V45" s="313"/>
      <c r="W45" s="314"/>
      <c r="X45" s="314"/>
      <c r="Y45" s="314"/>
      <c r="Z45" s="31"/>
      <c r="AC45" s="44" t="s">
        <v>134</v>
      </c>
      <c r="AF45" s="2"/>
      <c r="AG45" s="2"/>
      <c r="AH45" s="2"/>
      <c r="AI45" s="2"/>
      <c r="AJ45" s="2"/>
      <c r="AK45" s="2"/>
      <c r="AL45" s="2"/>
      <c r="AM45" s="2"/>
      <c r="AN45" s="2"/>
      <c r="AT45" s="1"/>
      <c r="AU45" s="1"/>
    </row>
    <row r="46" spans="1:59" ht="16.5" customHeight="1" thickBot="1">
      <c r="A46" s="22"/>
      <c r="B46" s="10"/>
      <c r="C46" s="230"/>
      <c r="D46" s="219" t="s">
        <v>12</v>
      </c>
      <c r="E46" s="220"/>
      <c r="F46" s="220"/>
      <c r="G46" s="220"/>
      <c r="H46" s="220"/>
      <c r="I46" s="221"/>
      <c r="J46" s="240"/>
      <c r="K46" s="241"/>
      <c r="L46" s="241"/>
      <c r="M46" s="173" t="s">
        <v>1</v>
      </c>
      <c r="N46" s="240"/>
      <c r="O46" s="241"/>
      <c r="P46" s="241"/>
      <c r="Q46" s="173" t="s">
        <v>1</v>
      </c>
      <c r="R46" s="240"/>
      <c r="S46" s="241"/>
      <c r="T46" s="241"/>
      <c r="U46" s="173" t="s">
        <v>1</v>
      </c>
      <c r="V46" s="255"/>
      <c r="W46" s="256"/>
      <c r="X46" s="256"/>
      <c r="Y46" s="256"/>
      <c r="Z46" s="31"/>
      <c r="AC46" s="4" t="s">
        <v>98</v>
      </c>
      <c r="AF46" s="2"/>
      <c r="AG46" s="2"/>
      <c r="AH46" s="2"/>
      <c r="AI46" s="2"/>
      <c r="AJ46" s="2"/>
      <c r="AK46" s="2"/>
      <c r="AL46" s="2"/>
      <c r="AM46" s="2"/>
      <c r="AN46" s="2"/>
      <c r="AO46" s="2" t="s">
        <v>63</v>
      </c>
      <c r="AR46" s="117"/>
      <c r="AS46" s="118"/>
      <c r="AT46" s="118"/>
      <c r="AU46" s="118"/>
      <c r="AV46" s="207"/>
      <c r="AW46" s="208"/>
      <c r="AX46" s="45" t="s">
        <v>187</v>
      </c>
      <c r="AY46" s="45" t="s">
        <v>188</v>
      </c>
      <c r="AZ46" s="46" t="s">
        <v>189</v>
      </c>
      <c r="BC46" s="2" t="s">
        <v>149</v>
      </c>
      <c r="BD46" s="2"/>
      <c r="BE46" s="2"/>
      <c r="BF46" s="117"/>
    </row>
    <row r="47" spans="1:59" ht="16.5" customHeight="1">
      <c r="A47" s="22"/>
      <c r="B47" s="10"/>
      <c r="C47" s="230"/>
      <c r="D47" s="219" t="s">
        <v>13</v>
      </c>
      <c r="E47" s="220"/>
      <c r="F47" s="220"/>
      <c r="G47" s="220"/>
      <c r="H47" s="220"/>
      <c r="I47" s="221"/>
      <c r="J47" s="240"/>
      <c r="K47" s="241"/>
      <c r="L47" s="241"/>
      <c r="M47" s="173" t="s">
        <v>1</v>
      </c>
      <c r="N47" s="240"/>
      <c r="O47" s="241"/>
      <c r="P47" s="241"/>
      <c r="Q47" s="173" t="s">
        <v>1</v>
      </c>
      <c r="R47" s="240"/>
      <c r="S47" s="241"/>
      <c r="T47" s="241"/>
      <c r="U47" s="173" t="s">
        <v>1</v>
      </c>
      <c r="V47" s="255"/>
      <c r="W47" s="256"/>
      <c r="X47" s="256"/>
      <c r="Y47" s="256"/>
      <c r="Z47" s="31"/>
      <c r="AC47" s="91" t="s">
        <v>72</v>
      </c>
      <c r="AD47" s="92" t="s">
        <v>73</v>
      </c>
      <c r="AE47" s="92" t="s">
        <v>74</v>
      </c>
      <c r="AF47" s="2"/>
      <c r="AG47" s="2"/>
      <c r="AH47" s="2"/>
      <c r="AI47" s="2"/>
      <c r="AJ47" s="2"/>
      <c r="AK47" s="2"/>
      <c r="AL47" s="2"/>
      <c r="AM47" s="2"/>
      <c r="AN47" s="2"/>
      <c r="AO47" s="119"/>
      <c r="AP47" s="105" t="s">
        <v>187</v>
      </c>
      <c r="AQ47" s="105" t="s">
        <v>188</v>
      </c>
      <c r="AR47" s="113" t="s">
        <v>189</v>
      </c>
      <c r="AS47" s="122"/>
      <c r="AT47" s="118"/>
      <c r="AU47" s="118"/>
      <c r="AV47" s="47" t="s">
        <v>82</v>
      </c>
      <c r="AW47" s="48"/>
      <c r="AX47" s="178"/>
      <c r="AY47" s="191" t="str">
        <f>IF($AX47="","",$AX47)</f>
        <v/>
      </c>
      <c r="AZ47" s="192" t="str">
        <f>IF($AX47="","",$AX47)</f>
        <v/>
      </c>
      <c r="BA47" s="3" t="s">
        <v>96</v>
      </c>
      <c r="BB47" s="2" t="s">
        <v>87</v>
      </c>
      <c r="BC47" s="119"/>
      <c r="BD47" s="120" t="s">
        <v>187</v>
      </c>
      <c r="BE47" s="120" t="s">
        <v>188</v>
      </c>
      <c r="BF47" s="121" t="s">
        <v>189</v>
      </c>
    </row>
    <row r="48" spans="1:59" ht="16.5" customHeight="1">
      <c r="A48" s="22"/>
      <c r="B48" s="10"/>
      <c r="C48" s="230"/>
      <c r="D48" s="209" t="s">
        <v>14</v>
      </c>
      <c r="E48" s="210"/>
      <c r="F48" s="210"/>
      <c r="G48" s="210"/>
      <c r="H48" s="210"/>
      <c r="I48" s="211"/>
      <c r="J48" s="215" t="str">
        <f>IFERROR(IF(SUM(AC42:AC44)=0,"",SUM(AC42:AC44)),"")</f>
        <v/>
      </c>
      <c r="K48" s="216"/>
      <c r="L48" s="216"/>
      <c r="M48" s="222" t="s">
        <v>1</v>
      </c>
      <c r="N48" s="215" t="str">
        <f>IFERROR(IF(SUM(AD42:AD44)=0,"",SUM(AD42:AD44)),"")</f>
        <v/>
      </c>
      <c r="O48" s="216"/>
      <c r="P48" s="216"/>
      <c r="Q48" s="224" t="s">
        <v>1</v>
      </c>
      <c r="R48" s="215" t="str">
        <f>IFERROR(IF(SUM(AE42:AE44)=0,"",SUM(AE42:AE44)),"")</f>
        <v/>
      </c>
      <c r="S48" s="216"/>
      <c r="T48" s="216"/>
      <c r="U48" s="224" t="s">
        <v>1</v>
      </c>
      <c r="V48" s="268"/>
      <c r="W48" s="269"/>
      <c r="X48" s="269"/>
      <c r="Y48" s="269"/>
      <c r="Z48" s="31"/>
      <c r="AC48" s="142">
        <f>IFERROR(IF(AP53&gt;0,ROUND(AP53,1),ROUND(AP48*$AX47,1)),"")</f>
        <v>0</v>
      </c>
      <c r="AD48" s="142" t="str">
        <f>IFERROR(IF(AQ53&gt;0,ROUND(AQ53,1),ROUND(AQ48*$AY47,1)),"")</f>
        <v/>
      </c>
      <c r="AE48" s="142" t="str">
        <f>IFERROR(IF(AR53&gt;0,ROUND(AR53,1),ROUND(AR48*$AZ47,1)),"")</f>
        <v/>
      </c>
      <c r="AF48" s="2"/>
      <c r="AG48" s="2"/>
      <c r="AH48" s="2"/>
      <c r="AI48" s="2"/>
      <c r="AJ48" s="2"/>
      <c r="AK48" s="2"/>
      <c r="AL48" s="2"/>
      <c r="AM48" s="2"/>
      <c r="AN48" s="2"/>
      <c r="AO48" s="123" t="s">
        <v>60</v>
      </c>
      <c r="AP48" s="153"/>
      <c r="AQ48" s="153"/>
      <c r="AR48" s="163"/>
      <c r="AS48" s="116" t="s">
        <v>51</v>
      </c>
      <c r="AT48" s="118"/>
      <c r="AU48" s="118"/>
      <c r="AV48" s="47" t="s">
        <v>84</v>
      </c>
      <c r="AW48" s="48"/>
      <c r="AX48" s="178"/>
      <c r="AY48" s="191" t="str">
        <f t="shared" ref="AY48:AZ52" si="1">IF($AX48="","",$AX48)</f>
        <v/>
      </c>
      <c r="AZ48" s="192" t="str">
        <f t="shared" si="1"/>
        <v/>
      </c>
      <c r="BA48" s="3" t="s">
        <v>97</v>
      </c>
      <c r="BB48" s="2" t="s">
        <v>88</v>
      </c>
      <c r="BC48" s="123" t="s">
        <v>60</v>
      </c>
      <c r="BD48" s="170">
        <f>IFERROR(ROUND(AP48*AX47,1),"")</f>
        <v>0</v>
      </c>
      <c r="BE48" s="170" t="str">
        <f>IFERROR(ROUND(AQ48*AY47,1),"")</f>
        <v/>
      </c>
      <c r="BF48" s="195" t="str">
        <f>IFERROR(ROUND(AR48*AZ47,1),"")</f>
        <v/>
      </c>
      <c r="BG48" s="2" t="s">
        <v>81</v>
      </c>
    </row>
    <row r="49" spans="1:59" ht="17.25" customHeight="1">
      <c r="A49" s="22"/>
      <c r="B49" s="10"/>
      <c r="C49" s="230"/>
      <c r="D49" s="212"/>
      <c r="E49" s="213"/>
      <c r="F49" s="213"/>
      <c r="G49" s="213"/>
      <c r="H49" s="213"/>
      <c r="I49" s="214"/>
      <c r="J49" s="217"/>
      <c r="K49" s="218"/>
      <c r="L49" s="218"/>
      <c r="M49" s="223"/>
      <c r="N49" s="217"/>
      <c r="O49" s="218"/>
      <c r="P49" s="218"/>
      <c r="Q49" s="225"/>
      <c r="R49" s="217"/>
      <c r="S49" s="218"/>
      <c r="T49" s="218"/>
      <c r="U49" s="225"/>
      <c r="V49" s="270"/>
      <c r="W49" s="271"/>
      <c r="X49" s="271"/>
      <c r="Y49" s="271"/>
      <c r="Z49" s="31"/>
      <c r="AC49" s="142">
        <f>IFERROR(IF(AP54&gt;0,ROUND(AP54,1),ROUND(AP49*$AX52,1)),"")</f>
        <v>0</v>
      </c>
      <c r="AD49" s="142" t="str">
        <f>IFERROR(IF(AQ54&gt;0,ROUND(AQ54,1),ROUND(AQ49*$AY52,1)),"")</f>
        <v/>
      </c>
      <c r="AE49" s="142" t="str">
        <f>IFERROR(IF(AR54&gt;0,ROUND(AR54,1),ROUND(AR49*$AZ52,1)),"")</f>
        <v/>
      </c>
      <c r="AF49" s="2"/>
      <c r="AG49" s="2"/>
      <c r="AH49" s="2"/>
      <c r="AI49" s="2"/>
      <c r="AJ49" s="2"/>
      <c r="AK49" s="2"/>
      <c r="AL49" s="2"/>
      <c r="AM49" s="2"/>
      <c r="AN49" s="2"/>
      <c r="AO49" s="124" t="s">
        <v>61</v>
      </c>
      <c r="AP49" s="154"/>
      <c r="AQ49" s="154"/>
      <c r="AR49" s="164"/>
      <c r="AS49" s="116" t="s">
        <v>52</v>
      </c>
      <c r="AT49" s="118"/>
      <c r="AU49" s="118"/>
      <c r="AV49" s="132" t="s">
        <v>139</v>
      </c>
      <c r="AW49" s="48"/>
      <c r="AX49" s="178"/>
      <c r="AY49" s="191" t="str">
        <f t="shared" si="1"/>
        <v/>
      </c>
      <c r="AZ49" s="192" t="str">
        <f t="shared" si="1"/>
        <v/>
      </c>
      <c r="BA49" s="3"/>
      <c r="BB49" s="2" t="s">
        <v>89</v>
      </c>
      <c r="BC49" s="124" t="s">
        <v>61</v>
      </c>
      <c r="BD49" s="171">
        <f>IFERROR(ROUND(AP49*AX52,1),"")</f>
        <v>0</v>
      </c>
      <c r="BE49" s="171" t="str">
        <f>IFERROR(ROUND(AQ49*AY52,1),"")</f>
        <v/>
      </c>
      <c r="BF49" s="196" t="str">
        <f>IFERROR(ROUND(AR49*AZ52,1),"")</f>
        <v/>
      </c>
      <c r="BG49" s="2" t="s">
        <v>81</v>
      </c>
    </row>
    <row r="50" spans="1:59" ht="14.25" customHeight="1" thickBot="1">
      <c r="A50" s="22"/>
      <c r="B50" s="10"/>
      <c r="C50" s="230"/>
      <c r="D50" s="209" t="s">
        <v>15</v>
      </c>
      <c r="E50" s="210"/>
      <c r="F50" s="210"/>
      <c r="G50" s="210"/>
      <c r="H50" s="210"/>
      <c r="I50" s="211"/>
      <c r="J50" s="215" t="str">
        <f>IFERROR(IF(SUM(AC48:AC50)=0,"",SUM(AC48:AC50)),"")</f>
        <v/>
      </c>
      <c r="K50" s="216"/>
      <c r="L50" s="216"/>
      <c r="M50" s="222" t="s">
        <v>1</v>
      </c>
      <c r="N50" s="215" t="str">
        <f>IFERROR(IF(SUM(AD48:AD50)=0,"",SUM(AD48:AD50)),"")</f>
        <v/>
      </c>
      <c r="O50" s="216"/>
      <c r="P50" s="216"/>
      <c r="Q50" s="224" t="s">
        <v>1</v>
      </c>
      <c r="R50" s="226" t="str">
        <f>IFERROR(IF(SUM(AE48:AE50)=0,"",SUM(AE48:AE50)),"")</f>
        <v/>
      </c>
      <c r="S50" s="227"/>
      <c r="T50" s="227"/>
      <c r="U50" s="222" t="s">
        <v>1</v>
      </c>
      <c r="V50" s="294"/>
      <c r="W50" s="295"/>
      <c r="X50" s="295"/>
      <c r="Y50" s="296"/>
      <c r="Z50" s="31"/>
      <c r="AC50" s="142">
        <f>IFERROR(ROUND(AP50*$AX47*$AX48,1),"")</f>
        <v>0</v>
      </c>
      <c r="AD50" s="142" t="str">
        <f>IFERROR(ROUND(AQ50*$AY47*$AY48,1),"")</f>
        <v/>
      </c>
      <c r="AE50" s="142" t="str">
        <f>IFERROR(ROUND(AR50*$AZ47*$AZ48,1),"")</f>
        <v/>
      </c>
      <c r="AF50" s="2"/>
      <c r="AG50" s="2"/>
      <c r="AH50" s="2"/>
      <c r="AI50" s="2"/>
      <c r="AJ50" s="2"/>
      <c r="AK50" s="2"/>
      <c r="AL50" s="2"/>
      <c r="AM50" s="2"/>
      <c r="AN50" s="2"/>
      <c r="AO50" s="125" t="s">
        <v>62</v>
      </c>
      <c r="AP50" s="151"/>
      <c r="AQ50" s="151"/>
      <c r="AR50" s="165"/>
      <c r="AS50" s="116" t="s">
        <v>51</v>
      </c>
      <c r="AT50" s="118"/>
      <c r="AU50" s="118"/>
      <c r="AV50" s="132" t="s">
        <v>140</v>
      </c>
      <c r="AW50" s="48"/>
      <c r="AX50" s="178"/>
      <c r="AY50" s="191" t="str">
        <f t="shared" si="1"/>
        <v/>
      </c>
      <c r="AZ50" s="192" t="str">
        <f t="shared" si="1"/>
        <v/>
      </c>
      <c r="BA50" s="3"/>
      <c r="BB50" s="1" t="s">
        <v>133</v>
      </c>
      <c r="BC50" s="125" t="s">
        <v>62</v>
      </c>
      <c r="BD50" s="172">
        <f>IFERROR(ROUND(AP50*AX47*AX48,1),"")</f>
        <v>0</v>
      </c>
      <c r="BE50" s="172" t="str">
        <f>IFERROR(ROUND(AQ50*AY47*AY48,1),"")</f>
        <v/>
      </c>
      <c r="BF50" s="197" t="str">
        <f>IFERROR(ROUND(AR50*AZ47*AZ48,1),"")</f>
        <v/>
      </c>
      <c r="BG50" s="2" t="s">
        <v>81</v>
      </c>
    </row>
    <row r="51" spans="1:59" ht="14.25" customHeight="1">
      <c r="A51" s="22"/>
      <c r="B51" s="10"/>
      <c r="C51" s="230"/>
      <c r="D51" s="212"/>
      <c r="E51" s="213"/>
      <c r="F51" s="213"/>
      <c r="G51" s="213"/>
      <c r="H51" s="213"/>
      <c r="I51" s="214"/>
      <c r="J51" s="217"/>
      <c r="K51" s="218"/>
      <c r="L51" s="218"/>
      <c r="M51" s="223"/>
      <c r="N51" s="217"/>
      <c r="O51" s="218"/>
      <c r="P51" s="218"/>
      <c r="Q51" s="225"/>
      <c r="R51" s="228"/>
      <c r="S51" s="229"/>
      <c r="T51" s="229"/>
      <c r="U51" s="223"/>
      <c r="V51" s="297"/>
      <c r="W51" s="298"/>
      <c r="X51" s="298"/>
      <c r="Y51" s="299"/>
      <c r="Z51" s="31"/>
      <c r="AF51" s="2"/>
      <c r="AG51" s="2"/>
      <c r="AH51" s="2"/>
      <c r="AI51" s="2"/>
      <c r="AJ51" s="2"/>
      <c r="AK51" s="2"/>
      <c r="AL51" s="2"/>
      <c r="AM51" s="2"/>
      <c r="AN51" s="2"/>
      <c r="AU51" s="118"/>
      <c r="AV51" s="132" t="s">
        <v>131</v>
      </c>
      <c r="AX51" s="178"/>
      <c r="AY51" s="191" t="str">
        <f t="shared" si="1"/>
        <v/>
      </c>
      <c r="AZ51" s="192" t="str">
        <f t="shared" si="1"/>
        <v/>
      </c>
      <c r="BA51" s="3" t="s">
        <v>97</v>
      </c>
      <c r="BB51" s="2" t="s">
        <v>141</v>
      </c>
    </row>
    <row r="52" spans="1:59" ht="14.25" customHeight="1" thickBot="1">
      <c r="A52" s="22"/>
      <c r="B52" s="10"/>
      <c r="C52" s="230"/>
      <c r="D52" s="245" t="s">
        <v>164</v>
      </c>
      <c r="E52" s="246"/>
      <c r="F52" s="246"/>
      <c r="G52" s="246"/>
      <c r="H52" s="246"/>
      <c r="I52" s="247"/>
      <c r="J52" s="251"/>
      <c r="K52" s="252"/>
      <c r="L52" s="252"/>
      <c r="M52" s="222" t="s">
        <v>1</v>
      </c>
      <c r="N52" s="251"/>
      <c r="O52" s="252"/>
      <c r="P52" s="252"/>
      <c r="Q52" s="222" t="s">
        <v>1</v>
      </c>
      <c r="R52" s="251"/>
      <c r="S52" s="252"/>
      <c r="T52" s="252"/>
      <c r="U52" s="222" t="s">
        <v>1</v>
      </c>
      <c r="V52" s="294"/>
      <c r="W52" s="295"/>
      <c r="X52" s="295"/>
      <c r="Y52" s="296"/>
      <c r="Z52" s="31"/>
      <c r="AG52" s="2"/>
      <c r="AH52" s="2"/>
      <c r="AI52" s="2"/>
      <c r="AJ52" s="2"/>
      <c r="AK52" s="2"/>
      <c r="AL52" s="2"/>
      <c r="AM52" s="2"/>
      <c r="AN52" s="2"/>
      <c r="AO52" s="2" t="s">
        <v>80</v>
      </c>
      <c r="AS52" s="118"/>
      <c r="AT52" s="118"/>
      <c r="AU52" s="118"/>
      <c r="AV52" s="49" t="s">
        <v>132</v>
      </c>
      <c r="AW52" s="50"/>
      <c r="AX52" s="179"/>
      <c r="AY52" s="193" t="str">
        <f t="shared" si="1"/>
        <v/>
      </c>
      <c r="AZ52" s="194" t="str">
        <f t="shared" si="1"/>
        <v/>
      </c>
      <c r="BA52" s="3" t="s">
        <v>83</v>
      </c>
      <c r="BB52" s="2" t="s">
        <v>142</v>
      </c>
    </row>
    <row r="53" spans="1:59" ht="14.25" customHeight="1">
      <c r="A53" s="22"/>
      <c r="B53" s="10"/>
      <c r="C53" s="230"/>
      <c r="D53" s="248"/>
      <c r="E53" s="249"/>
      <c r="F53" s="249"/>
      <c r="G53" s="249"/>
      <c r="H53" s="249"/>
      <c r="I53" s="250"/>
      <c r="J53" s="253"/>
      <c r="K53" s="254"/>
      <c r="L53" s="254"/>
      <c r="M53" s="223"/>
      <c r="N53" s="253"/>
      <c r="O53" s="254"/>
      <c r="P53" s="254"/>
      <c r="Q53" s="223"/>
      <c r="R53" s="253"/>
      <c r="S53" s="254"/>
      <c r="T53" s="254"/>
      <c r="U53" s="223"/>
      <c r="V53" s="297"/>
      <c r="W53" s="298"/>
      <c r="X53" s="298"/>
      <c r="Y53" s="299"/>
      <c r="Z53" s="31"/>
      <c r="AG53" s="2"/>
      <c r="AH53" s="2"/>
      <c r="AI53" s="2"/>
      <c r="AJ53" s="2"/>
      <c r="AK53" s="2"/>
      <c r="AL53" s="2"/>
      <c r="AM53" s="2"/>
      <c r="AN53" s="2"/>
      <c r="AO53" s="126" t="s">
        <v>60</v>
      </c>
      <c r="AP53" s="155"/>
      <c r="AQ53" s="155"/>
      <c r="AR53" s="156"/>
      <c r="AS53" s="2" t="s">
        <v>81</v>
      </c>
      <c r="AT53" s="118"/>
      <c r="AU53" s="118"/>
      <c r="AV53" s="44" t="s">
        <v>123</v>
      </c>
      <c r="AW53" s="44"/>
    </row>
    <row r="54" spans="1:59" ht="16.5" customHeight="1" thickBot="1">
      <c r="A54" s="22"/>
      <c r="B54" s="10"/>
      <c r="C54" s="214"/>
      <c r="D54" s="272" t="s">
        <v>5</v>
      </c>
      <c r="E54" s="273"/>
      <c r="F54" s="273"/>
      <c r="G54" s="273"/>
      <c r="H54" s="273"/>
      <c r="I54" s="274"/>
      <c r="J54" s="275">
        <f>SUM(J46:L53)</f>
        <v>0</v>
      </c>
      <c r="K54" s="276"/>
      <c r="L54" s="276"/>
      <c r="M54" s="173" t="s">
        <v>1</v>
      </c>
      <c r="N54" s="275">
        <f>SUM(N46:P53)</f>
        <v>0</v>
      </c>
      <c r="O54" s="276"/>
      <c r="P54" s="276"/>
      <c r="Q54" s="173" t="s">
        <v>1</v>
      </c>
      <c r="R54" s="275">
        <f>SUM(R46:T53)</f>
        <v>0</v>
      </c>
      <c r="S54" s="276"/>
      <c r="T54" s="276"/>
      <c r="U54" s="174" t="s">
        <v>1</v>
      </c>
      <c r="V54" s="255"/>
      <c r="W54" s="256"/>
      <c r="X54" s="256"/>
      <c r="Y54" s="256"/>
      <c r="Z54" s="31"/>
      <c r="AG54" s="2"/>
      <c r="AH54" s="2"/>
      <c r="AI54" s="2"/>
      <c r="AJ54" s="2"/>
      <c r="AK54" s="2"/>
      <c r="AL54" s="2"/>
      <c r="AM54" s="2"/>
      <c r="AN54" s="2"/>
      <c r="AO54" s="125" t="s">
        <v>61</v>
      </c>
      <c r="AP54" s="157"/>
      <c r="AQ54" s="157"/>
      <c r="AR54" s="158"/>
      <c r="AS54" s="2" t="s">
        <v>81</v>
      </c>
      <c r="AV54" s="4" t="s">
        <v>85</v>
      </c>
      <c r="AW54" s="4"/>
      <c r="AX54" s="2"/>
      <c r="AY54" s="2"/>
      <c r="AZ54" s="2"/>
    </row>
    <row r="55" spans="1:59" ht="23.25" customHeight="1">
      <c r="A55" s="22"/>
      <c r="B55" s="7"/>
      <c r="C55" s="258" t="s">
        <v>30</v>
      </c>
      <c r="D55" s="260"/>
      <c r="E55" s="261"/>
      <c r="F55" s="261"/>
      <c r="G55" s="261"/>
      <c r="H55" s="261"/>
      <c r="I55" s="261"/>
      <c r="J55" s="261"/>
      <c r="K55" s="261"/>
      <c r="L55" s="261"/>
      <c r="M55" s="261"/>
      <c r="N55" s="261"/>
      <c r="O55" s="261"/>
      <c r="P55" s="261"/>
      <c r="Q55" s="261"/>
      <c r="R55" s="261"/>
      <c r="S55" s="261"/>
      <c r="T55" s="261"/>
      <c r="U55" s="261"/>
      <c r="V55" s="261"/>
      <c r="W55" s="261"/>
      <c r="X55" s="261"/>
      <c r="Y55" s="261"/>
      <c r="Z55" s="31"/>
      <c r="AG55" s="2"/>
      <c r="AH55" s="2"/>
      <c r="AI55" s="2"/>
      <c r="AJ55" s="2"/>
      <c r="AK55" s="2"/>
      <c r="AL55" s="2"/>
      <c r="AM55" s="2"/>
      <c r="AN55" s="2"/>
      <c r="AU55" s="118"/>
      <c r="AV55" s="4" t="s">
        <v>86</v>
      </c>
      <c r="AW55" s="4"/>
      <c r="AX55" s="2"/>
      <c r="AY55" s="2"/>
      <c r="AZ55" s="2"/>
    </row>
    <row r="56" spans="1:59" ht="23.25" customHeight="1" thickBot="1">
      <c r="A56" s="22"/>
      <c r="B56" s="7"/>
      <c r="C56" s="259"/>
      <c r="D56" s="262"/>
      <c r="E56" s="263"/>
      <c r="F56" s="263"/>
      <c r="G56" s="263"/>
      <c r="H56" s="263"/>
      <c r="I56" s="263"/>
      <c r="J56" s="263"/>
      <c r="K56" s="263"/>
      <c r="L56" s="263"/>
      <c r="M56" s="263"/>
      <c r="N56" s="263"/>
      <c r="O56" s="263"/>
      <c r="P56" s="263"/>
      <c r="Q56" s="263"/>
      <c r="R56" s="263"/>
      <c r="S56" s="263"/>
      <c r="T56" s="263"/>
      <c r="U56" s="263"/>
      <c r="V56" s="263"/>
      <c r="W56" s="263"/>
      <c r="X56" s="263"/>
      <c r="Y56" s="263"/>
      <c r="Z56" s="31"/>
      <c r="AG56" s="2"/>
      <c r="AH56" s="2"/>
      <c r="AI56" s="2"/>
      <c r="AJ56" s="2"/>
      <c r="AK56" s="2"/>
      <c r="AL56" s="2"/>
      <c r="AM56" s="2"/>
      <c r="AN56" s="2"/>
      <c r="AO56" s="127" t="s">
        <v>37</v>
      </c>
      <c r="AP56" s="128"/>
      <c r="AQ56" s="128"/>
      <c r="AU56" s="118"/>
      <c r="AV56" s="4" t="s">
        <v>93</v>
      </c>
      <c r="AW56" s="4"/>
      <c r="AX56" s="2"/>
      <c r="AY56" s="2"/>
      <c r="AZ56" s="2"/>
    </row>
    <row r="57" spans="1:59" ht="24.75" customHeight="1">
      <c r="A57" s="22"/>
      <c r="B57" s="7"/>
      <c r="C57" s="203" t="s">
        <v>31</v>
      </c>
      <c r="D57" s="205"/>
      <c r="E57" s="205"/>
      <c r="F57" s="205"/>
      <c r="G57" s="205"/>
      <c r="H57" s="205"/>
      <c r="I57" s="205"/>
      <c r="J57" s="205"/>
      <c r="K57" s="205"/>
      <c r="L57" s="205"/>
      <c r="M57" s="205"/>
      <c r="N57" s="205"/>
      <c r="O57" s="205"/>
      <c r="P57" s="205"/>
      <c r="Q57" s="205"/>
      <c r="R57" s="205"/>
      <c r="S57" s="205"/>
      <c r="T57" s="205"/>
      <c r="U57" s="205"/>
      <c r="V57" s="205"/>
      <c r="W57" s="205"/>
      <c r="X57" s="205"/>
      <c r="Y57" s="205"/>
      <c r="Z57" s="30"/>
      <c r="AG57" s="2"/>
      <c r="AH57" s="2"/>
      <c r="AI57" s="2"/>
      <c r="AJ57" s="2"/>
      <c r="AK57" s="2"/>
      <c r="AL57" s="2"/>
      <c r="AM57" s="2"/>
      <c r="AN57" s="2"/>
      <c r="AO57" s="162" t="s">
        <v>190</v>
      </c>
      <c r="AP57" s="129" t="s">
        <v>191</v>
      </c>
      <c r="AQ57" s="130" t="s">
        <v>192</v>
      </c>
      <c r="AV57" s="44"/>
      <c r="AW57" s="4" t="s">
        <v>90</v>
      </c>
      <c r="AX57" s="2"/>
      <c r="AY57" s="2"/>
      <c r="AZ57" s="2"/>
    </row>
    <row r="58" spans="1:59" ht="24.75" customHeight="1" thickBot="1">
      <c r="A58" s="22"/>
      <c r="B58" s="7"/>
      <c r="C58" s="204"/>
      <c r="D58" s="206"/>
      <c r="E58" s="206"/>
      <c r="F58" s="206"/>
      <c r="G58" s="206"/>
      <c r="H58" s="206"/>
      <c r="I58" s="206"/>
      <c r="J58" s="206"/>
      <c r="K58" s="206"/>
      <c r="L58" s="206"/>
      <c r="M58" s="206"/>
      <c r="N58" s="206"/>
      <c r="O58" s="206"/>
      <c r="P58" s="206"/>
      <c r="Q58" s="206"/>
      <c r="R58" s="206"/>
      <c r="S58" s="206"/>
      <c r="T58" s="206"/>
      <c r="U58" s="206"/>
      <c r="V58" s="206"/>
      <c r="W58" s="206"/>
      <c r="X58" s="206"/>
      <c r="Y58" s="206"/>
      <c r="Z58" s="30"/>
      <c r="AG58" s="2"/>
      <c r="AH58" s="2"/>
      <c r="AI58" s="2"/>
      <c r="AJ58" s="2"/>
      <c r="AK58" s="2"/>
      <c r="AL58" s="2"/>
      <c r="AM58" s="2"/>
      <c r="AN58" s="2"/>
      <c r="AO58" s="159"/>
      <c r="AP58" s="160"/>
      <c r="AQ58" s="161"/>
      <c r="AV58" s="44"/>
      <c r="AW58" s="4" t="s">
        <v>143</v>
      </c>
      <c r="AX58" s="2"/>
      <c r="AY58" s="2"/>
      <c r="AZ58" s="2"/>
    </row>
    <row r="59" spans="1:59" ht="10.5" customHeight="1">
      <c r="A59" s="22"/>
      <c r="B59" s="5"/>
      <c r="C59" s="12"/>
      <c r="D59" s="12"/>
      <c r="E59" s="12"/>
      <c r="F59" s="12"/>
      <c r="G59" s="12"/>
      <c r="H59" s="12"/>
      <c r="I59" s="12"/>
      <c r="J59" s="12"/>
      <c r="K59" s="13"/>
      <c r="L59" s="13"/>
      <c r="M59" s="13"/>
      <c r="N59" s="13"/>
      <c r="O59" s="13"/>
      <c r="P59" s="13"/>
      <c r="Q59" s="13"/>
      <c r="R59" s="13"/>
      <c r="S59" s="13"/>
      <c r="T59" s="13"/>
      <c r="U59" s="13"/>
      <c r="V59" s="13"/>
      <c r="W59" s="13"/>
      <c r="X59" s="13"/>
      <c r="Y59" s="14"/>
      <c r="Z59" s="29"/>
      <c r="AG59" s="2"/>
      <c r="AH59" s="2"/>
      <c r="AI59" s="2"/>
      <c r="AJ59" s="2"/>
      <c r="AK59" s="2"/>
      <c r="AL59" s="2"/>
      <c r="AM59" s="2"/>
      <c r="AN59" s="2"/>
      <c r="AO59" s="1"/>
      <c r="AP59" s="1"/>
      <c r="AQ59" s="1"/>
      <c r="AV59" s="44"/>
      <c r="AW59" s="4" t="s">
        <v>144</v>
      </c>
      <c r="AX59" s="2"/>
      <c r="AY59" s="2"/>
      <c r="AZ59" s="2"/>
    </row>
    <row r="60" spans="1:59">
      <c r="A60" s="22"/>
      <c r="B60" s="5"/>
      <c r="C60" s="15" t="s">
        <v>65</v>
      </c>
      <c r="D60" s="16"/>
      <c r="E60" s="16"/>
      <c r="F60" s="16"/>
      <c r="G60" s="16"/>
      <c r="H60" s="16"/>
      <c r="I60" s="16"/>
      <c r="J60" s="16"/>
      <c r="K60" s="16"/>
      <c r="L60" s="16"/>
      <c r="M60" s="16"/>
      <c r="N60" s="16"/>
      <c r="O60" s="16"/>
      <c r="P60" s="16"/>
      <c r="Q60" s="16"/>
      <c r="R60" s="16"/>
      <c r="S60" s="16"/>
      <c r="T60" s="16"/>
      <c r="U60" s="16"/>
      <c r="V60" s="16"/>
      <c r="W60" s="16"/>
      <c r="X60" s="16"/>
      <c r="Y60" s="17"/>
      <c r="Z60" s="29"/>
      <c r="AG60" s="2"/>
      <c r="AH60" s="2"/>
      <c r="AI60" s="2"/>
      <c r="AJ60" s="2"/>
      <c r="AK60" s="2"/>
      <c r="AL60" s="2"/>
      <c r="AM60" s="2"/>
      <c r="AN60" s="2"/>
      <c r="AV60" s="44"/>
      <c r="AW60" s="4" t="s">
        <v>91</v>
      </c>
      <c r="AX60" s="2"/>
      <c r="AY60" s="2"/>
      <c r="AZ60" s="2"/>
    </row>
    <row r="61" spans="1:59">
      <c r="A61" s="22"/>
      <c r="B61" s="5"/>
      <c r="C61" s="183" t="s">
        <v>165</v>
      </c>
      <c r="D61" s="16"/>
      <c r="E61" s="16"/>
      <c r="F61" s="16"/>
      <c r="G61" s="16"/>
      <c r="H61" s="16"/>
      <c r="I61" s="16"/>
      <c r="J61" s="16"/>
      <c r="K61" s="16"/>
      <c r="L61" s="16"/>
      <c r="M61" s="16"/>
      <c r="N61" s="16"/>
      <c r="O61" s="16"/>
      <c r="P61" s="16"/>
      <c r="Q61" s="16"/>
      <c r="R61" s="16"/>
      <c r="S61" s="16"/>
      <c r="T61" s="16"/>
      <c r="U61" s="16"/>
      <c r="V61" s="16"/>
      <c r="W61" s="16"/>
      <c r="X61" s="16"/>
      <c r="Y61" s="17"/>
      <c r="Z61" s="29"/>
      <c r="AG61" s="2"/>
      <c r="AH61" s="2"/>
      <c r="AI61" s="2"/>
      <c r="AJ61" s="2"/>
      <c r="AK61" s="2"/>
      <c r="AL61" s="2"/>
      <c r="AM61" s="2"/>
      <c r="AN61" s="2"/>
      <c r="AV61" s="44"/>
      <c r="AW61" s="4" t="s">
        <v>145</v>
      </c>
      <c r="AX61" s="2"/>
      <c r="AY61" s="2"/>
      <c r="AZ61" s="2"/>
    </row>
    <row r="62" spans="1:59">
      <c r="A62" s="23"/>
      <c r="B62" s="18"/>
      <c r="C62" s="184" t="s">
        <v>166</v>
      </c>
      <c r="D62" s="19"/>
      <c r="E62" s="19"/>
      <c r="F62" s="19"/>
      <c r="G62" s="19"/>
      <c r="H62" s="19"/>
      <c r="I62" s="19"/>
      <c r="J62" s="19"/>
      <c r="K62" s="19"/>
      <c r="L62" s="19"/>
      <c r="M62" s="19"/>
      <c r="N62" s="19"/>
      <c r="O62" s="19"/>
      <c r="P62" s="19"/>
      <c r="Q62" s="19"/>
      <c r="R62" s="19"/>
      <c r="S62" s="19"/>
      <c r="T62" s="19"/>
      <c r="U62" s="19"/>
      <c r="V62" s="19"/>
      <c r="W62" s="19"/>
      <c r="X62" s="19"/>
      <c r="Y62" s="20"/>
      <c r="Z62" s="32"/>
      <c r="AG62" s="2"/>
      <c r="AH62" s="2"/>
      <c r="AI62" s="2"/>
      <c r="AJ62" s="2"/>
      <c r="AK62" s="2"/>
      <c r="AL62" s="2"/>
      <c r="AM62" s="2"/>
      <c r="AN62" s="2"/>
      <c r="AV62" s="44"/>
      <c r="AW62" s="4" t="s">
        <v>92</v>
      </c>
      <c r="AX62" s="2"/>
      <c r="AY62" s="2"/>
      <c r="AZ62" s="2"/>
    </row>
    <row r="63" spans="1:59">
      <c r="A63" s="25"/>
      <c r="B63" s="25"/>
      <c r="C63" s="26" t="s">
        <v>66</v>
      </c>
      <c r="D63" s="27"/>
      <c r="E63" s="27"/>
      <c r="F63" s="27"/>
      <c r="G63" s="27"/>
      <c r="H63" s="27"/>
      <c r="I63" s="27"/>
      <c r="J63" s="27"/>
      <c r="K63" s="25"/>
      <c r="L63" s="25"/>
      <c r="M63" s="25"/>
      <c r="N63" s="25"/>
      <c r="O63" s="25"/>
      <c r="P63" s="25"/>
      <c r="Q63" s="25"/>
      <c r="R63" s="25"/>
      <c r="S63" s="25"/>
      <c r="T63" s="25"/>
      <c r="U63" s="25"/>
      <c r="V63" s="25"/>
      <c r="W63" s="25"/>
      <c r="X63" s="25"/>
      <c r="Y63" s="25"/>
      <c r="Z63" s="33"/>
      <c r="AG63" s="2"/>
      <c r="AH63" s="2"/>
      <c r="AI63" s="2"/>
      <c r="AJ63" s="2"/>
      <c r="AK63" s="2"/>
      <c r="AL63" s="2"/>
      <c r="AM63" s="2"/>
      <c r="AN63" s="2"/>
    </row>
    <row r="64" spans="1:59" ht="13.5" customHeight="1">
      <c r="A64" s="38"/>
      <c r="B64" s="38"/>
      <c r="C64" s="188" t="s">
        <v>168</v>
      </c>
      <c r="D64" s="189"/>
      <c r="E64" s="189"/>
      <c r="F64" s="189"/>
      <c r="G64" s="189"/>
      <c r="H64" s="189"/>
      <c r="I64" s="189"/>
      <c r="J64" s="189"/>
      <c r="K64" s="190"/>
      <c r="L64" s="190"/>
      <c r="M64" s="190"/>
      <c r="N64" s="190"/>
      <c r="O64" s="190"/>
      <c r="P64" s="190"/>
      <c r="Q64" s="190"/>
      <c r="R64" s="190"/>
      <c r="S64" s="190"/>
      <c r="T64" s="190"/>
      <c r="U64" s="190"/>
      <c r="V64" s="190"/>
      <c r="W64" s="190"/>
      <c r="X64" s="190"/>
      <c r="Y64" s="190"/>
      <c r="Z64" s="29"/>
      <c r="AA64" s="99"/>
    </row>
    <row r="65" spans="1:40">
      <c r="A65" s="21"/>
      <c r="B65" s="21"/>
      <c r="C65" s="201" t="s">
        <v>169</v>
      </c>
      <c r="D65" s="202"/>
      <c r="E65" s="202"/>
      <c r="F65" s="202"/>
      <c r="G65" s="202"/>
      <c r="H65" s="202"/>
      <c r="I65" s="202"/>
      <c r="J65" s="202"/>
      <c r="K65" s="202"/>
      <c r="L65" s="202"/>
      <c r="M65" s="202"/>
      <c r="N65" s="202"/>
      <c r="O65" s="202"/>
      <c r="P65" s="202"/>
      <c r="Q65" s="202"/>
      <c r="R65" s="202"/>
      <c r="S65" s="202"/>
      <c r="T65" s="202"/>
      <c r="U65" s="202"/>
      <c r="V65" s="202"/>
      <c r="W65" s="202"/>
      <c r="X65" s="202"/>
      <c r="Y65" s="202"/>
      <c r="Z65" s="21"/>
      <c r="AB65" s="2"/>
      <c r="AC65" s="2"/>
      <c r="AD65" s="2"/>
      <c r="AE65" s="2"/>
      <c r="AF65" s="2"/>
      <c r="AG65" s="2"/>
      <c r="AH65" s="2"/>
      <c r="AI65" s="2"/>
      <c r="AJ65" s="2"/>
      <c r="AK65" s="2"/>
      <c r="AL65" s="2"/>
      <c r="AM65" s="2"/>
      <c r="AN65" s="2"/>
    </row>
    <row r="66" spans="1:40">
      <c r="AB66" s="2"/>
      <c r="AC66" s="2"/>
      <c r="AD66" s="2"/>
      <c r="AE66" s="2"/>
      <c r="AF66" s="2"/>
      <c r="AG66" s="2"/>
      <c r="AH66" s="2"/>
      <c r="AI66" s="2"/>
      <c r="AJ66" s="2"/>
      <c r="AK66" s="2"/>
      <c r="AL66" s="2"/>
      <c r="AM66" s="2"/>
      <c r="AN66" s="2"/>
    </row>
    <row r="67" spans="1:40">
      <c r="AB67" s="2"/>
      <c r="AC67" s="2"/>
      <c r="AD67" s="2"/>
      <c r="AE67" s="2"/>
      <c r="AF67" s="2"/>
      <c r="AG67" s="2"/>
      <c r="AH67" s="2"/>
      <c r="AI67" s="2"/>
      <c r="AJ67" s="2"/>
      <c r="AK67" s="2"/>
      <c r="AL67" s="2"/>
      <c r="AM67" s="2"/>
      <c r="AN67" s="2"/>
    </row>
  </sheetData>
  <sheetProtection algorithmName="SHA-512" hashValue="wjQnYHbQ8z8tOk8XFSKWmxhnjDvFerEKhudG0wdx9V8YbnULDyxKXEYfkUsXzKABLaVhvAuSaxvU6QWAbI/k5w==" saltValue="CD8UxUE5/dCuIwV6XweesQ==" spinCount="100000" sheet="1" selectLockedCells="1"/>
  <protectedRanges>
    <protectedRange password="C7B8" sqref="D14" name="範囲2"/>
    <protectedRange password="C7B8" sqref="C9:Y11 C8" name="範囲1"/>
    <protectedRange password="C7B8" sqref="M12:S12" name="範囲1_4"/>
    <protectedRange password="C7B8" sqref="C12:L12" name="範囲1_5"/>
    <protectedRange password="C7B8" sqref="D8:L8" name="範囲1_1"/>
    <protectedRange password="C7B8" sqref="M8:Y8" name="範囲1_2_1"/>
    <protectedRange password="C7B8" sqref="T12:Y12" name="範囲1_4_1"/>
  </protectedRanges>
  <mergeCells count="164">
    <mergeCell ref="AO6:AP12"/>
    <mergeCell ref="U52:U53"/>
    <mergeCell ref="V52:Y53"/>
    <mergeCell ref="C40:C43"/>
    <mergeCell ref="D42:I43"/>
    <mergeCell ref="J42:Y43"/>
    <mergeCell ref="K4:M4"/>
    <mergeCell ref="C6:Y6"/>
    <mergeCell ref="M7:Y7"/>
    <mergeCell ref="D8:L8"/>
    <mergeCell ref="M8:Y8"/>
    <mergeCell ref="C9:L9"/>
    <mergeCell ref="M9:Y9"/>
    <mergeCell ref="M12:S12"/>
    <mergeCell ref="T12:Y12"/>
    <mergeCell ref="D20:Y20"/>
    <mergeCell ref="C10:L12"/>
    <mergeCell ref="M10:Y11"/>
    <mergeCell ref="C14:C15"/>
    <mergeCell ref="D14:R15"/>
    <mergeCell ref="V14:V15"/>
    <mergeCell ref="C16:C18"/>
    <mergeCell ref="D19:Y19"/>
    <mergeCell ref="D21:Y21"/>
    <mergeCell ref="S14:U15"/>
    <mergeCell ref="W14:W15"/>
    <mergeCell ref="X14:X15"/>
    <mergeCell ref="Y14:Y15"/>
    <mergeCell ref="C22:C26"/>
    <mergeCell ref="D22:I23"/>
    <mergeCell ref="J22:L22"/>
    <mergeCell ref="M22:O22"/>
    <mergeCell ref="P22:R22"/>
    <mergeCell ref="S22:U22"/>
    <mergeCell ref="V22:Y23"/>
    <mergeCell ref="J23:L23"/>
    <mergeCell ref="M23:O23"/>
    <mergeCell ref="P23:R23"/>
    <mergeCell ref="S23:U23"/>
    <mergeCell ref="E24:I24"/>
    <mergeCell ref="J24:K24"/>
    <mergeCell ref="M24:N24"/>
    <mergeCell ref="P24:Q24"/>
    <mergeCell ref="S24:T24"/>
    <mergeCell ref="V24:W24"/>
    <mergeCell ref="E25:I25"/>
    <mergeCell ref="J25:K25"/>
    <mergeCell ref="M25:N25"/>
    <mergeCell ref="V36:Y36"/>
    <mergeCell ref="M36:N36"/>
    <mergeCell ref="P36:Q36"/>
    <mergeCell ref="C27:C33"/>
    <mergeCell ref="D27:E28"/>
    <mergeCell ref="F27:I28"/>
    <mergeCell ref="J27:L27"/>
    <mergeCell ref="M27:O27"/>
    <mergeCell ref="P27:R27"/>
    <mergeCell ref="S27:U27"/>
    <mergeCell ref="V27:Y28"/>
    <mergeCell ref="J28:L28"/>
    <mergeCell ref="M28:O28"/>
    <mergeCell ref="P28:R28"/>
    <mergeCell ref="S28:U28"/>
    <mergeCell ref="D29:E30"/>
    <mergeCell ref="F29:I29"/>
    <mergeCell ref="J29:L30"/>
    <mergeCell ref="M29:O30"/>
    <mergeCell ref="P29:R30"/>
    <mergeCell ref="S29:U30"/>
    <mergeCell ref="V29:W30"/>
    <mergeCell ref="X31:Y32"/>
    <mergeCell ref="J33:Y33"/>
    <mergeCell ref="P25:Q25"/>
    <mergeCell ref="S25:T25"/>
    <mergeCell ref="V25:W25"/>
    <mergeCell ref="D26:I26"/>
    <mergeCell ref="J26:Y26"/>
    <mergeCell ref="D31:E32"/>
    <mergeCell ref="F31:I31"/>
    <mergeCell ref="S34:U34"/>
    <mergeCell ref="V34:Y35"/>
    <mergeCell ref="J35:L35"/>
    <mergeCell ref="M35:O35"/>
    <mergeCell ref="P35:R35"/>
    <mergeCell ref="S35:U35"/>
    <mergeCell ref="F32:I32"/>
    <mergeCell ref="D33:I33"/>
    <mergeCell ref="J31:L32"/>
    <mergeCell ref="M31:O32"/>
    <mergeCell ref="P31:R32"/>
    <mergeCell ref="S31:U32"/>
    <mergeCell ref="V31:W32"/>
    <mergeCell ref="X29:Y30"/>
    <mergeCell ref="F30:I30"/>
    <mergeCell ref="V54:Y54"/>
    <mergeCell ref="R48:T49"/>
    <mergeCell ref="U48:U49"/>
    <mergeCell ref="C37:C39"/>
    <mergeCell ref="D37:I37"/>
    <mergeCell ref="J37:Y37"/>
    <mergeCell ref="D38:I38"/>
    <mergeCell ref="J38:Y38"/>
    <mergeCell ref="D48:I49"/>
    <mergeCell ref="J48:L49"/>
    <mergeCell ref="M48:M49"/>
    <mergeCell ref="N48:P49"/>
    <mergeCell ref="Q48:Q49"/>
    <mergeCell ref="R45:U45"/>
    <mergeCell ref="D46:I46"/>
    <mergeCell ref="J46:L46"/>
    <mergeCell ref="N46:P46"/>
    <mergeCell ref="R46:T46"/>
    <mergeCell ref="M52:M53"/>
    <mergeCell ref="N52:P53"/>
    <mergeCell ref="V44:Y45"/>
    <mergeCell ref="J45:M45"/>
    <mergeCell ref="D55:Y56"/>
    <mergeCell ref="AS23:AT23"/>
    <mergeCell ref="AS24:AT24"/>
    <mergeCell ref="V48:Y49"/>
    <mergeCell ref="D54:I54"/>
    <mergeCell ref="J54:L54"/>
    <mergeCell ref="N54:P54"/>
    <mergeCell ref="R54:T54"/>
    <mergeCell ref="D39:I39"/>
    <mergeCell ref="J39:Y39"/>
    <mergeCell ref="C34:I36"/>
    <mergeCell ref="J34:L34"/>
    <mergeCell ref="M34:O34"/>
    <mergeCell ref="P34:R34"/>
    <mergeCell ref="U50:U51"/>
    <mergeCell ref="V50:Y51"/>
    <mergeCell ref="V47:Y47"/>
    <mergeCell ref="AO27:AR27"/>
    <mergeCell ref="D40:I41"/>
    <mergeCell ref="J40:Y41"/>
    <mergeCell ref="J36:K36"/>
    <mergeCell ref="Q52:Q53"/>
    <mergeCell ref="R52:T53"/>
    <mergeCell ref="S36:T36"/>
    <mergeCell ref="C65:Y65"/>
    <mergeCell ref="C57:C58"/>
    <mergeCell ref="D57:Y58"/>
    <mergeCell ref="AV46:AW46"/>
    <mergeCell ref="D50:I51"/>
    <mergeCell ref="J50:L51"/>
    <mergeCell ref="D47:I47"/>
    <mergeCell ref="M50:M51"/>
    <mergeCell ref="N50:P51"/>
    <mergeCell ref="Q50:Q51"/>
    <mergeCell ref="R50:T51"/>
    <mergeCell ref="C44:C54"/>
    <mergeCell ref="D44:I45"/>
    <mergeCell ref="J44:M44"/>
    <mergeCell ref="N44:Q44"/>
    <mergeCell ref="J47:L47"/>
    <mergeCell ref="N47:P47"/>
    <mergeCell ref="R47:T47"/>
    <mergeCell ref="N45:Q45"/>
    <mergeCell ref="D52:I53"/>
    <mergeCell ref="J52:L53"/>
    <mergeCell ref="V46:Y46"/>
    <mergeCell ref="R44:U44"/>
    <mergeCell ref="C55:C56"/>
  </mergeCells>
  <phoneticPr fontId="3"/>
  <conditionalFormatting sqref="M24:N24">
    <cfRule type="expression" dxfId="9" priority="17" stopIfTrue="1">
      <formula>OR(J23="（23）年度",J23="（24）年度")</formula>
    </cfRule>
  </conditionalFormatting>
  <conditionalFormatting sqref="M36:N36">
    <cfRule type="expression" dxfId="8" priority="16" stopIfTrue="1">
      <formula>OR(J35="（23）年度",J35="（24）年度")</formula>
    </cfRule>
  </conditionalFormatting>
  <conditionalFormatting sqref="N46:P47">
    <cfRule type="expression" dxfId="7" priority="13" stopIfTrue="1">
      <formula>OR($J$23="（24）年度")</formula>
    </cfRule>
  </conditionalFormatting>
  <conditionalFormatting sqref="N48:P51">
    <cfRule type="expression" dxfId="6" priority="3" stopIfTrue="1">
      <formula>OR($J$23="（23）年度",$J$23="（24）年度")</formula>
    </cfRule>
  </conditionalFormatting>
  <conditionalFormatting sqref="P24:Q24 P36:Q36">
    <cfRule type="expression" dxfId="5" priority="15" stopIfTrue="1">
      <formula>OR(J23="（24）年度")</formula>
    </cfRule>
  </conditionalFormatting>
  <conditionalFormatting sqref="R48:T49">
    <cfRule type="expression" dxfId="4" priority="4" stopIfTrue="1">
      <formula>OR($J$23="（23）年度",$J$23="（24）年度")</formula>
    </cfRule>
  </conditionalFormatting>
  <conditionalFormatting sqref="AS41:AS43">
    <cfRule type="expression" dxfId="3" priority="1" stopIfTrue="1">
      <formula>OR($J$23="（23）年度",$J$23="（24）年度")</formula>
    </cfRule>
  </conditionalFormatting>
  <conditionalFormatting sqref="AS47:AS50">
    <cfRule type="expression" dxfId="2" priority="6" stopIfTrue="1">
      <formula>OR($J$23="（23）年度",$J$23="（24）年度")</formula>
    </cfRule>
  </conditionalFormatting>
  <conditionalFormatting sqref="AS46:AU46 J46:L51 AT47:AU48 AT49:AT50 AS52:AT52 AU55">
    <cfRule type="expression" dxfId="1" priority="14" stopIfTrue="1">
      <formula>OR($J$23="（23）年度",$J$23="（24）年度")</formula>
    </cfRule>
  </conditionalFormatting>
  <conditionalFormatting sqref="AU49:AU53">
    <cfRule type="expression" dxfId="0" priority="2" stopIfTrue="1">
      <formula>OR($J$23="（23）年度",$J$23="（24）年度")</formula>
    </cfRule>
  </conditionalFormatting>
  <dataValidations count="7">
    <dataValidation allowBlank="1" showInputMessage="1" showErrorMessage="1" promptTitle="★入力時の注意" prompt="セル【J22】で選択した基準年度の値（計画期間前3年平均又は前年度）を入力してください。_x000a_【計画書の該当欄の数値を入力してください。】" sqref="J25:K25" xr:uid="{00000000-0002-0000-0000-000000000000}"/>
    <dataValidation allowBlank="1" showInputMessage="1" showErrorMessage="1" promptTitle="★入力時の注意" prompt="計画期間の前年度の値を入力してください。_x000a_【計画書の該当欄の数値を入力してください。】" sqref="J24:K24" xr:uid="{00000000-0002-0000-0000-000001000000}"/>
    <dataValidation type="list" allowBlank="1" showInputMessage="1" showErrorMessage="1" sqref="J35:L35 J28:L28" xr:uid="{00000000-0002-0000-0000-000002000000}">
      <formula1>$AG$32:$AG$35</formula1>
    </dataValidation>
    <dataValidation type="list" allowBlank="1" showInputMessage="1" showErrorMessage="1" sqref="J23:L23" xr:uid="{00000000-0002-0000-0000-000003000000}">
      <formula1>$AG$24:$AG$29</formula1>
    </dataValidation>
    <dataValidation type="list" allowBlank="1" showInputMessage="1" showErrorMessage="1" sqref="D19:Y19" xr:uid="{00000000-0002-0000-0000-000004000000}">
      <formula1>$AJ$25:$AJ$28</formula1>
    </dataValidation>
    <dataValidation type="list" allowBlank="1" showInputMessage="1" showErrorMessage="1" sqref="AP14" xr:uid="{00000000-0002-0000-0000-000005000000}">
      <formula1>$AJ$32:$AJ$34</formula1>
    </dataValidation>
    <dataValidation type="list" allowBlank="1" showInputMessage="1" showErrorMessage="1" sqref="AP18" xr:uid="{E015E6C8-45E4-4B6D-9A75-743271E82BF4}">
      <formula1>$AL$24:$AL$26</formula1>
    </dataValidation>
  </dataValidations>
  <pageMargins left="0.70866141732283472" right="0.70866141732283472" top="0.74803149606299213" bottom="0.74803149606299213" header="0.31496062992125984" footer="0.31496062992125984"/>
  <pageSetup paperSize="9" scale="64" orientation="portrait" r:id="rId1"/>
  <colBreaks count="1" manualBreakCount="1">
    <brk id="40" max="63" man="1"/>
  </colBreaks>
  <drawing r:id="rId2"/>
  <legacyDrawing r:id="rId3"/>
  <mc:AlternateContent xmlns:mc="http://schemas.openxmlformats.org/markup-compatibility/2006">
    <mc:Choice Requires="x14">
      <controls>
        <mc:AlternateContent xmlns:mc="http://schemas.openxmlformats.org/markup-compatibility/2006">
          <mc:Choice Requires="x14">
            <control shapeId="3157" r:id="rId4" name="Check Box 85">
              <controlPr defaultSize="0" autoFill="0" autoLine="0" autoPict="0">
                <anchor moveWithCells="1">
                  <from>
                    <xdr:col>13</xdr:col>
                    <xdr:colOff>19050</xdr:colOff>
                    <xdr:row>17</xdr:row>
                    <xdr:rowOff>31750</xdr:rowOff>
                  </from>
                  <to>
                    <xdr:col>14</xdr:col>
                    <xdr:colOff>57150</xdr:colOff>
                    <xdr:row>18</xdr:row>
                    <xdr:rowOff>0</xdr:rowOff>
                  </to>
                </anchor>
              </controlPr>
            </control>
          </mc:Choice>
        </mc:AlternateContent>
        <mc:AlternateContent xmlns:mc="http://schemas.openxmlformats.org/markup-compatibility/2006">
          <mc:Choice Requires="x14">
            <control shapeId="3158" r:id="rId5" name="Check Box 86">
              <controlPr defaultSize="0" autoFill="0" autoLine="0" autoPict="0">
                <anchor moveWithCells="1">
                  <from>
                    <xdr:col>13</xdr:col>
                    <xdr:colOff>19050</xdr:colOff>
                    <xdr:row>16</xdr:row>
                    <xdr:rowOff>31750</xdr:rowOff>
                  </from>
                  <to>
                    <xdr:col>14</xdr:col>
                    <xdr:colOff>57150</xdr:colOff>
                    <xdr:row>17</xdr:row>
                    <xdr:rowOff>0</xdr:rowOff>
                  </to>
                </anchor>
              </controlPr>
            </control>
          </mc:Choice>
        </mc:AlternateContent>
        <mc:AlternateContent xmlns:mc="http://schemas.openxmlformats.org/markup-compatibility/2006">
          <mc:Choice Requires="x14">
            <control shapeId="3159" r:id="rId6" name="Check Box 87">
              <controlPr defaultSize="0" autoFill="0" autoLine="0" autoPict="0">
                <anchor moveWithCells="1">
                  <from>
                    <xdr:col>13</xdr:col>
                    <xdr:colOff>19050</xdr:colOff>
                    <xdr:row>15</xdr:row>
                    <xdr:rowOff>12700</xdr:rowOff>
                  </from>
                  <to>
                    <xdr:col>14</xdr:col>
                    <xdr:colOff>57150</xdr:colOff>
                    <xdr:row>16</xdr:row>
                    <xdr:rowOff>0</xdr:rowOff>
                  </to>
                </anchor>
              </controlPr>
            </control>
          </mc:Choice>
        </mc:AlternateContent>
        <mc:AlternateContent xmlns:mc="http://schemas.openxmlformats.org/markup-compatibility/2006">
          <mc:Choice Requires="x14">
            <control shapeId="3172" r:id="rId7" name="Check Box 100">
              <controlPr defaultSize="0" autoFill="0" autoLine="0" autoPict="0">
                <anchor moveWithCells="1">
                  <from>
                    <xdr:col>15</xdr:col>
                    <xdr:colOff>114300</xdr:colOff>
                    <xdr:row>6</xdr:row>
                    <xdr:rowOff>0</xdr:rowOff>
                  </from>
                  <to>
                    <xdr:col>16</xdr:col>
                    <xdr:colOff>133350</xdr:colOff>
                    <xdr:row>7</xdr:row>
                    <xdr:rowOff>12700</xdr:rowOff>
                  </to>
                </anchor>
              </controlPr>
            </control>
          </mc:Choice>
        </mc:AlternateContent>
        <mc:AlternateContent xmlns:mc="http://schemas.openxmlformats.org/markup-compatibility/2006">
          <mc:Choice Requires="x14">
            <control shapeId="3173" r:id="rId8" name="Check Box 101">
              <controlPr defaultSize="0" autoFill="0" autoLine="0" autoPict="0">
                <anchor moveWithCells="1">
                  <from>
                    <xdr:col>19</xdr:col>
                    <xdr:colOff>260350</xdr:colOff>
                    <xdr:row>6</xdr:row>
                    <xdr:rowOff>0</xdr:rowOff>
                  </from>
                  <to>
                    <xdr:col>21</xdr:col>
                    <xdr:colOff>12700</xdr:colOff>
                    <xdr:row>7</xdr:row>
                    <xdr:rowOff>12700</xdr:rowOff>
                  </to>
                </anchor>
              </controlPr>
            </control>
          </mc:Choice>
        </mc:AlternateContent>
        <mc:AlternateContent xmlns:mc="http://schemas.openxmlformats.org/markup-compatibility/2006">
          <mc:Choice Requires="x14">
            <control shapeId="3174" r:id="rId9" name="Check Box 102">
              <controlPr defaultSize="0" autoFill="0" autoLine="0" autoPict="0">
                <anchor moveWithCells="1">
                  <from>
                    <xdr:col>15</xdr:col>
                    <xdr:colOff>114300</xdr:colOff>
                    <xdr:row>6</xdr:row>
                    <xdr:rowOff>0</xdr:rowOff>
                  </from>
                  <to>
                    <xdr:col>16</xdr:col>
                    <xdr:colOff>133350</xdr:colOff>
                    <xdr:row>7</xdr:row>
                    <xdr:rowOff>12700</xdr:rowOff>
                  </to>
                </anchor>
              </controlPr>
            </control>
          </mc:Choice>
        </mc:AlternateContent>
        <mc:AlternateContent xmlns:mc="http://schemas.openxmlformats.org/markup-compatibility/2006">
          <mc:Choice Requires="x14">
            <control shapeId="3175" r:id="rId10" name="Check Box 103">
              <controlPr defaultSize="0" autoFill="0" autoLine="0" autoPict="0">
                <anchor moveWithCells="1">
                  <from>
                    <xdr:col>19</xdr:col>
                    <xdr:colOff>260350</xdr:colOff>
                    <xdr:row>6</xdr:row>
                    <xdr:rowOff>0</xdr:rowOff>
                  </from>
                  <to>
                    <xdr:col>21</xdr:col>
                    <xdr:colOff>12700</xdr:colOff>
                    <xdr:row>7</xdr:row>
                    <xdr:rowOff>12700</xdr:rowOff>
                  </to>
                </anchor>
              </controlPr>
            </control>
          </mc:Choice>
        </mc:AlternateContent>
        <mc:AlternateContent xmlns:mc="http://schemas.openxmlformats.org/markup-compatibility/2006">
          <mc:Choice Requires="x14">
            <control shapeId="3176" r:id="rId11" name="Check Box 104">
              <controlPr defaultSize="0" autoFill="0" autoLine="0" autoPict="0">
                <anchor moveWithCells="1">
                  <from>
                    <xdr:col>13</xdr:col>
                    <xdr:colOff>19050</xdr:colOff>
                    <xdr:row>17</xdr:row>
                    <xdr:rowOff>31750</xdr:rowOff>
                  </from>
                  <to>
                    <xdr:col>14</xdr:col>
                    <xdr:colOff>57150</xdr:colOff>
                    <xdr:row>18</xdr:row>
                    <xdr:rowOff>0</xdr:rowOff>
                  </to>
                </anchor>
              </controlPr>
            </control>
          </mc:Choice>
        </mc:AlternateContent>
        <mc:AlternateContent xmlns:mc="http://schemas.openxmlformats.org/markup-compatibility/2006">
          <mc:Choice Requires="x14">
            <control shapeId="3177" r:id="rId12" name="Check Box 105">
              <controlPr defaultSize="0" autoFill="0" autoLine="0" autoPict="0">
                <anchor moveWithCells="1">
                  <from>
                    <xdr:col>13</xdr:col>
                    <xdr:colOff>19050</xdr:colOff>
                    <xdr:row>16</xdr:row>
                    <xdr:rowOff>31750</xdr:rowOff>
                  </from>
                  <to>
                    <xdr:col>14</xdr:col>
                    <xdr:colOff>57150</xdr:colOff>
                    <xdr:row>17</xdr:row>
                    <xdr:rowOff>0</xdr:rowOff>
                  </to>
                </anchor>
              </controlPr>
            </control>
          </mc:Choice>
        </mc:AlternateContent>
        <mc:AlternateContent xmlns:mc="http://schemas.openxmlformats.org/markup-compatibility/2006">
          <mc:Choice Requires="x14">
            <control shapeId="3178" r:id="rId13" name="Check Box 106">
              <controlPr defaultSize="0" autoFill="0" autoLine="0" autoPict="0">
                <anchor moveWithCells="1">
                  <from>
                    <xdr:col>13</xdr:col>
                    <xdr:colOff>19050</xdr:colOff>
                    <xdr:row>15</xdr:row>
                    <xdr:rowOff>12700</xdr:rowOff>
                  </from>
                  <to>
                    <xdr:col>14</xdr:col>
                    <xdr:colOff>57150</xdr:colOff>
                    <xdr:row>16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計画書</vt:lpstr>
      <vt:lpstr>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谷岡 翔子</dc:creator>
  <cp:lastModifiedBy>中窪　暁</cp:lastModifiedBy>
  <cp:lastPrinted>2024-03-18T00:44:06Z</cp:lastPrinted>
  <dcterms:created xsi:type="dcterms:W3CDTF">2011-01-25T01:13:20Z</dcterms:created>
  <dcterms:modified xsi:type="dcterms:W3CDTF">2026-07-13T09:40:01Z</dcterms:modified>
</cp:coreProperties>
</file>